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PODZIMEK_notebook\"/>
    </mc:Choice>
  </mc:AlternateContent>
  <bookViews>
    <workbookView xWindow="0" yWindow="0" windowWidth="0" windowHeight="0"/>
  </bookViews>
  <sheets>
    <sheet name="Rekapitulace stavby" sheetId="1" r:id="rId1"/>
    <sheet name="01 - Bourací práce" sheetId="2" r:id="rId2"/>
    <sheet name="02 - Architektonicko-stav..." sheetId="3" r:id="rId3"/>
    <sheet name="03 - ZTI - Zdravotně tech..." sheetId="4" r:id="rId4"/>
    <sheet name="04 - UTCH - Vytápění a ch..." sheetId="5" r:id="rId5"/>
    <sheet name="05 - VZT - Vzduchotechnika" sheetId="6" r:id="rId6"/>
    <sheet name="06 - ESIL - Elektro Silno..." sheetId="7" r:id="rId7"/>
    <sheet name="07 - ESL - Elektro Slabop..." sheetId="8" r:id="rId8"/>
    <sheet name="08 - MAR - Měření a regulace" sheetId="9" r:id="rId9"/>
    <sheet name="09 - SÚ - Sadové úpravy" sheetId="10" r:id="rId10"/>
    <sheet name="10 - ZP - Zpevněné plochy" sheetId="11" r:id="rId11"/>
    <sheet name="11 - VRN - Vedlejší rozpo..." sheetId="12" r:id="rId12"/>
  </sheets>
  <definedNames>
    <definedName name="_xlnm.Print_Area" localSheetId="0">'Rekapitulace stavby'!$D$4:$AO$76,'Rekapitulace stavby'!$C$82:$AQ$106</definedName>
    <definedName name="_xlnm.Print_Titles" localSheetId="0">'Rekapitulace stavby'!$92:$92</definedName>
    <definedName name="_xlnm._FilterDatabase" localSheetId="1" hidden="1">'01 - Bourací práce'!$C$127:$K$256</definedName>
    <definedName name="_xlnm.Print_Area" localSheetId="1">'01 - Bourací práce'!$C$4:$J$76,'01 - Bourací práce'!$C$82:$J$109,'01 - Bourací práce'!$C$115:$K$256</definedName>
    <definedName name="_xlnm.Print_Titles" localSheetId="1">'01 - Bourací práce'!$127:$127</definedName>
    <definedName name="_xlnm._FilterDatabase" localSheetId="2" hidden="1">'02 - Architektonicko-stav...'!$C$142:$K$2602</definedName>
    <definedName name="_xlnm.Print_Area" localSheetId="2">'02 - Architektonicko-stav...'!$C$4:$J$76,'02 - Architektonicko-stav...'!$C$82:$J$124,'02 - Architektonicko-stav...'!$C$130:$K$2602</definedName>
    <definedName name="_xlnm.Print_Titles" localSheetId="2">'02 - Architektonicko-stav...'!$142:$142</definedName>
    <definedName name="_xlnm._FilterDatabase" localSheetId="3" hidden="1">'03 - ZTI - Zdravotně tech...'!$C$125:$K$533</definedName>
    <definedName name="_xlnm.Print_Area" localSheetId="3">'03 - ZTI - Zdravotně tech...'!$C$4:$J$76,'03 - ZTI - Zdravotně tech...'!$C$82:$J$107,'03 - ZTI - Zdravotně tech...'!$C$113:$K$533</definedName>
    <definedName name="_xlnm.Print_Titles" localSheetId="3">'03 - ZTI - Zdravotně tech...'!$125:$125</definedName>
    <definedName name="_xlnm._FilterDatabase" localSheetId="4" hidden="1">'04 - UTCH - Vytápění a ch...'!$C$121:$K$245</definedName>
    <definedName name="_xlnm.Print_Area" localSheetId="4">'04 - UTCH - Vytápění a ch...'!$C$4:$J$76,'04 - UTCH - Vytápění a ch...'!$C$82:$J$103,'04 - UTCH - Vytápění a ch...'!$C$109:$K$245</definedName>
    <definedName name="_xlnm.Print_Titles" localSheetId="4">'04 - UTCH - Vytápění a ch...'!$121:$121</definedName>
    <definedName name="_xlnm._FilterDatabase" localSheetId="5" hidden="1">'05 - VZT - Vzduchotechnika'!$C$116:$K$128</definedName>
    <definedName name="_xlnm.Print_Area" localSheetId="5">'05 - VZT - Vzduchotechnika'!$C$4:$J$76,'05 - VZT - Vzduchotechnika'!$C$82:$J$98,'05 - VZT - Vzduchotechnika'!$C$104:$K$128</definedName>
    <definedName name="_xlnm.Print_Titles" localSheetId="5">'05 - VZT - Vzduchotechnika'!$116:$116</definedName>
    <definedName name="_xlnm._FilterDatabase" localSheetId="6" hidden="1">'06 - ESIL - Elektro Silno...'!$C$124:$K$157</definedName>
    <definedName name="_xlnm.Print_Area" localSheetId="6">'06 - ESIL - Elektro Silno...'!$C$4:$J$76,'06 - ESIL - Elektro Silno...'!$C$82:$J$106,'06 - ESIL - Elektro Silno...'!$C$112:$K$157</definedName>
    <definedName name="_xlnm.Print_Titles" localSheetId="6">'06 - ESIL - Elektro Silno...'!$124:$124</definedName>
    <definedName name="_xlnm._FilterDatabase" localSheetId="7" hidden="1">'07 - ESL - Elektro Slabop...'!$C$125:$K$150</definedName>
    <definedName name="_xlnm.Print_Area" localSheetId="7">'07 - ESL - Elektro Slabop...'!$C$4:$J$76,'07 - ESL - Elektro Slabop...'!$C$82:$J$107,'07 - ESL - Elektro Slabop...'!$C$113:$K$150</definedName>
    <definedName name="_xlnm.Print_Titles" localSheetId="7">'07 - ESL - Elektro Slabop...'!$125:$125</definedName>
    <definedName name="_xlnm._FilterDatabase" localSheetId="8" hidden="1">'08 - MAR - Měření a regulace'!$C$116:$K$123</definedName>
    <definedName name="_xlnm.Print_Area" localSheetId="8">'08 - MAR - Měření a regulace'!$C$4:$J$76,'08 - MAR - Měření a regulace'!$C$82:$J$98,'08 - MAR - Měření a regulace'!$C$104:$K$123</definedName>
    <definedName name="_xlnm.Print_Titles" localSheetId="8">'08 - MAR - Měření a regulace'!$116:$116</definedName>
    <definedName name="_xlnm._FilterDatabase" localSheetId="9" hidden="1">'09 - SÚ - Sadové úpravy'!$C$126:$K$203</definedName>
    <definedName name="_xlnm.Print_Area" localSheetId="9">'09 - SÚ - Sadové úpravy'!$C$4:$J$76,'09 - SÚ - Sadové úpravy'!$C$82:$J$108,'09 - SÚ - Sadové úpravy'!$C$114:$K$203</definedName>
    <definedName name="_xlnm.Print_Titles" localSheetId="9">'09 - SÚ - Sadové úpravy'!$126:$126</definedName>
    <definedName name="_xlnm._FilterDatabase" localSheetId="10" hidden="1">'10 - ZP - Zpevněné plochy'!$C$122:$K$251</definedName>
    <definedName name="_xlnm.Print_Area" localSheetId="10">'10 - ZP - Zpevněné plochy'!$C$4:$J$76,'10 - ZP - Zpevněné plochy'!$C$82:$J$104,'10 - ZP - Zpevněné plochy'!$C$110:$K$251</definedName>
    <definedName name="_xlnm.Print_Titles" localSheetId="10">'10 - ZP - Zpevněné plochy'!$122:$122</definedName>
    <definedName name="_xlnm._FilterDatabase" localSheetId="11" hidden="1">'11 - VRN - Vedlejší rozpo...'!$C$122:$K$141</definedName>
    <definedName name="_xlnm.Print_Area" localSheetId="11">'11 - VRN - Vedlejší rozpo...'!$C$4:$J$76,'11 - VRN - Vedlejší rozpo...'!$C$82:$J$104,'11 - VRN - Vedlejší rozpo...'!$C$110:$K$141</definedName>
    <definedName name="_xlnm.Print_Titles" localSheetId="11">'11 - VRN - Vedlejší rozpo...'!$122:$122</definedName>
  </definedNames>
  <calcPr/>
</workbook>
</file>

<file path=xl/calcChain.xml><?xml version="1.0" encoding="utf-8"?>
<calcChain xmlns="http://schemas.openxmlformats.org/spreadsheetml/2006/main">
  <c i="12" l="1" r="J37"/>
  <c r="J36"/>
  <c i="1" r="AY105"/>
  <c i="12" r="J35"/>
  <c i="1" r="AX105"/>
  <c i="12" r="BI141"/>
  <c r="BH141"/>
  <c r="BG141"/>
  <c r="BF141"/>
  <c r="T141"/>
  <c r="T140"/>
  <c r="R141"/>
  <c r="R140"/>
  <c r="P141"/>
  <c r="P140"/>
  <c r="BI139"/>
  <c r="BH139"/>
  <c r="BG139"/>
  <c r="BF139"/>
  <c r="T139"/>
  <c r="T138"/>
  <c r="R139"/>
  <c r="R138"/>
  <c r="P139"/>
  <c r="P138"/>
  <c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T131"/>
  <c r="R132"/>
  <c r="R131"/>
  <c r="P132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91"/>
  <c r="J20"/>
  <c r="J18"/>
  <c r="E18"/>
  <c r="F120"/>
  <c r="J17"/>
  <c r="J15"/>
  <c r="E15"/>
  <c r="F119"/>
  <c r="J14"/>
  <c r="J12"/>
  <c r="J117"/>
  <c r="E7"/>
  <c r="E113"/>
  <c i="11" r="J37"/>
  <c r="J36"/>
  <c i="1" r="AY104"/>
  <c i="11" r="J35"/>
  <c i="1" r="AX104"/>
  <c i="11" r="BI251"/>
  <c r="BH251"/>
  <c r="BG251"/>
  <c r="BF251"/>
  <c r="T251"/>
  <c r="T250"/>
  <c r="R251"/>
  <c r="R250"/>
  <c r="P251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197"/>
  <c r="BH197"/>
  <c r="BG197"/>
  <c r="BF197"/>
  <c r="T197"/>
  <c r="R197"/>
  <c r="P197"/>
  <c r="BI191"/>
  <c r="BH191"/>
  <c r="BG191"/>
  <c r="BF191"/>
  <c r="T191"/>
  <c r="R191"/>
  <c r="P191"/>
  <c r="BI185"/>
  <c r="BH185"/>
  <c r="BG185"/>
  <c r="BF185"/>
  <c r="T185"/>
  <c r="R185"/>
  <c r="P185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55"/>
  <c r="BH155"/>
  <c r="BG155"/>
  <c r="BF155"/>
  <c r="T155"/>
  <c r="R155"/>
  <c r="P155"/>
  <c r="BI151"/>
  <c r="BH151"/>
  <c r="BG151"/>
  <c r="BF151"/>
  <c r="T151"/>
  <c r="R151"/>
  <c r="P151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38"/>
  <c r="BH138"/>
  <c r="BG138"/>
  <c r="BF138"/>
  <c r="T138"/>
  <c r="R138"/>
  <c r="P138"/>
  <c r="BI132"/>
  <c r="BH132"/>
  <c r="BG132"/>
  <c r="BF132"/>
  <c r="T132"/>
  <c r="R132"/>
  <c r="P132"/>
  <c r="BI126"/>
  <c r="BH126"/>
  <c r="BG126"/>
  <c r="BF126"/>
  <c r="T126"/>
  <c r="R126"/>
  <c r="P126"/>
  <c r="F117"/>
  <c r="E115"/>
  <c r="F89"/>
  <c r="E87"/>
  <c r="J24"/>
  <c r="E24"/>
  <c r="J92"/>
  <c r="J23"/>
  <c r="J21"/>
  <c r="E21"/>
  <c r="J119"/>
  <c r="J20"/>
  <c r="J18"/>
  <c r="E18"/>
  <c r="F120"/>
  <c r="J17"/>
  <c r="J15"/>
  <c r="E15"/>
  <c r="F119"/>
  <c r="J14"/>
  <c r="J12"/>
  <c r="J117"/>
  <c r="E7"/>
  <c r="E113"/>
  <c i="10" r="J37"/>
  <c r="J36"/>
  <c i="1" r="AY103"/>
  <c i="10" r="J35"/>
  <c i="1" r="AX103"/>
  <c i="10" r="BI187"/>
  <c r="BH187"/>
  <c r="BG187"/>
  <c r="BF187"/>
  <c r="T187"/>
  <c r="T186"/>
  <c r="T185"/>
  <c r="R187"/>
  <c r="R186"/>
  <c r="R185"/>
  <c r="P187"/>
  <c r="P186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1"/>
  <c r="E119"/>
  <c r="F89"/>
  <c r="E87"/>
  <c r="J24"/>
  <c r="E24"/>
  <c r="J124"/>
  <c r="J23"/>
  <c r="J21"/>
  <c r="E21"/>
  <c r="J123"/>
  <c r="J20"/>
  <c r="J18"/>
  <c r="E18"/>
  <c r="F124"/>
  <c r="J17"/>
  <c r="J15"/>
  <c r="E15"/>
  <c r="F123"/>
  <c r="J14"/>
  <c r="J12"/>
  <c r="J121"/>
  <c r="E7"/>
  <c r="E117"/>
  <c i="9" r="J37"/>
  <c r="J36"/>
  <c i="1" r="AY102"/>
  <c i="9" r="J35"/>
  <c i="1" r="AX102"/>
  <c i="9" r="BI119"/>
  <c r="BH119"/>
  <c r="BG119"/>
  <c r="BF119"/>
  <c r="T119"/>
  <c r="T118"/>
  <c r="T117"/>
  <c r="R119"/>
  <c r="R118"/>
  <c r="R117"/>
  <c r="P119"/>
  <c r="P118"/>
  <c r="P117"/>
  <c i="1" r="AU102"/>
  <c i="9" r="F111"/>
  <c r="E109"/>
  <c r="F89"/>
  <c r="E87"/>
  <c r="J24"/>
  <c r="E24"/>
  <c r="J114"/>
  <c r="J23"/>
  <c r="J21"/>
  <c r="E21"/>
  <c r="J113"/>
  <c r="J20"/>
  <c r="J18"/>
  <c r="E18"/>
  <c r="F114"/>
  <c r="J17"/>
  <c r="J15"/>
  <c r="E15"/>
  <c r="F113"/>
  <c r="J14"/>
  <c r="J12"/>
  <c r="J111"/>
  <c r="E7"/>
  <c r="E85"/>
  <c i="8" r="J37"/>
  <c r="J36"/>
  <c i="1" r="AY101"/>
  <c i="8" r="J35"/>
  <c i="1" r="AX101"/>
  <c i="8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T143"/>
  <c r="R144"/>
  <c r="R143"/>
  <c r="P144"/>
  <c r="P143"/>
  <c r="BI142"/>
  <c r="BH142"/>
  <c r="BG142"/>
  <c r="BF142"/>
  <c r="T142"/>
  <c r="T141"/>
  <c r="R142"/>
  <c r="R141"/>
  <c r="P142"/>
  <c r="P141"/>
  <c r="BI140"/>
  <c r="BH140"/>
  <c r="BG140"/>
  <c r="BF140"/>
  <c r="T140"/>
  <c r="T139"/>
  <c r="R140"/>
  <c r="R139"/>
  <c r="P140"/>
  <c r="P139"/>
  <c r="BI138"/>
  <c r="BH138"/>
  <c r="BG138"/>
  <c r="BF138"/>
  <c r="T138"/>
  <c r="T137"/>
  <c r="R138"/>
  <c r="R137"/>
  <c r="P138"/>
  <c r="P137"/>
  <c r="BI136"/>
  <c r="BH136"/>
  <c r="BG136"/>
  <c r="BF136"/>
  <c r="T136"/>
  <c r="T135"/>
  <c r="R136"/>
  <c r="R135"/>
  <c r="P136"/>
  <c r="P135"/>
  <c r="BI134"/>
  <c r="BH134"/>
  <c r="BG134"/>
  <c r="BF134"/>
  <c r="T134"/>
  <c r="T133"/>
  <c r="R134"/>
  <c r="R133"/>
  <c r="P134"/>
  <c r="P133"/>
  <c r="BI132"/>
  <c r="BH132"/>
  <c r="BG132"/>
  <c r="BF132"/>
  <c r="T132"/>
  <c r="T131"/>
  <c r="R132"/>
  <c r="R131"/>
  <c r="P132"/>
  <c r="P131"/>
  <c r="BI130"/>
  <c r="BH130"/>
  <c r="BG130"/>
  <c r="BF130"/>
  <c r="T130"/>
  <c r="T129"/>
  <c r="R130"/>
  <c r="R129"/>
  <c r="P130"/>
  <c r="P129"/>
  <c r="BI128"/>
  <c r="BH128"/>
  <c r="BG128"/>
  <c r="BF128"/>
  <c r="T128"/>
  <c r="T127"/>
  <c r="R128"/>
  <c r="R127"/>
  <c r="P128"/>
  <c r="P127"/>
  <c r="F120"/>
  <c r="E118"/>
  <c r="F89"/>
  <c r="E87"/>
  <c r="J24"/>
  <c r="E24"/>
  <c r="J92"/>
  <c r="J23"/>
  <c r="J21"/>
  <c r="E21"/>
  <c r="J91"/>
  <c r="J20"/>
  <c r="J18"/>
  <c r="E18"/>
  <c r="F123"/>
  <c r="J17"/>
  <c r="J15"/>
  <c r="E15"/>
  <c r="F122"/>
  <c r="J14"/>
  <c r="J12"/>
  <c r="J120"/>
  <c r="E7"/>
  <c r="E116"/>
  <c i="7" r="J37"/>
  <c r="J36"/>
  <c i="1" r="AY100"/>
  <c i="7" r="J35"/>
  <c i="1" r="AX100"/>
  <c i="7"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T141"/>
  <c r="R142"/>
  <c r="R141"/>
  <c r="P142"/>
  <c r="P141"/>
  <c r="BI140"/>
  <c r="BH140"/>
  <c r="BG140"/>
  <c r="BF140"/>
  <c r="T140"/>
  <c r="T139"/>
  <c r="R140"/>
  <c r="R139"/>
  <c r="P140"/>
  <c r="P139"/>
  <c r="BI138"/>
  <c r="BH138"/>
  <c r="BG138"/>
  <c r="BF138"/>
  <c r="T138"/>
  <c r="T137"/>
  <c r="R138"/>
  <c r="R137"/>
  <c r="P138"/>
  <c r="P137"/>
  <c r="BI136"/>
  <c r="BH136"/>
  <c r="BG136"/>
  <c r="BF136"/>
  <c r="T136"/>
  <c r="T135"/>
  <c r="R136"/>
  <c r="R135"/>
  <c r="P136"/>
  <c r="P135"/>
  <c r="BI134"/>
  <c r="BH134"/>
  <c r="BG134"/>
  <c r="BF134"/>
  <c r="T134"/>
  <c r="T133"/>
  <c r="R134"/>
  <c r="R133"/>
  <c r="P134"/>
  <c r="P133"/>
  <c r="BI132"/>
  <c r="BH132"/>
  <c r="BG132"/>
  <c r="BF132"/>
  <c r="T132"/>
  <c r="T131"/>
  <c r="R132"/>
  <c r="R131"/>
  <c r="P132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9"/>
  <c r="E117"/>
  <c r="F89"/>
  <c r="E87"/>
  <c r="J24"/>
  <c r="E24"/>
  <c r="J122"/>
  <c r="J23"/>
  <c r="J21"/>
  <c r="E21"/>
  <c r="J121"/>
  <c r="J20"/>
  <c r="J18"/>
  <c r="E18"/>
  <c r="F122"/>
  <c r="J17"/>
  <c r="J15"/>
  <c r="E15"/>
  <c r="F121"/>
  <c r="J14"/>
  <c r="J12"/>
  <c r="J89"/>
  <c r="E7"/>
  <c r="E115"/>
  <c i="6" r="J37"/>
  <c r="J36"/>
  <c i="1" r="AY99"/>
  <c i="6" r="J35"/>
  <c i="1" r="AX99"/>
  <c i="6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113"/>
  <c r="J20"/>
  <c r="J18"/>
  <c r="E18"/>
  <c r="F114"/>
  <c r="J17"/>
  <c r="J15"/>
  <c r="E15"/>
  <c r="F91"/>
  <c r="J14"/>
  <c r="J12"/>
  <c r="J111"/>
  <c r="E7"/>
  <c r="E107"/>
  <c i="5" r="J37"/>
  <c r="J36"/>
  <c i="1" r="AY98"/>
  <c i="5" r="J35"/>
  <c i="1" r="AX98"/>
  <c i="5"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194"/>
  <c r="BH194"/>
  <c r="BG194"/>
  <c r="BF194"/>
  <c r="T194"/>
  <c r="R194"/>
  <c r="P194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118"/>
  <c r="J20"/>
  <c r="J18"/>
  <c r="E18"/>
  <c r="F119"/>
  <c r="J17"/>
  <c r="J15"/>
  <c r="E15"/>
  <c r="F118"/>
  <c r="J14"/>
  <c r="J12"/>
  <c r="J89"/>
  <c r="E7"/>
  <c r="E112"/>
  <c i="4" r="J37"/>
  <c r="J36"/>
  <c i="1" r="AY97"/>
  <c i="4" r="J35"/>
  <c i="1" r="AX97"/>
  <c i="4"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16"/>
  <c r="BH516"/>
  <c r="BG516"/>
  <c r="BF516"/>
  <c r="T516"/>
  <c r="R516"/>
  <c r="P516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4"/>
  <c r="BH504"/>
  <c r="BG504"/>
  <c r="BF504"/>
  <c r="T504"/>
  <c r="R504"/>
  <c r="P504"/>
  <c r="BI500"/>
  <c r="BH500"/>
  <c r="BG500"/>
  <c r="BF500"/>
  <c r="T500"/>
  <c r="R500"/>
  <c r="P500"/>
  <c r="BI495"/>
  <c r="BH495"/>
  <c r="BG495"/>
  <c r="BF495"/>
  <c r="T495"/>
  <c r="R495"/>
  <c r="P495"/>
  <c r="BI489"/>
  <c r="BH489"/>
  <c r="BG489"/>
  <c r="BF489"/>
  <c r="T489"/>
  <c r="R489"/>
  <c r="P489"/>
  <c r="BI483"/>
  <c r="BH483"/>
  <c r="BG483"/>
  <c r="BF483"/>
  <c r="T483"/>
  <c r="R483"/>
  <c r="P483"/>
  <c r="BI477"/>
  <c r="BH477"/>
  <c r="BG477"/>
  <c r="BF477"/>
  <c r="T477"/>
  <c r="R477"/>
  <c r="P477"/>
  <c r="BI470"/>
  <c r="BH470"/>
  <c r="BG470"/>
  <c r="BF470"/>
  <c r="T470"/>
  <c r="R470"/>
  <c r="P470"/>
  <c r="BI464"/>
  <c r="BH464"/>
  <c r="BG464"/>
  <c r="BF464"/>
  <c r="T464"/>
  <c r="R464"/>
  <c r="P464"/>
  <c r="BI458"/>
  <c r="BH458"/>
  <c r="BG458"/>
  <c r="BF458"/>
  <c r="T458"/>
  <c r="R458"/>
  <c r="P458"/>
  <c r="BI452"/>
  <c r="BH452"/>
  <c r="BG452"/>
  <c r="BF452"/>
  <c r="T452"/>
  <c r="R452"/>
  <c r="P452"/>
  <c r="BI447"/>
  <c r="BH447"/>
  <c r="BG447"/>
  <c r="BF447"/>
  <c r="T447"/>
  <c r="R447"/>
  <c r="P447"/>
  <c r="BI442"/>
  <c r="BH442"/>
  <c r="BG442"/>
  <c r="BF442"/>
  <c r="T442"/>
  <c r="R442"/>
  <c r="P442"/>
  <c r="BI437"/>
  <c r="BH437"/>
  <c r="BG437"/>
  <c r="BF437"/>
  <c r="T437"/>
  <c r="R437"/>
  <c r="P437"/>
  <c r="BI432"/>
  <c r="BH432"/>
  <c r="BG432"/>
  <c r="BF432"/>
  <c r="T432"/>
  <c r="R432"/>
  <c r="P432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1"/>
  <c r="BH411"/>
  <c r="BG411"/>
  <c r="BF411"/>
  <c r="T411"/>
  <c r="R411"/>
  <c r="P411"/>
  <c r="BI407"/>
  <c r="BH407"/>
  <c r="BG407"/>
  <c r="BF407"/>
  <c r="T407"/>
  <c r="R407"/>
  <c r="P407"/>
  <c r="BI402"/>
  <c r="BH402"/>
  <c r="BG402"/>
  <c r="BF402"/>
  <c r="T402"/>
  <c r="R402"/>
  <c r="P402"/>
  <c r="BI397"/>
  <c r="BH397"/>
  <c r="BG397"/>
  <c r="BF397"/>
  <c r="T397"/>
  <c r="R397"/>
  <c r="P397"/>
  <c r="BI392"/>
  <c r="BH392"/>
  <c r="BG392"/>
  <c r="BF392"/>
  <c r="T392"/>
  <c r="R392"/>
  <c r="P392"/>
  <c r="BI387"/>
  <c r="BH387"/>
  <c r="BG387"/>
  <c r="BF387"/>
  <c r="T387"/>
  <c r="R387"/>
  <c r="P387"/>
  <c r="BI381"/>
  <c r="BH381"/>
  <c r="BG381"/>
  <c r="BF381"/>
  <c r="T381"/>
  <c r="R381"/>
  <c r="P381"/>
  <c r="BI376"/>
  <c r="BH376"/>
  <c r="BG376"/>
  <c r="BF376"/>
  <c r="T376"/>
  <c r="R376"/>
  <c r="P376"/>
  <c r="BI370"/>
  <c r="BH370"/>
  <c r="BG370"/>
  <c r="BF370"/>
  <c r="T370"/>
  <c r="R370"/>
  <c r="P370"/>
  <c r="BI364"/>
  <c r="BH364"/>
  <c r="BG364"/>
  <c r="BF364"/>
  <c r="T364"/>
  <c r="R364"/>
  <c r="P364"/>
  <c r="BI363"/>
  <c r="BH363"/>
  <c r="BG363"/>
  <c r="BF363"/>
  <c r="T363"/>
  <c r="R363"/>
  <c r="P363"/>
  <c r="BI358"/>
  <c r="BH358"/>
  <c r="BG358"/>
  <c r="BF358"/>
  <c r="T358"/>
  <c r="R358"/>
  <c r="P358"/>
  <c r="BI357"/>
  <c r="BH357"/>
  <c r="BG357"/>
  <c r="BF357"/>
  <c r="T357"/>
  <c r="R357"/>
  <c r="P357"/>
  <c r="BI352"/>
  <c r="BH352"/>
  <c r="BG352"/>
  <c r="BF352"/>
  <c r="T352"/>
  <c r="R352"/>
  <c r="P352"/>
  <c r="BI351"/>
  <c r="BH351"/>
  <c r="BG351"/>
  <c r="BF351"/>
  <c r="T351"/>
  <c r="R351"/>
  <c r="P351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39"/>
  <c r="BH339"/>
  <c r="BG339"/>
  <c r="BF339"/>
  <c r="T339"/>
  <c r="R339"/>
  <c r="P339"/>
  <c r="BI338"/>
  <c r="BH338"/>
  <c r="BG338"/>
  <c r="BF338"/>
  <c r="T338"/>
  <c r="R338"/>
  <c r="P338"/>
  <c r="BI332"/>
  <c r="BH332"/>
  <c r="BG332"/>
  <c r="BF332"/>
  <c r="T332"/>
  <c r="R332"/>
  <c r="P332"/>
  <c r="BI327"/>
  <c r="BH327"/>
  <c r="BG327"/>
  <c r="BF327"/>
  <c r="T327"/>
  <c r="R327"/>
  <c r="P327"/>
  <c r="BI320"/>
  <c r="BH320"/>
  <c r="BG320"/>
  <c r="BF320"/>
  <c r="T320"/>
  <c r="R320"/>
  <c r="P320"/>
  <c r="BI319"/>
  <c r="BH319"/>
  <c r="BG319"/>
  <c r="BF319"/>
  <c r="T319"/>
  <c r="R319"/>
  <c r="P319"/>
  <c r="BI314"/>
  <c r="BH314"/>
  <c r="BG314"/>
  <c r="BF314"/>
  <c r="T314"/>
  <c r="R314"/>
  <c r="P314"/>
  <c r="BI309"/>
  <c r="BH309"/>
  <c r="BG309"/>
  <c r="BF309"/>
  <c r="T309"/>
  <c r="R309"/>
  <c r="P309"/>
  <c r="BI303"/>
  <c r="BH303"/>
  <c r="BG303"/>
  <c r="BF303"/>
  <c r="T303"/>
  <c r="R303"/>
  <c r="P303"/>
  <c r="BI302"/>
  <c r="BH302"/>
  <c r="BG302"/>
  <c r="BF302"/>
  <c r="T302"/>
  <c r="R302"/>
  <c r="P302"/>
  <c r="BI296"/>
  <c r="BH296"/>
  <c r="BG296"/>
  <c r="BF296"/>
  <c r="T296"/>
  <c r="R296"/>
  <c r="P296"/>
  <c r="BI290"/>
  <c r="BH290"/>
  <c r="BG290"/>
  <c r="BF290"/>
  <c r="T290"/>
  <c r="R290"/>
  <c r="P290"/>
  <c r="BI289"/>
  <c r="BH289"/>
  <c r="BG289"/>
  <c r="BF289"/>
  <c r="T289"/>
  <c r="R289"/>
  <c r="P289"/>
  <c r="BI285"/>
  <c r="BH285"/>
  <c r="BG285"/>
  <c r="BF285"/>
  <c r="T285"/>
  <c r="R285"/>
  <c r="P285"/>
  <c r="BI280"/>
  <c r="BH280"/>
  <c r="BG280"/>
  <c r="BF280"/>
  <c r="T280"/>
  <c r="R280"/>
  <c r="P280"/>
  <c r="BI279"/>
  <c r="BH279"/>
  <c r="BG279"/>
  <c r="BF279"/>
  <c r="T279"/>
  <c r="R279"/>
  <c r="P279"/>
  <c r="BI274"/>
  <c r="BH274"/>
  <c r="BG274"/>
  <c r="BF274"/>
  <c r="T274"/>
  <c r="R274"/>
  <c r="P274"/>
  <c r="BI268"/>
  <c r="BH268"/>
  <c r="BG268"/>
  <c r="BF268"/>
  <c r="T268"/>
  <c r="R268"/>
  <c r="P268"/>
  <c r="BI262"/>
  <c r="BH262"/>
  <c r="BG262"/>
  <c r="BF262"/>
  <c r="T262"/>
  <c r="R262"/>
  <c r="P262"/>
  <c r="BI261"/>
  <c r="BH261"/>
  <c r="BG261"/>
  <c r="BF261"/>
  <c r="T261"/>
  <c r="R261"/>
  <c r="P261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7"/>
  <c r="BH227"/>
  <c r="BG227"/>
  <c r="BF227"/>
  <c r="T227"/>
  <c r="R227"/>
  <c r="P227"/>
  <c r="BI226"/>
  <c r="BH226"/>
  <c r="BG226"/>
  <c r="BF226"/>
  <c r="T226"/>
  <c r="R226"/>
  <c r="P226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1"/>
  <c r="BH201"/>
  <c r="BG201"/>
  <c r="BF201"/>
  <c r="T201"/>
  <c r="R201"/>
  <c r="P201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3"/>
  <c r="BH183"/>
  <c r="BG183"/>
  <c r="BF183"/>
  <c r="T183"/>
  <c r="R183"/>
  <c r="P183"/>
  <c r="BI182"/>
  <c r="BH182"/>
  <c r="BG182"/>
  <c r="BF182"/>
  <c r="T182"/>
  <c r="R182"/>
  <c r="P182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56"/>
  <c r="BH156"/>
  <c r="BG156"/>
  <c r="BF156"/>
  <c r="T156"/>
  <c r="R156"/>
  <c r="P156"/>
  <c r="BI155"/>
  <c r="BH155"/>
  <c r="BG155"/>
  <c r="BF155"/>
  <c r="T155"/>
  <c r="R155"/>
  <c r="P155"/>
  <c r="BI150"/>
  <c r="BH150"/>
  <c r="BG150"/>
  <c r="BF150"/>
  <c r="T150"/>
  <c r="R150"/>
  <c r="P150"/>
  <c r="BI147"/>
  <c r="BH147"/>
  <c r="BG147"/>
  <c r="BF147"/>
  <c r="T147"/>
  <c r="R147"/>
  <c r="P147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29"/>
  <c r="BH129"/>
  <c r="BG129"/>
  <c r="BF129"/>
  <c r="T129"/>
  <c r="R129"/>
  <c r="P129"/>
  <c r="F120"/>
  <c r="E118"/>
  <c r="F89"/>
  <c r="E87"/>
  <c r="J24"/>
  <c r="E24"/>
  <c r="J123"/>
  <c r="J23"/>
  <c r="J21"/>
  <c r="E21"/>
  <c r="J122"/>
  <c r="J20"/>
  <c r="J18"/>
  <c r="E18"/>
  <c r="F123"/>
  <c r="J17"/>
  <c r="J15"/>
  <c r="E15"/>
  <c r="F122"/>
  <c r="J14"/>
  <c r="J12"/>
  <c r="J89"/>
  <c r="E7"/>
  <c r="E116"/>
  <c i="3" r="J37"/>
  <c r="J36"/>
  <c i="1" r="AY96"/>
  <c i="3" r="J35"/>
  <c i="1" r="AX96"/>
  <c i="3" r="BI2596"/>
  <c r="BH2596"/>
  <c r="BG2596"/>
  <c r="BF2596"/>
  <c r="T2596"/>
  <c r="R2596"/>
  <c r="P2596"/>
  <c r="BI2532"/>
  <c r="BH2532"/>
  <c r="BG2532"/>
  <c r="BF2532"/>
  <c r="T2532"/>
  <c r="R2532"/>
  <c r="P2532"/>
  <c r="BI2528"/>
  <c r="BH2528"/>
  <c r="BG2528"/>
  <c r="BF2528"/>
  <c r="T2528"/>
  <c r="R2528"/>
  <c r="P2528"/>
  <c r="BI2464"/>
  <c r="BH2464"/>
  <c r="BG2464"/>
  <c r="BF2464"/>
  <c r="T2464"/>
  <c r="R2464"/>
  <c r="P2464"/>
  <c r="BI2463"/>
  <c r="BH2463"/>
  <c r="BG2463"/>
  <c r="BF2463"/>
  <c r="T2463"/>
  <c r="R2463"/>
  <c r="P2463"/>
  <c r="BI2435"/>
  <c r="BH2435"/>
  <c r="BG2435"/>
  <c r="BF2435"/>
  <c r="T2435"/>
  <c r="R2435"/>
  <c r="P2435"/>
  <c r="BI2426"/>
  <c r="BH2426"/>
  <c r="BG2426"/>
  <c r="BF2426"/>
  <c r="T2426"/>
  <c r="T2418"/>
  <c r="R2426"/>
  <c r="R2418"/>
  <c r="P2426"/>
  <c r="P2418"/>
  <c r="BI2423"/>
  <c r="BH2423"/>
  <c r="BG2423"/>
  <c r="BF2423"/>
  <c r="T2423"/>
  <c r="R2423"/>
  <c r="P2423"/>
  <c r="BI2419"/>
  <c r="BH2419"/>
  <c r="BG2419"/>
  <c r="BF2419"/>
  <c r="T2419"/>
  <c r="R2419"/>
  <c r="P2419"/>
  <c r="BI2417"/>
  <c r="BH2417"/>
  <c r="BG2417"/>
  <c r="BF2417"/>
  <c r="T2417"/>
  <c r="R2417"/>
  <c r="P2417"/>
  <c r="BI2415"/>
  <c r="BH2415"/>
  <c r="BG2415"/>
  <c r="BF2415"/>
  <c r="T2415"/>
  <c r="R2415"/>
  <c r="P2415"/>
  <c r="BI2401"/>
  <c r="BH2401"/>
  <c r="BG2401"/>
  <c r="BF2401"/>
  <c r="T2401"/>
  <c r="R2401"/>
  <c r="P2401"/>
  <c r="BI2388"/>
  <c r="BH2388"/>
  <c r="BG2388"/>
  <c r="BF2388"/>
  <c r="T2388"/>
  <c r="R2388"/>
  <c r="P2388"/>
  <c r="BI2386"/>
  <c r="BH2386"/>
  <c r="BG2386"/>
  <c r="BF2386"/>
  <c r="T2386"/>
  <c r="R2386"/>
  <c r="P2386"/>
  <c r="BI2378"/>
  <c r="BH2378"/>
  <c r="BG2378"/>
  <c r="BF2378"/>
  <c r="T2378"/>
  <c r="R2378"/>
  <c r="P2378"/>
  <c r="BI2374"/>
  <c r="BH2374"/>
  <c r="BG2374"/>
  <c r="BF2374"/>
  <c r="T2374"/>
  <c r="R2374"/>
  <c r="P2374"/>
  <c r="BI2366"/>
  <c r="BH2366"/>
  <c r="BG2366"/>
  <c r="BF2366"/>
  <c r="T2366"/>
  <c r="R2366"/>
  <c r="P2366"/>
  <c r="BI2359"/>
  <c r="BH2359"/>
  <c r="BG2359"/>
  <c r="BF2359"/>
  <c r="T2359"/>
  <c r="R2359"/>
  <c r="P2359"/>
  <c r="BI2354"/>
  <c r="BH2354"/>
  <c r="BG2354"/>
  <c r="BF2354"/>
  <c r="T2354"/>
  <c r="R2354"/>
  <c r="P2354"/>
  <c r="BI2352"/>
  <c r="BH2352"/>
  <c r="BG2352"/>
  <c r="BF2352"/>
  <c r="T2352"/>
  <c r="R2352"/>
  <c r="P2352"/>
  <c r="BI2335"/>
  <c r="BH2335"/>
  <c r="BG2335"/>
  <c r="BF2335"/>
  <c r="T2335"/>
  <c r="R2335"/>
  <c r="P2335"/>
  <c r="BI2333"/>
  <c r="BH2333"/>
  <c r="BG2333"/>
  <c r="BF2333"/>
  <c r="T2333"/>
  <c r="R2333"/>
  <c r="P2333"/>
  <c r="BI2328"/>
  <c r="BH2328"/>
  <c r="BG2328"/>
  <c r="BF2328"/>
  <c r="T2328"/>
  <c r="R2328"/>
  <c r="P2328"/>
  <c r="BI2326"/>
  <c r="BH2326"/>
  <c r="BG2326"/>
  <c r="BF2326"/>
  <c r="T2326"/>
  <c r="R2326"/>
  <c r="P2326"/>
  <c r="BI2324"/>
  <c r="BH2324"/>
  <c r="BG2324"/>
  <c r="BF2324"/>
  <c r="T2324"/>
  <c r="R2324"/>
  <c r="P2324"/>
  <c r="BI2322"/>
  <c r="BH2322"/>
  <c r="BG2322"/>
  <c r="BF2322"/>
  <c r="T2322"/>
  <c r="R2322"/>
  <c r="P2322"/>
  <c r="BI2320"/>
  <c r="BH2320"/>
  <c r="BG2320"/>
  <c r="BF2320"/>
  <c r="T2320"/>
  <c r="R2320"/>
  <c r="P2320"/>
  <c r="BI2317"/>
  <c r="BH2317"/>
  <c r="BG2317"/>
  <c r="BF2317"/>
  <c r="T2317"/>
  <c r="R2317"/>
  <c r="P2317"/>
  <c r="BI2308"/>
  <c r="BH2308"/>
  <c r="BG2308"/>
  <c r="BF2308"/>
  <c r="T2308"/>
  <c r="R2308"/>
  <c r="P2308"/>
  <c r="BI2302"/>
  <c r="BH2302"/>
  <c r="BG2302"/>
  <c r="BF2302"/>
  <c r="T2302"/>
  <c r="R2302"/>
  <c r="P2302"/>
  <c r="BI2296"/>
  <c r="BH2296"/>
  <c r="BG2296"/>
  <c r="BF2296"/>
  <c r="T2296"/>
  <c r="R2296"/>
  <c r="P2296"/>
  <c r="BI2294"/>
  <c r="BH2294"/>
  <c r="BG2294"/>
  <c r="BF2294"/>
  <c r="T2294"/>
  <c r="R2294"/>
  <c r="P2294"/>
  <c r="BI2293"/>
  <c r="BH2293"/>
  <c r="BG2293"/>
  <c r="BF2293"/>
  <c r="T2293"/>
  <c r="R2293"/>
  <c r="P2293"/>
  <c r="BI2291"/>
  <c r="BH2291"/>
  <c r="BG2291"/>
  <c r="BF2291"/>
  <c r="T2291"/>
  <c r="R2291"/>
  <c r="P2291"/>
  <c r="BI2287"/>
  <c r="BH2287"/>
  <c r="BG2287"/>
  <c r="BF2287"/>
  <c r="T2287"/>
  <c r="R2287"/>
  <c r="P2287"/>
  <c r="BI2281"/>
  <c r="BH2281"/>
  <c r="BG2281"/>
  <c r="BF2281"/>
  <c r="T2281"/>
  <c r="R2281"/>
  <c r="P2281"/>
  <c r="BI2277"/>
  <c r="BH2277"/>
  <c r="BG2277"/>
  <c r="BF2277"/>
  <c r="T2277"/>
  <c r="R2277"/>
  <c r="P2277"/>
  <c r="BI2275"/>
  <c r="BH2275"/>
  <c r="BG2275"/>
  <c r="BF2275"/>
  <c r="T2275"/>
  <c r="R2275"/>
  <c r="P2275"/>
  <c r="BI2271"/>
  <c r="BH2271"/>
  <c r="BG2271"/>
  <c r="BF2271"/>
  <c r="T2271"/>
  <c r="R2271"/>
  <c r="P2271"/>
  <c r="BI2265"/>
  <c r="BH2265"/>
  <c r="BG2265"/>
  <c r="BF2265"/>
  <c r="T2265"/>
  <c r="R2265"/>
  <c r="P2265"/>
  <c r="BI2261"/>
  <c r="BH2261"/>
  <c r="BG2261"/>
  <c r="BF2261"/>
  <c r="T2261"/>
  <c r="R2261"/>
  <c r="P2261"/>
  <c r="BI2252"/>
  <c r="BH2252"/>
  <c r="BG2252"/>
  <c r="BF2252"/>
  <c r="T2252"/>
  <c r="R2252"/>
  <c r="P2252"/>
  <c r="BI2233"/>
  <c r="BH2233"/>
  <c r="BG2233"/>
  <c r="BF2233"/>
  <c r="T2233"/>
  <c r="R2233"/>
  <c r="P2233"/>
  <c r="BI2231"/>
  <c r="BH2231"/>
  <c r="BG2231"/>
  <c r="BF2231"/>
  <c r="T2231"/>
  <c r="R2231"/>
  <c r="P2231"/>
  <c r="BI2212"/>
  <c r="BH2212"/>
  <c r="BG2212"/>
  <c r="BF2212"/>
  <c r="T2212"/>
  <c r="R2212"/>
  <c r="P2212"/>
  <c r="BI2203"/>
  <c r="BH2203"/>
  <c r="BG2203"/>
  <c r="BF2203"/>
  <c r="T2203"/>
  <c r="R2203"/>
  <c r="P2203"/>
  <c r="BI2186"/>
  <c r="BH2186"/>
  <c r="BG2186"/>
  <c r="BF2186"/>
  <c r="T2186"/>
  <c r="R2186"/>
  <c r="P2186"/>
  <c r="BI2183"/>
  <c r="BH2183"/>
  <c r="BG2183"/>
  <c r="BF2183"/>
  <c r="T2183"/>
  <c r="R2183"/>
  <c r="P2183"/>
  <c r="BI2164"/>
  <c r="BH2164"/>
  <c r="BG2164"/>
  <c r="BF2164"/>
  <c r="T2164"/>
  <c r="R2164"/>
  <c r="P2164"/>
  <c r="BI2161"/>
  <c r="BH2161"/>
  <c r="BG2161"/>
  <c r="BF2161"/>
  <c r="T2161"/>
  <c r="R2161"/>
  <c r="P2161"/>
  <c r="BI2142"/>
  <c r="BH2142"/>
  <c r="BG2142"/>
  <c r="BF2142"/>
  <c r="T2142"/>
  <c r="R2142"/>
  <c r="P2142"/>
  <c r="BI2140"/>
  <c r="BH2140"/>
  <c r="BG2140"/>
  <c r="BF2140"/>
  <c r="T2140"/>
  <c r="R2140"/>
  <c r="P2140"/>
  <c r="BI2138"/>
  <c r="BH2138"/>
  <c r="BG2138"/>
  <c r="BF2138"/>
  <c r="T2138"/>
  <c r="R2138"/>
  <c r="P2138"/>
  <c r="BI2136"/>
  <c r="BH2136"/>
  <c r="BG2136"/>
  <c r="BF2136"/>
  <c r="T2136"/>
  <c r="R2136"/>
  <c r="P2136"/>
  <c r="BI2132"/>
  <c r="BH2132"/>
  <c r="BG2132"/>
  <c r="BF2132"/>
  <c r="T2132"/>
  <c r="R2132"/>
  <c r="P2132"/>
  <c r="BI2130"/>
  <c r="BH2130"/>
  <c r="BG2130"/>
  <c r="BF2130"/>
  <c r="T2130"/>
  <c r="R2130"/>
  <c r="P2130"/>
  <c r="BI2113"/>
  <c r="BH2113"/>
  <c r="BG2113"/>
  <c r="BF2113"/>
  <c r="T2113"/>
  <c r="R2113"/>
  <c r="P2113"/>
  <c r="BI2105"/>
  <c r="BH2105"/>
  <c r="BG2105"/>
  <c r="BF2105"/>
  <c r="T2105"/>
  <c r="R2105"/>
  <c r="P2105"/>
  <c r="BI2098"/>
  <c r="BH2098"/>
  <c r="BG2098"/>
  <c r="BF2098"/>
  <c r="T2098"/>
  <c r="R2098"/>
  <c r="P2098"/>
  <c r="BI2072"/>
  <c r="BH2072"/>
  <c r="BG2072"/>
  <c r="BF2072"/>
  <c r="T2072"/>
  <c r="R2072"/>
  <c r="P2072"/>
  <c r="BI2065"/>
  <c r="BH2065"/>
  <c r="BG2065"/>
  <c r="BF2065"/>
  <c r="T2065"/>
  <c r="R2065"/>
  <c r="P2065"/>
  <c r="BI2063"/>
  <c r="BH2063"/>
  <c r="BG2063"/>
  <c r="BF2063"/>
  <c r="T2063"/>
  <c r="R2063"/>
  <c r="P2063"/>
  <c r="BI2049"/>
  <c r="BH2049"/>
  <c r="BG2049"/>
  <c r="BF2049"/>
  <c r="T2049"/>
  <c r="R2049"/>
  <c r="P2049"/>
  <c r="BI2042"/>
  <c r="BH2042"/>
  <c r="BG2042"/>
  <c r="BF2042"/>
  <c r="T2042"/>
  <c r="R2042"/>
  <c r="P2042"/>
  <c r="BI2041"/>
  <c r="BH2041"/>
  <c r="BG2041"/>
  <c r="BF2041"/>
  <c r="T2041"/>
  <c r="R2041"/>
  <c r="P2041"/>
  <c r="BI2039"/>
  <c r="BH2039"/>
  <c r="BG2039"/>
  <c r="BF2039"/>
  <c r="T2039"/>
  <c r="R2039"/>
  <c r="P2039"/>
  <c r="BI2037"/>
  <c r="BH2037"/>
  <c r="BG2037"/>
  <c r="BF2037"/>
  <c r="T2037"/>
  <c r="R2037"/>
  <c r="P2037"/>
  <c r="BI2035"/>
  <c r="BH2035"/>
  <c r="BG2035"/>
  <c r="BF2035"/>
  <c r="T2035"/>
  <c r="R2035"/>
  <c r="P2035"/>
  <c r="BI2020"/>
  <c r="BH2020"/>
  <c r="BG2020"/>
  <c r="BF2020"/>
  <c r="T2020"/>
  <c r="R2020"/>
  <c r="P2020"/>
  <c r="BI2005"/>
  <c r="BH2005"/>
  <c r="BG2005"/>
  <c r="BF2005"/>
  <c r="T2005"/>
  <c r="R2005"/>
  <c r="P2005"/>
  <c r="BI2000"/>
  <c r="BH2000"/>
  <c r="BG2000"/>
  <c r="BF2000"/>
  <c r="T2000"/>
  <c r="R2000"/>
  <c r="P2000"/>
  <c r="BI1994"/>
  <c r="BH1994"/>
  <c r="BG1994"/>
  <c r="BF1994"/>
  <c r="T1994"/>
  <c r="R1994"/>
  <c r="P1994"/>
  <c r="BI1992"/>
  <c r="BH1992"/>
  <c r="BG1992"/>
  <c r="BF1992"/>
  <c r="T1992"/>
  <c r="R1992"/>
  <c r="P1992"/>
  <c r="BI1990"/>
  <c r="BH1990"/>
  <c r="BG1990"/>
  <c r="BF1990"/>
  <c r="T1990"/>
  <c r="R1990"/>
  <c r="P1990"/>
  <c r="BI1973"/>
  <c r="BH1973"/>
  <c r="BG1973"/>
  <c r="BF1973"/>
  <c r="T1973"/>
  <c r="R1973"/>
  <c r="P1973"/>
  <c r="BI1971"/>
  <c r="BH1971"/>
  <c r="BG1971"/>
  <c r="BF1971"/>
  <c r="T1971"/>
  <c r="R1971"/>
  <c r="P1971"/>
  <c r="BI1967"/>
  <c r="BH1967"/>
  <c r="BG1967"/>
  <c r="BF1967"/>
  <c r="T1967"/>
  <c r="R1967"/>
  <c r="P1967"/>
  <c r="BI1957"/>
  <c r="BH1957"/>
  <c r="BG1957"/>
  <c r="BF1957"/>
  <c r="T1957"/>
  <c r="R1957"/>
  <c r="P1957"/>
  <c r="BI1953"/>
  <c r="BH1953"/>
  <c r="BG1953"/>
  <c r="BF1953"/>
  <c r="T1953"/>
  <c r="R1953"/>
  <c r="P1953"/>
  <c r="BI1944"/>
  <c r="BH1944"/>
  <c r="BG1944"/>
  <c r="BF1944"/>
  <c r="T1944"/>
  <c r="R1944"/>
  <c r="P1944"/>
  <c r="BI1934"/>
  <c r="BH1934"/>
  <c r="BG1934"/>
  <c r="BF1934"/>
  <c r="T1934"/>
  <c r="R1934"/>
  <c r="P1934"/>
  <c r="BI1926"/>
  <c r="BH1926"/>
  <c r="BG1926"/>
  <c r="BF1926"/>
  <c r="T1926"/>
  <c r="R1926"/>
  <c r="P1926"/>
  <c r="BI1920"/>
  <c r="BH1920"/>
  <c r="BG1920"/>
  <c r="BF1920"/>
  <c r="T1920"/>
  <c r="R1920"/>
  <c r="P1920"/>
  <c r="BI1918"/>
  <c r="BH1918"/>
  <c r="BG1918"/>
  <c r="BF1918"/>
  <c r="T1918"/>
  <c r="R1918"/>
  <c r="P1918"/>
  <c r="BI1917"/>
  <c r="BH1917"/>
  <c r="BG1917"/>
  <c r="BF1917"/>
  <c r="T1917"/>
  <c r="R1917"/>
  <c r="P1917"/>
  <c r="BI1916"/>
  <c r="BH1916"/>
  <c r="BG1916"/>
  <c r="BF1916"/>
  <c r="T1916"/>
  <c r="R1916"/>
  <c r="P1916"/>
  <c r="BI1915"/>
  <c r="BH1915"/>
  <c r="BG1915"/>
  <c r="BF1915"/>
  <c r="T1915"/>
  <c r="R1915"/>
  <c r="P1915"/>
  <c r="BI1913"/>
  <c r="BH1913"/>
  <c r="BG1913"/>
  <c r="BF1913"/>
  <c r="T1913"/>
  <c r="R1913"/>
  <c r="P1913"/>
  <c r="BI1911"/>
  <c r="BH1911"/>
  <c r="BG1911"/>
  <c r="BF1911"/>
  <c r="T1911"/>
  <c r="R1911"/>
  <c r="P1911"/>
  <c r="BI1910"/>
  <c r="BH1910"/>
  <c r="BG1910"/>
  <c r="BF1910"/>
  <c r="T1910"/>
  <c r="R1910"/>
  <c r="P1910"/>
  <c r="BI1908"/>
  <c r="BH1908"/>
  <c r="BG1908"/>
  <c r="BF1908"/>
  <c r="T1908"/>
  <c r="R1908"/>
  <c r="P1908"/>
  <c r="BI1899"/>
  <c r="BH1899"/>
  <c r="BG1899"/>
  <c r="BF1899"/>
  <c r="T1899"/>
  <c r="R1899"/>
  <c r="P1899"/>
  <c r="BI1890"/>
  <c r="BH1890"/>
  <c r="BG1890"/>
  <c r="BF1890"/>
  <c r="T1890"/>
  <c r="R1890"/>
  <c r="P1890"/>
  <c r="BI1881"/>
  <c r="BH1881"/>
  <c r="BG1881"/>
  <c r="BF1881"/>
  <c r="T1881"/>
  <c r="R1881"/>
  <c r="P1881"/>
  <c r="BI1878"/>
  <c r="BH1878"/>
  <c r="BG1878"/>
  <c r="BF1878"/>
  <c r="T1878"/>
  <c r="R1878"/>
  <c r="P1878"/>
  <c r="BI1869"/>
  <c r="BH1869"/>
  <c r="BG1869"/>
  <c r="BF1869"/>
  <c r="T1869"/>
  <c r="R1869"/>
  <c r="P1869"/>
  <c r="BI1866"/>
  <c r="BH1866"/>
  <c r="BG1866"/>
  <c r="BF1866"/>
  <c r="T1866"/>
  <c r="R1866"/>
  <c r="P1866"/>
  <c r="BI1857"/>
  <c r="BH1857"/>
  <c r="BG1857"/>
  <c r="BF1857"/>
  <c r="T1857"/>
  <c r="R1857"/>
  <c r="P1857"/>
  <c r="BI1854"/>
  <c r="BH1854"/>
  <c r="BG1854"/>
  <c r="BF1854"/>
  <c r="T1854"/>
  <c r="R1854"/>
  <c r="P1854"/>
  <c r="BI1845"/>
  <c r="BH1845"/>
  <c r="BG1845"/>
  <c r="BF1845"/>
  <c r="T1845"/>
  <c r="R1845"/>
  <c r="P1845"/>
  <c r="BI1837"/>
  <c r="BH1837"/>
  <c r="BG1837"/>
  <c r="BF1837"/>
  <c r="T1837"/>
  <c r="R1837"/>
  <c r="P1837"/>
  <c r="BI1828"/>
  <c r="BH1828"/>
  <c r="BG1828"/>
  <c r="BF1828"/>
  <c r="T1828"/>
  <c r="R1828"/>
  <c r="P1828"/>
  <c r="BI1822"/>
  <c r="BH1822"/>
  <c r="BG1822"/>
  <c r="BF1822"/>
  <c r="T1822"/>
  <c r="R1822"/>
  <c r="P1822"/>
  <c r="BI1815"/>
  <c r="BH1815"/>
  <c r="BG1815"/>
  <c r="BF1815"/>
  <c r="T1815"/>
  <c r="R1815"/>
  <c r="P1815"/>
  <c r="BI1812"/>
  <c r="BH1812"/>
  <c r="BG1812"/>
  <c r="BF1812"/>
  <c r="T1812"/>
  <c r="R1812"/>
  <c r="P1812"/>
  <c r="BI1802"/>
  <c r="BH1802"/>
  <c r="BG1802"/>
  <c r="BF1802"/>
  <c r="T1802"/>
  <c r="R1802"/>
  <c r="P1802"/>
  <c r="BI1801"/>
  <c r="BH1801"/>
  <c r="BG1801"/>
  <c r="BF1801"/>
  <c r="T1801"/>
  <c r="R1801"/>
  <c r="P1801"/>
  <c r="BI1797"/>
  <c r="BH1797"/>
  <c r="BG1797"/>
  <c r="BF1797"/>
  <c r="T1797"/>
  <c r="R1797"/>
  <c r="P1797"/>
  <c r="BI1795"/>
  <c r="BH1795"/>
  <c r="BG1795"/>
  <c r="BF1795"/>
  <c r="T1795"/>
  <c r="R1795"/>
  <c r="P1795"/>
  <c r="BI1791"/>
  <c r="BH1791"/>
  <c r="BG1791"/>
  <c r="BF1791"/>
  <c r="T1791"/>
  <c r="R1791"/>
  <c r="P1791"/>
  <c r="BI1789"/>
  <c r="BH1789"/>
  <c r="BG1789"/>
  <c r="BF1789"/>
  <c r="T1789"/>
  <c r="R1789"/>
  <c r="P1789"/>
  <c r="BI1785"/>
  <c r="BH1785"/>
  <c r="BG1785"/>
  <c r="BF1785"/>
  <c r="T1785"/>
  <c r="R1785"/>
  <c r="P1785"/>
  <c r="BI1781"/>
  <c r="BH1781"/>
  <c r="BG1781"/>
  <c r="BF1781"/>
  <c r="T1781"/>
  <c r="R1781"/>
  <c r="P1781"/>
  <c r="BI1777"/>
  <c r="BH1777"/>
  <c r="BG1777"/>
  <c r="BF1777"/>
  <c r="T1777"/>
  <c r="R1777"/>
  <c r="P1777"/>
  <c r="BI1774"/>
  <c r="BH1774"/>
  <c r="BG1774"/>
  <c r="BF1774"/>
  <c r="T1774"/>
  <c r="R1774"/>
  <c r="P1774"/>
  <c r="BI1769"/>
  <c r="BH1769"/>
  <c r="BG1769"/>
  <c r="BF1769"/>
  <c r="T1769"/>
  <c r="R1769"/>
  <c r="P1769"/>
  <c r="BI1765"/>
  <c r="BH1765"/>
  <c r="BG1765"/>
  <c r="BF1765"/>
  <c r="T1765"/>
  <c r="R1765"/>
  <c r="P1765"/>
  <c r="BI1761"/>
  <c r="BH1761"/>
  <c r="BG1761"/>
  <c r="BF1761"/>
  <c r="T1761"/>
  <c r="R1761"/>
  <c r="P1761"/>
  <c r="BI1757"/>
  <c r="BH1757"/>
  <c r="BG1757"/>
  <c r="BF1757"/>
  <c r="T1757"/>
  <c r="R1757"/>
  <c r="P1757"/>
  <c r="BI1753"/>
  <c r="BH1753"/>
  <c r="BG1753"/>
  <c r="BF1753"/>
  <c r="T1753"/>
  <c r="R1753"/>
  <c r="P1753"/>
  <c r="BI1751"/>
  <c r="BH1751"/>
  <c r="BG1751"/>
  <c r="BF1751"/>
  <c r="T1751"/>
  <c r="R1751"/>
  <c r="P1751"/>
  <c r="BI1744"/>
  <c r="BH1744"/>
  <c r="BG1744"/>
  <c r="BF1744"/>
  <c r="T1744"/>
  <c r="R1744"/>
  <c r="P1744"/>
  <c r="BI1737"/>
  <c r="BH1737"/>
  <c r="BG1737"/>
  <c r="BF1737"/>
  <c r="T1737"/>
  <c r="R1737"/>
  <c r="P1737"/>
  <c r="BI1735"/>
  <c r="BH1735"/>
  <c r="BG1735"/>
  <c r="BF1735"/>
  <c r="T1735"/>
  <c r="R1735"/>
  <c r="P1735"/>
  <c r="BI1726"/>
  <c r="BH1726"/>
  <c r="BG1726"/>
  <c r="BF1726"/>
  <c r="T1726"/>
  <c r="R1726"/>
  <c r="P1726"/>
  <c r="BI1718"/>
  <c r="BH1718"/>
  <c r="BG1718"/>
  <c r="BF1718"/>
  <c r="T1718"/>
  <c r="R1718"/>
  <c r="P1718"/>
  <c r="BI1710"/>
  <c r="BH1710"/>
  <c r="BG1710"/>
  <c r="BF1710"/>
  <c r="T1710"/>
  <c r="R1710"/>
  <c r="P1710"/>
  <c r="BI1701"/>
  <c r="BH1701"/>
  <c r="BG1701"/>
  <c r="BF1701"/>
  <c r="T1701"/>
  <c r="R1701"/>
  <c r="P1701"/>
  <c r="BI1693"/>
  <c r="BH1693"/>
  <c r="BG1693"/>
  <c r="BF1693"/>
  <c r="T1693"/>
  <c r="R1693"/>
  <c r="P1693"/>
  <c r="BI1684"/>
  <c r="BH1684"/>
  <c r="BG1684"/>
  <c r="BF1684"/>
  <c r="T1684"/>
  <c r="R1684"/>
  <c r="P1684"/>
  <c r="BI1675"/>
  <c r="BH1675"/>
  <c r="BG1675"/>
  <c r="BF1675"/>
  <c r="T1675"/>
  <c r="R1675"/>
  <c r="P1675"/>
  <c r="BI1665"/>
  <c r="BH1665"/>
  <c r="BG1665"/>
  <c r="BF1665"/>
  <c r="T1665"/>
  <c r="R1665"/>
  <c r="P1665"/>
  <c r="BI1656"/>
  <c r="BH1656"/>
  <c r="BG1656"/>
  <c r="BF1656"/>
  <c r="T1656"/>
  <c r="R1656"/>
  <c r="P1656"/>
  <c r="BI1646"/>
  <c r="BH1646"/>
  <c r="BG1646"/>
  <c r="BF1646"/>
  <c r="T1646"/>
  <c r="R1646"/>
  <c r="P1646"/>
  <c r="BI1635"/>
  <c r="BH1635"/>
  <c r="BG1635"/>
  <c r="BF1635"/>
  <c r="T1635"/>
  <c r="R1635"/>
  <c r="P1635"/>
  <c r="BI1632"/>
  <c r="BH1632"/>
  <c r="BG1632"/>
  <c r="BF1632"/>
  <c r="T1632"/>
  <c r="R1632"/>
  <c r="P1632"/>
  <c r="BI1628"/>
  <c r="BH1628"/>
  <c r="BG1628"/>
  <c r="BF1628"/>
  <c r="T1628"/>
  <c r="R1628"/>
  <c r="P1628"/>
  <c r="BI1627"/>
  <c r="BH1627"/>
  <c r="BG1627"/>
  <c r="BF1627"/>
  <c r="T1627"/>
  <c r="R1627"/>
  <c r="P1627"/>
  <c r="BI1626"/>
  <c r="BH1626"/>
  <c r="BG1626"/>
  <c r="BF1626"/>
  <c r="T1626"/>
  <c r="R1626"/>
  <c r="P1626"/>
  <c r="BI1624"/>
  <c r="BH1624"/>
  <c r="BG1624"/>
  <c r="BF1624"/>
  <c r="T1624"/>
  <c r="R1624"/>
  <c r="P1624"/>
  <c r="BI1622"/>
  <c r="BH1622"/>
  <c r="BG1622"/>
  <c r="BF1622"/>
  <c r="T1622"/>
  <c r="R1622"/>
  <c r="P1622"/>
  <c r="BI1620"/>
  <c r="BH1620"/>
  <c r="BG1620"/>
  <c r="BF1620"/>
  <c r="T1620"/>
  <c r="R1620"/>
  <c r="P1620"/>
  <c r="BI1618"/>
  <c r="BH1618"/>
  <c r="BG1618"/>
  <c r="BF1618"/>
  <c r="T1618"/>
  <c r="R1618"/>
  <c r="P1618"/>
  <c r="BI1616"/>
  <c r="BH1616"/>
  <c r="BG1616"/>
  <c r="BF1616"/>
  <c r="T1616"/>
  <c r="R1616"/>
  <c r="P1616"/>
  <c r="BI1614"/>
  <c r="BH1614"/>
  <c r="BG1614"/>
  <c r="BF1614"/>
  <c r="T1614"/>
  <c r="R1614"/>
  <c r="P1614"/>
  <c r="BI1612"/>
  <c r="BH1612"/>
  <c r="BG1612"/>
  <c r="BF1612"/>
  <c r="T1612"/>
  <c r="R1612"/>
  <c r="P1612"/>
  <c r="BI1610"/>
  <c r="BH1610"/>
  <c r="BG1610"/>
  <c r="BF1610"/>
  <c r="T1610"/>
  <c r="R1610"/>
  <c r="P1610"/>
  <c r="BI1608"/>
  <c r="BH1608"/>
  <c r="BG1608"/>
  <c r="BF1608"/>
  <c r="T1608"/>
  <c r="R1608"/>
  <c r="P1608"/>
  <c r="BI1607"/>
  <c r="BH1607"/>
  <c r="BG1607"/>
  <c r="BF1607"/>
  <c r="T1607"/>
  <c r="R1607"/>
  <c r="P1607"/>
  <c r="BI1606"/>
  <c r="BH1606"/>
  <c r="BG1606"/>
  <c r="BF1606"/>
  <c r="T1606"/>
  <c r="R1606"/>
  <c r="P1606"/>
  <c r="BI1605"/>
  <c r="BH1605"/>
  <c r="BG1605"/>
  <c r="BF1605"/>
  <c r="T1605"/>
  <c r="R1605"/>
  <c r="P1605"/>
  <c r="BI1603"/>
  <c r="BH1603"/>
  <c r="BG1603"/>
  <c r="BF1603"/>
  <c r="T1603"/>
  <c r="R1603"/>
  <c r="P1603"/>
  <c r="BI1602"/>
  <c r="BH1602"/>
  <c r="BG1602"/>
  <c r="BF1602"/>
  <c r="T1602"/>
  <c r="R1602"/>
  <c r="P1602"/>
  <c r="BI1600"/>
  <c r="BH1600"/>
  <c r="BG1600"/>
  <c r="BF1600"/>
  <c r="T1600"/>
  <c r="R1600"/>
  <c r="P1600"/>
  <c r="BI1599"/>
  <c r="BH1599"/>
  <c r="BG1599"/>
  <c r="BF1599"/>
  <c r="T1599"/>
  <c r="R1599"/>
  <c r="P1599"/>
  <c r="BI1597"/>
  <c r="BH1597"/>
  <c r="BG1597"/>
  <c r="BF1597"/>
  <c r="T1597"/>
  <c r="R1597"/>
  <c r="P1597"/>
  <c r="BI1589"/>
  <c r="BH1589"/>
  <c r="BG1589"/>
  <c r="BF1589"/>
  <c r="T1589"/>
  <c r="R1589"/>
  <c r="P1589"/>
  <c r="BI1587"/>
  <c r="BH1587"/>
  <c r="BG1587"/>
  <c r="BF1587"/>
  <c r="T1587"/>
  <c r="R1587"/>
  <c r="P1587"/>
  <c r="BI1579"/>
  <c r="BH1579"/>
  <c r="BG1579"/>
  <c r="BF1579"/>
  <c r="T1579"/>
  <c r="R1579"/>
  <c r="P1579"/>
  <c r="BI1577"/>
  <c r="BH1577"/>
  <c r="BG1577"/>
  <c r="BF1577"/>
  <c r="T1577"/>
  <c r="R1577"/>
  <c r="P1577"/>
  <c r="BI1569"/>
  <c r="BH1569"/>
  <c r="BG1569"/>
  <c r="BF1569"/>
  <c r="T1569"/>
  <c r="R1569"/>
  <c r="P1569"/>
  <c r="BI1567"/>
  <c r="BH1567"/>
  <c r="BG1567"/>
  <c r="BF1567"/>
  <c r="T1567"/>
  <c r="R1567"/>
  <c r="P1567"/>
  <c r="BI1556"/>
  <c r="BH1556"/>
  <c r="BG1556"/>
  <c r="BF1556"/>
  <c r="T1556"/>
  <c r="R1556"/>
  <c r="P1556"/>
  <c r="BI1544"/>
  <c r="BH1544"/>
  <c r="BG1544"/>
  <c r="BF1544"/>
  <c r="T1544"/>
  <c r="R1544"/>
  <c r="P1544"/>
  <c r="BI1540"/>
  <c r="BH1540"/>
  <c r="BG1540"/>
  <c r="BF1540"/>
  <c r="T1540"/>
  <c r="R1540"/>
  <c r="P1540"/>
  <c r="BI1531"/>
  <c r="BH1531"/>
  <c r="BG1531"/>
  <c r="BF1531"/>
  <c r="T1531"/>
  <c r="R1531"/>
  <c r="P1531"/>
  <c r="BI1529"/>
  <c r="BH1529"/>
  <c r="BG1529"/>
  <c r="BF1529"/>
  <c r="T1529"/>
  <c r="R1529"/>
  <c r="P1529"/>
  <c r="BI1516"/>
  <c r="BH1516"/>
  <c r="BG1516"/>
  <c r="BF1516"/>
  <c r="T1516"/>
  <c r="R1516"/>
  <c r="P1516"/>
  <c r="BI1505"/>
  <c r="BH1505"/>
  <c r="BG1505"/>
  <c r="BF1505"/>
  <c r="T1505"/>
  <c r="R1505"/>
  <c r="P1505"/>
  <c r="BI1493"/>
  <c r="BH1493"/>
  <c r="BG1493"/>
  <c r="BF1493"/>
  <c r="T1493"/>
  <c r="R1493"/>
  <c r="P1493"/>
  <c r="BI1488"/>
  <c r="BH1488"/>
  <c r="BG1488"/>
  <c r="BF1488"/>
  <c r="T1488"/>
  <c r="R1488"/>
  <c r="P1488"/>
  <c r="BI1476"/>
  <c r="BH1476"/>
  <c r="BG1476"/>
  <c r="BF1476"/>
  <c r="T1476"/>
  <c r="R1476"/>
  <c r="P1476"/>
  <c r="BI1474"/>
  <c r="BH1474"/>
  <c r="BG1474"/>
  <c r="BF1474"/>
  <c r="T1474"/>
  <c r="R1474"/>
  <c r="P1474"/>
  <c r="BI1472"/>
  <c r="BH1472"/>
  <c r="BG1472"/>
  <c r="BF1472"/>
  <c r="T1472"/>
  <c r="R1472"/>
  <c r="P1472"/>
  <c r="BI1470"/>
  <c r="BH1470"/>
  <c r="BG1470"/>
  <c r="BF1470"/>
  <c r="T1470"/>
  <c r="R1470"/>
  <c r="P1470"/>
  <c r="BI1464"/>
  <c r="BH1464"/>
  <c r="BG1464"/>
  <c r="BF1464"/>
  <c r="T1464"/>
  <c r="R1464"/>
  <c r="P1464"/>
  <c r="BI1462"/>
  <c r="BH1462"/>
  <c r="BG1462"/>
  <c r="BF1462"/>
  <c r="T1462"/>
  <c r="R1462"/>
  <c r="P1462"/>
  <c r="BI1456"/>
  <c r="BH1456"/>
  <c r="BG1456"/>
  <c r="BF1456"/>
  <c r="T1456"/>
  <c r="R1456"/>
  <c r="P1456"/>
  <c r="BI1454"/>
  <c r="BH1454"/>
  <c r="BG1454"/>
  <c r="BF1454"/>
  <c r="T1454"/>
  <c r="R1454"/>
  <c r="P1454"/>
  <c r="BI1448"/>
  <c r="BH1448"/>
  <c r="BG1448"/>
  <c r="BF1448"/>
  <c r="T1448"/>
  <c r="R1448"/>
  <c r="P1448"/>
  <c r="BI1446"/>
  <c r="BH1446"/>
  <c r="BG1446"/>
  <c r="BF1446"/>
  <c r="T1446"/>
  <c r="R1446"/>
  <c r="P1446"/>
  <c r="BI1443"/>
  <c r="BH1443"/>
  <c r="BG1443"/>
  <c r="BF1443"/>
  <c r="T1443"/>
  <c r="R1443"/>
  <c r="P1443"/>
  <c r="BI1439"/>
  <c r="BH1439"/>
  <c r="BG1439"/>
  <c r="BF1439"/>
  <c r="T1439"/>
  <c r="R1439"/>
  <c r="P1439"/>
  <c r="BI1434"/>
  <c r="BH1434"/>
  <c r="BG1434"/>
  <c r="BF1434"/>
  <c r="T1434"/>
  <c r="R1434"/>
  <c r="P1434"/>
  <c r="BI1432"/>
  <c r="BH1432"/>
  <c r="BG1432"/>
  <c r="BF1432"/>
  <c r="T1432"/>
  <c r="R1432"/>
  <c r="P1432"/>
  <c r="BI1431"/>
  <c r="BH1431"/>
  <c r="BG1431"/>
  <c r="BF1431"/>
  <c r="T1431"/>
  <c r="R1431"/>
  <c r="P1431"/>
  <c r="BI1429"/>
  <c r="BH1429"/>
  <c r="BG1429"/>
  <c r="BF1429"/>
  <c r="T1429"/>
  <c r="R1429"/>
  <c r="P1429"/>
  <c r="BI1428"/>
  <c r="BH1428"/>
  <c r="BG1428"/>
  <c r="BF1428"/>
  <c r="T1428"/>
  <c r="R1428"/>
  <c r="P1428"/>
  <c r="BI1426"/>
  <c r="BH1426"/>
  <c r="BG1426"/>
  <c r="BF1426"/>
  <c r="T1426"/>
  <c r="R1426"/>
  <c r="P1426"/>
  <c r="BI1405"/>
  <c r="BH1405"/>
  <c r="BG1405"/>
  <c r="BF1405"/>
  <c r="T1405"/>
  <c r="R1405"/>
  <c r="P1405"/>
  <c r="BI1397"/>
  <c r="BH1397"/>
  <c r="BG1397"/>
  <c r="BF1397"/>
  <c r="T1397"/>
  <c r="R1397"/>
  <c r="P1397"/>
  <c r="BI1395"/>
  <c r="BH1395"/>
  <c r="BG1395"/>
  <c r="BF1395"/>
  <c r="T1395"/>
  <c r="R1395"/>
  <c r="P1395"/>
  <c r="BI1381"/>
  <c r="BH1381"/>
  <c r="BG1381"/>
  <c r="BF1381"/>
  <c r="T1381"/>
  <c r="R1381"/>
  <c r="P1381"/>
  <c r="BI1362"/>
  <c r="BH1362"/>
  <c r="BG1362"/>
  <c r="BF1362"/>
  <c r="T1362"/>
  <c r="R1362"/>
  <c r="P1362"/>
  <c r="BI1360"/>
  <c r="BH1360"/>
  <c r="BG1360"/>
  <c r="BF1360"/>
  <c r="T1360"/>
  <c r="R1360"/>
  <c r="P1360"/>
  <c r="BI1355"/>
  <c r="BH1355"/>
  <c r="BG1355"/>
  <c r="BF1355"/>
  <c r="T1355"/>
  <c r="R1355"/>
  <c r="P1355"/>
  <c r="BI1353"/>
  <c r="BH1353"/>
  <c r="BG1353"/>
  <c r="BF1353"/>
  <c r="T1353"/>
  <c r="R1353"/>
  <c r="P1353"/>
  <c r="BI1351"/>
  <c r="BH1351"/>
  <c r="BG1351"/>
  <c r="BF1351"/>
  <c r="T1351"/>
  <c r="R1351"/>
  <c r="P1351"/>
  <c r="BI1349"/>
  <c r="BH1349"/>
  <c r="BG1349"/>
  <c r="BF1349"/>
  <c r="T1349"/>
  <c r="R1349"/>
  <c r="P1349"/>
  <c r="BI1347"/>
  <c r="BH1347"/>
  <c r="BG1347"/>
  <c r="BF1347"/>
  <c r="T1347"/>
  <c r="R1347"/>
  <c r="P1347"/>
  <c r="BI1345"/>
  <c r="BH1345"/>
  <c r="BG1345"/>
  <c r="BF1345"/>
  <c r="T1345"/>
  <c r="R1345"/>
  <c r="P1345"/>
  <c r="BI1343"/>
  <c r="BH1343"/>
  <c r="BG1343"/>
  <c r="BF1343"/>
  <c r="T1343"/>
  <c r="R1343"/>
  <c r="P1343"/>
  <c r="BI1342"/>
  <c r="BH1342"/>
  <c r="BG1342"/>
  <c r="BF1342"/>
  <c r="T1342"/>
  <c r="R1342"/>
  <c r="P1342"/>
  <c r="BI1341"/>
  <c r="BH1341"/>
  <c r="BG1341"/>
  <c r="BF1341"/>
  <c r="T1341"/>
  <c r="R1341"/>
  <c r="P1341"/>
  <c r="BI1339"/>
  <c r="BH1339"/>
  <c r="BG1339"/>
  <c r="BF1339"/>
  <c r="T1339"/>
  <c r="R1339"/>
  <c r="P1339"/>
  <c r="BI1331"/>
  <c r="BH1331"/>
  <c r="BG1331"/>
  <c r="BF1331"/>
  <c r="T1331"/>
  <c r="R1331"/>
  <c r="P1331"/>
  <c r="BI1329"/>
  <c r="BH1329"/>
  <c r="BG1329"/>
  <c r="BF1329"/>
  <c r="T1329"/>
  <c r="R1329"/>
  <c r="P1329"/>
  <c r="BI1327"/>
  <c r="BH1327"/>
  <c r="BG1327"/>
  <c r="BF1327"/>
  <c r="T1327"/>
  <c r="R1327"/>
  <c r="P1327"/>
  <c r="BI1322"/>
  <c r="BH1322"/>
  <c r="BG1322"/>
  <c r="BF1322"/>
  <c r="T1322"/>
  <c r="R1322"/>
  <c r="P1322"/>
  <c r="BI1313"/>
  <c r="BH1313"/>
  <c r="BG1313"/>
  <c r="BF1313"/>
  <c r="T1313"/>
  <c r="R1313"/>
  <c r="P1313"/>
  <c r="BI1303"/>
  <c r="BH1303"/>
  <c r="BG1303"/>
  <c r="BF1303"/>
  <c r="T1303"/>
  <c r="R1303"/>
  <c r="P1303"/>
  <c r="BI1296"/>
  <c r="BH1296"/>
  <c r="BG1296"/>
  <c r="BF1296"/>
  <c r="T1296"/>
  <c r="R1296"/>
  <c r="P1296"/>
  <c r="BI1294"/>
  <c r="BH1294"/>
  <c r="BG1294"/>
  <c r="BF1294"/>
  <c r="T1294"/>
  <c r="R1294"/>
  <c r="P1294"/>
  <c r="BI1292"/>
  <c r="BH1292"/>
  <c r="BG1292"/>
  <c r="BF1292"/>
  <c r="T1292"/>
  <c r="R1292"/>
  <c r="P1292"/>
  <c r="BI1257"/>
  <c r="BH1257"/>
  <c r="BG1257"/>
  <c r="BF1257"/>
  <c r="T1257"/>
  <c r="R1257"/>
  <c r="P1257"/>
  <c r="BI1255"/>
  <c r="BH1255"/>
  <c r="BG1255"/>
  <c r="BF1255"/>
  <c r="T1255"/>
  <c r="R1255"/>
  <c r="P1255"/>
  <c r="BI1238"/>
  <c r="BH1238"/>
  <c r="BG1238"/>
  <c r="BF1238"/>
  <c r="T1238"/>
  <c r="R1238"/>
  <c r="P1238"/>
  <c r="BI1236"/>
  <c r="BH1236"/>
  <c r="BG1236"/>
  <c r="BF1236"/>
  <c r="T1236"/>
  <c r="R1236"/>
  <c r="P1236"/>
  <c r="BI1228"/>
  <c r="BH1228"/>
  <c r="BG1228"/>
  <c r="BF1228"/>
  <c r="T1228"/>
  <c r="R1228"/>
  <c r="P1228"/>
  <c r="BI1191"/>
  <c r="BH1191"/>
  <c r="BG1191"/>
  <c r="BF1191"/>
  <c r="T1191"/>
  <c r="R1191"/>
  <c r="P1191"/>
  <c r="BI1190"/>
  <c r="BH1190"/>
  <c r="BG1190"/>
  <c r="BF1190"/>
  <c r="T1190"/>
  <c r="R1190"/>
  <c r="P1190"/>
  <c r="BI1188"/>
  <c r="BH1188"/>
  <c r="BG1188"/>
  <c r="BF1188"/>
  <c r="T1188"/>
  <c r="R1188"/>
  <c r="P1188"/>
  <c r="BI1186"/>
  <c r="BH1186"/>
  <c r="BG1186"/>
  <c r="BF1186"/>
  <c r="T1186"/>
  <c r="R1186"/>
  <c r="P1186"/>
  <c r="BI1184"/>
  <c r="BH1184"/>
  <c r="BG1184"/>
  <c r="BF1184"/>
  <c r="T1184"/>
  <c r="R1184"/>
  <c r="P1184"/>
  <c r="BI1182"/>
  <c r="BH1182"/>
  <c r="BG1182"/>
  <c r="BF1182"/>
  <c r="T1182"/>
  <c r="R1182"/>
  <c r="P1182"/>
  <c r="BI1180"/>
  <c r="BH1180"/>
  <c r="BG1180"/>
  <c r="BF1180"/>
  <c r="T1180"/>
  <c r="R1180"/>
  <c r="P1180"/>
  <c r="BI1178"/>
  <c r="BH1178"/>
  <c r="BG1178"/>
  <c r="BF1178"/>
  <c r="T1178"/>
  <c r="R1178"/>
  <c r="P1178"/>
  <c r="BI1176"/>
  <c r="BH1176"/>
  <c r="BG1176"/>
  <c r="BF1176"/>
  <c r="T1176"/>
  <c r="R1176"/>
  <c r="P1176"/>
  <c r="BI1174"/>
  <c r="BH1174"/>
  <c r="BG1174"/>
  <c r="BF1174"/>
  <c r="T1174"/>
  <c r="R1174"/>
  <c r="P1174"/>
  <c r="BI1172"/>
  <c r="BH1172"/>
  <c r="BG1172"/>
  <c r="BF1172"/>
  <c r="T1172"/>
  <c r="R1172"/>
  <c r="P1172"/>
  <c r="BI1170"/>
  <c r="BH1170"/>
  <c r="BG1170"/>
  <c r="BF1170"/>
  <c r="T1170"/>
  <c r="R1170"/>
  <c r="P1170"/>
  <c r="BI1168"/>
  <c r="BH1168"/>
  <c r="BG1168"/>
  <c r="BF1168"/>
  <c r="T1168"/>
  <c r="R1168"/>
  <c r="P1168"/>
  <c r="BI1166"/>
  <c r="BH1166"/>
  <c r="BG1166"/>
  <c r="BF1166"/>
  <c r="T1166"/>
  <c r="R1166"/>
  <c r="P1166"/>
  <c r="BI1164"/>
  <c r="BH1164"/>
  <c r="BG1164"/>
  <c r="BF1164"/>
  <c r="T1164"/>
  <c r="R1164"/>
  <c r="P1164"/>
  <c r="BI1162"/>
  <c r="BH1162"/>
  <c r="BG1162"/>
  <c r="BF1162"/>
  <c r="T1162"/>
  <c r="R1162"/>
  <c r="P1162"/>
  <c r="BI1160"/>
  <c r="BH1160"/>
  <c r="BG1160"/>
  <c r="BF1160"/>
  <c r="T1160"/>
  <c r="R1160"/>
  <c r="P1160"/>
  <c r="BI1158"/>
  <c r="BH1158"/>
  <c r="BG1158"/>
  <c r="BF1158"/>
  <c r="T1158"/>
  <c r="R1158"/>
  <c r="P1158"/>
  <c r="BI1156"/>
  <c r="BH1156"/>
  <c r="BG1156"/>
  <c r="BF1156"/>
  <c r="T1156"/>
  <c r="R1156"/>
  <c r="P1156"/>
  <c r="BI1154"/>
  <c r="BH1154"/>
  <c r="BG1154"/>
  <c r="BF1154"/>
  <c r="T1154"/>
  <c r="R1154"/>
  <c r="P1154"/>
  <c r="BI1152"/>
  <c r="BH1152"/>
  <c r="BG1152"/>
  <c r="BF1152"/>
  <c r="T1152"/>
  <c r="R1152"/>
  <c r="P1152"/>
  <c r="BI1150"/>
  <c r="BH1150"/>
  <c r="BG1150"/>
  <c r="BF1150"/>
  <c r="T1150"/>
  <c r="R1150"/>
  <c r="P1150"/>
  <c r="BI1148"/>
  <c r="BH1148"/>
  <c r="BG1148"/>
  <c r="BF1148"/>
  <c r="T1148"/>
  <c r="R1148"/>
  <c r="P1148"/>
  <c r="BI1146"/>
  <c r="BH1146"/>
  <c r="BG1146"/>
  <c r="BF1146"/>
  <c r="T1146"/>
  <c r="R1146"/>
  <c r="P1146"/>
  <c r="BI1143"/>
  <c r="BH1143"/>
  <c r="BG1143"/>
  <c r="BF1143"/>
  <c r="T1143"/>
  <c r="R1143"/>
  <c r="P1143"/>
  <c r="BI1140"/>
  <c r="BH1140"/>
  <c r="BG1140"/>
  <c r="BF1140"/>
  <c r="T1140"/>
  <c r="R1140"/>
  <c r="P1140"/>
  <c r="BI1135"/>
  <c r="BH1135"/>
  <c r="BG1135"/>
  <c r="BF1135"/>
  <c r="T1135"/>
  <c r="R1135"/>
  <c r="P1135"/>
  <c r="BI1131"/>
  <c r="BH1131"/>
  <c r="BG1131"/>
  <c r="BF1131"/>
  <c r="T1131"/>
  <c r="R1131"/>
  <c r="P1131"/>
  <c r="BI1127"/>
  <c r="BH1127"/>
  <c r="BG1127"/>
  <c r="BF1127"/>
  <c r="T1127"/>
  <c r="R1127"/>
  <c r="P1127"/>
  <c r="BI1125"/>
  <c r="BH1125"/>
  <c r="BG1125"/>
  <c r="BF1125"/>
  <c r="T1125"/>
  <c r="R1125"/>
  <c r="P1125"/>
  <c r="BI1124"/>
  <c r="BH1124"/>
  <c r="BG1124"/>
  <c r="BF1124"/>
  <c r="T1124"/>
  <c r="R1124"/>
  <c r="P1124"/>
  <c r="BI1123"/>
  <c r="BH1123"/>
  <c r="BG1123"/>
  <c r="BF1123"/>
  <c r="T1123"/>
  <c r="R1123"/>
  <c r="P1123"/>
  <c r="BI1121"/>
  <c r="BH1121"/>
  <c r="BG1121"/>
  <c r="BF1121"/>
  <c r="T1121"/>
  <c r="R1121"/>
  <c r="P1121"/>
  <c r="BI1119"/>
  <c r="BH1119"/>
  <c r="BG1119"/>
  <c r="BF1119"/>
  <c r="T1119"/>
  <c r="R1119"/>
  <c r="P1119"/>
  <c r="BI1117"/>
  <c r="BH1117"/>
  <c r="BG1117"/>
  <c r="BF1117"/>
  <c r="T1117"/>
  <c r="R1117"/>
  <c r="P1117"/>
  <c r="BI1116"/>
  <c r="BH1116"/>
  <c r="BG1116"/>
  <c r="BF1116"/>
  <c r="T1116"/>
  <c r="R1116"/>
  <c r="P1116"/>
  <c r="BI1114"/>
  <c r="BH1114"/>
  <c r="BG1114"/>
  <c r="BF1114"/>
  <c r="T1114"/>
  <c r="R1114"/>
  <c r="P1114"/>
  <c r="BI1112"/>
  <c r="BH1112"/>
  <c r="BG1112"/>
  <c r="BF1112"/>
  <c r="T1112"/>
  <c r="R1112"/>
  <c r="P1112"/>
  <c r="BI1110"/>
  <c r="BH1110"/>
  <c r="BG1110"/>
  <c r="BF1110"/>
  <c r="T1110"/>
  <c r="R1110"/>
  <c r="P1110"/>
  <c r="BI1108"/>
  <c r="BH1108"/>
  <c r="BG1108"/>
  <c r="BF1108"/>
  <c r="T1108"/>
  <c r="R1108"/>
  <c r="P1108"/>
  <c r="BI1106"/>
  <c r="BH1106"/>
  <c r="BG1106"/>
  <c r="BF1106"/>
  <c r="T1106"/>
  <c r="R1106"/>
  <c r="P1106"/>
  <c r="BI1105"/>
  <c r="BH1105"/>
  <c r="BG1105"/>
  <c r="BF1105"/>
  <c r="T1105"/>
  <c r="R1105"/>
  <c r="P1105"/>
  <c r="BI1103"/>
  <c r="BH1103"/>
  <c r="BG1103"/>
  <c r="BF1103"/>
  <c r="T1103"/>
  <c r="R1103"/>
  <c r="P1103"/>
  <c r="BI1101"/>
  <c r="BH1101"/>
  <c r="BG1101"/>
  <c r="BF1101"/>
  <c r="T1101"/>
  <c r="R1101"/>
  <c r="P1101"/>
  <c r="BI1099"/>
  <c r="BH1099"/>
  <c r="BG1099"/>
  <c r="BF1099"/>
  <c r="T1099"/>
  <c r="R1099"/>
  <c r="P1099"/>
  <c r="BI1097"/>
  <c r="BH1097"/>
  <c r="BG1097"/>
  <c r="BF1097"/>
  <c r="T1097"/>
  <c r="R1097"/>
  <c r="P1097"/>
  <c r="BI1095"/>
  <c r="BH1095"/>
  <c r="BG1095"/>
  <c r="BF1095"/>
  <c r="T1095"/>
  <c r="R1095"/>
  <c r="P1095"/>
  <c r="BI1093"/>
  <c r="BH1093"/>
  <c r="BG1093"/>
  <c r="BF1093"/>
  <c r="T1093"/>
  <c r="R1093"/>
  <c r="P1093"/>
  <c r="BI1091"/>
  <c r="BH1091"/>
  <c r="BG1091"/>
  <c r="BF1091"/>
  <c r="T1091"/>
  <c r="R1091"/>
  <c r="P1091"/>
  <c r="BI1089"/>
  <c r="BH1089"/>
  <c r="BG1089"/>
  <c r="BF1089"/>
  <c r="T1089"/>
  <c r="R1089"/>
  <c r="P1089"/>
  <c r="BI1087"/>
  <c r="BH1087"/>
  <c r="BG1087"/>
  <c r="BF1087"/>
  <c r="T1087"/>
  <c r="R1087"/>
  <c r="P1087"/>
  <c r="BI1085"/>
  <c r="BH1085"/>
  <c r="BG1085"/>
  <c r="BF1085"/>
  <c r="T1085"/>
  <c r="R1085"/>
  <c r="P1085"/>
  <c r="BI1083"/>
  <c r="BH1083"/>
  <c r="BG1083"/>
  <c r="BF1083"/>
  <c r="T1083"/>
  <c r="R1083"/>
  <c r="P1083"/>
  <c r="BI1081"/>
  <c r="BH1081"/>
  <c r="BG1081"/>
  <c r="BF1081"/>
  <c r="T1081"/>
  <c r="R1081"/>
  <c r="P1081"/>
  <c r="BI1079"/>
  <c r="BH1079"/>
  <c r="BG1079"/>
  <c r="BF1079"/>
  <c r="T1079"/>
  <c r="R1079"/>
  <c r="P1079"/>
  <c r="BI1077"/>
  <c r="BH1077"/>
  <c r="BG1077"/>
  <c r="BF1077"/>
  <c r="T1077"/>
  <c r="R1077"/>
  <c r="P1077"/>
  <c r="BI1073"/>
  <c r="BH1073"/>
  <c r="BG1073"/>
  <c r="BF1073"/>
  <c r="T1073"/>
  <c r="R1073"/>
  <c r="P1073"/>
  <c r="BI1071"/>
  <c r="BH1071"/>
  <c r="BG1071"/>
  <c r="BF1071"/>
  <c r="T1071"/>
  <c r="R1071"/>
  <c r="P1071"/>
  <c r="BI1069"/>
  <c r="BH1069"/>
  <c r="BG1069"/>
  <c r="BF1069"/>
  <c r="T1069"/>
  <c r="R1069"/>
  <c r="P1069"/>
  <c r="BI1067"/>
  <c r="BH1067"/>
  <c r="BG1067"/>
  <c r="BF1067"/>
  <c r="T1067"/>
  <c r="R1067"/>
  <c r="P1067"/>
  <c r="BI1063"/>
  <c r="BH1063"/>
  <c r="BG1063"/>
  <c r="BF1063"/>
  <c r="T1063"/>
  <c r="R1063"/>
  <c r="P1063"/>
  <c r="BI1061"/>
  <c r="BH1061"/>
  <c r="BG1061"/>
  <c r="BF1061"/>
  <c r="T1061"/>
  <c r="R1061"/>
  <c r="P1061"/>
  <c r="BI1059"/>
  <c r="BH1059"/>
  <c r="BG1059"/>
  <c r="BF1059"/>
  <c r="T1059"/>
  <c r="R1059"/>
  <c r="P1059"/>
  <c r="BI1056"/>
  <c r="BH1056"/>
  <c r="BG1056"/>
  <c r="BF1056"/>
  <c r="T1056"/>
  <c r="T1055"/>
  <c r="R1056"/>
  <c r="R1055"/>
  <c r="P1056"/>
  <c r="P1055"/>
  <c r="BI1054"/>
  <c r="BH1054"/>
  <c r="BG1054"/>
  <c r="BF1054"/>
  <c r="T1054"/>
  <c r="R1054"/>
  <c r="P1054"/>
  <c r="BI1052"/>
  <c r="BH1052"/>
  <c r="BG1052"/>
  <c r="BF1052"/>
  <c r="T1052"/>
  <c r="R1052"/>
  <c r="P1052"/>
  <c r="BI1051"/>
  <c r="BH1051"/>
  <c r="BG1051"/>
  <c r="BF1051"/>
  <c r="T1051"/>
  <c r="R1051"/>
  <c r="P1051"/>
  <c r="BI1050"/>
  <c r="BH1050"/>
  <c r="BG1050"/>
  <c r="BF1050"/>
  <c r="T1050"/>
  <c r="R1050"/>
  <c r="P1050"/>
  <c r="BI1047"/>
  <c r="BH1047"/>
  <c r="BG1047"/>
  <c r="BF1047"/>
  <c r="T1047"/>
  <c r="R1047"/>
  <c r="P1047"/>
  <c r="BI1046"/>
  <c r="BH1046"/>
  <c r="BG1046"/>
  <c r="BF1046"/>
  <c r="T1046"/>
  <c r="R1046"/>
  <c r="P1046"/>
  <c r="BI1045"/>
  <c r="BH1045"/>
  <c r="BG1045"/>
  <c r="BF1045"/>
  <c r="T1045"/>
  <c r="R1045"/>
  <c r="P1045"/>
  <c r="BI1044"/>
  <c r="BH1044"/>
  <c r="BG1044"/>
  <c r="BF1044"/>
  <c r="T1044"/>
  <c r="R1044"/>
  <c r="P1044"/>
  <c r="BI1042"/>
  <c r="BH1042"/>
  <c r="BG1042"/>
  <c r="BF1042"/>
  <c r="T1042"/>
  <c r="R1042"/>
  <c r="P1042"/>
  <c r="BI1040"/>
  <c r="BH1040"/>
  <c r="BG1040"/>
  <c r="BF1040"/>
  <c r="T1040"/>
  <c r="R1040"/>
  <c r="P1040"/>
  <c r="BI1033"/>
  <c r="BH1033"/>
  <c r="BG1033"/>
  <c r="BF1033"/>
  <c r="T1033"/>
  <c r="R1033"/>
  <c r="P1033"/>
  <c r="BI984"/>
  <c r="BH984"/>
  <c r="BG984"/>
  <c r="BF984"/>
  <c r="T984"/>
  <c r="R984"/>
  <c r="P984"/>
  <c r="BI983"/>
  <c r="BH983"/>
  <c r="BG983"/>
  <c r="BF983"/>
  <c r="T983"/>
  <c r="R983"/>
  <c r="P983"/>
  <c r="BI981"/>
  <c r="BH981"/>
  <c r="BG981"/>
  <c r="BF981"/>
  <c r="T981"/>
  <c r="R981"/>
  <c r="P981"/>
  <c r="BI979"/>
  <c r="BH979"/>
  <c r="BG979"/>
  <c r="BF979"/>
  <c r="T979"/>
  <c r="R979"/>
  <c r="P979"/>
  <c r="BI930"/>
  <c r="BH930"/>
  <c r="BG930"/>
  <c r="BF930"/>
  <c r="T930"/>
  <c r="R930"/>
  <c r="P930"/>
  <c r="BI929"/>
  <c r="BH929"/>
  <c r="BG929"/>
  <c r="BF929"/>
  <c r="T929"/>
  <c r="R929"/>
  <c r="P929"/>
  <c r="BI927"/>
  <c r="BH927"/>
  <c r="BG927"/>
  <c r="BF927"/>
  <c r="T927"/>
  <c r="R927"/>
  <c r="P927"/>
  <c r="BI921"/>
  <c r="BH921"/>
  <c r="BG921"/>
  <c r="BF921"/>
  <c r="T921"/>
  <c r="R921"/>
  <c r="P921"/>
  <c r="BI920"/>
  <c r="BH920"/>
  <c r="BG920"/>
  <c r="BF920"/>
  <c r="T920"/>
  <c r="R920"/>
  <c r="P920"/>
  <c r="BI918"/>
  <c r="BH918"/>
  <c r="BG918"/>
  <c r="BF918"/>
  <c r="T918"/>
  <c r="R918"/>
  <c r="P918"/>
  <c r="BI912"/>
  <c r="BH912"/>
  <c r="BG912"/>
  <c r="BF912"/>
  <c r="T912"/>
  <c r="R912"/>
  <c r="P912"/>
  <c r="BI910"/>
  <c r="BH910"/>
  <c r="BG910"/>
  <c r="BF910"/>
  <c r="T910"/>
  <c r="R910"/>
  <c r="P910"/>
  <c r="BI909"/>
  <c r="BH909"/>
  <c r="BG909"/>
  <c r="BF909"/>
  <c r="T909"/>
  <c r="R909"/>
  <c r="P909"/>
  <c r="BI902"/>
  <c r="BH902"/>
  <c r="BG902"/>
  <c r="BF902"/>
  <c r="T902"/>
  <c r="R902"/>
  <c r="P902"/>
  <c r="BI870"/>
  <c r="BH870"/>
  <c r="BG870"/>
  <c r="BF870"/>
  <c r="T870"/>
  <c r="R870"/>
  <c r="P870"/>
  <c r="BI865"/>
  <c r="BH865"/>
  <c r="BG865"/>
  <c r="BF865"/>
  <c r="T865"/>
  <c r="R865"/>
  <c r="P865"/>
  <c r="BI859"/>
  <c r="BH859"/>
  <c r="BG859"/>
  <c r="BF859"/>
  <c r="T859"/>
  <c r="R859"/>
  <c r="P859"/>
  <c r="BI858"/>
  <c r="BH858"/>
  <c r="BG858"/>
  <c r="BF858"/>
  <c r="T858"/>
  <c r="R858"/>
  <c r="P858"/>
  <c r="BI815"/>
  <c r="BH815"/>
  <c r="BG815"/>
  <c r="BF815"/>
  <c r="T815"/>
  <c r="R815"/>
  <c r="P815"/>
  <c r="BI811"/>
  <c r="BH811"/>
  <c r="BG811"/>
  <c r="BF811"/>
  <c r="T811"/>
  <c r="R811"/>
  <c r="P811"/>
  <c r="BI805"/>
  <c r="BH805"/>
  <c r="BG805"/>
  <c r="BF805"/>
  <c r="T805"/>
  <c r="R805"/>
  <c r="P805"/>
  <c r="BI801"/>
  <c r="BH801"/>
  <c r="BG801"/>
  <c r="BF801"/>
  <c r="T801"/>
  <c r="R801"/>
  <c r="P801"/>
  <c r="BI789"/>
  <c r="BH789"/>
  <c r="BG789"/>
  <c r="BF789"/>
  <c r="T789"/>
  <c r="R789"/>
  <c r="P789"/>
  <c r="BI778"/>
  <c r="BH778"/>
  <c r="BG778"/>
  <c r="BF778"/>
  <c r="T778"/>
  <c r="R778"/>
  <c r="P778"/>
  <c r="BI771"/>
  <c r="BH771"/>
  <c r="BG771"/>
  <c r="BF771"/>
  <c r="T771"/>
  <c r="R771"/>
  <c r="P771"/>
  <c r="BI764"/>
  <c r="BH764"/>
  <c r="BG764"/>
  <c r="BF764"/>
  <c r="T764"/>
  <c r="R764"/>
  <c r="P764"/>
  <c r="BI757"/>
  <c r="BH757"/>
  <c r="BG757"/>
  <c r="BF757"/>
  <c r="T757"/>
  <c r="R757"/>
  <c r="P757"/>
  <c r="BI756"/>
  <c r="BH756"/>
  <c r="BG756"/>
  <c r="BF756"/>
  <c r="T756"/>
  <c r="R756"/>
  <c r="P756"/>
  <c r="BI743"/>
  <c r="BH743"/>
  <c r="BG743"/>
  <c r="BF743"/>
  <c r="T743"/>
  <c r="R743"/>
  <c r="P743"/>
  <c r="BI741"/>
  <c r="BH741"/>
  <c r="BG741"/>
  <c r="BF741"/>
  <c r="T741"/>
  <c r="R741"/>
  <c r="P741"/>
  <c r="BI739"/>
  <c r="BH739"/>
  <c r="BG739"/>
  <c r="BF739"/>
  <c r="T739"/>
  <c r="R739"/>
  <c r="P739"/>
  <c r="BI733"/>
  <c r="BH733"/>
  <c r="BG733"/>
  <c r="BF733"/>
  <c r="T733"/>
  <c r="R733"/>
  <c r="P733"/>
  <c r="BI731"/>
  <c r="BH731"/>
  <c r="BG731"/>
  <c r="BF731"/>
  <c r="T731"/>
  <c r="R731"/>
  <c r="P731"/>
  <c r="BI725"/>
  <c r="BH725"/>
  <c r="BG725"/>
  <c r="BF725"/>
  <c r="T725"/>
  <c r="R725"/>
  <c r="P725"/>
  <c r="BI723"/>
  <c r="BH723"/>
  <c r="BG723"/>
  <c r="BF723"/>
  <c r="T723"/>
  <c r="R723"/>
  <c r="P723"/>
  <c r="BI713"/>
  <c r="BH713"/>
  <c r="BG713"/>
  <c r="BF713"/>
  <c r="T713"/>
  <c r="R713"/>
  <c r="P713"/>
  <c r="BI711"/>
  <c r="BH711"/>
  <c r="BG711"/>
  <c r="BF711"/>
  <c r="T711"/>
  <c r="R711"/>
  <c r="P711"/>
  <c r="BI701"/>
  <c r="BH701"/>
  <c r="BG701"/>
  <c r="BF701"/>
  <c r="T701"/>
  <c r="R701"/>
  <c r="P701"/>
  <c r="BI699"/>
  <c r="BH699"/>
  <c r="BG699"/>
  <c r="BF699"/>
  <c r="T699"/>
  <c r="R699"/>
  <c r="P699"/>
  <c r="BI693"/>
  <c r="BH693"/>
  <c r="BG693"/>
  <c r="BF693"/>
  <c r="T693"/>
  <c r="R693"/>
  <c r="P693"/>
  <c r="BI679"/>
  <c r="BH679"/>
  <c r="BG679"/>
  <c r="BF679"/>
  <c r="T679"/>
  <c r="R679"/>
  <c r="P679"/>
  <c r="BI677"/>
  <c r="BH677"/>
  <c r="BG677"/>
  <c r="BF677"/>
  <c r="T677"/>
  <c r="R677"/>
  <c r="P677"/>
  <c r="BI675"/>
  <c r="BH675"/>
  <c r="BG675"/>
  <c r="BF675"/>
  <c r="T675"/>
  <c r="R675"/>
  <c r="P675"/>
  <c r="BI667"/>
  <c r="BH667"/>
  <c r="BG667"/>
  <c r="BF667"/>
  <c r="T667"/>
  <c r="R667"/>
  <c r="P667"/>
  <c r="BI659"/>
  <c r="BH659"/>
  <c r="BG659"/>
  <c r="BF659"/>
  <c r="T659"/>
  <c r="R659"/>
  <c r="P659"/>
  <c r="BI653"/>
  <c r="BH653"/>
  <c r="BG653"/>
  <c r="BF653"/>
  <c r="T653"/>
  <c r="R653"/>
  <c r="P653"/>
  <c r="BI640"/>
  <c r="BH640"/>
  <c r="BG640"/>
  <c r="BF640"/>
  <c r="T640"/>
  <c r="R640"/>
  <c r="P640"/>
  <c r="BI638"/>
  <c r="BH638"/>
  <c r="BG638"/>
  <c r="BF638"/>
  <c r="T638"/>
  <c r="R638"/>
  <c r="P638"/>
  <c r="BI633"/>
  <c r="BH633"/>
  <c r="BG633"/>
  <c r="BF633"/>
  <c r="T633"/>
  <c r="R633"/>
  <c r="P633"/>
  <c r="BI628"/>
  <c r="BH628"/>
  <c r="BG628"/>
  <c r="BF628"/>
  <c r="T628"/>
  <c r="R628"/>
  <c r="P628"/>
  <c r="BI623"/>
  <c r="BH623"/>
  <c r="BG623"/>
  <c r="BF623"/>
  <c r="T623"/>
  <c r="R623"/>
  <c r="P623"/>
  <c r="BI621"/>
  <c r="BH621"/>
  <c r="BG621"/>
  <c r="BF621"/>
  <c r="T621"/>
  <c r="R621"/>
  <c r="P621"/>
  <c r="BI616"/>
  <c r="BH616"/>
  <c r="BG616"/>
  <c r="BF616"/>
  <c r="T616"/>
  <c r="R616"/>
  <c r="P616"/>
  <c r="BI613"/>
  <c r="BH613"/>
  <c r="BG613"/>
  <c r="BF613"/>
  <c r="T613"/>
  <c r="R613"/>
  <c r="P613"/>
  <c r="BI608"/>
  <c r="BH608"/>
  <c r="BG608"/>
  <c r="BF608"/>
  <c r="T608"/>
  <c r="R608"/>
  <c r="P608"/>
  <c r="BI606"/>
  <c r="BH606"/>
  <c r="BG606"/>
  <c r="BF606"/>
  <c r="T606"/>
  <c r="R606"/>
  <c r="P606"/>
  <c r="BI587"/>
  <c r="BH587"/>
  <c r="BG587"/>
  <c r="BF587"/>
  <c r="T587"/>
  <c r="R587"/>
  <c r="P587"/>
  <c r="BI567"/>
  <c r="BH567"/>
  <c r="BG567"/>
  <c r="BF567"/>
  <c r="T567"/>
  <c r="R567"/>
  <c r="P567"/>
  <c r="BI532"/>
  <c r="BH532"/>
  <c r="BG532"/>
  <c r="BF532"/>
  <c r="T532"/>
  <c r="R532"/>
  <c r="P532"/>
  <c r="BI497"/>
  <c r="BH497"/>
  <c r="BG497"/>
  <c r="BF497"/>
  <c r="T497"/>
  <c r="R497"/>
  <c r="P497"/>
  <c r="BI492"/>
  <c r="BH492"/>
  <c r="BG492"/>
  <c r="BF492"/>
  <c r="T492"/>
  <c r="R492"/>
  <c r="P492"/>
  <c r="BI487"/>
  <c r="BH487"/>
  <c r="BG487"/>
  <c r="BF487"/>
  <c r="T487"/>
  <c r="R487"/>
  <c r="P487"/>
  <c r="BI484"/>
  <c r="BH484"/>
  <c r="BG484"/>
  <c r="BF484"/>
  <c r="T484"/>
  <c r="R484"/>
  <c r="P484"/>
  <c r="BI482"/>
  <c r="BH482"/>
  <c r="BG482"/>
  <c r="BF482"/>
  <c r="T482"/>
  <c r="R482"/>
  <c r="P482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3"/>
  <c r="BH473"/>
  <c r="BG473"/>
  <c r="BF473"/>
  <c r="T473"/>
  <c r="R473"/>
  <c r="P473"/>
  <c r="BI467"/>
  <c r="BH467"/>
  <c r="BG467"/>
  <c r="BF467"/>
  <c r="T467"/>
  <c r="R467"/>
  <c r="P467"/>
  <c r="BI466"/>
  <c r="BH466"/>
  <c r="BG466"/>
  <c r="BF466"/>
  <c r="T466"/>
  <c r="R466"/>
  <c r="P466"/>
  <c r="BI460"/>
  <c r="BH460"/>
  <c r="BG460"/>
  <c r="BF460"/>
  <c r="T460"/>
  <c r="R460"/>
  <c r="P460"/>
  <c r="BI453"/>
  <c r="BH453"/>
  <c r="BG453"/>
  <c r="BF453"/>
  <c r="T453"/>
  <c r="R453"/>
  <c r="P453"/>
  <c r="BI448"/>
  <c r="BH448"/>
  <c r="BG448"/>
  <c r="BF448"/>
  <c r="T448"/>
  <c r="R448"/>
  <c r="P448"/>
  <c r="BI446"/>
  <c r="BH446"/>
  <c r="BG446"/>
  <c r="BF446"/>
  <c r="T446"/>
  <c r="R446"/>
  <c r="P446"/>
  <c r="BI445"/>
  <c r="BH445"/>
  <c r="BG445"/>
  <c r="BF445"/>
  <c r="T445"/>
  <c r="R445"/>
  <c r="P445"/>
  <c r="BI440"/>
  <c r="BH440"/>
  <c r="BG440"/>
  <c r="BF440"/>
  <c r="T440"/>
  <c r="R440"/>
  <c r="P440"/>
  <c r="BI439"/>
  <c r="BH439"/>
  <c r="BG439"/>
  <c r="BF439"/>
  <c r="T439"/>
  <c r="R439"/>
  <c r="P439"/>
  <c r="BI434"/>
  <c r="BH434"/>
  <c r="BG434"/>
  <c r="BF434"/>
  <c r="T434"/>
  <c r="R434"/>
  <c r="P434"/>
  <c r="BI429"/>
  <c r="BH429"/>
  <c r="BG429"/>
  <c r="BF429"/>
  <c r="T429"/>
  <c r="R429"/>
  <c r="P429"/>
  <c r="BI422"/>
  <c r="BH422"/>
  <c r="BG422"/>
  <c r="BF422"/>
  <c r="T422"/>
  <c r="R422"/>
  <c r="P422"/>
  <c r="BI420"/>
  <c r="BH420"/>
  <c r="BG420"/>
  <c r="BF420"/>
  <c r="T420"/>
  <c r="R420"/>
  <c r="P420"/>
  <c r="BI413"/>
  <c r="BH413"/>
  <c r="BG413"/>
  <c r="BF413"/>
  <c r="T413"/>
  <c r="R413"/>
  <c r="P413"/>
  <c r="BI406"/>
  <c r="BH406"/>
  <c r="BG406"/>
  <c r="BF406"/>
  <c r="T406"/>
  <c r="R406"/>
  <c r="P406"/>
  <c r="BI404"/>
  <c r="BH404"/>
  <c r="BG404"/>
  <c r="BF404"/>
  <c r="T404"/>
  <c r="R404"/>
  <c r="P404"/>
  <c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3"/>
  <c r="BH393"/>
  <c r="BG393"/>
  <c r="BF393"/>
  <c r="T393"/>
  <c r="R393"/>
  <c r="P393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41"/>
  <c r="BH341"/>
  <c r="BG341"/>
  <c r="BF341"/>
  <c r="T341"/>
  <c r="R341"/>
  <c r="P341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1"/>
  <c r="BH321"/>
  <c r="BG321"/>
  <c r="BF321"/>
  <c r="T321"/>
  <c r="R321"/>
  <c r="P321"/>
  <c r="BI320"/>
  <c r="BH320"/>
  <c r="BG320"/>
  <c r="BF320"/>
  <c r="T320"/>
  <c r="R320"/>
  <c r="P320"/>
  <c r="BI316"/>
  <c r="BH316"/>
  <c r="BG316"/>
  <c r="BF316"/>
  <c r="T316"/>
  <c r="R316"/>
  <c r="P316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5"/>
  <c r="BH265"/>
  <c r="BG265"/>
  <c r="BF265"/>
  <c r="T265"/>
  <c r="R265"/>
  <c r="P265"/>
  <c r="BI252"/>
  <c r="BH252"/>
  <c r="BG252"/>
  <c r="BF252"/>
  <c r="T252"/>
  <c r="R252"/>
  <c r="P252"/>
  <c r="BI239"/>
  <c r="BH239"/>
  <c r="BG239"/>
  <c r="BF239"/>
  <c r="T239"/>
  <c r="R239"/>
  <c r="P239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F137"/>
  <c r="E135"/>
  <c r="F89"/>
  <c r="E87"/>
  <c r="J24"/>
  <c r="E24"/>
  <c r="J140"/>
  <c r="J23"/>
  <c r="J21"/>
  <c r="E21"/>
  <c r="J139"/>
  <c r="J20"/>
  <c r="J18"/>
  <c r="E18"/>
  <c r="F92"/>
  <c r="J17"/>
  <c r="J15"/>
  <c r="E15"/>
  <c r="F91"/>
  <c r="J14"/>
  <c r="J12"/>
  <c r="J137"/>
  <c r="E7"/>
  <c r="E133"/>
  <c i="2" r="J37"/>
  <c r="J36"/>
  <c i="1" r="AY95"/>
  <c i="2" r="J35"/>
  <c i="1" r="AX95"/>
  <c i="2" r="BI253"/>
  <c r="BH253"/>
  <c r="BG253"/>
  <c r="BF253"/>
  <c r="T253"/>
  <c r="R253"/>
  <c r="P253"/>
  <c r="BI251"/>
  <c r="BH251"/>
  <c r="BG251"/>
  <c r="BF251"/>
  <c r="T251"/>
  <c r="R251"/>
  <c r="P251"/>
  <c r="BI246"/>
  <c r="BH246"/>
  <c r="BG246"/>
  <c r="BF246"/>
  <c r="T246"/>
  <c r="R246"/>
  <c r="P246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88"/>
  <c r="BH188"/>
  <c r="BG188"/>
  <c r="BF188"/>
  <c r="T188"/>
  <c r="R188"/>
  <c r="P188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1"/>
  <c r="BH131"/>
  <c r="BG131"/>
  <c r="BF131"/>
  <c r="T131"/>
  <c r="R131"/>
  <c r="P131"/>
  <c r="F122"/>
  <c r="E120"/>
  <c r="F89"/>
  <c r="E87"/>
  <c r="J24"/>
  <c r="E24"/>
  <c r="J92"/>
  <c r="J23"/>
  <c r="J21"/>
  <c r="E21"/>
  <c r="J91"/>
  <c r="J20"/>
  <c r="J18"/>
  <c r="E18"/>
  <c r="F125"/>
  <c r="J17"/>
  <c r="J15"/>
  <c r="E15"/>
  <c r="F124"/>
  <c r="J14"/>
  <c r="J12"/>
  <c r="J89"/>
  <c r="E7"/>
  <c r="E85"/>
  <c i="1" r="L90"/>
  <c r="AM90"/>
  <c r="AM89"/>
  <c r="L89"/>
  <c r="AM87"/>
  <c r="L87"/>
  <c r="L85"/>
  <c r="L84"/>
  <c i="2" r="BK253"/>
  <c r="J246"/>
  <c r="BK239"/>
  <c r="BK234"/>
  <c r="BK230"/>
  <c r="BK225"/>
  <c r="BK251"/>
  <c r="J242"/>
  <c r="BK237"/>
  <c r="BK232"/>
  <c r="J227"/>
  <c r="BK223"/>
  <c r="BK219"/>
  <c r="BK217"/>
  <c r="BK215"/>
  <c r="BK212"/>
  <c r="BK210"/>
  <c r="BK208"/>
  <c r="BK205"/>
  <c r="BK203"/>
  <c r="BK201"/>
  <c r="J199"/>
  <c r="BK194"/>
  <c r="BK187"/>
  <c r="BK180"/>
  <c r="BK176"/>
  <c r="J174"/>
  <c r="J170"/>
  <c r="J164"/>
  <c r="BK158"/>
  <c r="BK152"/>
  <c r="BK146"/>
  <c r="J142"/>
  <c r="J136"/>
  <c i="1" r="AS94"/>
  <c i="2" r="BK174"/>
  <c r="BK162"/>
  <c r="BK157"/>
  <c r="BK148"/>
  <c r="J144"/>
  <c r="J138"/>
  <c r="BK131"/>
  <c i="3" r="J2423"/>
  <c r="BK2417"/>
  <c r="J2388"/>
  <c r="J2378"/>
  <c r="J2359"/>
  <c r="BK2352"/>
  <c r="J2326"/>
  <c r="J2320"/>
  <c r="BK2302"/>
  <c r="BK2293"/>
  <c r="J2287"/>
  <c r="BK2275"/>
  <c r="BK2265"/>
  <c r="J2252"/>
  <c r="J2231"/>
  <c r="J2203"/>
  <c r="J2164"/>
  <c r="J2142"/>
  <c r="BK2140"/>
  <c r="BK2136"/>
  <c r="BK2105"/>
  <c r="J2065"/>
  <c r="BK2049"/>
  <c r="J2041"/>
  <c r="J2037"/>
  <c r="J2020"/>
  <c r="J1994"/>
  <c r="BK1990"/>
  <c r="J1971"/>
  <c r="J1957"/>
  <c r="J1944"/>
  <c r="J1926"/>
  <c r="J1917"/>
  <c r="BK1915"/>
  <c r="BK1911"/>
  <c r="J1908"/>
  <c r="J1890"/>
  <c r="J1878"/>
  <c r="BK1869"/>
  <c r="BK1854"/>
  <c r="BK1837"/>
  <c r="J1822"/>
  <c r="J1812"/>
  <c r="BK1801"/>
  <c r="J1795"/>
  <c r="J1781"/>
  <c r="J1774"/>
  <c r="BK1765"/>
  <c r="J1757"/>
  <c r="BK1751"/>
  <c r="J1735"/>
  <c r="J1718"/>
  <c r="J1693"/>
  <c r="J1684"/>
  <c r="BK1675"/>
  <c r="BK1665"/>
  <c r="BK1656"/>
  <c r="J1646"/>
  <c r="BK1635"/>
  <c r="BK1632"/>
  <c r="J1628"/>
  <c r="J1627"/>
  <c r="BK1624"/>
  <c r="J1622"/>
  <c r="BK1620"/>
  <c r="BK1618"/>
  <c r="J1614"/>
  <c r="J1608"/>
  <c r="BK1606"/>
  <c r="J1603"/>
  <c r="BK1600"/>
  <c r="J1589"/>
  <c r="J1579"/>
  <c r="BK1569"/>
  <c r="J1556"/>
  <c r="BK1531"/>
  <c r="J1516"/>
  <c r="BK1493"/>
  <c r="BK1476"/>
  <c r="J1472"/>
  <c r="J1464"/>
  <c r="BK1454"/>
  <c r="J1434"/>
  <c r="BK1429"/>
  <c r="J1426"/>
  <c r="J1397"/>
  <c r="J1381"/>
  <c r="J1360"/>
  <c r="J1353"/>
  <c r="BK1347"/>
  <c r="J1341"/>
  <c r="J1329"/>
  <c r="J1327"/>
  <c r="J1313"/>
  <c r="BK1294"/>
  <c r="BK1257"/>
  <c r="BK1236"/>
  <c r="J1190"/>
  <c r="BK1186"/>
  <c r="BK1180"/>
  <c r="J1176"/>
  <c r="J1170"/>
  <c r="J1166"/>
  <c r="J1162"/>
  <c r="J1156"/>
  <c r="BK1152"/>
  <c r="J1146"/>
  <c r="J1140"/>
  <c r="J1131"/>
  <c r="J1125"/>
  <c r="J1123"/>
  <c r="J1119"/>
  <c r="J1116"/>
  <c r="J1112"/>
  <c r="J1108"/>
  <c r="BK1101"/>
  <c r="BK1097"/>
  <c r="J1095"/>
  <c r="J1093"/>
  <c r="J1091"/>
  <c r="J1089"/>
  <c r="J1085"/>
  <c r="J1081"/>
  <c r="BK1073"/>
  <c r="BK1069"/>
  <c r="BK1063"/>
  <c r="J1059"/>
  <c r="J1054"/>
  <c r="J1050"/>
  <c r="J1046"/>
  <c r="J1044"/>
  <c r="J1040"/>
  <c r="J984"/>
  <c r="J981"/>
  <c r="BK930"/>
  <c r="J921"/>
  <c r="BK912"/>
  <c r="J909"/>
  <c r="BK870"/>
  <c r="J815"/>
  <c r="BK805"/>
  <c r="J764"/>
  <c r="J743"/>
  <c r="J739"/>
  <c r="J725"/>
  <c r="BK701"/>
  <c r="BK699"/>
  <c r="J677"/>
  <c r="BK667"/>
  <c r="J653"/>
  <c r="BK638"/>
  <c r="J628"/>
  <c r="BK621"/>
  <c r="BK616"/>
  <c r="BK606"/>
  <c r="BK567"/>
  <c r="BK497"/>
  <c r="BK492"/>
  <c r="J484"/>
  <c r="BK478"/>
  <c r="J474"/>
  <c r="BK467"/>
  <c r="J460"/>
  <c r="BK448"/>
  <c r="BK440"/>
  <c r="J434"/>
  <c r="BK420"/>
  <c r="BK406"/>
  <c r="J403"/>
  <c r="BK398"/>
  <c r="BK370"/>
  <c r="J330"/>
  <c r="J326"/>
  <c r="J321"/>
  <c r="J320"/>
  <c r="J316"/>
  <c r="J307"/>
  <c r="J291"/>
  <c r="BK283"/>
  <c r="J280"/>
  <c r="J274"/>
  <c r="J270"/>
  <c r="BK265"/>
  <c r="BK239"/>
  <c r="J230"/>
  <c r="BK225"/>
  <c r="BK223"/>
  <c r="J220"/>
  <c r="J211"/>
  <c r="J207"/>
  <c r="J199"/>
  <c r="BK191"/>
  <c r="J188"/>
  <c r="BK186"/>
  <c r="J178"/>
  <c r="BK172"/>
  <c r="J156"/>
  <c r="J152"/>
  <c r="BK150"/>
  <c r="J148"/>
  <c r="BK2596"/>
  <c r="BK2532"/>
  <c r="BK2528"/>
  <c r="BK2464"/>
  <c r="BK2463"/>
  <c r="BK2435"/>
  <c r="J2426"/>
  <c r="BK2419"/>
  <c r="J2415"/>
  <c r="BK2388"/>
  <c r="BK2374"/>
  <c r="J2366"/>
  <c r="BK2354"/>
  <c r="J2335"/>
  <c r="J2333"/>
  <c r="BK2326"/>
  <c r="J2324"/>
  <c r="BK2320"/>
  <c r="J2317"/>
  <c r="J2302"/>
  <c r="BK2294"/>
  <c r="J2293"/>
  <c r="BK2287"/>
  <c r="J2275"/>
  <c r="J2265"/>
  <c r="BK2252"/>
  <c r="BK2231"/>
  <c r="J2212"/>
  <c r="BK2186"/>
  <c r="J2140"/>
  <c r="BK2138"/>
  <c r="BK2132"/>
  <c r="J2130"/>
  <c r="J2105"/>
  <c r="J2098"/>
  <c r="BK2065"/>
  <c r="BK2042"/>
  <c r="BK2041"/>
  <c r="BK2037"/>
  <c r="BK2020"/>
  <c r="J2005"/>
  <c r="BK1994"/>
  <c r="J1973"/>
  <c r="BK1967"/>
  <c r="BK1957"/>
  <c r="BK1944"/>
  <c r="BK1926"/>
  <c r="BK1918"/>
  <c r="BK1917"/>
  <c r="BK1913"/>
  <c r="J1911"/>
  <c r="BK1908"/>
  <c r="BK1890"/>
  <c r="BK1878"/>
  <c r="J1866"/>
  <c r="J1854"/>
  <c r="J1828"/>
  <c r="BK1822"/>
  <c r="BK1812"/>
  <c r="J1801"/>
  <c r="BK1795"/>
  <c r="BK1789"/>
  <c r="J1785"/>
  <c r="BK1777"/>
  <c r="J1769"/>
  <c r="J1761"/>
  <c r="BK1753"/>
  <c r="BK1744"/>
  <c r="BK1735"/>
  <c r="BK1726"/>
  <c r="BK1710"/>
  <c r="BK1701"/>
  <c r="BK1684"/>
  <c r="J1665"/>
  <c r="BK1646"/>
  <c r="J1632"/>
  <c r="BK1627"/>
  <c r="J1624"/>
  <c r="J1618"/>
  <c r="BK1614"/>
  <c r="J1612"/>
  <c r="BK1608"/>
  <c r="J1606"/>
  <c r="BK1605"/>
  <c r="BK1602"/>
  <c r="BK1599"/>
  <c r="BK1597"/>
  <c r="J1587"/>
  <c r="J1569"/>
  <c r="BK1556"/>
  <c r="BK1544"/>
  <c r="BK1540"/>
  <c r="J1531"/>
  <c r="BK1516"/>
  <c r="J1493"/>
  <c r="BK1472"/>
  <c r="J1470"/>
  <c r="J1462"/>
  <c r="J1456"/>
  <c r="BK1448"/>
  <c r="BK1446"/>
  <c r="J1443"/>
  <c r="BK1434"/>
  <c r="BK1432"/>
  <c r="J1431"/>
  <c r="BK1428"/>
  <c r="BK1405"/>
  <c r="BK1395"/>
  <c r="BK1360"/>
  <c r="BK1353"/>
  <c r="BK1351"/>
  <c r="J1349"/>
  <c r="BK1345"/>
  <c r="BK1343"/>
  <c r="BK1342"/>
  <c r="J1339"/>
  <c r="BK1331"/>
  <c r="BK1327"/>
  <c r="BK1313"/>
  <c r="J1303"/>
  <c r="BK1292"/>
  <c r="BK1238"/>
  <c r="J1238"/>
  <c r="BK1228"/>
  <c r="J1191"/>
  <c r="BK1188"/>
  <c r="BK1184"/>
  <c r="J1182"/>
  <c r="BK1178"/>
  <c r="BK1174"/>
  <c r="J1172"/>
  <c r="BK1168"/>
  <c r="J1164"/>
  <c r="J1160"/>
  <c r="J1158"/>
  <c r="J1152"/>
  <c r="BK1148"/>
  <c r="BK1146"/>
  <c r="BK1140"/>
  <c r="BK1131"/>
  <c r="BK1125"/>
  <c r="BK1121"/>
  <c r="BK1117"/>
  <c r="BK1114"/>
  <c r="BK1110"/>
  <c r="BK1106"/>
  <c r="BK1105"/>
  <c r="BK1103"/>
  <c r="BK1099"/>
  <c r="J1087"/>
  <c r="BK1083"/>
  <c r="BK1079"/>
  <c r="J1077"/>
  <c r="J1073"/>
  <c r="J1071"/>
  <c r="J1069"/>
  <c r="J1067"/>
  <c r="J1063"/>
  <c r="BK1059"/>
  <c r="BK1056"/>
  <c r="BK1052"/>
  <c r="BK1050"/>
  <c r="BK1046"/>
  <c r="BK1044"/>
  <c r="BK1040"/>
  <c r="BK984"/>
  <c r="BK983"/>
  <c r="J979"/>
  <c r="J929"/>
  <c r="BK921"/>
  <c r="J920"/>
  <c r="J912"/>
  <c r="BK910"/>
  <c r="BK902"/>
  <c r="J865"/>
  <c r="BK858"/>
  <c r="BK815"/>
  <c r="J805"/>
  <c r="J801"/>
  <c r="BK789"/>
  <c r="BK778"/>
  <c r="BK764"/>
  <c r="BK757"/>
  <c r="J757"/>
  <c r="BK756"/>
  <c r="BK743"/>
  <c r="BK741"/>
  <c r="BK739"/>
  <c r="BK733"/>
  <c r="BK731"/>
  <c r="J731"/>
  <c r="BK725"/>
  <c r="BK723"/>
  <c r="J723"/>
  <c r="BK713"/>
  <c r="BK711"/>
  <c r="J711"/>
  <c r="J701"/>
  <c r="J699"/>
  <c r="J693"/>
  <c r="J679"/>
  <c r="BK677"/>
  <c r="BK675"/>
  <c r="J667"/>
  <c r="BK659"/>
  <c r="BK653"/>
  <c r="J640"/>
  <c r="J638"/>
  <c r="J633"/>
  <c r="BK628"/>
  <c r="J623"/>
  <c r="J621"/>
  <c r="J616"/>
  <c r="BK613"/>
  <c r="BK608"/>
  <c r="J606"/>
  <c r="J587"/>
  <c r="J567"/>
  <c r="J532"/>
  <c r="J497"/>
  <c r="J492"/>
  <c r="J487"/>
  <c r="BK484"/>
  <c r="BK482"/>
  <c r="J478"/>
  <c r="BK474"/>
  <c r="J473"/>
  <c r="J467"/>
  <c r="BK466"/>
  <c r="BK460"/>
  <c r="J453"/>
  <c r="J448"/>
  <c r="J445"/>
  <c r="BK439"/>
  <c r="BK429"/>
  <c r="BK422"/>
  <c r="J406"/>
  <c r="BK403"/>
  <c r="J398"/>
  <c r="J370"/>
  <c r="J362"/>
  <c r="BK330"/>
  <c r="BK326"/>
  <c r="J325"/>
  <c r="BK316"/>
  <c r="BK303"/>
  <c r="J295"/>
  <c r="BK287"/>
  <c r="J281"/>
  <c r="BK280"/>
  <c r="BK274"/>
  <c r="J265"/>
  <c r="J239"/>
  <c r="BK235"/>
  <c r="BK230"/>
  <c r="BK227"/>
  <c r="J223"/>
  <c r="J221"/>
  <c r="J213"/>
  <c r="J209"/>
  <c r="J203"/>
  <c r="BK199"/>
  <c r="BK194"/>
  <c r="J191"/>
  <c r="J187"/>
  <c r="J184"/>
  <c r="J174"/>
  <c r="BK170"/>
  <c r="BK168"/>
  <c r="J164"/>
  <c r="J154"/>
  <c r="BK151"/>
  <c r="BK149"/>
  <c r="BK146"/>
  <c i="4" r="BK528"/>
  <c r="BK526"/>
  <c r="J524"/>
  <c r="J511"/>
  <c r="J508"/>
  <c r="J504"/>
  <c r="BK483"/>
  <c r="J470"/>
  <c r="J442"/>
  <c r="BK432"/>
  <c r="J423"/>
  <c r="BK411"/>
  <c r="J402"/>
  <c r="BK392"/>
  <c r="J376"/>
  <c r="J351"/>
  <c r="BK338"/>
  <c r="J327"/>
  <c r="J314"/>
  <c r="BK302"/>
  <c r="BK280"/>
  <c r="BK274"/>
  <c r="BK261"/>
  <c r="BK250"/>
  <c r="BK245"/>
  <c r="BK241"/>
  <c r="BK236"/>
  <c r="J233"/>
  <c r="J230"/>
  <c r="J219"/>
  <c r="BK211"/>
  <c r="J528"/>
  <c r="BK524"/>
  <c r="J516"/>
  <c r="J509"/>
  <c r="BK500"/>
  <c r="J483"/>
  <c r="BK464"/>
  <c r="BK452"/>
  <c r="BK442"/>
  <c r="BK427"/>
  <c r="BK402"/>
  <c r="BK381"/>
  <c r="BK364"/>
  <c r="BK358"/>
  <c r="J352"/>
  <c r="BK346"/>
  <c r="BK339"/>
  <c r="BK320"/>
  <c r="J309"/>
  <c r="BK290"/>
  <c r="J289"/>
  <c r="J280"/>
  <c r="J250"/>
  <c r="J244"/>
  <c r="BK240"/>
  <c r="BK238"/>
  <c r="J234"/>
  <c r="BK231"/>
  <c r="J226"/>
  <c r="BK219"/>
  <c r="J212"/>
  <c r="J205"/>
  <c r="J192"/>
  <c r="BK188"/>
  <c r="J533"/>
  <c r="J532"/>
  <c r="BK531"/>
  <c r="BK529"/>
  <c r="J526"/>
  <c r="BK516"/>
  <c r="BK510"/>
  <c r="BK508"/>
  <c r="BK506"/>
  <c r="J500"/>
  <c r="J489"/>
  <c r="J464"/>
  <c r="J447"/>
  <c r="BK423"/>
  <c r="BK419"/>
  <c r="J411"/>
  <c r="J397"/>
  <c r="J387"/>
  <c r="J364"/>
  <c r="J358"/>
  <c r="BK352"/>
  <c r="J344"/>
  <c r="J339"/>
  <c r="J320"/>
  <c r="BK309"/>
  <c r="J302"/>
  <c r="BK289"/>
  <c r="BK279"/>
  <c r="J274"/>
  <c r="J262"/>
  <c r="BK255"/>
  <c r="J241"/>
  <c r="J239"/>
  <c r="J236"/>
  <c r="J232"/>
  <c r="BK227"/>
  <c r="J214"/>
  <c r="J204"/>
  <c r="J191"/>
  <c r="J189"/>
  <c r="BK182"/>
  <c r="BK174"/>
  <c r="BK170"/>
  <c r="BK166"/>
  <c r="J156"/>
  <c r="J150"/>
  <c r="J140"/>
  <c r="BK134"/>
  <c r="J227"/>
  <c r="J223"/>
  <c r="J222"/>
  <c r="BK205"/>
  <c r="J201"/>
  <c r="BK189"/>
  <c r="J183"/>
  <c r="J182"/>
  <c r="J172"/>
  <c r="J168"/>
  <c r="J164"/>
  <c r="J155"/>
  <c r="J147"/>
  <c r="J136"/>
  <c r="J129"/>
  <c i="5" r="BK245"/>
  <c r="BK243"/>
  <c r="BK241"/>
  <c r="J239"/>
  <c r="BK237"/>
  <c r="J236"/>
  <c r="J232"/>
  <c r="BK193"/>
  <c r="J188"/>
  <c r="BK178"/>
  <c r="J171"/>
  <c r="J169"/>
  <c r="J166"/>
  <c r="J162"/>
  <c r="J156"/>
  <c r="J150"/>
  <c r="J141"/>
  <c r="BK136"/>
  <c r="BK131"/>
  <c r="BK242"/>
  <c r="J240"/>
  <c r="J238"/>
  <c r="BK235"/>
  <c r="BK232"/>
  <c r="BK188"/>
  <c r="J178"/>
  <c r="J170"/>
  <c r="BK169"/>
  <c r="BK166"/>
  <c r="BK165"/>
  <c r="BK159"/>
  <c r="BK153"/>
  <c r="J147"/>
  <c r="J144"/>
  <c r="J140"/>
  <c r="J136"/>
  <c r="J131"/>
  <c r="BK129"/>
  <c i="6" r="BK127"/>
  <c r="BK125"/>
  <c r="J124"/>
  <c r="BK122"/>
  <c r="J120"/>
  <c r="BK128"/>
  <c r="BK126"/>
  <c r="J123"/>
  <c r="J121"/>
  <c r="J119"/>
  <c i="7" r="J157"/>
  <c r="BK155"/>
  <c r="J152"/>
  <c r="J150"/>
  <c r="BK147"/>
  <c r="J146"/>
  <c r="BK144"/>
  <c r="BK140"/>
  <c r="BK136"/>
  <c r="BK132"/>
  <c r="BK129"/>
  <c r="J127"/>
  <c r="BK156"/>
  <c r="J154"/>
  <c r="BK152"/>
  <c r="BK150"/>
  <c r="J147"/>
  <c r="J142"/>
  <c r="BK138"/>
  <c r="J134"/>
  <c r="BK130"/>
  <c r="BK128"/>
  <c i="8" r="J150"/>
  <c r="J149"/>
  <c r="BK147"/>
  <c r="BK144"/>
  <c r="J140"/>
  <c r="BK136"/>
  <c r="BK132"/>
  <c r="BK128"/>
  <c r="J148"/>
  <c r="BK146"/>
  <c r="J142"/>
  <c r="J138"/>
  <c r="BK134"/>
  <c r="BK130"/>
  <c i="9" r="BK119"/>
  <c r="F36"/>
  <c i="1" r="BC102"/>
  <c i="9" r="F37"/>
  <c i="1" r="BD102"/>
  <c i="10" r="J181"/>
  <c r="J177"/>
  <c r="BK170"/>
  <c r="J169"/>
  <c r="J167"/>
  <c r="BK165"/>
  <c r="J163"/>
  <c r="J160"/>
  <c r="J158"/>
  <c r="BK155"/>
  <c r="J151"/>
  <c r="J149"/>
  <c r="J147"/>
  <c r="J145"/>
  <c r="BK143"/>
  <c r="J139"/>
  <c r="BK137"/>
  <c r="BK135"/>
  <c r="BK132"/>
  <c r="BK130"/>
  <c r="BK181"/>
  <c r="J173"/>
  <c r="J170"/>
  <c r="J168"/>
  <c r="J166"/>
  <c r="BK164"/>
  <c r="J161"/>
  <c r="J159"/>
  <c r="J157"/>
  <c r="J154"/>
  <c r="J153"/>
  <c r="BK151"/>
  <c r="BK149"/>
  <c r="BK147"/>
  <c r="BK145"/>
  <c r="J142"/>
  <c r="BK138"/>
  <c r="J136"/>
  <c r="J135"/>
  <c r="J132"/>
  <c r="J130"/>
  <c i="11" r="BK249"/>
  <c r="J247"/>
  <c r="J246"/>
  <c r="J245"/>
  <c r="BK242"/>
  <c r="BK237"/>
  <c r="BK229"/>
  <c r="J225"/>
  <c r="BK218"/>
  <c r="J214"/>
  <c r="BK209"/>
  <c r="J205"/>
  <c r="BK197"/>
  <c r="BK185"/>
  <c r="J180"/>
  <c r="J176"/>
  <c r="J171"/>
  <c r="J168"/>
  <c r="BK155"/>
  <c r="J146"/>
  <c r="J143"/>
  <c r="BK132"/>
  <c r="BK243"/>
  <c r="J237"/>
  <c r="J233"/>
  <c r="J229"/>
  <c r="J227"/>
  <c r="BK225"/>
  <c r="J223"/>
  <c r="J218"/>
  <c r="J216"/>
  <c r="BK214"/>
  <c r="J212"/>
  <c r="J209"/>
  <c r="BK207"/>
  <c r="BK205"/>
  <c r="BK203"/>
  <c r="J197"/>
  <c r="BK191"/>
  <c r="J185"/>
  <c r="J181"/>
  <c r="BK180"/>
  <c r="J178"/>
  <c r="BK176"/>
  <c r="BK173"/>
  <c r="BK171"/>
  <c r="J169"/>
  <c r="BK168"/>
  <c r="J166"/>
  <c r="J155"/>
  <c r="J151"/>
  <c r="BK146"/>
  <c r="BK145"/>
  <c r="BK143"/>
  <c r="J138"/>
  <c r="J132"/>
  <c r="BK126"/>
  <c i="12" r="J141"/>
  <c r="BK139"/>
  <c r="J137"/>
  <c r="J135"/>
  <c r="J134"/>
  <c r="BK132"/>
  <c r="BK130"/>
  <c r="BK129"/>
  <c r="BK128"/>
  <c r="J127"/>
  <c r="J126"/>
  <c r="BK141"/>
  <c r="J139"/>
  <c r="BK137"/>
  <c r="BK135"/>
  <c r="BK134"/>
  <c r="J132"/>
  <c r="J130"/>
  <c r="J129"/>
  <c r="J128"/>
  <c r="BK127"/>
  <c r="BK126"/>
  <c i="2" r="J251"/>
  <c r="BK242"/>
  <c r="J237"/>
  <c r="J232"/>
  <c r="BK227"/>
  <c r="J253"/>
  <c r="BK246"/>
  <c r="J239"/>
  <c r="J234"/>
  <c r="J230"/>
  <c r="J225"/>
  <c r="J223"/>
  <c r="J219"/>
  <c r="J217"/>
  <c r="J215"/>
  <c r="J212"/>
  <c r="J210"/>
  <c r="J208"/>
  <c r="J205"/>
  <c r="J203"/>
  <c r="J201"/>
  <c r="BK196"/>
  <c r="J188"/>
  <c r="J182"/>
  <c r="BK179"/>
  <c r="BK178"/>
  <c r="BK170"/>
  <c r="BK166"/>
  <c r="J162"/>
  <c r="J157"/>
  <c r="J148"/>
  <c r="BK144"/>
  <c r="BK138"/>
  <c r="J131"/>
  <c r="BK199"/>
  <c r="J196"/>
  <c r="J194"/>
  <c r="BK188"/>
  <c r="J187"/>
  <c r="BK182"/>
  <c r="J180"/>
  <c r="J179"/>
  <c r="J178"/>
  <c r="J176"/>
  <c r="J166"/>
  <c r="BK164"/>
  <c r="J158"/>
  <c r="J152"/>
  <c r="J146"/>
  <c r="BK142"/>
  <c r="BK136"/>
  <c i="3" r="BK2426"/>
  <c r="J2419"/>
  <c r="BK2401"/>
  <c r="J2386"/>
  <c r="BK2366"/>
  <c r="J2354"/>
  <c r="BK2335"/>
  <c r="BK2328"/>
  <c r="J2322"/>
  <c r="J2308"/>
  <c r="J2296"/>
  <c r="BK2291"/>
  <c r="J2281"/>
  <c r="BK2271"/>
  <c r="J2261"/>
  <c r="J2233"/>
  <c r="BK2212"/>
  <c r="J2186"/>
  <c r="J2161"/>
  <c r="J2138"/>
  <c r="J2132"/>
  <c r="BK2113"/>
  <c r="BK2072"/>
  <c r="J2063"/>
  <c r="J2042"/>
  <c r="BK2039"/>
  <c r="J2035"/>
  <c r="J2000"/>
  <c r="J1992"/>
  <c r="BK1973"/>
  <c r="J1967"/>
  <c r="BK1953"/>
  <c r="J1934"/>
  <c r="J1920"/>
  <c r="BK1916"/>
  <c r="J1913"/>
  <c r="BK1910"/>
  <c r="J1899"/>
  <c r="BK1881"/>
  <c r="BK1866"/>
  <c r="J1857"/>
  <c r="BK1845"/>
  <c r="BK1828"/>
  <c r="BK1815"/>
  <c r="BK1802"/>
  <c r="J1797"/>
  <c r="BK1791"/>
  <c r="J1777"/>
  <c r="BK1769"/>
  <c r="BK1761"/>
  <c r="J1753"/>
  <c r="J1744"/>
  <c r="J1726"/>
  <c r="J1701"/>
  <c r="J1626"/>
  <c r="J1620"/>
  <c r="J1616"/>
  <c r="J1610"/>
  <c r="BK1607"/>
  <c r="J1605"/>
  <c r="J1602"/>
  <c r="J1597"/>
  <c r="BK1587"/>
  <c r="J1577"/>
  <c r="J1567"/>
  <c r="J1544"/>
  <c r="J1529"/>
  <c r="J1505"/>
  <c r="J1488"/>
  <c r="BK1474"/>
  <c r="BK1470"/>
  <c r="BK1462"/>
  <c r="BK1439"/>
  <c r="J1432"/>
  <c r="J1428"/>
  <c r="J1405"/>
  <c r="J1395"/>
  <c r="BK1362"/>
  <c r="J1355"/>
  <c r="BK1349"/>
  <c r="J1342"/>
  <c r="J1331"/>
  <c r="J1322"/>
  <c r="BK1296"/>
  <c r="J1294"/>
  <c r="BK1255"/>
  <c r="J1228"/>
  <c r="J1188"/>
  <c r="BK1182"/>
  <c r="J1178"/>
  <c r="J1174"/>
  <c r="J1168"/>
  <c r="BK1164"/>
  <c r="BK1160"/>
  <c r="J1154"/>
  <c r="J1150"/>
  <c r="J1143"/>
  <c r="J1135"/>
  <c r="J1127"/>
  <c r="J1124"/>
  <c r="J1121"/>
  <c r="J1117"/>
  <c r="J1114"/>
  <c r="J1110"/>
  <c r="J1105"/>
  <c r="J1099"/>
  <c r="BK1095"/>
  <c r="BK1093"/>
  <c r="BK1091"/>
  <c r="BK1089"/>
  <c r="BK1087"/>
  <c r="J1083"/>
  <c r="J1079"/>
  <c r="BK1071"/>
  <c r="BK1067"/>
  <c r="J1061"/>
  <c r="J1056"/>
  <c r="BK1051"/>
  <c r="J1047"/>
  <c r="J1045"/>
  <c r="J1042"/>
  <c r="J1033"/>
  <c r="J983"/>
  <c r="BK979"/>
  <c r="BK927"/>
  <c r="BK918"/>
  <c r="J910"/>
  <c r="J902"/>
  <c r="BK859"/>
  <c r="J811"/>
  <c r="J789"/>
  <c r="J778"/>
  <c r="J771"/>
  <c r="J756"/>
  <c r="J741"/>
  <c r="J733"/>
  <c r="J713"/>
  <c r="BK693"/>
  <c r="BK679"/>
  <c r="J675"/>
  <c r="J659"/>
  <c r="BK640"/>
  <c r="BK633"/>
  <c r="BK623"/>
  <c r="J613"/>
  <c r="J608"/>
  <c r="BK587"/>
  <c r="BK532"/>
  <c r="BK487"/>
  <c r="J482"/>
  <c r="BK476"/>
  <c r="BK473"/>
  <c r="J466"/>
  <c r="BK453"/>
  <c r="J446"/>
  <c r="BK445"/>
  <c r="J439"/>
  <c r="J422"/>
  <c r="BK413"/>
  <c r="BK404"/>
  <c r="J401"/>
  <c r="J393"/>
  <c r="BK366"/>
  <c r="BK362"/>
  <c r="BK341"/>
  <c r="J328"/>
  <c r="BK325"/>
  <c r="BK320"/>
  <c r="BK311"/>
  <c r="J303"/>
  <c r="BK299"/>
  <c r="BK295"/>
  <c r="J287"/>
  <c r="BK281"/>
  <c r="J278"/>
  <c r="J252"/>
  <c r="BK236"/>
  <c r="J235"/>
  <c r="J233"/>
  <c r="BK228"/>
  <c r="J227"/>
  <c r="BK221"/>
  <c r="BK216"/>
  <c r="BK213"/>
  <c r="BK209"/>
  <c r="BK203"/>
  <c r="J201"/>
  <c r="J196"/>
  <c r="BK187"/>
  <c r="BK184"/>
  <c r="BK174"/>
  <c r="J168"/>
  <c r="BK164"/>
  <c r="BK162"/>
  <c r="BK154"/>
  <c r="J151"/>
  <c r="J149"/>
  <c r="J146"/>
  <c r="J2596"/>
  <c r="J2532"/>
  <c r="J2528"/>
  <c r="J2464"/>
  <c r="J2463"/>
  <c r="J2435"/>
  <c r="BK2423"/>
  <c r="J2417"/>
  <c r="BK2415"/>
  <c r="J2401"/>
  <c r="BK2386"/>
  <c r="BK2378"/>
  <c r="J2374"/>
  <c r="BK2359"/>
  <c r="J2352"/>
  <c r="BK2333"/>
  <c r="J2328"/>
  <c r="BK2324"/>
  <c r="BK2322"/>
  <c r="BK2317"/>
  <c r="BK2308"/>
  <c r="BK2296"/>
  <c r="J2294"/>
  <c r="J2291"/>
  <c r="BK2281"/>
  <c r="BK2277"/>
  <c r="J2277"/>
  <c r="J2271"/>
  <c r="BK2261"/>
  <c r="BK2233"/>
  <c r="BK2203"/>
  <c r="BK2183"/>
  <c r="J2183"/>
  <c r="BK2164"/>
  <c r="BK2161"/>
  <c r="BK2142"/>
  <c r="J2136"/>
  <c r="BK2130"/>
  <c r="J2113"/>
  <c r="BK2098"/>
  <c r="J2072"/>
  <c r="BK2063"/>
  <c r="J2049"/>
  <c r="J2039"/>
  <c r="BK2035"/>
  <c r="BK2005"/>
  <c r="BK2000"/>
  <c r="BK1992"/>
  <c r="J1990"/>
  <c r="BK1971"/>
  <c r="J1953"/>
  <c r="BK1934"/>
  <c r="BK1920"/>
  <c r="J1918"/>
  <c r="J1916"/>
  <c r="J1915"/>
  <c r="J1910"/>
  <c r="BK1899"/>
  <c r="J1881"/>
  <c r="J1869"/>
  <c r="BK1857"/>
  <c r="J1845"/>
  <c r="J1837"/>
  <c r="J1815"/>
  <c r="J1802"/>
  <c r="BK1797"/>
  <c r="J1791"/>
  <c r="J1789"/>
  <c r="BK1785"/>
  <c r="BK1781"/>
  <c r="BK1774"/>
  <c r="J1765"/>
  <c r="BK1757"/>
  <c r="J1751"/>
  <c r="BK1737"/>
  <c r="J1737"/>
  <c r="BK1718"/>
  <c r="J1710"/>
  <c r="BK1693"/>
  <c r="J1675"/>
  <c r="J1656"/>
  <c r="J1635"/>
  <c r="BK1628"/>
  <c r="BK1626"/>
  <c r="BK1622"/>
  <c r="BK1616"/>
  <c r="BK1612"/>
  <c r="BK1610"/>
  <c r="J1607"/>
  <c r="BK1603"/>
  <c r="J1600"/>
  <c r="J1599"/>
  <c r="BK1589"/>
  <c r="BK1579"/>
  <c r="BK1577"/>
  <c r="BK1567"/>
  <c r="J1540"/>
  <c r="BK1529"/>
  <c r="BK1505"/>
  <c r="BK1488"/>
  <c r="J1476"/>
  <c r="J1474"/>
  <c r="BK1464"/>
  <c r="BK1456"/>
  <c r="J1454"/>
  <c r="J1448"/>
  <c r="J1446"/>
  <c r="BK1443"/>
  <c r="J1439"/>
  <c r="BK1431"/>
  <c r="J1429"/>
  <c r="BK1426"/>
  <c r="BK1397"/>
  <c r="BK1381"/>
  <c r="J1362"/>
  <c r="BK1355"/>
  <c r="J1351"/>
  <c r="J1347"/>
  <c r="J1345"/>
  <c r="J1343"/>
  <c r="BK1341"/>
  <c r="BK1339"/>
  <c r="BK1329"/>
  <c r="BK1322"/>
  <c r="BK1303"/>
  <c r="J1296"/>
  <c r="J1292"/>
  <c r="J1257"/>
  <c r="J1255"/>
  <c r="J1236"/>
  <c r="BK1191"/>
  <c r="BK1190"/>
  <c r="J1186"/>
  <c r="J1184"/>
  <c r="J1180"/>
  <c r="BK1176"/>
  <c r="BK1172"/>
  <c r="BK1170"/>
  <c r="BK1166"/>
  <c r="BK1162"/>
  <c r="BK1158"/>
  <c r="BK1156"/>
  <c r="BK1154"/>
  <c r="BK1150"/>
  <c r="J1148"/>
  <c r="BK1143"/>
  <c r="BK1135"/>
  <c r="BK1127"/>
  <c r="BK1124"/>
  <c r="BK1123"/>
  <c r="BK1119"/>
  <c r="BK1116"/>
  <c r="BK1112"/>
  <c r="BK1108"/>
  <c r="J1106"/>
  <c r="J1103"/>
  <c r="J1101"/>
  <c r="J1097"/>
  <c r="BK1085"/>
  <c r="BK1081"/>
  <c r="BK1077"/>
  <c r="BK1061"/>
  <c r="BK1054"/>
  <c r="J1052"/>
  <c r="J1051"/>
  <c r="BK1047"/>
  <c r="BK1045"/>
  <c r="BK1042"/>
  <c r="BK1033"/>
  <c r="BK981"/>
  <c r="J930"/>
  <c r="BK929"/>
  <c r="J927"/>
  <c r="BK920"/>
  <c r="J918"/>
  <c r="BK909"/>
  <c r="J870"/>
  <c r="BK865"/>
  <c r="J859"/>
  <c r="J858"/>
  <c r="BK811"/>
  <c r="BK801"/>
  <c r="BK771"/>
  <c r="J476"/>
  <c r="BK446"/>
  <c r="J440"/>
  <c r="BK434"/>
  <c r="J429"/>
  <c r="J420"/>
  <c r="J413"/>
  <c r="J404"/>
  <c r="BK401"/>
  <c r="BK393"/>
  <c r="J366"/>
  <c r="J341"/>
  <c r="BK328"/>
  <c r="BK321"/>
  <c r="J311"/>
  <c r="BK307"/>
  <c r="J299"/>
  <c r="BK291"/>
  <c r="J283"/>
  <c r="BK278"/>
  <c r="BK270"/>
  <c r="BK252"/>
  <c r="J236"/>
  <c r="BK233"/>
  <c r="J228"/>
  <c r="J225"/>
  <c r="BK220"/>
  <c r="J216"/>
  <c r="BK211"/>
  <c r="BK207"/>
  <c r="BK201"/>
  <c r="BK196"/>
  <c r="J194"/>
  <c r="BK188"/>
  <c r="J186"/>
  <c r="BK178"/>
  <c r="J172"/>
  <c r="J170"/>
  <c r="J162"/>
  <c r="BK156"/>
  <c r="BK152"/>
  <c r="J150"/>
  <c r="BK148"/>
  <c i="4" r="BK530"/>
  <c r="BK525"/>
  <c r="BK523"/>
  <c r="J522"/>
  <c r="J510"/>
  <c r="J507"/>
  <c r="BK495"/>
  <c r="J477"/>
  <c r="BK458"/>
  <c r="J437"/>
  <c r="J427"/>
  <c r="BK415"/>
  <c r="BK407"/>
  <c r="BK397"/>
  <c r="J381"/>
  <c r="J370"/>
  <c r="J346"/>
  <c r="J345"/>
  <c r="BK332"/>
  <c r="BK319"/>
  <c r="BK303"/>
  <c r="J290"/>
  <c r="J279"/>
  <c r="BK262"/>
  <c r="J255"/>
  <c r="BK242"/>
  <c r="J238"/>
  <c r="BK234"/>
  <c r="J231"/>
  <c r="BK221"/>
  <c r="BK212"/>
  <c r="J529"/>
  <c r="J525"/>
  <c r="J523"/>
  <c r="J506"/>
  <c r="BK489"/>
  <c r="BK477"/>
  <c r="J458"/>
  <c r="BK447"/>
  <c r="J432"/>
  <c r="J419"/>
  <c r="BK387"/>
  <c r="BK376"/>
  <c r="BK363"/>
  <c r="J357"/>
  <c r="BK351"/>
  <c r="BK344"/>
  <c r="BK327"/>
  <c r="BK314"/>
  <c r="BK296"/>
  <c r="BK285"/>
  <c r="BK268"/>
  <c r="J245"/>
  <c r="J242"/>
  <c r="BK239"/>
  <c r="J237"/>
  <c r="BK232"/>
  <c r="BK230"/>
  <c r="BK223"/>
  <c r="BK214"/>
  <c r="J207"/>
  <c r="BK201"/>
  <c r="BK191"/>
  <c r="BK533"/>
  <c r="BK532"/>
  <c r="J531"/>
  <c r="J530"/>
  <c r="BK522"/>
  <c r="BK511"/>
  <c r="BK509"/>
  <c r="BK507"/>
  <c r="BK504"/>
  <c r="J495"/>
  <c r="BK470"/>
  <c r="J452"/>
  <c r="BK437"/>
  <c r="J415"/>
  <c r="J407"/>
  <c r="J392"/>
  <c r="BK370"/>
  <c r="J363"/>
  <c r="BK357"/>
  <c r="BK345"/>
  <c r="J338"/>
  <c r="J332"/>
  <c r="J319"/>
  <c r="J303"/>
  <c r="J296"/>
  <c r="J285"/>
  <c r="J268"/>
  <c r="J261"/>
  <c r="BK244"/>
  <c r="J240"/>
  <c r="BK237"/>
  <c r="BK233"/>
  <c r="BK222"/>
  <c r="J211"/>
  <c r="BK192"/>
  <c r="J190"/>
  <c r="BK183"/>
  <c r="BK176"/>
  <c r="BK172"/>
  <c r="BK168"/>
  <c r="BK164"/>
  <c r="BK155"/>
  <c r="BK147"/>
  <c r="BK136"/>
  <c r="BK129"/>
  <c r="BK226"/>
  <c r="J221"/>
  <c r="BK207"/>
  <c r="BK204"/>
  <c r="BK190"/>
  <c r="J188"/>
  <c r="J176"/>
  <c r="J174"/>
  <c r="J170"/>
  <c r="J166"/>
  <c r="BK156"/>
  <c r="BK150"/>
  <c r="BK140"/>
  <c r="J134"/>
  <c i="5" r="BK244"/>
  <c r="J242"/>
  <c r="BK240"/>
  <c r="BK238"/>
  <c r="J237"/>
  <c r="J235"/>
  <c r="J233"/>
  <c r="J194"/>
  <c r="BK183"/>
  <c r="J173"/>
  <c r="BK170"/>
  <c r="J168"/>
  <c r="J165"/>
  <c r="J159"/>
  <c r="J153"/>
  <c r="BK147"/>
  <c r="BK140"/>
  <c r="J132"/>
  <c r="J130"/>
  <c r="J129"/>
  <c r="BK125"/>
  <c r="J245"/>
  <c r="J244"/>
  <c r="J243"/>
  <c r="J241"/>
  <c r="BK239"/>
  <c r="BK236"/>
  <c r="BK233"/>
  <c r="BK194"/>
  <c r="J193"/>
  <c r="J183"/>
  <c r="BK173"/>
  <c r="BK171"/>
  <c r="BK168"/>
  <c r="BK162"/>
  <c r="BK156"/>
  <c r="BK150"/>
  <c r="BK144"/>
  <c r="BK141"/>
  <c r="BK132"/>
  <c r="BK130"/>
  <c r="J125"/>
  <c i="6" r="J128"/>
  <c r="J126"/>
  <c r="BK124"/>
  <c r="BK123"/>
  <c r="BK121"/>
  <c r="BK119"/>
  <c r="J127"/>
  <c r="J125"/>
  <c r="J122"/>
  <c r="BK120"/>
  <c i="7" r="J156"/>
  <c r="BK154"/>
  <c r="BK153"/>
  <c r="J151"/>
  <c r="BK148"/>
  <c r="BK146"/>
  <c r="J145"/>
  <c r="BK142"/>
  <c r="J138"/>
  <c r="BK134"/>
  <c r="J130"/>
  <c r="J128"/>
  <c r="BK157"/>
  <c r="J155"/>
  <c r="J153"/>
  <c r="BK151"/>
  <c r="J148"/>
  <c r="BK145"/>
  <c r="J144"/>
  <c r="J140"/>
  <c r="J136"/>
  <c r="J132"/>
  <c r="J129"/>
  <c r="BK127"/>
  <c i="8" r="BK149"/>
  <c r="BK148"/>
  <c r="J146"/>
  <c r="BK142"/>
  <c r="BK138"/>
  <c r="J134"/>
  <c r="J130"/>
  <c r="BK150"/>
  <c r="J147"/>
  <c r="J144"/>
  <c r="BK140"/>
  <c r="J136"/>
  <c r="J132"/>
  <c r="J128"/>
  <c i="9" r="J119"/>
  <c r="J34"/>
  <c i="1" r="AW102"/>
  <c i="9" r="F35"/>
  <c i="1" r="BB102"/>
  <c i="10" r="BK187"/>
  <c r="BK173"/>
  <c r="J171"/>
  <c r="BK168"/>
  <c r="BK166"/>
  <c r="J164"/>
  <c r="BK161"/>
  <c r="BK159"/>
  <c r="BK157"/>
  <c r="BK154"/>
  <c r="BK150"/>
  <c r="BK148"/>
  <c r="J146"/>
  <c r="BK144"/>
  <c r="BK142"/>
  <c r="J138"/>
  <c r="BK136"/>
  <c r="J134"/>
  <c r="BK131"/>
  <c r="J187"/>
  <c r="BK177"/>
  <c r="BK171"/>
  <c r="BK169"/>
  <c r="BK167"/>
  <c r="J165"/>
  <c r="BK163"/>
  <c r="BK160"/>
  <c r="BK158"/>
  <c r="J155"/>
  <c r="BK153"/>
  <c r="J150"/>
  <c r="J148"/>
  <c r="BK146"/>
  <c r="J144"/>
  <c r="J143"/>
  <c r="BK139"/>
  <c r="J137"/>
  <c r="BK134"/>
  <c r="J131"/>
  <c i="11" r="J251"/>
  <c r="BK247"/>
  <c r="BK246"/>
  <c r="BK245"/>
  <c r="J243"/>
  <c r="J242"/>
  <c r="BK233"/>
  <c r="BK227"/>
  <c r="BK223"/>
  <c r="BK216"/>
  <c r="BK212"/>
  <c r="J207"/>
  <c r="J203"/>
  <c r="J191"/>
  <c r="BK181"/>
  <c r="BK178"/>
  <c r="J173"/>
  <c r="BK169"/>
  <c r="BK166"/>
  <c r="BK151"/>
  <c r="J145"/>
  <c r="BK138"/>
  <c r="J126"/>
  <c r="BK251"/>
  <c r="J249"/>
  <c i="2" l="1" r="BK130"/>
  <c r="J130"/>
  <c r="J98"/>
  <c r="T130"/>
  <c r="P177"/>
  <c r="R177"/>
  <c r="BK193"/>
  <c r="J193"/>
  <c r="J101"/>
  <c r="R193"/>
  <c r="BK198"/>
  <c r="J198"/>
  <c r="J102"/>
  <c r="R198"/>
  <c r="BK207"/>
  <c r="J207"/>
  <c r="J103"/>
  <c r="R207"/>
  <c r="BK214"/>
  <c r="J214"/>
  <c r="J104"/>
  <c r="T214"/>
  <c r="P229"/>
  <c r="T229"/>
  <c r="P236"/>
  <c r="T236"/>
  <c r="P241"/>
  <c r="T241"/>
  <c r="R250"/>
  <c i="3" r="P145"/>
  <c r="R145"/>
  <c r="BK190"/>
  <c r="J190"/>
  <c r="J99"/>
  <c r="R190"/>
  <c r="BK238"/>
  <c r="J238"/>
  <c r="J100"/>
  <c r="R238"/>
  <c r="BK428"/>
  <c r="J428"/>
  <c r="J101"/>
  <c r="R428"/>
  <c r="BK486"/>
  <c r="J486"/>
  <c r="J102"/>
  <c r="T486"/>
  <c r="P911"/>
  <c r="R911"/>
  <c r="BK1049"/>
  <c r="J1049"/>
  <c r="J104"/>
  <c r="T1049"/>
  <c r="P1058"/>
  <c r="T1058"/>
  <c r="P1094"/>
  <c r="T1094"/>
  <c r="P1167"/>
  <c r="T1167"/>
  <c r="P1295"/>
  <c r="T1295"/>
  <c r="P1340"/>
  <c r="BK1344"/>
  <c r="J1344"/>
  <c r="J112"/>
  <c r="R1344"/>
  <c r="BK1361"/>
  <c r="J1361"/>
  <c r="J113"/>
  <c r="R1361"/>
  <c r="BK1433"/>
  <c r="J1433"/>
  <c r="J114"/>
  <c r="R1433"/>
  <c r="BK1473"/>
  <c r="J1473"/>
  <c r="J115"/>
  <c r="T1473"/>
  <c r="P1736"/>
  <c r="T1736"/>
  <c r="P1752"/>
  <c r="R1752"/>
  <c r="BK1991"/>
  <c r="J1991"/>
  <c r="J118"/>
  <c r="R1991"/>
  <c r="P2141"/>
  <c r="T2141"/>
  <c r="P2295"/>
  <c r="T2295"/>
  <c r="P2323"/>
  <c r="T2323"/>
  <c r="P2434"/>
  <c r="R2434"/>
  <c i="4" r="BK128"/>
  <c r="J128"/>
  <c r="J98"/>
  <c r="T128"/>
  <c r="P181"/>
  <c r="R181"/>
  <c r="P213"/>
  <c r="R213"/>
  <c r="BK225"/>
  <c r="J225"/>
  <c r="J102"/>
  <c r="R225"/>
  <c r="BK235"/>
  <c r="J235"/>
  <c r="J103"/>
  <c r="R235"/>
  <c r="BK243"/>
  <c r="J243"/>
  <c r="J104"/>
  <c r="T243"/>
  <c r="P505"/>
  <c r="T505"/>
  <c r="P527"/>
  <c r="R527"/>
  <c i="5" r="BK124"/>
  <c r="T124"/>
  <c r="P167"/>
  <c r="T167"/>
  <c r="P172"/>
  <c r="R172"/>
  <c r="BK231"/>
  <c r="J231"/>
  <c r="J101"/>
  <c r="R231"/>
  <c r="BK234"/>
  <c r="J234"/>
  <c r="J102"/>
  <c r="T234"/>
  <c i="6" r="P118"/>
  <c r="P117"/>
  <c i="1" r="AU99"/>
  <c i="6" r="T118"/>
  <c r="T117"/>
  <c i="7" r="P126"/>
  <c r="T126"/>
  <c r="BK143"/>
  <c r="J143"/>
  <c r="J104"/>
  <c r="R143"/>
  <c r="BK149"/>
  <c r="J149"/>
  <c r="J105"/>
  <c r="R149"/>
  <c i="8" r="BK145"/>
  <c r="J145"/>
  <c r="J106"/>
  <c r="R145"/>
  <c r="R126"/>
  <c i="10" r="P129"/>
  <c r="T129"/>
  <c r="P133"/>
  <c r="R133"/>
  <c r="P141"/>
  <c r="T141"/>
  <c r="P152"/>
  <c r="T152"/>
  <c r="BK156"/>
  <c r="J156"/>
  <c r="J103"/>
  <c r="T156"/>
  <c r="BK162"/>
  <c r="J162"/>
  <c r="J104"/>
  <c r="R162"/>
  <c r="P172"/>
  <c r="R172"/>
  <c i="11" r="P125"/>
  <c r="T125"/>
  <c r="P165"/>
  <c r="T165"/>
  <c r="P184"/>
  <c r="T184"/>
  <c r="P211"/>
  <c r="R211"/>
  <c r="BK241"/>
  <c r="J241"/>
  <c r="J102"/>
  <c r="T241"/>
  <c i="12" r="BK125"/>
  <c r="J125"/>
  <c r="J98"/>
  <c r="T125"/>
  <c r="R133"/>
  <c i="2" r="P130"/>
  <c r="P129"/>
  <c r="R130"/>
  <c r="R129"/>
  <c r="BK177"/>
  <c r="J177"/>
  <c r="J99"/>
  <c r="T177"/>
  <c r="P193"/>
  <c r="T193"/>
  <c r="P198"/>
  <c r="T198"/>
  <c r="P207"/>
  <c r="T207"/>
  <c r="P214"/>
  <c r="R214"/>
  <c r="BK229"/>
  <c r="J229"/>
  <c r="J105"/>
  <c r="R229"/>
  <c r="BK236"/>
  <c r="J236"/>
  <c r="J106"/>
  <c r="R236"/>
  <c r="BK241"/>
  <c r="J241"/>
  <c r="J107"/>
  <c r="R241"/>
  <c r="BK250"/>
  <c r="J250"/>
  <c r="J108"/>
  <c r="P250"/>
  <c r="T250"/>
  <c i="3" r="BK145"/>
  <c r="J145"/>
  <c r="J98"/>
  <c r="T145"/>
  <c r="P190"/>
  <c r="T190"/>
  <c r="P238"/>
  <c r="T238"/>
  <c r="P428"/>
  <c r="T428"/>
  <c r="P486"/>
  <c r="R486"/>
  <c r="BK911"/>
  <c r="J911"/>
  <c r="J103"/>
  <c r="T911"/>
  <c r="P1049"/>
  <c r="R1049"/>
  <c r="BK1058"/>
  <c r="R1058"/>
  <c r="BK1094"/>
  <c r="J1094"/>
  <c r="J108"/>
  <c r="R1094"/>
  <c r="BK1167"/>
  <c r="J1167"/>
  <c r="J109"/>
  <c r="R1167"/>
  <c r="BK1295"/>
  <c r="J1295"/>
  <c r="J110"/>
  <c r="R1295"/>
  <c r="BK1340"/>
  <c r="J1340"/>
  <c r="J111"/>
  <c r="R1340"/>
  <c r="T1340"/>
  <c r="P1344"/>
  <c r="T1344"/>
  <c r="P1361"/>
  <c r="T1361"/>
  <c r="P1433"/>
  <c r="T1433"/>
  <c r="P1473"/>
  <c r="R1473"/>
  <c r="BK1736"/>
  <c r="J1736"/>
  <c r="J116"/>
  <c r="R1736"/>
  <c r="BK1752"/>
  <c r="J1752"/>
  <c r="J117"/>
  <c r="T1752"/>
  <c r="P1991"/>
  <c r="T1991"/>
  <c r="BK2141"/>
  <c r="J2141"/>
  <c r="J119"/>
  <c r="R2141"/>
  <c r="BK2295"/>
  <c r="J2295"/>
  <c r="J120"/>
  <c r="R2295"/>
  <c r="BK2323"/>
  <c r="J2323"/>
  <c r="J121"/>
  <c r="R2323"/>
  <c r="BK2434"/>
  <c r="J2434"/>
  <c r="J123"/>
  <c r="T2434"/>
  <c i="4" r="P128"/>
  <c r="P127"/>
  <c r="R128"/>
  <c r="R127"/>
  <c r="BK181"/>
  <c r="J181"/>
  <c r="J99"/>
  <c r="T181"/>
  <c r="BK213"/>
  <c r="J213"/>
  <c r="J100"/>
  <c r="T213"/>
  <c r="P225"/>
  <c r="T225"/>
  <c r="P235"/>
  <c r="T235"/>
  <c r="P243"/>
  <c r="R243"/>
  <c r="BK505"/>
  <c r="J505"/>
  <c r="J105"/>
  <c r="R505"/>
  <c r="BK527"/>
  <c r="J527"/>
  <c r="J106"/>
  <c r="T527"/>
  <c i="5" r="P124"/>
  <c r="R124"/>
  <c r="BK167"/>
  <c r="J167"/>
  <c r="J99"/>
  <c r="R167"/>
  <c r="BK172"/>
  <c r="J172"/>
  <c r="J100"/>
  <c r="T172"/>
  <c r="P231"/>
  <c r="T231"/>
  <c r="P234"/>
  <c r="R234"/>
  <c i="6" r="BK118"/>
  <c r="J118"/>
  <c r="J97"/>
  <c r="R118"/>
  <c r="R117"/>
  <c i="7" r="BK126"/>
  <c r="J126"/>
  <c r="J97"/>
  <c r="R126"/>
  <c r="R125"/>
  <c r="P143"/>
  <c r="T143"/>
  <c r="P149"/>
  <c r="T149"/>
  <c i="8" r="P145"/>
  <c r="P126"/>
  <c i="1" r="AU101"/>
  <c i="8" r="T145"/>
  <c r="T126"/>
  <c i="10" r="BK129"/>
  <c r="J129"/>
  <c r="J98"/>
  <c r="R129"/>
  <c r="R128"/>
  <c r="BK133"/>
  <c r="J133"/>
  <c r="J99"/>
  <c r="T133"/>
  <c r="BK141"/>
  <c r="J141"/>
  <c r="J101"/>
  <c r="R141"/>
  <c r="BK152"/>
  <c r="J152"/>
  <c r="J102"/>
  <c r="R152"/>
  <c r="P156"/>
  <c r="R156"/>
  <c r="P162"/>
  <c r="T162"/>
  <c r="BK172"/>
  <c r="J172"/>
  <c r="J105"/>
  <c r="T172"/>
  <c i="11" r="BK125"/>
  <c r="J125"/>
  <c r="J98"/>
  <c r="R125"/>
  <c r="BK165"/>
  <c r="J165"/>
  <c r="J99"/>
  <c r="R165"/>
  <c r="BK184"/>
  <c r="J184"/>
  <c r="J100"/>
  <c r="R184"/>
  <c r="BK211"/>
  <c r="J211"/>
  <c r="J101"/>
  <c r="T211"/>
  <c r="P241"/>
  <c r="R241"/>
  <c i="12" r="P125"/>
  <c r="R125"/>
  <c r="R124"/>
  <c r="R123"/>
  <c r="BK133"/>
  <c r="J133"/>
  <c r="J100"/>
  <c r="P133"/>
  <c r="T133"/>
  <c i="7" r="BK131"/>
  <c r="J131"/>
  <c r="J98"/>
  <c r="BK133"/>
  <c r="J133"/>
  <c r="J99"/>
  <c r="BK137"/>
  <c r="J137"/>
  <c r="J101"/>
  <c r="BK139"/>
  <c r="J139"/>
  <c r="J102"/>
  <c i="8" r="BK127"/>
  <c r="J127"/>
  <c r="J97"/>
  <c r="BK129"/>
  <c r="J129"/>
  <c r="J98"/>
  <c r="BK135"/>
  <c r="J135"/>
  <c r="J101"/>
  <c r="BK137"/>
  <c r="J137"/>
  <c r="J102"/>
  <c i="9" r="BK118"/>
  <c r="J118"/>
  <c r="J97"/>
  <c i="3" r="BK1055"/>
  <c r="J1055"/>
  <c r="J105"/>
  <c r="BK2418"/>
  <c r="J2418"/>
  <c r="J122"/>
  <c i="7" r="BK135"/>
  <c r="J135"/>
  <c r="J100"/>
  <c r="BK141"/>
  <c r="J141"/>
  <c r="J103"/>
  <c i="8" r="BK131"/>
  <c r="J131"/>
  <c r="J99"/>
  <c r="BK133"/>
  <c r="J133"/>
  <c r="J100"/>
  <c r="BK139"/>
  <c r="J139"/>
  <c r="J103"/>
  <c r="BK141"/>
  <c r="J141"/>
  <c r="J104"/>
  <c r="BK143"/>
  <c r="J143"/>
  <c r="J105"/>
  <c i="10" r="BK186"/>
  <c r="J186"/>
  <c r="J107"/>
  <c i="11" r="BK250"/>
  <c r="J250"/>
  <c r="J103"/>
  <c i="12" r="BK131"/>
  <c r="J131"/>
  <c r="J99"/>
  <c r="BK136"/>
  <c r="J136"/>
  <c r="J101"/>
  <c r="BK138"/>
  <c r="J138"/>
  <c r="J102"/>
  <c r="BK140"/>
  <c r="J140"/>
  <c r="J103"/>
  <c r="J89"/>
  <c r="F91"/>
  <c r="J92"/>
  <c r="J119"/>
  <c r="BE126"/>
  <c r="BE130"/>
  <c r="BE134"/>
  <c r="BE135"/>
  <c r="BE137"/>
  <c r="E85"/>
  <c r="F92"/>
  <c r="BE127"/>
  <c r="BE128"/>
  <c r="BE129"/>
  <c r="BE132"/>
  <c r="BE139"/>
  <c r="BE141"/>
  <c i="11" r="E85"/>
  <c r="J91"/>
  <c r="J120"/>
  <c r="BE151"/>
  <c r="BE155"/>
  <c r="BE168"/>
  <c r="BE169"/>
  <c r="BE180"/>
  <c r="BE181"/>
  <c r="BE197"/>
  <c r="BE205"/>
  <c r="BE209"/>
  <c r="BE216"/>
  <c r="BE225"/>
  <c r="BE227"/>
  <c r="BE242"/>
  <c r="J89"/>
  <c r="F91"/>
  <c r="F92"/>
  <c r="BE126"/>
  <c r="BE132"/>
  <c r="BE138"/>
  <c r="BE143"/>
  <c r="BE145"/>
  <c r="BE146"/>
  <c r="BE166"/>
  <c r="BE171"/>
  <c r="BE173"/>
  <c r="BE176"/>
  <c r="BE178"/>
  <c r="BE185"/>
  <c r="BE191"/>
  <c r="BE203"/>
  <c r="BE207"/>
  <c r="BE212"/>
  <c r="BE214"/>
  <c r="BE218"/>
  <c r="BE223"/>
  <c r="BE229"/>
  <c r="BE233"/>
  <c r="BE237"/>
  <c r="BE243"/>
  <c r="BE245"/>
  <c r="BE246"/>
  <c r="BE247"/>
  <c r="BE249"/>
  <c r="BE251"/>
  <c i="10" r="E85"/>
  <c r="J89"/>
  <c r="J91"/>
  <c r="J92"/>
  <c r="BE130"/>
  <c r="BE138"/>
  <c r="BE144"/>
  <c r="BE145"/>
  <c r="BE148"/>
  <c r="BE155"/>
  <c r="BE157"/>
  <c r="BE163"/>
  <c r="BE166"/>
  <c r="BE168"/>
  <c r="BE170"/>
  <c r="BE177"/>
  <c r="BE181"/>
  <c r="F91"/>
  <c r="F92"/>
  <c r="BE131"/>
  <c r="BE132"/>
  <c r="BE134"/>
  <c r="BE135"/>
  <c r="BE136"/>
  <c r="BE137"/>
  <c r="BE139"/>
  <c r="BE142"/>
  <c r="BE143"/>
  <c r="BE146"/>
  <c r="BE147"/>
  <c r="BE149"/>
  <c r="BE150"/>
  <c r="BE151"/>
  <c r="BE153"/>
  <c r="BE154"/>
  <c r="BE158"/>
  <c r="BE159"/>
  <c r="BE160"/>
  <c r="BE161"/>
  <c r="BE164"/>
  <c r="BE165"/>
  <c r="BE167"/>
  <c r="BE169"/>
  <c r="BE171"/>
  <c r="BE173"/>
  <c r="BE187"/>
  <c i="9" r="J89"/>
  <c r="J91"/>
  <c r="J92"/>
  <c r="E107"/>
  <c r="BE119"/>
  <c r="F91"/>
  <c r="F92"/>
  <c i="8" r="E85"/>
  <c r="J89"/>
  <c r="F92"/>
  <c r="J122"/>
  <c r="J123"/>
  <c r="BE146"/>
  <c r="BE148"/>
  <c r="BE149"/>
  <c r="F91"/>
  <c r="BE128"/>
  <c r="BE130"/>
  <c r="BE132"/>
  <c r="BE134"/>
  <c r="BE136"/>
  <c r="BE138"/>
  <c r="BE140"/>
  <c r="BE142"/>
  <c r="BE144"/>
  <c r="BE147"/>
  <c r="BE150"/>
  <c i="7" r="E85"/>
  <c r="J91"/>
  <c r="J92"/>
  <c r="J119"/>
  <c r="BE127"/>
  <c r="BE129"/>
  <c r="BE130"/>
  <c r="BE132"/>
  <c r="BE136"/>
  <c r="BE138"/>
  <c r="BE142"/>
  <c r="BE148"/>
  <c r="BE150"/>
  <c r="BE152"/>
  <c r="BE154"/>
  <c r="BE155"/>
  <c r="BE157"/>
  <c r="F91"/>
  <c r="F92"/>
  <c r="BE128"/>
  <c r="BE134"/>
  <c r="BE140"/>
  <c r="BE144"/>
  <c r="BE145"/>
  <c r="BE146"/>
  <c r="BE147"/>
  <c r="BE151"/>
  <c r="BE153"/>
  <c r="BE156"/>
  <c i="5" r="J124"/>
  <c r="J98"/>
  <c i="6" r="J89"/>
  <c r="F92"/>
  <c r="F113"/>
  <c r="BE119"/>
  <c r="BE120"/>
  <c r="BE122"/>
  <c r="BE124"/>
  <c r="BE125"/>
  <c r="BE126"/>
  <c r="BE128"/>
  <c r="E85"/>
  <c r="J91"/>
  <c r="J92"/>
  <c r="BE121"/>
  <c r="BE123"/>
  <c r="BE127"/>
  <c i="5" r="E85"/>
  <c r="F91"/>
  <c r="F92"/>
  <c r="J116"/>
  <c r="BE129"/>
  <c r="BE131"/>
  <c r="BE140"/>
  <c r="BE141"/>
  <c r="BE147"/>
  <c r="BE150"/>
  <c r="BE153"/>
  <c r="BE162"/>
  <c r="BE165"/>
  <c r="BE166"/>
  <c r="BE168"/>
  <c r="BE170"/>
  <c r="BE183"/>
  <c r="BE193"/>
  <c r="BE232"/>
  <c r="BE235"/>
  <c r="BE237"/>
  <c r="BE240"/>
  <c r="BE241"/>
  <c r="BE244"/>
  <c r="J91"/>
  <c r="J92"/>
  <c r="BE125"/>
  <c r="BE130"/>
  <c r="BE132"/>
  <c r="BE136"/>
  <c r="BE144"/>
  <c r="BE156"/>
  <c r="BE159"/>
  <c r="BE169"/>
  <c r="BE171"/>
  <c r="BE173"/>
  <c r="BE178"/>
  <c r="BE188"/>
  <c r="BE194"/>
  <c r="BE233"/>
  <c r="BE236"/>
  <c r="BE238"/>
  <c r="BE239"/>
  <c r="BE242"/>
  <c r="BE243"/>
  <c r="BE245"/>
  <c i="4" r="F91"/>
  <c r="F92"/>
  <c r="BE136"/>
  <c r="BE147"/>
  <c r="BE155"/>
  <c r="BE156"/>
  <c r="BE176"/>
  <c r="BE183"/>
  <c r="BE189"/>
  <c r="BE191"/>
  <c r="BE192"/>
  <c r="BE207"/>
  <c r="BE212"/>
  <c i="3" r="J1058"/>
  <c r="J107"/>
  <c i="4" r="E85"/>
  <c r="J91"/>
  <c r="J92"/>
  <c r="J120"/>
  <c r="BE129"/>
  <c r="BE134"/>
  <c r="BE140"/>
  <c r="BE150"/>
  <c r="BE164"/>
  <c r="BE166"/>
  <c r="BE168"/>
  <c r="BE170"/>
  <c r="BE172"/>
  <c r="BE174"/>
  <c r="BE182"/>
  <c r="BE188"/>
  <c r="BE190"/>
  <c r="BE204"/>
  <c r="BE205"/>
  <c r="BE211"/>
  <c r="BE214"/>
  <c r="BE221"/>
  <c r="BE227"/>
  <c r="BE231"/>
  <c r="BE232"/>
  <c r="BE236"/>
  <c r="BE240"/>
  <c r="BE250"/>
  <c r="BE262"/>
  <c r="BE274"/>
  <c r="BE285"/>
  <c r="BE290"/>
  <c r="BE296"/>
  <c r="BE303"/>
  <c r="BE309"/>
  <c r="BE319"/>
  <c r="BE345"/>
  <c r="BE352"/>
  <c r="BE358"/>
  <c r="BE364"/>
  <c r="BE415"/>
  <c r="BE432"/>
  <c r="BE452"/>
  <c r="BE458"/>
  <c r="BE464"/>
  <c r="BE470"/>
  <c r="BE489"/>
  <c r="BE506"/>
  <c r="BE508"/>
  <c r="BE511"/>
  <c r="BE516"/>
  <c r="BE523"/>
  <c r="BE528"/>
  <c r="BE531"/>
  <c r="BE532"/>
  <c r="BE533"/>
  <c r="BE201"/>
  <c r="BE219"/>
  <c r="BE222"/>
  <c r="BE226"/>
  <c r="BE230"/>
  <c r="BE234"/>
  <c r="BE237"/>
  <c r="BE238"/>
  <c r="BE239"/>
  <c r="BE242"/>
  <c r="BE268"/>
  <c r="BE280"/>
  <c r="BE289"/>
  <c r="BE320"/>
  <c r="BE338"/>
  <c r="BE339"/>
  <c r="BE351"/>
  <c r="BE357"/>
  <c r="BE363"/>
  <c r="BE370"/>
  <c r="BE376"/>
  <c r="BE381"/>
  <c r="BE397"/>
  <c r="BE407"/>
  <c r="BE419"/>
  <c r="BE423"/>
  <c r="BE442"/>
  <c r="BE447"/>
  <c r="BE483"/>
  <c r="BE495"/>
  <c r="BE500"/>
  <c r="BE510"/>
  <c r="BE522"/>
  <c r="BE529"/>
  <c r="BE530"/>
  <c r="BE223"/>
  <c r="BE233"/>
  <c r="BE241"/>
  <c r="BE244"/>
  <c r="BE245"/>
  <c r="BE255"/>
  <c r="BE261"/>
  <c r="BE279"/>
  <c r="BE302"/>
  <c r="BE314"/>
  <c r="BE327"/>
  <c r="BE332"/>
  <c r="BE344"/>
  <c r="BE346"/>
  <c r="BE387"/>
  <c r="BE392"/>
  <c r="BE402"/>
  <c r="BE411"/>
  <c r="BE427"/>
  <c r="BE437"/>
  <c r="BE477"/>
  <c r="BE504"/>
  <c r="BE507"/>
  <c r="BE509"/>
  <c r="BE524"/>
  <c r="BE525"/>
  <c r="BE526"/>
  <c i="3" r="J89"/>
  <c r="J91"/>
  <c r="J92"/>
  <c r="F139"/>
  <c r="F140"/>
  <c r="BE146"/>
  <c r="BE150"/>
  <c r="BE151"/>
  <c r="BE154"/>
  <c r="BE164"/>
  <c r="BE168"/>
  <c r="BE170"/>
  <c r="BE172"/>
  <c r="BE174"/>
  <c r="BE184"/>
  <c r="BE188"/>
  <c r="BE203"/>
  <c r="BE207"/>
  <c r="BE211"/>
  <c r="BE216"/>
  <c r="BE223"/>
  <c r="BE225"/>
  <c r="BE228"/>
  <c r="BE236"/>
  <c r="BE239"/>
  <c r="BE274"/>
  <c r="BE278"/>
  <c r="BE280"/>
  <c r="BE283"/>
  <c r="BE287"/>
  <c r="BE303"/>
  <c r="BE311"/>
  <c r="BE316"/>
  <c r="BE320"/>
  <c r="BE325"/>
  <c r="BE326"/>
  <c r="BE341"/>
  <c r="BE366"/>
  <c r="BE370"/>
  <c r="BE398"/>
  <c r="BE406"/>
  <c r="BE422"/>
  <c r="BE429"/>
  <c r="BE440"/>
  <c r="BE448"/>
  <c r="BE460"/>
  <c r="BE466"/>
  <c r="BE474"/>
  <c r="BE478"/>
  <c r="BE482"/>
  <c r="BE484"/>
  <c r="BE497"/>
  <c r="BE567"/>
  <c r="BE587"/>
  <c r="BE606"/>
  <c r="BE621"/>
  <c r="BE623"/>
  <c r="BE628"/>
  <c r="BE638"/>
  <c r="BE640"/>
  <c r="BE653"/>
  <c r="BE659"/>
  <c r="BE667"/>
  <c r="BE675"/>
  <c r="BE679"/>
  <c r="BE699"/>
  <c r="BE713"/>
  <c r="BE725"/>
  <c r="BE731"/>
  <c r="BE733"/>
  <c r="BE756"/>
  <c r="BE771"/>
  <c r="BE778"/>
  <c r="BE789"/>
  <c r="BE805"/>
  <c r="BE815"/>
  <c r="BE858"/>
  <c r="BE859"/>
  <c r="BE870"/>
  <c r="BE909"/>
  <c r="BE910"/>
  <c r="BE912"/>
  <c r="BE918"/>
  <c r="BE927"/>
  <c r="BE930"/>
  <c r="BE979"/>
  <c r="BE981"/>
  <c r="BE1042"/>
  <c r="BE1044"/>
  <c r="BE1046"/>
  <c r="BE1050"/>
  <c r="BE1051"/>
  <c r="BE1056"/>
  <c r="BE1061"/>
  <c r="BE1063"/>
  <c r="BE1067"/>
  <c r="BE1069"/>
  <c r="BE1071"/>
  <c r="BE1073"/>
  <c r="BE1083"/>
  <c r="BE1095"/>
  <c r="BE1097"/>
  <c r="BE1099"/>
  <c r="BE1101"/>
  <c r="BE1105"/>
  <c r="BE1108"/>
  <c r="BE1112"/>
  <c r="BE1114"/>
  <c r="BE1116"/>
  <c r="BE1117"/>
  <c r="BE1123"/>
  <c r="BE1140"/>
  <c r="BE1146"/>
  <c r="BE1150"/>
  <c r="BE1152"/>
  <c r="BE1156"/>
  <c r="BE1158"/>
  <c r="BE1160"/>
  <c r="BE1166"/>
  <c r="BE1168"/>
  <c r="BE1170"/>
  <c r="BE1174"/>
  <c r="BE1176"/>
  <c r="BE1180"/>
  <c r="BE1182"/>
  <c r="BE1186"/>
  <c r="BE1188"/>
  <c r="BE1190"/>
  <c r="BE1236"/>
  <c r="BE1255"/>
  <c r="BE1257"/>
  <c r="BE1294"/>
  <c r="BE1296"/>
  <c r="BE1313"/>
  <c r="BE1327"/>
  <c r="BE1331"/>
  <c r="BE1341"/>
  <c r="BE1342"/>
  <c r="BE1347"/>
  <c r="BE1349"/>
  <c r="BE1353"/>
  <c r="BE1360"/>
  <c r="BE1362"/>
  <c r="BE1429"/>
  <c r="BE1432"/>
  <c r="BE1434"/>
  <c r="BE1439"/>
  <c r="BE1443"/>
  <c r="BE1446"/>
  <c r="BE1454"/>
  <c r="BE1462"/>
  <c r="BE1470"/>
  <c r="BE1472"/>
  <c r="BE1474"/>
  <c r="BE1476"/>
  <c r="BE1505"/>
  <c r="BE1529"/>
  <c r="BE1531"/>
  <c r="BE1540"/>
  <c r="BE1567"/>
  <c r="BE1569"/>
  <c r="BE1579"/>
  <c r="BE1587"/>
  <c r="BE1589"/>
  <c r="BE1597"/>
  <c r="BE1603"/>
  <c r="BE1605"/>
  <c r="BE1607"/>
  <c r="BE1610"/>
  <c r="BE1614"/>
  <c r="BE1616"/>
  <c r="BE1618"/>
  <c r="BE1620"/>
  <c r="BE1622"/>
  <c r="BE1628"/>
  <c r="BE1632"/>
  <c r="BE1635"/>
  <c r="BE1646"/>
  <c r="BE1656"/>
  <c r="BE1665"/>
  <c r="BE1675"/>
  <c r="BE1684"/>
  <c r="BE1693"/>
  <c r="BE1701"/>
  <c r="BE1718"/>
  <c r="BE1735"/>
  <c r="BE1744"/>
  <c r="BE1751"/>
  <c r="BE1753"/>
  <c r="BE1757"/>
  <c r="BE1765"/>
  <c r="BE1769"/>
  <c r="BE1774"/>
  <c r="BE1789"/>
  <c r="BE1791"/>
  <c r="BE1801"/>
  <c r="BE1802"/>
  <c r="BE1812"/>
  <c r="BE1815"/>
  <c r="BE1828"/>
  <c r="BE1837"/>
  <c r="BE1845"/>
  <c r="BE1854"/>
  <c r="BE1857"/>
  <c r="BE1866"/>
  <c r="BE1869"/>
  <c r="BE1878"/>
  <c r="BE1881"/>
  <c r="BE1890"/>
  <c r="BE1910"/>
  <c r="BE1911"/>
  <c r="BE1913"/>
  <c r="BE1915"/>
  <c r="BE1916"/>
  <c r="BE1917"/>
  <c r="BE1934"/>
  <c r="BE1944"/>
  <c r="BE1953"/>
  <c r="BE1990"/>
  <c r="BE1992"/>
  <c r="BE2000"/>
  <c r="BE2035"/>
  <c r="BE2037"/>
  <c r="BE2039"/>
  <c r="BE2042"/>
  <c r="BE2049"/>
  <c r="BE2065"/>
  <c r="BE2072"/>
  <c r="BE2105"/>
  <c r="BE2113"/>
  <c r="BE2130"/>
  <c r="BE2132"/>
  <c r="BE2138"/>
  <c r="BE2142"/>
  <c r="BE2164"/>
  <c r="BE2203"/>
  <c r="BE2212"/>
  <c r="BE2233"/>
  <c r="BE2261"/>
  <c r="BE2265"/>
  <c r="BE2271"/>
  <c r="BE2275"/>
  <c r="BE2287"/>
  <c r="BE2291"/>
  <c r="BE2293"/>
  <c r="BE2302"/>
  <c r="BE2308"/>
  <c r="BE2322"/>
  <c r="BE2326"/>
  <c r="BE2328"/>
  <c r="BE2352"/>
  <c r="BE2359"/>
  <c r="BE2366"/>
  <c r="BE2374"/>
  <c r="BE2386"/>
  <c r="BE2388"/>
  <c r="BE2401"/>
  <c r="BE2417"/>
  <c r="BE2419"/>
  <c r="BE2423"/>
  <c r="BE2426"/>
  <c r="BE2435"/>
  <c r="BE2463"/>
  <c r="BE2464"/>
  <c r="BE2528"/>
  <c r="BE2532"/>
  <c r="BE2596"/>
  <c r="E85"/>
  <c r="BE148"/>
  <c r="BE149"/>
  <c r="BE152"/>
  <c r="BE156"/>
  <c r="BE162"/>
  <c r="BE178"/>
  <c r="BE186"/>
  <c r="BE187"/>
  <c r="BE191"/>
  <c r="BE194"/>
  <c r="BE196"/>
  <c r="BE199"/>
  <c r="BE201"/>
  <c r="BE209"/>
  <c r="BE213"/>
  <c r="BE220"/>
  <c r="BE221"/>
  <c r="BE227"/>
  <c r="BE230"/>
  <c r="BE233"/>
  <c r="BE235"/>
  <c r="BE252"/>
  <c r="BE265"/>
  <c r="BE270"/>
  <c r="BE281"/>
  <c r="BE291"/>
  <c r="BE295"/>
  <c r="BE299"/>
  <c r="BE307"/>
  <c r="BE321"/>
  <c r="BE328"/>
  <c r="BE330"/>
  <c r="BE362"/>
  <c r="BE393"/>
  <c r="BE401"/>
  <c r="BE403"/>
  <c r="BE404"/>
  <c r="BE413"/>
  <c r="BE420"/>
  <c r="BE434"/>
  <c r="BE439"/>
  <c r="BE445"/>
  <c r="BE446"/>
  <c r="BE453"/>
  <c r="BE467"/>
  <c r="BE473"/>
  <c r="BE476"/>
  <c r="BE487"/>
  <c r="BE492"/>
  <c r="BE532"/>
  <c r="BE608"/>
  <c r="BE613"/>
  <c r="BE616"/>
  <c r="BE633"/>
  <c r="BE677"/>
  <c r="BE693"/>
  <c r="BE701"/>
  <c r="BE711"/>
  <c r="BE723"/>
  <c r="BE739"/>
  <c r="BE741"/>
  <c r="BE743"/>
  <c r="BE757"/>
  <c r="BE764"/>
  <c r="BE801"/>
  <c r="BE811"/>
  <c r="BE865"/>
  <c r="BE902"/>
  <c r="BE920"/>
  <c r="BE921"/>
  <c r="BE929"/>
  <c r="BE983"/>
  <c r="BE984"/>
  <c r="BE1033"/>
  <c r="BE1040"/>
  <c r="BE1045"/>
  <c r="BE1047"/>
  <c r="BE1052"/>
  <c r="BE1054"/>
  <c r="BE1059"/>
  <c r="BE1077"/>
  <c r="BE1079"/>
  <c r="BE1081"/>
  <c r="BE1085"/>
  <c r="BE1087"/>
  <c r="BE1089"/>
  <c r="BE1091"/>
  <c r="BE1093"/>
  <c r="BE1103"/>
  <c r="BE1106"/>
  <c r="BE1110"/>
  <c r="BE1119"/>
  <c r="BE1121"/>
  <c r="BE1124"/>
  <c r="BE1125"/>
  <c r="BE1127"/>
  <c r="BE1131"/>
  <c r="BE1135"/>
  <c r="BE1143"/>
  <c r="BE1148"/>
  <c r="BE1154"/>
  <c r="BE1162"/>
  <c r="BE1164"/>
  <c r="BE1172"/>
  <c r="BE1178"/>
  <c r="BE1184"/>
  <c r="BE1191"/>
  <c r="BE1228"/>
  <c r="BE1238"/>
  <c r="BE1292"/>
  <c r="BE1303"/>
  <c r="BE1322"/>
  <c r="BE1329"/>
  <c r="BE1339"/>
  <c r="BE1343"/>
  <c r="BE1345"/>
  <c r="BE1351"/>
  <c r="BE1355"/>
  <c r="BE1381"/>
  <c r="BE1395"/>
  <c r="BE1397"/>
  <c r="BE1405"/>
  <c r="BE1426"/>
  <c r="BE1428"/>
  <c r="BE1431"/>
  <c r="BE1448"/>
  <c r="BE1456"/>
  <c r="BE1464"/>
  <c r="BE1488"/>
  <c r="BE1493"/>
  <c r="BE1516"/>
  <c r="BE1544"/>
  <c r="BE1556"/>
  <c r="BE1577"/>
  <c r="BE1599"/>
  <c r="BE1600"/>
  <c r="BE1602"/>
  <c r="BE1606"/>
  <c r="BE1608"/>
  <c r="BE1612"/>
  <c r="BE1624"/>
  <c r="BE1626"/>
  <c r="BE1627"/>
  <c r="BE1710"/>
  <c r="BE1726"/>
  <c r="BE1737"/>
  <c r="BE1761"/>
  <c r="BE1777"/>
  <c r="BE1781"/>
  <c r="BE1785"/>
  <c r="BE1795"/>
  <c r="BE1797"/>
  <c r="BE1822"/>
  <c r="BE1899"/>
  <c r="BE1908"/>
  <c r="BE1918"/>
  <c r="BE1920"/>
  <c r="BE1926"/>
  <c r="BE1957"/>
  <c r="BE1967"/>
  <c r="BE1971"/>
  <c r="BE1973"/>
  <c r="BE1994"/>
  <c r="BE2005"/>
  <c r="BE2020"/>
  <c r="BE2041"/>
  <c r="BE2063"/>
  <c r="BE2098"/>
  <c r="BE2136"/>
  <c r="BE2140"/>
  <c r="BE2161"/>
  <c r="BE2183"/>
  <c r="BE2186"/>
  <c r="BE2231"/>
  <c r="BE2252"/>
  <c r="BE2277"/>
  <c r="BE2281"/>
  <c r="BE2294"/>
  <c r="BE2296"/>
  <c r="BE2317"/>
  <c r="BE2320"/>
  <c r="BE2324"/>
  <c r="BE2333"/>
  <c r="BE2335"/>
  <c r="BE2354"/>
  <c r="BE2378"/>
  <c r="BE2415"/>
  <c i="2" r="F91"/>
  <c r="F92"/>
  <c r="E118"/>
  <c r="J122"/>
  <c r="J124"/>
  <c r="J125"/>
  <c r="BE146"/>
  <c r="BE152"/>
  <c r="BE157"/>
  <c r="BE158"/>
  <c r="BE162"/>
  <c r="BE176"/>
  <c r="BE180"/>
  <c r="BE187"/>
  <c r="BE194"/>
  <c r="BE196"/>
  <c r="BE201"/>
  <c r="BE131"/>
  <c r="BE136"/>
  <c r="BE138"/>
  <c r="BE142"/>
  <c r="BE144"/>
  <c r="BE148"/>
  <c r="BE164"/>
  <c r="BE166"/>
  <c r="BE170"/>
  <c r="BE174"/>
  <c r="BE178"/>
  <c r="BE179"/>
  <c r="BE182"/>
  <c r="BE188"/>
  <c r="BE199"/>
  <c r="BE203"/>
  <c r="BE205"/>
  <c r="BE208"/>
  <c r="BE210"/>
  <c r="BE212"/>
  <c r="BE215"/>
  <c r="BE217"/>
  <c r="BE219"/>
  <c r="BE223"/>
  <c r="BE225"/>
  <c r="BE227"/>
  <c r="BE230"/>
  <c r="BE234"/>
  <c r="BE237"/>
  <c r="BE242"/>
  <c r="BE246"/>
  <c r="BE253"/>
  <c r="BE232"/>
  <c r="BE239"/>
  <c r="BE251"/>
  <c r="F34"/>
  <c i="1" r="BA95"/>
  <c i="3" r="F34"/>
  <c i="1" r="BA96"/>
  <c i="3" r="F36"/>
  <c i="1" r="BC96"/>
  <c i="7" r="F35"/>
  <c i="1" r="BB100"/>
  <c i="8" r="F34"/>
  <c i="1" r="BA101"/>
  <c i="8" r="F35"/>
  <c i="1" r="BB101"/>
  <c i="10" r="J34"/>
  <c i="1" r="AW103"/>
  <c i="11" r="J34"/>
  <c i="1" r="AW104"/>
  <c i="11" r="F35"/>
  <c i="1" r="BB104"/>
  <c i="12" r="J34"/>
  <c i="1" r="AW105"/>
  <c i="2" r="F36"/>
  <c i="1" r="BC95"/>
  <c i="2" r="F35"/>
  <c i="1" r="BB95"/>
  <c i="3" r="F35"/>
  <c i="1" r="BB96"/>
  <c i="4" r="J34"/>
  <c i="1" r="AW97"/>
  <c i="4" r="F36"/>
  <c i="1" r="BC97"/>
  <c i="4" r="F34"/>
  <c i="1" r="BA97"/>
  <c i="5" r="F34"/>
  <c i="1" r="BA98"/>
  <c i="5" r="F35"/>
  <c i="1" r="BB98"/>
  <c i="5" r="J34"/>
  <c i="1" r="AW98"/>
  <c i="5" r="F37"/>
  <c i="1" r="BD98"/>
  <c i="6" r="F34"/>
  <c i="1" r="BA99"/>
  <c i="6" r="F35"/>
  <c i="1" r="BB99"/>
  <c i="6" r="J34"/>
  <c i="1" r="AW99"/>
  <c i="6" r="F37"/>
  <c i="1" r="BD99"/>
  <c i="7" r="F34"/>
  <c i="1" r="BA100"/>
  <c i="7" r="F36"/>
  <c i="1" r="BC100"/>
  <c i="8" r="F37"/>
  <c i="1" r="BD101"/>
  <c i="8" r="J34"/>
  <c i="1" r="AW101"/>
  <c i="10" r="F36"/>
  <c i="1" r="BC103"/>
  <c i="10" r="F37"/>
  <c i="1" r="BD103"/>
  <c i="11" r="F36"/>
  <c i="1" r="BC104"/>
  <c i="12" r="F35"/>
  <c i="1" r="BB105"/>
  <c i="12" r="F34"/>
  <c i="1" r="BA105"/>
  <c i="12" r="F36"/>
  <c i="1" r="BC105"/>
  <c i="2" r="J34"/>
  <c i="1" r="AW95"/>
  <c i="2" r="F37"/>
  <c i="1" r="BD95"/>
  <c i="3" r="F37"/>
  <c i="1" r="BD96"/>
  <c i="3" r="J34"/>
  <c i="1" r="AW96"/>
  <c i="4" r="F37"/>
  <c i="1" r="BD97"/>
  <c i="4" r="F35"/>
  <c i="1" r="BB97"/>
  <c i="5" r="F36"/>
  <c i="1" r="BC98"/>
  <c i="6" r="F36"/>
  <c i="1" r="BC99"/>
  <c i="7" r="J34"/>
  <c i="1" r="AW100"/>
  <c i="7" r="F37"/>
  <c i="1" r="BD100"/>
  <c i="8" r="F36"/>
  <c i="1" r="BC101"/>
  <c i="9" r="F34"/>
  <c i="1" r="BA102"/>
  <c i="9" r="J33"/>
  <c i="1" r="AV102"/>
  <c r="AT102"/>
  <c i="10" r="F35"/>
  <c i="1" r="BB103"/>
  <c i="10" r="F34"/>
  <c i="1" r="BA103"/>
  <c i="11" r="F34"/>
  <c i="1" r="BA104"/>
  <c i="11" r="F37"/>
  <c i="1" r="BD104"/>
  <c i="12" r="F37"/>
  <c i="1" r="BD105"/>
  <c i="5" l="1" r="P123"/>
  <c r="P122"/>
  <c i="1" r="AU98"/>
  <c i="4" r="T224"/>
  <c i="12" r="P124"/>
  <c r="P123"/>
  <c i="1" r="AU105"/>
  <c i="11" r="R124"/>
  <c r="R123"/>
  <c i="5" r="R123"/>
  <c r="R122"/>
  <c i="4" r="P224"/>
  <c r="P126"/>
  <c i="1" r="AU97"/>
  <c i="3" r="R1057"/>
  <c r="BK1057"/>
  <c i="10" r="R140"/>
  <c r="R127"/>
  <c i="3" r="T144"/>
  <c i="2" r="P192"/>
  <c i="12" r="T124"/>
  <c r="T123"/>
  <c i="10" r="T140"/>
  <c r="T128"/>
  <c r="T127"/>
  <c i="7" r="P125"/>
  <c i="1" r="AU100"/>
  <c i="2" r="T192"/>
  <c r="P128"/>
  <c i="1" r="AU95"/>
  <c i="11" r="P124"/>
  <c r="P123"/>
  <c i="1" r="AU104"/>
  <c i="10" r="P128"/>
  <c i="5" r="T123"/>
  <c r="T122"/>
  <c r="BK123"/>
  <c r="J123"/>
  <c r="J97"/>
  <c i="3" r="P1057"/>
  <c r="T1057"/>
  <c r="R144"/>
  <c r="R143"/>
  <c i="2" r="T129"/>
  <c r="T128"/>
  <c i="11" r="T124"/>
  <c r="T123"/>
  <c i="10" r="P140"/>
  <c i="7" r="T125"/>
  <c i="4" r="R224"/>
  <c r="R126"/>
  <c r="T127"/>
  <c r="T126"/>
  <c i="3" r="P144"/>
  <c r="P143"/>
  <c i="1" r="AU96"/>
  <c i="2" r="R192"/>
  <c r="R128"/>
  <c r="BK192"/>
  <c r="J192"/>
  <c r="J100"/>
  <c i="3" r="BK144"/>
  <c r="J144"/>
  <c r="J97"/>
  <c i="4" r="BK127"/>
  <c r="J127"/>
  <c r="J97"/>
  <c i="7" r="BK125"/>
  <c r="J125"/>
  <c i="9" r="BK117"/>
  <c r="J117"/>
  <c r="J96"/>
  <c i="10" r="BK128"/>
  <c r="J128"/>
  <c r="J97"/>
  <c r="BK140"/>
  <c r="J140"/>
  <c r="J100"/>
  <c r="BK185"/>
  <c r="J185"/>
  <c r="J106"/>
  <c i="12" r="BK124"/>
  <c r="J124"/>
  <c r="J97"/>
  <c i="2" r="BK129"/>
  <c r="J129"/>
  <c r="J97"/>
  <c i="4" r="BK224"/>
  <c r="J224"/>
  <c r="J101"/>
  <c i="6" r="BK117"/>
  <c r="J117"/>
  <c r="J96"/>
  <c i="8" r="BK126"/>
  <c r="J126"/>
  <c r="J96"/>
  <c i="11" r="BK124"/>
  <c r="J124"/>
  <c r="J97"/>
  <c i="3" r="J33"/>
  <c i="1" r="AV96"/>
  <c r="AT96"/>
  <c i="7" r="J30"/>
  <c i="1" r="AG100"/>
  <c i="2" r="J33"/>
  <c i="1" r="AV95"/>
  <c r="AT95"/>
  <c i="3" r="F33"/>
  <c i="1" r="AZ96"/>
  <c i="2" r="F33"/>
  <c i="1" r="AZ95"/>
  <c i="4" r="F33"/>
  <c i="1" r="AZ97"/>
  <c i="4" r="J33"/>
  <c i="1" r="AV97"/>
  <c r="AT97"/>
  <c i="5" r="F33"/>
  <c i="1" r="AZ98"/>
  <c i="5" r="J33"/>
  <c i="1" r="AV98"/>
  <c r="AT98"/>
  <c i="6" r="F33"/>
  <c i="1" r="AZ99"/>
  <c i="6" r="J33"/>
  <c i="1" r="AV99"/>
  <c r="AT99"/>
  <c i="7" r="J33"/>
  <c i="1" r="AV100"/>
  <c r="AT100"/>
  <c r="AN100"/>
  <c i="7" r="F33"/>
  <c i="1" r="AZ100"/>
  <c i="8" r="F33"/>
  <c i="1" r="AZ101"/>
  <c i="8" r="J33"/>
  <c i="1" r="AV101"/>
  <c r="AT101"/>
  <c i="9" r="F33"/>
  <c i="1" r="AZ102"/>
  <c i="10" r="J33"/>
  <c i="1" r="AV103"/>
  <c r="AT103"/>
  <c i="10" r="F33"/>
  <c i="1" r="AZ103"/>
  <c i="11" r="J33"/>
  <c i="1" r="AV104"/>
  <c r="AT104"/>
  <c i="11" r="F33"/>
  <c i="1" r="AZ104"/>
  <c i="12" r="F33"/>
  <c i="1" r="AZ105"/>
  <c i="12" r="J33"/>
  <c i="1" r="AV105"/>
  <c r="AT105"/>
  <c r="BC94"/>
  <c r="W32"/>
  <c r="BA94"/>
  <c r="W30"/>
  <c r="BB94"/>
  <c r="AX94"/>
  <c r="BD94"/>
  <c r="W33"/>
  <c i="10" l="1" r="P127"/>
  <c i="1" r="AU103"/>
  <c i="3" r="BK143"/>
  <c r="J143"/>
  <c r="J96"/>
  <c r="T143"/>
  <c i="4" r="BK126"/>
  <c r="J126"/>
  <c r="J96"/>
  <c i="7" r="J96"/>
  <c i="3" r="J1057"/>
  <c r="J106"/>
  <c i="11" r="BK123"/>
  <c r="J123"/>
  <c r="J96"/>
  <c i="12" r="BK123"/>
  <c r="J123"/>
  <c i="2" r="BK128"/>
  <c r="J128"/>
  <c r="J96"/>
  <c i="5" r="BK122"/>
  <c r="J122"/>
  <c r="J96"/>
  <c i="10" r="BK127"/>
  <c r="J127"/>
  <c i="7" r="J39"/>
  <c i="1" r="AU94"/>
  <c i="8" r="J30"/>
  <c i="1" r="AG101"/>
  <c i="6" r="J30"/>
  <c i="1" r="AG99"/>
  <c i="9" r="J30"/>
  <c r="J39"/>
  <c i="10" r="J30"/>
  <c i="1" r="AG103"/>
  <c r="AY94"/>
  <c r="AZ94"/>
  <c r="W29"/>
  <c i="12" r="J30"/>
  <c i="1" r="AG105"/>
  <c r="AW94"/>
  <c r="AK30"/>
  <c r="W31"/>
  <c i="6" l="1" r="J39"/>
  <c i="8" r="J39"/>
  <c i="10" r="J39"/>
  <c i="12" r="J39"/>
  <c i="10" r="J96"/>
  <c i="1" r="AG102"/>
  <c r="AN102"/>
  <c i="12" r="J96"/>
  <c i="1" r="AN99"/>
  <c r="AN101"/>
  <c r="AN103"/>
  <c r="AN105"/>
  <c i="3" r="J30"/>
  <c i="1" r="AG96"/>
  <c i="4" r="J30"/>
  <c i="1" r="AG97"/>
  <c i="5" r="J30"/>
  <c i="1" r="AG98"/>
  <c r="AN98"/>
  <c i="2" r="J30"/>
  <c i="1" r="AG95"/>
  <c i="11" r="J30"/>
  <c i="1" r="AG104"/>
  <c r="AV94"/>
  <c r="AK29"/>
  <c i="4" l="1" r="J39"/>
  <c i="11" r="J39"/>
  <c i="2" r="J39"/>
  <c i="5" r="J39"/>
  <c i="3" r="J39"/>
  <c i="1" r="AN96"/>
  <c r="AN95"/>
  <c r="AN97"/>
  <c r="AN104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<sst xmlns="http://schemas.openxmlformats.org/spreadsheetml/2006/main">
  <si>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</si>
  <si>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</si>
  <si>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</si>
  <si>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</si>
  <si>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</si>
  <si>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{16315f46-b3b7-44c3-a49a-f71e19763683}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</si>
  <si>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</si>
  <si>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</si>
  <si>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</si>
  <si>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</si>
  <si>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</si>
  <si>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</si>
  <si>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</si>
  <si>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</si>
  <si>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</si>
  <si>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</si>
  <si>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</si>
  <si>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Přístavba MŠ Nad Palatou, objekt Pod Lipkami</t>
  </si>
  <si>
    <t>KSO:</t>
  </si>
  <si>
    <t>CC-CZ:</t>
  </si>
  <si>
    <t>Místo:</t>
  </si>
  <si>
    <t>Praha 5, pod Lipkami čp. 3183/5</t>
  </si>
  <si>
    <t>Datum:</t>
  </si>
  <si>
    <t>15.10.2023</t>
  </si>
  <si>
    <t>Zadavatel:</t>
  </si>
  <si>
    <t>IČ:</t>
  </si>
  <si>
    <t>00063631</t>
  </si>
  <si>
    <t>Městská část Praha 5</t>
  </si>
  <si>
    <t>DIČ:</t>
  </si>
  <si>
    <t>Uchazeč:</t>
  </si>
  <si>
    <t>Vyplň údaj</t>
  </si>
  <si>
    <t>Projektant:</t>
  </si>
  <si>
    <t>MEPRO s.r.o.</t>
  </si>
  <si>
    <t>Zpracovatel:</t>
  </si>
  <si>
    <t xml:space="preserve"> 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</si>
  <si>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</si>
  <si>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</si>
  <si>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</si>
  <si>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</si>
  <si>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</si>
  <si>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</si>
  <si>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</si>
  <si>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</si>
  <si>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</si>
  <si>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</si>
  <si>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</si>
  <si>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</si>
  <si>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</si>
  <si>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</si>
  <si>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</si>
  <si>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</si>
  <si>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</si>
  <si>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</si>
  <si>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</si>
  <si>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</si>
  <si>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</si>
  <si>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</si>
  <si>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</si>
  <si>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</si>
  <si>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</si>
  <si>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</si>
  <si>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</si>
  <si>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</si>
  <si>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</si>
  <si>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</si>
  <si>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</si>
  <si>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</si>
  <si>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</si>
  <si>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</si>
  <si>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</si>
  <si>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</si>
  <si>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</si>
  <si>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</si>
  <si>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</si>
  <si>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</si>
  <si>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</si>
  <si>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</si>
  <si>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</si>
  <si>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</si>
  <si>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</si>
  <si>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</si>
  <si>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</si>
  <si>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</si>
  <si>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</si>
  <si>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</si>
  <si>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</si>
  <si>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1</t>
  </si>
  <si>
    <t>{de5c89ae-babb-42e1-9804-f2a306a2cfe1}</t>
  </si>
  <si>
    <t>2</t>
  </si>
  <si>
    <t>02</t>
  </si>
  <si>
    <t>Architektonicko-stavební řešení</t>
  </si>
  <si>
    <t>{1d2f972b-4947-49a4-8bc7-f21940629757}</t>
  </si>
  <si>
    <t>ZTI - Zdravotně technické instalace</t>
  </si>
  <si>
    <t>{4be9442a-9046-45fc-b0a2-4276bc46b660}</t>
  </si>
  <si>
    <t>04</t>
  </si>
  <si>
    <t>UTCH - Vytápění a chlazení</t>
  </si>
  <si>
    <t>{fca275ba-ab24-40ea-941b-7b6a8d079a69}</t>
  </si>
  <si>
    <t>05</t>
  </si>
  <si>
    <t>VZT - Vzduchotechnika</t>
  </si>
  <si>
    <t>{1ef9623a-149d-467f-b299-d9b46b912f46}</t>
  </si>
  <si>
    <t>06</t>
  </si>
  <si>
    <t>ESIL - Elektro Silnoproud</t>
  </si>
  <si>
    <t>{f76aa492-e167-44b9-8c36-9c808f61e674}</t>
  </si>
  <si>
    <t>07</t>
  </si>
  <si>
    <t>ESL - Elektro Slaboproud</t>
  </si>
  <si>
    <t>{38a10a23-bbaa-4068-b8c5-ba0f62e8faa8}</t>
  </si>
  <si>
    <t>08</t>
  </si>
  <si>
    <t>MAR - Měření a regulace</t>
  </si>
  <si>
    <t>{d7fb4fc1-f1ee-45ab-8c81-f248dff72657}</t>
  </si>
  <si>
    <t>09</t>
  </si>
  <si>
    <t>SÚ - Sadové úpravy</t>
  </si>
  <si>
    <t>{70c6de60-7fe8-4915-ab79-2c51c4bb0fbd}</t>
  </si>
  <si>
    <t>10</t>
  </si>
  <si>
    <t>ZP - Zpevněné plochy</t>
  </si>
  <si>
    <t>{2b13a371-8b3c-4b47-96c1-466703d3036f}</t>
  </si>
  <si>
    <t>11</t>
  </si>
  <si>
    <t>VRN - Vedlejší rozpočtové náklady</t>
  </si>
  <si>
    <t>{16a27683-5627-4b09-bafc-31bd4be38577}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</si>
  <si>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</si>
  <si>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</si>
  <si>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</si>
  <si>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</si>
  <si>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</si>
  <si>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</si>
  <si>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</si>
  <si>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</si>
  <si>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</si>
  <si>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</si>
  <si>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</si>
  <si>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</si>
  <si>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</si>
  <si>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</si>
  <si>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</si>
  <si>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</si>
  <si>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</si>
  <si>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</si>
  <si>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772 - Podlahy z kamene</t>
  </si>
  <si>
    <t xml:space="preserve">    776 - Podlahy povlakové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</si>
  <si>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</si>
  <si>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</si>
  <si>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</si>
  <si>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</si>
  <si>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</si>
  <si>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</si>
  <si>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</si>
  <si>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</si>
  <si>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</si>
  <si>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</si>
  <si>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</si>
  <si>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</si>
  <si>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</si>
  <si>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</si>
  <si>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</si>
  <si>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</si>
  <si>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</si>
  <si>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</si>
  <si>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</si>
  <si>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961055111</t>
  </si>
  <si>
    <t>Bourání základů ze ŽB</t>
  </si>
  <si>
    <t>m3</t>
  </si>
  <si>
    <t>CS ÚRS 2023 02</t>
  </si>
  <si>
    <t>4</t>
  </si>
  <si>
    <t>-1215778761</t>
  </si>
  <si>
    <t>VV</t>
  </si>
  <si>
    <t>"deska" 0,25*(7,32*13,41)</t>
  </si>
  <si>
    <t>"pasy" (7,32+13,41+7,32+13,41)*0,4*0,9</t>
  </si>
  <si>
    <t>"patky" (1,8*1,8*0,3)+(0,9*0,9*1,2)*6</t>
  </si>
  <si>
    <t>Součet</t>
  </si>
  <si>
    <t>962031136</t>
  </si>
  <si>
    <t>Bourání příček z tvárnic nebo příčkovek tl do 150 mm</t>
  </si>
  <si>
    <t>m2</t>
  </si>
  <si>
    <t>1824497084</t>
  </si>
  <si>
    <t>"bouraná přístavba" 6,955*3,0+6,955*3,0 +(0,8+0,35-0,35+0,3)*3,0</t>
  </si>
  <si>
    <t>3</t>
  </si>
  <si>
    <t>962032253</t>
  </si>
  <si>
    <t>Bourání zdiva z tvárnic cementových na jakoukoli maltu do 1 m3</t>
  </si>
  <si>
    <t>1399712568</t>
  </si>
  <si>
    <t>"otvor mezi R.1.02 a H.1.22" 1,0*2,2*0,25</t>
  </si>
  <si>
    <t>"otvor mezi H.1.03 a H.1.28" 1,2*2,2*0,25</t>
  </si>
  <si>
    <t>962032254</t>
  </si>
  <si>
    <t>Bourání zdiva z tvárnic cementových na jakoukoli maltu přes 1 m3</t>
  </si>
  <si>
    <t>1630470866</t>
  </si>
  <si>
    <t>"bouraná přístavba-betonové tvárnice" 0,25*((7,32+7,32+13,41+13,41)*3,8-1,6*0,4-1,2*1,8*3-(1,3*2,1 +1,0*2,65+1,0*2,1))</t>
  </si>
  <si>
    <t>5</t>
  </si>
  <si>
    <t>962052314</t>
  </si>
  <si>
    <t>Bourání pilířů ze ŽB</t>
  </si>
  <si>
    <t>-1563440441</t>
  </si>
  <si>
    <t>0,35*0,35*3,0*6</t>
  </si>
  <si>
    <t>6</t>
  </si>
  <si>
    <t>963012520</t>
  </si>
  <si>
    <t>Bourání stropů z ŽB desek š přes 300 mm tl přes 140 mm</t>
  </si>
  <si>
    <t>190433429</t>
  </si>
  <si>
    <t>"strop" 7,7*13,73*0,25</t>
  </si>
  <si>
    <t>7</t>
  </si>
  <si>
    <t>963042819</t>
  </si>
  <si>
    <t>Bourání schodišťových stupňů betonových zhotovených na místě</t>
  </si>
  <si>
    <t>m</t>
  </si>
  <si>
    <t>101694739</t>
  </si>
  <si>
    <t>1,3+1,0+1,0</t>
  </si>
  <si>
    <t>1,3</t>
  </si>
  <si>
    <t>8</t>
  </si>
  <si>
    <t>965042141</t>
  </si>
  <si>
    <t>Bourání podkladů pod dlažby nebo mazanin betonových nebo z litého asfaltu tl do 100 mm pl přes 4 m2</t>
  </si>
  <si>
    <t>123531478</t>
  </si>
  <si>
    <t>"R.1.01" (3,37*6,955+1,0*0,25)*0,07</t>
  </si>
  <si>
    <t xml:space="preserve">"R.1.02"  (3,15*6,955+1,0*0,25)*0,07</t>
  </si>
  <si>
    <t xml:space="preserve">"R.1.03"  (6,039*6,955+1,3*0,25)*0,07</t>
  </si>
  <si>
    <t>965049111</t>
  </si>
  <si>
    <t>Příplatek k bourání betonových mazanin za bourání mazanin se svařovanou sítí tl do 100 mm</t>
  </si>
  <si>
    <t>-1215791934</t>
  </si>
  <si>
    <t>966080105</t>
  </si>
  <si>
    <t>Bourání kontaktního zateplení z polystyrenových desek tl přes 120 do 180 mm</t>
  </si>
  <si>
    <t>-1705238757</t>
  </si>
  <si>
    <t>"bouraná přístavba" (6,72+7,64+7,64)*(3,75+0,2)+(13,73)*(3,5+0,2)-1,2*1,8*3-1,6*0,4-(1,3*2,1 +1,0*2,65+1,0*2,1)</t>
  </si>
  <si>
    <t>"stávající objekt - v místě napojení nového" 5,11*(3,75+0,2)-1,1*2,65-2,4*1,5</t>
  </si>
  <si>
    <t>968062455</t>
  </si>
  <si>
    <t>Vybourání dřevěných dveřních zárubní pl do 2 m2</t>
  </si>
  <si>
    <t>-1742811852</t>
  </si>
  <si>
    <t>"mezi H.1.24 a H.1.28" 0,9*2,0</t>
  </si>
  <si>
    <t>12</t>
  </si>
  <si>
    <t>968082015</t>
  </si>
  <si>
    <t>Vybourání plastových rámů oken včetně křídel plochy do 1 m2</t>
  </si>
  <si>
    <t>-1562448310</t>
  </si>
  <si>
    <t>1,6*0,4</t>
  </si>
  <si>
    <t>13</t>
  </si>
  <si>
    <t>968082017</t>
  </si>
  <si>
    <t>Vybourání plastových rámů oken včetně křídel plochy přes 2 do 4 m2</t>
  </si>
  <si>
    <t>-1280487673</t>
  </si>
  <si>
    <t>1,2*1,8*3</t>
  </si>
  <si>
    <t>2,4*1,5</t>
  </si>
  <si>
    <t>14</t>
  </si>
  <si>
    <t>968082022</t>
  </si>
  <si>
    <t>Vybourání plastových zárubní dveří plochy do 4 m2</t>
  </si>
  <si>
    <t>-629291742</t>
  </si>
  <si>
    <t>1,3*2,1 +1,0*2,65+1,0*2,1</t>
  </si>
  <si>
    <t>1,1*2,65</t>
  </si>
  <si>
    <t>978059541</t>
  </si>
  <si>
    <t>Odsekání a odebrání obkladů stěn z vnitřních obkládaček plochy přes 1 m2</t>
  </si>
  <si>
    <t>-1452043815</t>
  </si>
  <si>
    <t>"mezi H.1.03 a H.1.28 - ze strany chodby H.1.03" (1,2+0,2+0,2)*(2,25)</t>
  </si>
  <si>
    <t>16</t>
  </si>
  <si>
    <t>RBOUR01</t>
  </si>
  <si>
    <t>Odpojení sítí a demontáž stávajících instalací TZB, vč. likvidace</t>
  </si>
  <si>
    <t>kpl</t>
  </si>
  <si>
    <t>340421203</t>
  </si>
  <si>
    <t>997</t>
  </si>
  <si>
    <t>Přesun sutě</t>
  </si>
  <si>
    <t>17</t>
  </si>
  <si>
    <t>997013151</t>
  </si>
  <si>
    <t>Vnitrostaveništní doprava suti a vybouraných hmot pro budovy v do 6 m s omezením mechanizace</t>
  </si>
  <si>
    <t>t</t>
  </si>
  <si>
    <t>-1082663515</t>
  </si>
  <si>
    <t>18</t>
  </si>
  <si>
    <t>997013501</t>
  </si>
  <si>
    <t>Odvoz suti a vybouraných hmot na skládku nebo meziskládku do 1 km se složením</t>
  </si>
  <si>
    <t>819172491</t>
  </si>
  <si>
    <t>19</t>
  </si>
  <si>
    <t>997013509</t>
  </si>
  <si>
    <t>Příplatek k odvozu suti a vybouraných hmot na skládku ZKD 1 km přes 1 km</t>
  </si>
  <si>
    <t>-1275883668</t>
  </si>
  <si>
    <t>259,885*19 'Přepočtené koeficientem množství</t>
  </si>
  <si>
    <t>20</t>
  </si>
  <si>
    <t>997013871</t>
  </si>
  <si>
    <t>Poplatek za uložení stavebního odpadu na recyklační skládce (skládkovné) směsného stavebního a demoličního kód odpadu 17 09 04</t>
  </si>
  <si>
    <t>560007009</t>
  </si>
  <si>
    <t>"suť celkem" 259,885</t>
  </si>
  <si>
    <t>"asfaltové pásy" -2,593</t>
  </si>
  <si>
    <t>"tepel.izolace" -2,839</t>
  </si>
  <si>
    <t>997013645</t>
  </si>
  <si>
    <t>Poplatek za uložení na skládce (skládkovné) odpadu asfaltového bez dehtu kód odpadu 17 03 02</t>
  </si>
  <si>
    <t>1686373529</t>
  </si>
  <si>
    <t>22</t>
  </si>
  <si>
    <t>997013814</t>
  </si>
  <si>
    <t>Poplatek za uložení na skládce (skládkovné) stavebního odpadu izolací kód odpadu 17 06 04</t>
  </si>
  <si>
    <t>2182246</t>
  </si>
  <si>
    <t>"KZS" 2,052</t>
  </si>
  <si>
    <t>"izolace tepelné" 0,787</t>
  </si>
  <si>
    <t>PSV</t>
  </si>
  <si>
    <t>Práce a dodávky PSV</t>
  </si>
  <si>
    <t>711</t>
  </si>
  <si>
    <t>Izolace proti vodě, vlhkosti a plynům</t>
  </si>
  <si>
    <t>23</t>
  </si>
  <si>
    <t>711131811</t>
  </si>
  <si>
    <t>Odstranění izolace proti zemní vlhkosti vodorovné</t>
  </si>
  <si>
    <t>306690822</t>
  </si>
  <si>
    <t>7,64*13,73</t>
  </si>
  <si>
    <t>24</t>
  </si>
  <si>
    <t>711131821</t>
  </si>
  <si>
    <t>Odstranění izolace proti zemní vlhkosti svislé</t>
  </si>
  <si>
    <t>-1964492425</t>
  </si>
  <si>
    <t>(7,64+7,64+13,73+13,73)*0,9</t>
  </si>
  <si>
    <t>712</t>
  </si>
  <si>
    <t>Povlakové krytiny</t>
  </si>
  <si>
    <t>25</t>
  </si>
  <si>
    <t>712340831</t>
  </si>
  <si>
    <t>Odstranění povlakové krytiny střech do 10° z pásů NAIP přitavených v plné ploše jednovrstvé</t>
  </si>
  <si>
    <t>-877441497</t>
  </si>
  <si>
    <t>"střecha-spodní vrstva" 7,7*13,73</t>
  </si>
  <si>
    <t>26</t>
  </si>
  <si>
    <t>712340832</t>
  </si>
  <si>
    <t>Odstranění povlakové krytiny střech do 10° z pásů NAIP přitavených v plné ploše dvouvrstvé</t>
  </si>
  <si>
    <t>322495452</t>
  </si>
  <si>
    <t>"střecha - horní vrstva" 7,7*13,73</t>
  </si>
  <si>
    <t>27</t>
  </si>
  <si>
    <t>712840861</t>
  </si>
  <si>
    <t>Odstranění povlakové krytiny ze svislých ploch z pásů NAIP přitavených v plné ploše jednovrstvé</t>
  </si>
  <si>
    <t>-955961185</t>
  </si>
  <si>
    <t>"střecha - atika - spodní vrstva" 0,55*(7,7+12,77+7,7)</t>
  </si>
  <si>
    <t>28</t>
  </si>
  <si>
    <t>712840862</t>
  </si>
  <si>
    <t>Odstranění povlakové krytiny ze svislých ploch z pásů NAIP přitavených v plné ploše dvouvrstvé</t>
  </si>
  <si>
    <t>-1757979310</t>
  </si>
  <si>
    <t>"střecha - atika - horní vrstva" 0,55*(7,7+12,77+7,7)</t>
  </si>
  <si>
    <t>713</t>
  </si>
  <si>
    <t>Izolace tepelné</t>
  </si>
  <si>
    <t>29</t>
  </si>
  <si>
    <t>713130851</t>
  </si>
  <si>
    <t>Odstranění tepelné izolace stěn lepené z polystyrenu tl do 100 mm</t>
  </si>
  <si>
    <t>162942787</t>
  </si>
  <si>
    <t>"základy" (7,32+13,41+7,32+13,41-6,62)*0,9</t>
  </si>
  <si>
    <t>30</t>
  </si>
  <si>
    <t>713140843</t>
  </si>
  <si>
    <t>Odstranění tepelné izolace střech nadstřešní připevněné z polystyrenu suchého tl přes 100 mm</t>
  </si>
  <si>
    <t>-1951542043</t>
  </si>
  <si>
    <t>"střecha" 7,7*13,73</t>
  </si>
  <si>
    <t>31</t>
  </si>
  <si>
    <t>713130836</t>
  </si>
  <si>
    <t>Odstranění tepelné izolace stěn přibité nebo nastřelené z polystyrenu tl přes 100 mm</t>
  </si>
  <si>
    <t>-2130251409</t>
  </si>
  <si>
    <t>"střecha - atika" 0,55*(7,7+12,77+7,7)</t>
  </si>
  <si>
    <t>764</t>
  </si>
  <si>
    <t>Konstrukce klempířské</t>
  </si>
  <si>
    <t>32</t>
  </si>
  <si>
    <t>764002811</t>
  </si>
  <si>
    <t>Demontáž okapového plechu do suti v krytině povlakové</t>
  </si>
  <si>
    <t>1547633801</t>
  </si>
  <si>
    <t>12,77</t>
  </si>
  <si>
    <t>33</t>
  </si>
  <si>
    <t>764002841</t>
  </si>
  <si>
    <t>Demontáž oplechování horních ploch zdí a nadezdívek do suti</t>
  </si>
  <si>
    <t>-204313544</t>
  </si>
  <si>
    <t>7,7+7,7+13,73+(5,11+1,7)</t>
  </si>
  <si>
    <t>34</t>
  </si>
  <si>
    <t>764002851</t>
  </si>
  <si>
    <t>Demontáž oplechování parapetů do suti</t>
  </si>
  <si>
    <t>2094370474</t>
  </si>
  <si>
    <t>1,2*3+1,6</t>
  </si>
  <si>
    <t>2,4</t>
  </si>
  <si>
    <t>35</t>
  </si>
  <si>
    <t>764004801</t>
  </si>
  <si>
    <t>Demontáž podokapního žlabu do suti</t>
  </si>
  <si>
    <t>-374814078</t>
  </si>
  <si>
    <t>36</t>
  </si>
  <si>
    <t>764004841</t>
  </si>
  <si>
    <t>Demontáž háku do suti</t>
  </si>
  <si>
    <t>kus</t>
  </si>
  <si>
    <t>1961981572</t>
  </si>
  <si>
    <t>"háky žlabu" 14</t>
  </si>
  <si>
    <t>37</t>
  </si>
  <si>
    <t>764004861</t>
  </si>
  <si>
    <t>Demontáž svodu do suti</t>
  </si>
  <si>
    <t>984274728</t>
  </si>
  <si>
    <t>3,5</t>
  </si>
  <si>
    <t>766</t>
  </si>
  <si>
    <t>Konstrukce truhlářské</t>
  </si>
  <si>
    <t>38</t>
  </si>
  <si>
    <t>766441821</t>
  </si>
  <si>
    <t>Demontáž parapetních desek dřevěných nebo plastových šířky do 300 mm délky do 2000 mm</t>
  </si>
  <si>
    <t>2014775324</t>
  </si>
  <si>
    <t>3+1</t>
  </si>
  <si>
    <t>39</t>
  </si>
  <si>
    <t>766441823</t>
  </si>
  <si>
    <t>Demontáž parapetních desek dřevěných nebo plastových šířky do 300 mm délky přes 2000 mm</t>
  </si>
  <si>
    <t>1533437841</t>
  </si>
  <si>
    <t>40</t>
  </si>
  <si>
    <t>766691914</t>
  </si>
  <si>
    <t>Vyvěšení nebo zavěšení dřevěných křídel dveří pl do 2 m2</t>
  </si>
  <si>
    <t>551115145</t>
  </si>
  <si>
    <t>"mezi H.1.24 a H.1.28" 1</t>
  </si>
  <si>
    <t>767</t>
  </si>
  <si>
    <t>Konstrukce zámečnické</t>
  </si>
  <si>
    <t>41</t>
  </si>
  <si>
    <t>767661811</t>
  </si>
  <si>
    <t>Demontáž mříží pevných nebo otevíravých</t>
  </si>
  <si>
    <t>-2130822047</t>
  </si>
  <si>
    <t>"okenní mříž" 2,4*1,5</t>
  </si>
  <si>
    <t>42</t>
  </si>
  <si>
    <t>767893811</t>
  </si>
  <si>
    <t>Demontáž stříšek nad vstupy s výplní z umělých hmot</t>
  </si>
  <si>
    <t>-769655413</t>
  </si>
  <si>
    <t>1,6</t>
  </si>
  <si>
    <t>772</t>
  </si>
  <si>
    <t>Podlahy z kamene</t>
  </si>
  <si>
    <t>43</t>
  </si>
  <si>
    <t>772231812</t>
  </si>
  <si>
    <t>Demontáž obkladů schodišťových stupnic do suti z tvrdých kamenů kladených do lepidla</t>
  </si>
  <si>
    <t>1551943792</t>
  </si>
  <si>
    <t>(1,3+1,0+1,0)*0,45</t>
  </si>
  <si>
    <t>(1,3)*0,45</t>
  </si>
  <si>
    <t>44</t>
  </si>
  <si>
    <t>772231822</t>
  </si>
  <si>
    <t>Demontáž obkladů schodišťových podstupnic do suti z tvrdých kamenů kladených do lepidla</t>
  </si>
  <si>
    <t>-76452308</t>
  </si>
  <si>
    <t>(1,3*0,3+1,0*0,25+1,0*0,15)</t>
  </si>
  <si>
    <t>(1,3*0,2)</t>
  </si>
  <si>
    <t>776</t>
  </si>
  <si>
    <t>Podlahy povlakové</t>
  </si>
  <si>
    <t>45</t>
  </si>
  <si>
    <t>776201811</t>
  </si>
  <si>
    <t>Demontáž lepených povlakových podlah bez podložky ručně</t>
  </si>
  <si>
    <t>1471708677</t>
  </si>
  <si>
    <t>"místnost H1.28" 12,85</t>
  </si>
  <si>
    <t>46</t>
  </si>
  <si>
    <t>776410811</t>
  </si>
  <si>
    <t>Odstranění soklíků a lišt pryžových nebo plastových</t>
  </si>
  <si>
    <t>239540395</t>
  </si>
  <si>
    <t>"otvor mezi R.1.02 a H.1.22 - ze strany obývacího pokoje H.1.22" 1,1</t>
  </si>
  <si>
    <t>"místnost H1.28" 4,2+4,2+3,05+3,05-0,9</t>
  </si>
  <si>
    <t>02 - Architektonicko-stavební řešení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</si>
  <si>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</si>
  <si>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</si>
  <si>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</si>
  <si>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</si>
  <si>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</si>
  <si>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</si>
  <si>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714 - Akustická a protiotřesová opatření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</si>
  <si>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</si>
  <si>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</si>
  <si>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</si>
  <si>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766-PN - Posuvný nábytek</t>
  </si>
  <si>
    <t xml:space="preserve">    771 - Podlahy z dlaždic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</si>
  <si>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</si>
  <si>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</si>
  <si>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</si>
  <si>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</si>
  <si>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Zemní práce</t>
  </si>
  <si>
    <t>121151113</t>
  </si>
  <si>
    <t>Sejmutí ornice plochy do 500 m2 tl vrstvy do 200 mm strojně</t>
  </si>
  <si>
    <t>-131989320</t>
  </si>
  <si>
    <t>26*(29-12,5)</t>
  </si>
  <si>
    <t>112251101</t>
  </si>
  <si>
    <t>Odstranění pařezů průměru přes 100 do 300 mm</t>
  </si>
  <si>
    <t>-203910273</t>
  </si>
  <si>
    <t>112251102</t>
  </si>
  <si>
    <t>Odstranění pařezů průměru přes 300 do 500 mm</t>
  </si>
  <si>
    <t>1394548334</t>
  </si>
  <si>
    <t>162201421</t>
  </si>
  <si>
    <t>Vodorovné přemístění pařezů do 1 km D přes 100 do 300 mm</t>
  </si>
  <si>
    <t>-2115104602</t>
  </si>
  <si>
    <t>162201422</t>
  </si>
  <si>
    <t>Vodorovné přemístění pařezů do 1 km D přes 300 do 500 mm</t>
  </si>
  <si>
    <t>581633910</t>
  </si>
  <si>
    <t>162301971</t>
  </si>
  <si>
    <t>Příplatek k vodorovnému přemístění pařezů D přes 100 do 300 mm ZKD 1 km</t>
  </si>
  <si>
    <t>-75289807</t>
  </si>
  <si>
    <t>19*2</t>
  </si>
  <si>
    <t>162301972</t>
  </si>
  <si>
    <t>Příplatek k vodorovnému přemístění pařezů D přes 300 do 500 mm ZKD 1 km</t>
  </si>
  <si>
    <t>999110219</t>
  </si>
  <si>
    <t>19*3</t>
  </si>
  <si>
    <t>131251104</t>
  </si>
  <si>
    <t>Hloubení jam nezapažených v hornině třídy těžitelnosti I skupiny 3 objem do 500 m3 strojně</t>
  </si>
  <si>
    <t>973977635</t>
  </si>
  <si>
    <t>hloubení jámy pro nový objekt + základ schodiště + po obvodu</t>
  </si>
  <si>
    <t>"pod stávajícím objektem" 7,64*13,67*(0,9-0,325) + 1,3*18,05*(0,15)</t>
  </si>
  <si>
    <t>"pod stáv.komunikací" (((18,76+1+1,4)*12,5-2,6*6,78)-7,64*13,67)*(0,9-0,45)</t>
  </si>
  <si>
    <t>"pod ornicí + pro základ schodiště" ((18,76+1+1,4)*(23,42+1-12,5))*(0,9-0,15) + 2,0*1,5*(0,9-0,15)</t>
  </si>
  <si>
    <t>162351103</t>
  </si>
  <si>
    <t>Vodorovné přemístění přes 50 do 500 m výkopku/sypaniny z horniny třídy těžitelnosti I skupiny 1 až 3</t>
  </si>
  <si>
    <t>1147334603</t>
  </si>
  <si>
    <t>"materiál na meziskládku a zpět k zásypu" 66,858*2</t>
  </si>
  <si>
    <t>162751117</t>
  </si>
  <si>
    <t>Vodorovné přemístění přes 9 000 do 10000 m výkopku/sypaniny z horniny třídy těžitelnosti I skupiny 1 až 3</t>
  </si>
  <si>
    <t>-1347539510</t>
  </si>
  <si>
    <t>"výkop jámy - zásyp" 319,087-66,858</t>
  </si>
  <si>
    <t>"vývrtek z pilot" 52,224</t>
  </si>
  <si>
    <t>162751119</t>
  </si>
  <si>
    <t>Příplatek k vodorovnému přemístění výkopku/sypaniny z horniny třídy těžitelnosti I skupiny 1 až 3 ZKD 1000 m přes 10000 m</t>
  </si>
  <si>
    <t>1316738190</t>
  </si>
  <si>
    <t>10*304,453</t>
  </si>
  <si>
    <t>171201231</t>
  </si>
  <si>
    <t>Poplatek za uložení zeminy a kamení na recyklační skládce (skládkovné) kód odpadu 17 05 04</t>
  </si>
  <si>
    <t>657238324</t>
  </si>
  <si>
    <t>304,453*1,8</t>
  </si>
  <si>
    <t>181951112</t>
  </si>
  <si>
    <t>Úprava pláně v hornině třídy těžitelnosti I skupiny 1 až 3 se zhutněním strojně</t>
  </si>
  <si>
    <t>252017708</t>
  </si>
  <si>
    <t>(18,76+1+1,4)*(23,42+1)+2*1,5</t>
  </si>
  <si>
    <t>167151101</t>
  </si>
  <si>
    <t>Nakládání výkopku z hornin třídy těžitelnosti I skupiny 1 až 3 do 100 m3</t>
  </si>
  <si>
    <t>1217051936</t>
  </si>
  <si>
    <t>"materiál pro zásyp" 66,858</t>
  </si>
  <si>
    <t>174151101</t>
  </si>
  <si>
    <t>Zásyp jam, šachet rýh nebo kolem objektů sypaninou se zhutněním</t>
  </si>
  <si>
    <t>-1870766909</t>
  </si>
  <si>
    <t>zásyp po obvodu objektu+základ schodiště</t>
  </si>
  <si>
    <t>( (18,76+1+1,4)*1,0+(23,42+1)*1,0+(23,42+1+2,6+2,6)*1,4)*0,66 +(2*1,5-0,6*1,7)*0,66</t>
  </si>
  <si>
    <t>zásyp vybouraných základových patek</t>
  </si>
  <si>
    <t xml:space="preserve"> (1,5*1,5*(1,5-0,9))*6</t>
  </si>
  <si>
    <t>181351005</t>
  </si>
  <si>
    <t>Rozprostření ornice tl vrstvy přes 250 do 300 mm pl do 100 m2 v rovině nebo ve svahu do 1:5 strojně</t>
  </si>
  <si>
    <t>-758284519</t>
  </si>
  <si>
    <t>"zpětné rozprostření sejmuté ornice na pozemku" 429*0,15/0,3</t>
  </si>
  <si>
    <t>183403153</t>
  </si>
  <si>
    <t>Obdělání půdy hrabáním v rovině a svahu do 1:5</t>
  </si>
  <si>
    <t>-650828370</t>
  </si>
  <si>
    <t>181411121</t>
  </si>
  <si>
    <t>Založení lučního trávníku výsevem pl do 1000 m2 v rovině a ve svahu do 1:5</t>
  </si>
  <si>
    <t>-573798790</t>
  </si>
  <si>
    <t>M</t>
  </si>
  <si>
    <t>00572470</t>
  </si>
  <si>
    <t>osivo směs travní univerzál</t>
  </si>
  <si>
    <t>kg</t>
  </si>
  <si>
    <t>-887771421</t>
  </si>
  <si>
    <t>214,5*0,02 'Přepočtené koeficientem množství</t>
  </si>
  <si>
    <t>Zakládání</t>
  </si>
  <si>
    <t>226112213</t>
  </si>
  <si>
    <t>Vrty velkoprofilové svislé nezapažené D od 550 do 650 mm hl přes 5 m hornina III</t>
  </si>
  <si>
    <t>826571066</t>
  </si>
  <si>
    <t>předpoklad 6-8 m</t>
  </si>
  <si>
    <t>21*8,0</t>
  </si>
  <si>
    <t>231112112</t>
  </si>
  <si>
    <t>Zřízení pilot svislých D přes 450 do 650 mm hl od 0 do 10 m bez vytažení pažnic z betonu železového</t>
  </si>
  <si>
    <t>-658365692</t>
  </si>
  <si>
    <t>58932910</t>
  </si>
  <si>
    <t>beton C 20/25 X0XC2 kamenivo frakce 0/22</t>
  </si>
  <si>
    <t>-647778394</t>
  </si>
  <si>
    <t>C20/25-XC2-XA1(CZ)-CI0,20-Dmax 22-S4</t>
  </si>
  <si>
    <t>21*8,0*(3,14*0,3*0,3)*1,1</t>
  </si>
  <si>
    <t>231611114</t>
  </si>
  <si>
    <t>Výztuž pilot betonovaných do země ocel z betonářské oceli 10 505</t>
  </si>
  <si>
    <t>1605269833</t>
  </si>
  <si>
    <t>"předpoklad 40 kg/m3" 52,224*40/1000</t>
  </si>
  <si>
    <t>271542211</t>
  </si>
  <si>
    <t>Podsyp pod základové konstrukce se zhutněním z netříděné štěrkodrtě</t>
  </si>
  <si>
    <t>1380357037</t>
  </si>
  <si>
    <t>0,15*(18,75*23,62-6,5*2,6)+ 0,15*(2,2*1,12)</t>
  </si>
  <si>
    <t>631311124</t>
  </si>
  <si>
    <t>Mazanina tl přes 80 do 120 mm z betonu prostého bez zvýšených nároků na prostředí tř. C 16/20</t>
  </si>
  <si>
    <t>1902520727</t>
  </si>
  <si>
    <t>"podkladní beton - C16/20 X0" 0,1*(18,75*23,62-6,5*2,6) + 0,1*(2,2*1,12)</t>
  </si>
  <si>
    <t>"podkladní beton - C16/20 X0 - rozšíření pro kotvení konstrukce fasáních lamel - 2 ks -viz. detail D.04" 0,1*(0,55*0,5) + 0,1*(0,75*0,5)</t>
  </si>
  <si>
    <t>631362021</t>
  </si>
  <si>
    <t>Výztuž mazanin svařovanými sítěmi Kari</t>
  </si>
  <si>
    <t>635176660</t>
  </si>
  <si>
    <t xml:space="preserve">"podkladní beton  - rozšíření pro kotvení konstrukce fasáních lamel - 2 ks -viz. detail D.04 - KARI síť 150x150x8" (0,7*0,5*2*5,4/1000*1,1)*2</t>
  </si>
  <si>
    <t>279113152</t>
  </si>
  <si>
    <t>Základová zeď tl přes 150 do 200 mm z tvárnic ztraceného bednění včetně výplně z betonu tř. C 25/30</t>
  </si>
  <si>
    <t>-825683017</t>
  </si>
  <si>
    <t>"základ pro kotvení konstrukce fasáních lamel - 2 ks -viz. detail D.04" 0,5*0,5*2</t>
  </si>
  <si>
    <t>279361821</t>
  </si>
  <si>
    <t>Výztuž základových zdí nosných betonářskou ocelí 10 505</t>
  </si>
  <si>
    <t>-1613004250</t>
  </si>
  <si>
    <t>"předpoklad 50kg/m3" 0,5*0,2*50/1000</t>
  </si>
  <si>
    <t>273321511</t>
  </si>
  <si>
    <t>Základové desky ze ŽB bez zvýšených nároků na prostředí tř. C 25/30</t>
  </si>
  <si>
    <t>2063937055</t>
  </si>
  <si>
    <t>C25/30-XC2,XF2(CZ)-Cl0,20-Dmax 22-S3</t>
  </si>
  <si>
    <t>0,35*(18,05*21,95-7,5*2,6) + 0,5*(1,3*18,05)</t>
  </si>
  <si>
    <t>273351121</t>
  </si>
  <si>
    <t>Zřízení bednění základových desek</t>
  </si>
  <si>
    <t>1760501167</t>
  </si>
  <si>
    <t>"podkladní beton" 0,1*(18,75+23,62+23,62+2,6+2,6) + 0,2*(0,55+0,5+0,55)*2</t>
  </si>
  <si>
    <t>"základ.deska" 0,35*(18,05+21,95+21,95+2,6+2,6) + 0,5*(1,3+1,3)</t>
  </si>
  <si>
    <t>273351122</t>
  </si>
  <si>
    <t>Odstranění bednění základových desek</t>
  </si>
  <si>
    <t>-1280147084</t>
  </si>
  <si>
    <t>273361821</t>
  </si>
  <si>
    <t>Výztuž základových desek betonářskou ocelí 10 505 (R)</t>
  </si>
  <si>
    <t>-171471768</t>
  </si>
  <si>
    <t>"předpoklad 110 kg/m3" 143,577*110/1000</t>
  </si>
  <si>
    <t>274321511</t>
  </si>
  <si>
    <t>Základové pasy ze ŽB bez zvýšených nároků na prostředí tř. C 25/30</t>
  </si>
  <si>
    <t>-684702984</t>
  </si>
  <si>
    <t>"základ venkovního schodiště" 0,62*1,7*0,8</t>
  </si>
  <si>
    <t>274351121</t>
  </si>
  <si>
    <t>Zřízení bednění základových pasů rovného</t>
  </si>
  <si>
    <t>1702547513</t>
  </si>
  <si>
    <t>(1,7+0,62)*2*0,8</t>
  </si>
  <si>
    <t>274351122</t>
  </si>
  <si>
    <t>Odstranění bednění základových pasů rovného</t>
  </si>
  <si>
    <t>-964068723</t>
  </si>
  <si>
    <t>274361821</t>
  </si>
  <si>
    <t>Výztuž základových pasů betonářskou ocelí 10 505 (R)</t>
  </si>
  <si>
    <t>674470314</t>
  </si>
  <si>
    <t>"předpoklad 110 kg/m3" 0,843*110/1000</t>
  </si>
  <si>
    <t>279321347</t>
  </si>
  <si>
    <t>Základová zeď ze ŽB bez zvýšených nároků na prostředí tř. C 25/30 bez výztuže</t>
  </si>
  <si>
    <t>-950081751</t>
  </si>
  <si>
    <t>0,3*0,25*(0,295+18,05+8,9+0,15)</t>
  </si>
  <si>
    <t>279351121</t>
  </si>
  <si>
    <t>Zřízení oboustranného bednění základových zdí</t>
  </si>
  <si>
    <t>-614698530</t>
  </si>
  <si>
    <t>0,3*2*(0,295+18,05+8,9+0,15)</t>
  </si>
  <si>
    <t>279351122</t>
  </si>
  <si>
    <t>Odstranění oboustranného bednění základových zdí</t>
  </si>
  <si>
    <t>-1520326483</t>
  </si>
  <si>
    <t>1085168873</t>
  </si>
  <si>
    <t>"předpoklad 110 kg/m3" 2,055*110/1000</t>
  </si>
  <si>
    <t>Svislé a kompletní konstrukce</t>
  </si>
  <si>
    <t>31123630R</t>
  </si>
  <si>
    <t>Zdivo jednovrstvé zvukově izolační na tenkovrstvou maltu z cihel děrovaných broušených do P15 tl 200 mm</t>
  </si>
  <si>
    <t>-954498391</t>
  </si>
  <si>
    <t>1.NP</t>
  </si>
  <si>
    <t>3,75*(11,29+3,25)</t>
  </si>
  <si>
    <t>"dveře" -0,9*2,1</t>
  </si>
  <si>
    <t>Mezisoučet</t>
  </si>
  <si>
    <t>2.NP</t>
  </si>
  <si>
    <t>3,75*(11,285+3,25)</t>
  </si>
  <si>
    <t>"dveře" -0,9*2,1*2</t>
  </si>
  <si>
    <t>atika</t>
  </si>
  <si>
    <t>0,75*(23,59+17,55+6,92+2,6+7,16+2,6+9,47+17,55)</t>
  </si>
  <si>
    <t>311236321</t>
  </si>
  <si>
    <t>Zdivo jednovrstvé zvukově izolační na tenkovrstvou maltu z cihel děrovaných broušených do P15 tl 250 mm</t>
  </si>
  <si>
    <t>865066766</t>
  </si>
  <si>
    <t>3,75*(22,425+18,05+14,22+7,5+5,7+6,1+3,25+6,4)</t>
  </si>
  <si>
    <t>"okna" -1,4*0,7-1,4*0,7-1,4*2,85-1,4*0,7-1,4*0,7</t>
  </si>
  <si>
    <t>"dveře" -1,8*2,85-0,98*2,85-1,8*2,1-0,9*2,1-0,9*2,1-1,8*2,85-1,8*2,85-0,9*2,1-0,9*2,1-0,9*2,1</t>
  </si>
  <si>
    <t>"mezi 1.05 a 1.19 - ve stáv.stěně" 2,4*2,4-1,8*2,1</t>
  </si>
  <si>
    <t>3,75*(22,432+18,05+6,1+5,7+7,5+14,22+6,4)</t>
  </si>
  <si>
    <t>"okna" -1,4*0,7-1,4*0,7-1,4*2,85-1,4*2,85-1,4*2,85*4-1,85*2,85*2-1,4*2,85-1,4*0,7</t>
  </si>
  <si>
    <t>"dveře" -1,4*2,85-0,9*2,1*3</t>
  </si>
  <si>
    <t>311238933</t>
  </si>
  <si>
    <t>Založení zdiva z cihel děrovaných broušených na zakládací maltu tloušťky přes 175 do 200 mm</t>
  </si>
  <si>
    <t>1519891812</t>
  </si>
  <si>
    <t>"1.NP" (11,29+3,25)</t>
  </si>
  <si>
    <t>"2.NP" (11,285+3,25)</t>
  </si>
  <si>
    <t>"atika" (23,59+17,55+6,92+2,6+7,16+2,6+9,47+17,55)</t>
  </si>
  <si>
    <t>311238935</t>
  </si>
  <si>
    <t>Založení zdiva z cihel děrovaných broušených na zakládací maltu tloušťky přes 200 do 250 mm</t>
  </si>
  <si>
    <t>573785073</t>
  </si>
  <si>
    <t>"1.NP" (22,425+18,05+14,22+7,5+5,7+6,1+3,25+6,4)</t>
  </si>
  <si>
    <t>"2.NP" (22,432+18,05+6,1+5,7+7,5+14,22+6,4)</t>
  </si>
  <si>
    <t>311321411</t>
  </si>
  <si>
    <t>Nosná zeď ze ŽB tř. C 25/30 bez výztuže</t>
  </si>
  <si>
    <t>-1349351217</t>
  </si>
  <si>
    <t>C25/30-XC1(CZ)-Cl0,20-Dmax 22-S3</t>
  </si>
  <si>
    <t>"SZ roh" (3,75+0,325)*3,45 *0,25-0,98*2,03*0,25</t>
  </si>
  <si>
    <t>311351121</t>
  </si>
  <si>
    <t>Zřízení oboustranného bednění nosných nadzákladových zdí</t>
  </si>
  <si>
    <t>1372227216</t>
  </si>
  <si>
    <t>"SZ roh" (3,75+0,325)*2*3,45 -0,98*2,03*2</t>
  </si>
  <si>
    <t>47</t>
  </si>
  <si>
    <t>311351122</t>
  </si>
  <si>
    <t>Odstranění oboustranného bednění nosných nadzákladových zdí</t>
  </si>
  <si>
    <t>-866232321</t>
  </si>
  <si>
    <t>48</t>
  </si>
  <si>
    <t>311361821</t>
  </si>
  <si>
    <t>Výztuž nosných zdí betonářskou ocelí 10 505</t>
  </si>
  <si>
    <t>754061480</t>
  </si>
  <si>
    <t>"předpoklad 80 kg/m3" 3,017*80/1000</t>
  </si>
  <si>
    <t>49</t>
  </si>
  <si>
    <t>317168021</t>
  </si>
  <si>
    <t>Překlad keramický plochý š 145 mm dl 1000 mm</t>
  </si>
  <si>
    <t>-1536666438</t>
  </si>
  <si>
    <t>"1.NP" 3</t>
  </si>
  <si>
    <t>"2.NP" 5</t>
  </si>
  <si>
    <t>50</t>
  </si>
  <si>
    <t>317168022</t>
  </si>
  <si>
    <t>Překlad keramický plochý š 145 mm dl 1250 mm</t>
  </si>
  <si>
    <t>-1268962625</t>
  </si>
  <si>
    <t>"1.NP" 9</t>
  </si>
  <si>
    <t>"2.NP" 8</t>
  </si>
  <si>
    <t>51</t>
  </si>
  <si>
    <t>317168024</t>
  </si>
  <si>
    <t>Překlad keramický plochý š 145 mm dl 1750 mm</t>
  </si>
  <si>
    <t>106671174</t>
  </si>
  <si>
    <t>"1.NP" 2</t>
  </si>
  <si>
    <t>"2.NP" 2</t>
  </si>
  <si>
    <t>52</t>
  </si>
  <si>
    <t>317168026</t>
  </si>
  <si>
    <t>Překlad keramický plochý š 145 mm dl 2250 mm</t>
  </si>
  <si>
    <t>419542235</t>
  </si>
  <si>
    <t>"1.NP" 1</t>
  </si>
  <si>
    <t>"2.NP" 1</t>
  </si>
  <si>
    <t>53</t>
  </si>
  <si>
    <t>317168053</t>
  </si>
  <si>
    <t>Překlad keramický vysoký v 238 mm dl 1500 mm</t>
  </si>
  <si>
    <t>742641225</t>
  </si>
  <si>
    <t>"1.NP" 6*3+1*2</t>
  </si>
  <si>
    <t>"2.NP" 3*3+2*2</t>
  </si>
  <si>
    <t>54</t>
  </si>
  <si>
    <t>317168054</t>
  </si>
  <si>
    <t>Překlad keramický vysoký v 238 mm dl 1750 mm</t>
  </si>
  <si>
    <t>1546265424</t>
  </si>
  <si>
    <t>"1.NP" 5*3</t>
  </si>
  <si>
    <t>"2.NP" 11*3</t>
  </si>
  <si>
    <t>55</t>
  </si>
  <si>
    <t>317168057</t>
  </si>
  <si>
    <t>Překlad keramický vysoký v 238 mm dl 2500 mm</t>
  </si>
  <si>
    <t>1138123080</t>
  </si>
  <si>
    <t>"1.NP" 4*3</t>
  </si>
  <si>
    <t>"2.NP" 2*3</t>
  </si>
  <si>
    <t>56</t>
  </si>
  <si>
    <t>330321410</t>
  </si>
  <si>
    <t>Sloupy nebo pilíře ze ŽB tř. C 25/30 bez výztuže</t>
  </si>
  <si>
    <t>1803122156</t>
  </si>
  <si>
    <t>"1.NP" 0,55*0,25*2,9*6 + (0,35+0,575)*0,25*2,9 + (0,575+0,15)*0,25*2,9</t>
  </si>
  <si>
    <t>"2.NP" 0,55*0,25*2,9*7 + (0,35+0,575)*0,25*2,9 + (0,575+0,15)*0,25*2,9 +(0,9+0,295)*0,25*2,9</t>
  </si>
  <si>
    <t>57</t>
  </si>
  <si>
    <t>331351121</t>
  </si>
  <si>
    <t>Zřízení bednění čtyřúhelníkových sloupů v do 4 m průřezu přes 0,08 do 0,16 m2</t>
  </si>
  <si>
    <t>-1474304538</t>
  </si>
  <si>
    <t xml:space="preserve">"1.NP" (0,55+0,25)*2*2,9*6 </t>
  </si>
  <si>
    <t>"2.NP" (0,55+0,25)*2*2,9*7</t>
  </si>
  <si>
    <t>58</t>
  </si>
  <si>
    <t>331351122</t>
  </si>
  <si>
    <t>Odstranění bednění čtyřúhelníkových sloupů v do 4 m průřezu přes 0,08 do 0,16 m2</t>
  </si>
  <si>
    <t>1023362099</t>
  </si>
  <si>
    <t>59</t>
  </si>
  <si>
    <t>331351125</t>
  </si>
  <si>
    <t>Zřízení bednění čtyřúhelníkových sloupů v do 4 m průřezu přes 0,16 do 0,36 m2</t>
  </si>
  <si>
    <t>-969432832</t>
  </si>
  <si>
    <t>"1.NP" (0,6+0,575)*2*2,9 + (0,575+0,4)*2*2,9</t>
  </si>
  <si>
    <t>"2.NP" (0,6+0,575)*2*2,9 + (0,575+0,4)*2*2,9 +(0,9+0,545)*2*2,9</t>
  </si>
  <si>
    <t>60</t>
  </si>
  <si>
    <t>331351126</t>
  </si>
  <si>
    <t>Odstranění bednění čtyřúhelníkových sloupů v do 4 m průřezu přes 0,16 do 0,36 m2</t>
  </si>
  <si>
    <t>1699967049</t>
  </si>
  <si>
    <t>61</t>
  </si>
  <si>
    <t>331361821</t>
  </si>
  <si>
    <t>Výztuž sloupů hranatých betonářskou ocelí 10 505</t>
  </si>
  <si>
    <t>276487750</t>
  </si>
  <si>
    <t>"předpoklad 110 kg/m3" 8,443*110/1000</t>
  </si>
  <si>
    <t>62</t>
  </si>
  <si>
    <t>340231025</t>
  </si>
  <si>
    <t>Zazdívka otvorů v příčkách nebo stěnách pl přes 1 do 4 m2 cihlami děrovanými tl 115 mm</t>
  </si>
  <si>
    <t>1665072966</t>
  </si>
  <si>
    <t xml:space="preserve">"mezi 1.19 a 1.22"  1,0*2,02</t>
  </si>
  <si>
    <t>63</t>
  </si>
  <si>
    <t>342244211</t>
  </si>
  <si>
    <t>Příčka z cihel broušených na tenkovrstvou maltu tloušťky 115 mm</t>
  </si>
  <si>
    <t>109924463</t>
  </si>
  <si>
    <t>"1.03" 3,75*(1,14+1,14+0,21+0,21)</t>
  </si>
  <si>
    <t>"1.07" 3,75*(0,59+0,2)</t>
  </si>
  <si>
    <t>"2.02" 3,75*(1,14+1,14+0,21+0,21)</t>
  </si>
  <si>
    <t>"2.03" 3,75*(1,125+0,5)</t>
  </si>
  <si>
    <t>"2.05" 3,75*(0,59+0,2)</t>
  </si>
  <si>
    <t>64</t>
  </si>
  <si>
    <t>342244221</t>
  </si>
  <si>
    <t>Příčka z cihel broušených na tenkovrstvou maltu tloušťky 140 mm</t>
  </si>
  <si>
    <t>776460020</t>
  </si>
  <si>
    <t>"1.01" 3,75*(2,8+3,32)</t>
  </si>
  <si>
    <t>"1.02" 3,75*(4,07+3,32)-0,9*2,1</t>
  </si>
  <si>
    <t>"1.03" 3,75*(1,05+1,61+1,05+0,9+0,9+1,5+7,5)-0,7*2,1-0,9*2,1-0,9*2,1-1,4*0,7*2</t>
  </si>
  <si>
    <t>"1.04+1.05" 3,75*(2,65+2,65+1,15+6,26)-0,9*2,1</t>
  </si>
  <si>
    <t>"1.07" 3,75*7,5-0,9*2,1</t>
  </si>
  <si>
    <t>"1.08" 3,75*(4,15+3,61+1,14+1,15)-0,9*2,1-0,8*2,1</t>
  </si>
  <si>
    <t>"1.09+1.10" 3,75*(0,91+0,46+1,91+1,91)-0,9*2,1</t>
  </si>
  <si>
    <t>"1.11+1.12+1.13" 3,75*(7,5+2,71+2,31+0,97)-1,8*2,85-0,7*2,1-0,9*2,1</t>
  </si>
  <si>
    <t>"2.01" 3,75*(7,01+3,32)-0,9*2,1</t>
  </si>
  <si>
    <t>"2.02" 3,75*(1,61+1,05+1,05+0,9+0,9+1,5+7,5)-0,7*2,1-0,9*2,1-0,9*2,1-1,4*0,7*2</t>
  </si>
  <si>
    <t>"2.05" 3,75*(7,5)-0,9*2,1</t>
  </si>
  <si>
    <t>"2.06" 3,75*(1,14+1,15+4,15+3,65)-0,8*2,1-0,9*2,1</t>
  </si>
  <si>
    <t>"2.07+2.08+2.09" 3,75*(0,91+1,91+1,91+1,91+7,5+2,5+1,055)-0,7*2,1*4-0,9*2,1</t>
  </si>
  <si>
    <t>"2.03+2.11" 3,75*(2,65+3,25)-0,9*2,1-0,9*2,1</t>
  </si>
  <si>
    <t>"2.12+2.13" 3,75*(3,25)</t>
  </si>
  <si>
    <t>65</t>
  </si>
  <si>
    <t>342291121</t>
  </si>
  <si>
    <t>Ukotvení příček k cihelným konstrukcím plochými kotvami</t>
  </si>
  <si>
    <t>-1469631458</t>
  </si>
  <si>
    <t xml:space="preserve">"1.NP"   23*3,75</t>
  </si>
  <si>
    <t xml:space="preserve">"2.NP"  21*3,75</t>
  </si>
  <si>
    <t>66</t>
  </si>
  <si>
    <t>342291131</t>
  </si>
  <si>
    <t>Ukotvení příček k betonovým konstrukcím plochými kotvami</t>
  </si>
  <si>
    <t>994975719</t>
  </si>
  <si>
    <t>"1.NP" 1*3,75</t>
  </si>
  <si>
    <t>"2.NP" 1*3,75</t>
  </si>
  <si>
    <t>67</t>
  </si>
  <si>
    <t>342291112</t>
  </si>
  <si>
    <t>Ukotvení příček montážní polyuretanovou pěnou tl příčky přes 100 mm</t>
  </si>
  <si>
    <t>374187147</t>
  </si>
  <si>
    <t>v místech požárních stěn - místo pěny min.vata</t>
  </si>
  <si>
    <t>"1.01" (2,8+3,32)</t>
  </si>
  <si>
    <t>"1.02" (4,07+3,32)</t>
  </si>
  <si>
    <t>"1.03" (1,14+1,14+0,21+0,21)</t>
  </si>
  <si>
    <t>"1.03" (1,05+1,61+1,05+0,9+0,9+1,5+7,5)</t>
  </si>
  <si>
    <t>"1.04+1.05" (2,65+2,65+1,15+6,26)</t>
  </si>
  <si>
    <t>"1.07" 3,75*7,5</t>
  </si>
  <si>
    <t>"1.07" (0,59+0,2)</t>
  </si>
  <si>
    <t>"1.08" (4,15+3,61+1,14+1,15)</t>
  </si>
  <si>
    <t>"1.09+1.10" (0,91+0,46+1,91+1,91)</t>
  </si>
  <si>
    <t>"1.11+1.12+1.13" (7,5+2,71+2,31+0,97)</t>
  </si>
  <si>
    <t>"2.01" (7,01+3,32)</t>
  </si>
  <si>
    <t>"2.02" (1,61+1,05+1,05+0,9+0,9+1,5+7,5)</t>
  </si>
  <si>
    <t>"2.02" (1,14+1,14+0,21+0,21)</t>
  </si>
  <si>
    <t>"2.03" (1,125+0,5)</t>
  </si>
  <si>
    <t>"2.05" (0,59+0,2)</t>
  </si>
  <si>
    <t>"2.05" (7,5)</t>
  </si>
  <si>
    <t>"2.06" (1,14+1,15+4,15+3,65)</t>
  </si>
  <si>
    <t>"2.07+2.08+2.09" (0,91+1,91+1,91+1,91+7,5+2,5+1,055)</t>
  </si>
  <si>
    <t>"2.03+2.11" (2,65+3,25)</t>
  </si>
  <si>
    <t>"2.12+2.13" (3,25)</t>
  </si>
  <si>
    <t>68</t>
  </si>
  <si>
    <t>346272256</t>
  </si>
  <si>
    <t>Přizdívka z pórobetonových tvárnic tl 150 mm</t>
  </si>
  <si>
    <t>1187690962</t>
  </si>
  <si>
    <t>"1.01" 1,25*(2,8+2,8)</t>
  </si>
  <si>
    <t>"1.03" 1,35*(3,245+1,8+1,8+3,25)</t>
  </si>
  <si>
    <t>"2.02" 1,35*(3,245+1,8+1,8+3,285)</t>
  </si>
  <si>
    <t>69</t>
  </si>
  <si>
    <t>345321515</t>
  </si>
  <si>
    <t>Zídky atikové, parapetní, schodišťové a zábradelní ze ŽB tř. C 25/30</t>
  </si>
  <si>
    <t>-2030750169</t>
  </si>
  <si>
    <t>"obvod-nad stopní deskou 1.NP - Z, JZ" 0,15*0,25*(0,295+18,05+8,9+0,15)</t>
  </si>
  <si>
    <t>70</t>
  </si>
  <si>
    <t>345351005</t>
  </si>
  <si>
    <t>Zřízení bednění plnostěnných zídek atikových, parapetních, zábradelních</t>
  </si>
  <si>
    <t>-2051948044</t>
  </si>
  <si>
    <t>"obvod-nad stopní deskou 1.NP - Z, JZ" 0,15*2*(0,295+18,05+8,9+0,15)</t>
  </si>
  <si>
    <t>71</t>
  </si>
  <si>
    <t>345351006</t>
  </si>
  <si>
    <t>Odstranění bednění plnostěnných zídek atikových, parapetních, zábradelních</t>
  </si>
  <si>
    <t>-389919152</t>
  </si>
  <si>
    <t>72</t>
  </si>
  <si>
    <t>345361821</t>
  </si>
  <si>
    <t>Výztuž zídek atikových, parapetních, schodišťových a zábradelních betonářskou ocelí 10 505</t>
  </si>
  <si>
    <t>-108101468</t>
  </si>
  <si>
    <t>"předpoklad 80 kg/m3" 1,027*80/1000</t>
  </si>
  <si>
    <t>73</t>
  </si>
  <si>
    <t>317944321</t>
  </si>
  <si>
    <t>Válcované nosníky do č.12 dodatečně osazované do připravených otvorů</t>
  </si>
  <si>
    <t>2068847446</t>
  </si>
  <si>
    <t>IPE120 nad dveřní otvory ve stáv.zdivu</t>
  </si>
  <si>
    <t>"mezi 1.05 a 1.19 IPE 120 3ks délky 2300mm" 3*2,3*10,6/1000</t>
  </si>
  <si>
    <t>"mezi 1.19 a 1.20 IPE 120 3ks délky 1600mm" 3*1,6*10,6/1000</t>
  </si>
  <si>
    <t>"mezi 1.05 a 1.21 IPE 120 3ks délky 1300mm" 3*1,3*10,6/1000</t>
  </si>
  <si>
    <t>"mezi 1.15 a 1.26 IPE 120 3ks délky 1300mm" 3*1,3*10,6/1000</t>
  </si>
  <si>
    <t>74</t>
  </si>
  <si>
    <t>346244381</t>
  </si>
  <si>
    <t>Plentování jednostranné v do 200 mm válcovaných nosníků cihlami</t>
  </si>
  <si>
    <t>301026717</t>
  </si>
  <si>
    <t>"mezi 1.05 a 1.19 IPE 120 3ks délky 2300mm" 2,5*(0,2+0,25+0,2)</t>
  </si>
  <si>
    <t>"mezi 1.19 a 1.20 IPE 120 3ks délky 1600mm" 1,8*(0,2+0,25+0,2)</t>
  </si>
  <si>
    <t>"mezi 1.05 a 1.21 IPE 120 3ks délky 1300mm" 1,5*(0,2+0,25+0,2)</t>
  </si>
  <si>
    <t>"mezi 1.15 a 1.26 IPE 120 3ks délky 1300mm" 1,5*(0,2+0,25+0,2)</t>
  </si>
  <si>
    <t>75</t>
  </si>
  <si>
    <t>346272216</t>
  </si>
  <si>
    <t>Přizdívka z pórobetonových tvárnic tl 50 mm</t>
  </si>
  <si>
    <t>-1914635683</t>
  </si>
  <si>
    <t>"ostění dveřního otvoru mezi 1.21 a 1.05" 0,25*(2,1+2,1)</t>
  </si>
  <si>
    <t>76</t>
  </si>
  <si>
    <t>319201321</t>
  </si>
  <si>
    <t>Vyrovnání nerovného povrchu zdiva tl do 30 mm maltou</t>
  </si>
  <si>
    <t>-1230791487</t>
  </si>
  <si>
    <t>v místě bouraných otvorů</t>
  </si>
  <si>
    <t>"1.26" 0,25*(2,2+1,0+2,2)</t>
  </si>
  <si>
    <t>"mezi 1.19 a 1.20" 0,25*(2,2+1,2+2,2)</t>
  </si>
  <si>
    <t>"mezi 1.19 a 1.05-na výšku parapetu pův.okna" 0,25*(0,9+0,9)</t>
  </si>
  <si>
    <t>Vodorovné konstrukce</t>
  </si>
  <si>
    <t>77</t>
  </si>
  <si>
    <t>411321414</t>
  </si>
  <si>
    <t>Stropy deskové ze ŽB tř. C 25/30</t>
  </si>
  <si>
    <t>452528138</t>
  </si>
  <si>
    <t>"strop 1.NP" 0,25*385,75-1,15*1,0*0,25</t>
  </si>
  <si>
    <t>"mezipodesta" 0,2*5,43</t>
  </si>
  <si>
    <t>"strop 2.NP" 0,25*400,16</t>
  </si>
  <si>
    <t>78</t>
  </si>
  <si>
    <t>411351011</t>
  </si>
  <si>
    <t>Zřízení bednění stropů deskových tl přes 5 do 25 cm bez podpěrné kce</t>
  </si>
  <si>
    <t>630468402</t>
  </si>
  <si>
    <t>"strop 1.NP" 385,75 -1,15*1,0- (0,65)*(16,65+19,5)</t>
  </si>
  <si>
    <t>"strop 2.NP" 400,16- (0,65)*(16,65+19,5)</t>
  </si>
  <si>
    <t>79</t>
  </si>
  <si>
    <t>411351012</t>
  </si>
  <si>
    <t>Odstranění bednění stropů deskových tl přes 5 do 25 cm bez podpěrné kce</t>
  </si>
  <si>
    <t>907936094</t>
  </si>
  <si>
    <t>80</t>
  </si>
  <si>
    <t>411354313</t>
  </si>
  <si>
    <t>Zřízení podpěrné konstrukce stropů výšky do 4 m tl přes 15 do 25 cm</t>
  </si>
  <si>
    <t>1492318314</t>
  </si>
  <si>
    <t>"strop 1.NP" 385,75-1,15*1,0 - (0,65)*(16,65+19,5)</t>
  </si>
  <si>
    <t>81</t>
  </si>
  <si>
    <t>411354314</t>
  </si>
  <si>
    <t>Odstranění podpěrné konstrukce stropů výšky do 4 m tl přes 15 do 25 cm</t>
  </si>
  <si>
    <t>1433087193</t>
  </si>
  <si>
    <t>82</t>
  </si>
  <si>
    <t>411361821</t>
  </si>
  <si>
    <t>Výztuž stropů betonářskou ocelí 10 505</t>
  </si>
  <si>
    <t>251396903</t>
  </si>
  <si>
    <t>"předpoklad 100 kg/m3" 197,2767*100/1000</t>
  </si>
  <si>
    <t>83</t>
  </si>
  <si>
    <t>411386621</t>
  </si>
  <si>
    <t>Zabetonování prostupů v instalačních šachtách ze suchých směsí pl přes 0,09 do 0,25 m2 ve stropech</t>
  </si>
  <si>
    <t>-2080690791</t>
  </si>
  <si>
    <t>"800x200" 2</t>
  </si>
  <si>
    <t>"900x300" 1</t>
  </si>
  <si>
    <t>"465x200" 1</t>
  </si>
  <si>
    <t>84</t>
  </si>
  <si>
    <t>413321414</t>
  </si>
  <si>
    <t>Nosníky ze ŽB tř. C 25/30</t>
  </si>
  <si>
    <t>917947663</t>
  </si>
  <si>
    <t>"pod stropem 1.NP - obvod Z, JZ" 0,55*0,25*(5*2,3+4*0,55+0,35+0,575+3*2,3+2*0,55+0,575+0,15)</t>
  </si>
  <si>
    <t>"průvlaky pod stropem 1.NP" 0,65*0,3*(16,65+19,5)</t>
  </si>
  <si>
    <t>"pod stropem 2.NP - obvod Z, JZ" 0,55*0,25*(0,295+0,9+6*2,3+5*0,55+0,35+0,575+3*2,3+2*0,55+0,575+0,15)</t>
  </si>
  <si>
    <t>"průvlaky pod stropem 2.NP" 0,65*0,3*(16,65+19,5)</t>
  </si>
  <si>
    <t>85</t>
  </si>
  <si>
    <t>413351111</t>
  </si>
  <si>
    <t>Zřízení bednění nosníků a průvlaků bez podpěrné kce výšky do 100 cm</t>
  </si>
  <si>
    <t>-1506998235</t>
  </si>
  <si>
    <t>"pod stropem 1.NP - obvod Z, JZ" (0,55+0,55)*(5*2,3+4*0,55+0,35+0,575+3*2,3+2*0,55+0,575+0,15)+0,25*(5*2,3+3*2,3)</t>
  </si>
  <si>
    <t>"pod stropem 1.NP" (0,3+0,65+0,3)*(16,65+19,5)</t>
  </si>
  <si>
    <t xml:space="preserve">"pod stropem 2.NP - obvod Z, JZ"  (0,55+0,55)*(0,295+0,9+6*2,3+5*0,55+0,35+0,575+3*2,3+2*0,55+0,575+0,15)+0,25*(6*2,3+3*2,3)</t>
  </si>
  <si>
    <t>"pod stropem 2.NP" (0,3+0,65+0,3)*(16,65+19,5)</t>
  </si>
  <si>
    <t>86</t>
  </si>
  <si>
    <t>413351112</t>
  </si>
  <si>
    <t>Odstranění bednění nosníků a průvlaků bez podpěrné kce výšky do 100 cm</t>
  </si>
  <si>
    <t>366438081</t>
  </si>
  <si>
    <t>87</t>
  </si>
  <si>
    <t>413352111</t>
  </si>
  <si>
    <t>Zřízení podpěrné konstrukce nosníků výšky podepření do 4 m pro nosník výšky do 100 cm</t>
  </si>
  <si>
    <t>-2044086532</t>
  </si>
  <si>
    <t>"pod stropem 1.NP - obvod Z, JZ" 0,25*(5*2,3+3*2,3)</t>
  </si>
  <si>
    <t>"průvlaky pod stropem 1.NP" (0,65)*(16,65+19,5)</t>
  </si>
  <si>
    <t>"pod stropem 2.NP - obvod Z, JZ" 0,25*(6*2,3+3*2,3)</t>
  </si>
  <si>
    <t>"průvlaky pod stropem 2.NP" (0,65)*(16,65+19,5)</t>
  </si>
  <si>
    <t>88</t>
  </si>
  <si>
    <t>413352112</t>
  </si>
  <si>
    <t>Odstranění podpěrné konstrukce nosníků výšky podepření do 4 m pro nosník výšky do 100 cm</t>
  </si>
  <si>
    <t>-1595444294</t>
  </si>
  <si>
    <t>89</t>
  </si>
  <si>
    <t>413361821</t>
  </si>
  <si>
    <t>Výztuž nosníků, volných trámů nebo průvlaků volných trámů betonářskou ocelí 10 505</t>
  </si>
  <si>
    <t>-1258338918</t>
  </si>
  <si>
    <t>"předpoklad 100 kg/m3" 21,076*100/1000</t>
  </si>
  <si>
    <t>90</t>
  </si>
  <si>
    <t>435123902</t>
  </si>
  <si>
    <t>Montáž schodišťových ramen s nesvařovanými spoji hmotnosti přes 2 do 5 t budova v do 18 m</t>
  </si>
  <si>
    <t>-879106093</t>
  </si>
  <si>
    <t>91</t>
  </si>
  <si>
    <t>59372192</t>
  </si>
  <si>
    <t>schodiště ŽB včetně výztuže do 120kg/m3 objem prefabrikátu přes 1m3</t>
  </si>
  <si>
    <t>1744276131</t>
  </si>
  <si>
    <t>(4,5*1,3*0,16+1,3*0,154*0,3*13)</t>
  </si>
  <si>
    <t>(4,5*1,3*0,16+1,3*0,154*0,3*12)</t>
  </si>
  <si>
    <t>92</t>
  </si>
  <si>
    <t>953611141</t>
  </si>
  <si>
    <t>Schodišťový nosný a zvukově-izolační prvek mezi prefabrikovaným ramenem a podestou</t>
  </si>
  <si>
    <t>-1535683505</t>
  </si>
  <si>
    <t>1+2</t>
  </si>
  <si>
    <t>93</t>
  </si>
  <si>
    <t>953611151</t>
  </si>
  <si>
    <t>Schodišťový nosný a zvukově-izolační prvek podepření ramene na základové desce</t>
  </si>
  <si>
    <t>1227978154</t>
  </si>
  <si>
    <t>Úpravy povrchů, podlahy a osazování výplní</t>
  </si>
  <si>
    <t>94</t>
  </si>
  <si>
    <t>611131111</t>
  </si>
  <si>
    <t>Polymercementový spojovací můstek vnitřních stropů nanášený ručně</t>
  </si>
  <si>
    <t>-764139001</t>
  </si>
  <si>
    <t>"1.04" 24,06</t>
  </si>
  <si>
    <t>"1.14-schodišť ramena a mezipodesta" 9,54+3,97</t>
  </si>
  <si>
    <t>"1.15" 15,60</t>
  </si>
  <si>
    <t>95</t>
  </si>
  <si>
    <t>611341321</t>
  </si>
  <si>
    <t>Sádrová nebo vápenosádrová omítka hladká jednovrstvá vnitřních stropů rovných nanášená strojně</t>
  </si>
  <si>
    <t>205596196</t>
  </si>
  <si>
    <t>96</t>
  </si>
  <si>
    <t>612131321</t>
  </si>
  <si>
    <t>Penetrační disperzní nátěr vnitřních stěn nanášený strojně</t>
  </si>
  <si>
    <t>-874141199</t>
  </si>
  <si>
    <t>"1.01" 3,45*11,96-0,9*2,85+0,14*(2,85+0,9+2,85)</t>
  </si>
  <si>
    <t>"1.02" 3,45*14,6-0,9*2,1</t>
  </si>
  <si>
    <t>"1.03" 3,45*36,55 - 0,7*2,1*2-0,9*2,1*2-1,4*0,7*2 -1,4*0,7*2+0,17*(0,7+1,4+0,7)*2</t>
  </si>
  <si>
    <t>"1.04" 3,45*25,54 - 0,9*2,1-1,8*2,85+0,14*(2,85+1,8+2,85)</t>
  </si>
  <si>
    <t>"1.05" 3,45*23,5-0,9*2,1*3-1,8*2,1-0,9*2,85+0,14*(2,85+0,9+2,85)+0,16*(2,1+1,8+2,1)</t>
  </si>
  <si>
    <t>"1.06a+1.06b" 3,45*45,76-2,3*2,85*8-0,9*2,1*5+0,25*(2,85+2,3+2,85)*8</t>
  </si>
  <si>
    <t>"1.07" 3,45*20,88-0,9*2,1*3-1,4*0,7*2</t>
  </si>
  <si>
    <t>"1.08 vč.šachty" 3,45*19,635-0,8*2,1*2-0,9*2,1*2</t>
  </si>
  <si>
    <t>"1.09" 3,45*7,22-0,7*2,1</t>
  </si>
  <si>
    <t>"1.10" 3,45*8,16-0,9*2,1</t>
  </si>
  <si>
    <t>"1.11" 3,45*13,45-0,9*2,1*2-0,7*2,1-1,4*0,7+0,17*(0,7+1,4+0,7)</t>
  </si>
  <si>
    <t>"1.12" 3,45*6,28-0,7*2,1</t>
  </si>
  <si>
    <t>"1.13" 3,45*12,12 - 0,9*2,1-0,7*2,1-1,8*2,85-1,8*2,85+0,14*(2,85+1,8+2,85)</t>
  </si>
  <si>
    <t>"1.14" 3,45*34,8-0,9*2,1*4-1,8*2,85</t>
  </si>
  <si>
    <t>"1.15" 3,45*16,1-0,9*2,1-1,4*2,85+0,17*(2,85+1,4+2,85)</t>
  </si>
  <si>
    <t>"1.16" 3,45*14,1-1,8*2,85-1,4*0,7 + 0,17*(0,7+1,4+0,7) + 0,15*(2,85+1,8+2,85)</t>
  </si>
  <si>
    <t>"1.19 stáv - 4 stěny" 2,95*(3,05+4,229+3,05+4,229)-1,8*2,1+0,25*(2,1+1,8+2,1)</t>
  </si>
  <si>
    <t>"1.21 stáv - 1 stěna" 2,95*1,38-0,9*2,1+0,25*(2,1+0,9+2,1)</t>
  </si>
  <si>
    <t>"2.01" 3,6*20,38-0,9*2,1-2,3*2,85-1,4*2,85 + 0,25*(2,85+2,3+2,85) + 0,34*(2,85+1,4+2,85)</t>
  </si>
  <si>
    <t>"2.02" 3,6*36,54-0,7*2,1*2-0,9*2,1*2-1,4*0,7*2-1,4*0,7*2+0,17*(0,7+1,4+0,7)*2</t>
  </si>
  <si>
    <t>"2.03" 3,6*24,724-0,9*2,1*2-1,4*2,85*4+0,17*(2,85+1,4+2,85)*4</t>
  </si>
  <si>
    <t>"2.04a+2.04b" 3,6*45,76-2,3*2,85*8-0,9*2,1*5+0,25*(2,85+2,3+2,85)*8</t>
  </si>
  <si>
    <t>"2.05" 3,6*20,88-0,9*2,1*3-1,4*0,7*2</t>
  </si>
  <si>
    <t>"2.06 vč.šachty" 3,6*19,62-0,8*2,1*2-0,9*2,1*2</t>
  </si>
  <si>
    <t>"2.07" 3,6*18,025-0,7*2,1*5</t>
  </si>
  <si>
    <t>"2.08" 3,6*6,84-0,7*2,1</t>
  </si>
  <si>
    <t>"2.09" 3,6*20,39-0,9*2,1*2-0,7*2,1-1,4*0,7*2+0,17*(0,7+1,4+0,7)*2</t>
  </si>
  <si>
    <t>"2.10" 3,6*34,8-0,9*2,1*6-0,7*2,1-1,85*2,85+0,17*(2,85+1,85+2,85)</t>
  </si>
  <si>
    <t>"2.11" 3,6*11,1-0,9*2,1</t>
  </si>
  <si>
    <t>"2.12" 3,6*19,8-0,9*2,1-1,4*2,85*2-1,85*2,85+0,17*(2,85+1,4+2,85)*2+0,17*(2,85+1,85+2,85)</t>
  </si>
  <si>
    <t>"2.13" 3,6*10,34-0,9*2,1</t>
  </si>
  <si>
    <t>97</t>
  </si>
  <si>
    <t>612341321</t>
  </si>
  <si>
    <t>Sádrová nebo vápenosádrová omítka hladká jednovrstvá vnitřních stěn nanášená strojně</t>
  </si>
  <si>
    <t>2127761158</t>
  </si>
  <si>
    <t>98</t>
  </si>
  <si>
    <t>612341391</t>
  </si>
  <si>
    <t>Příplatek k sádrové omítce vnitřních stěn za každých dalších 5 mm tloušťky strojně</t>
  </si>
  <si>
    <t>-1620824029</t>
  </si>
  <si>
    <t>omítka v ostění fasádních výplní</t>
  </si>
  <si>
    <t>"1.01" 0,14*(2,85+0,9+2,85)</t>
  </si>
  <si>
    <t>"1.03" 0,17*(0,7+1,4+0,7)*2</t>
  </si>
  <si>
    <t>"1.04" 0,14*(2,85+1,8+2,85)</t>
  </si>
  <si>
    <t>"1.05" 0,14*(2,85+0,9+2,85)+0,16*(2,1+1,8+2,1)</t>
  </si>
  <si>
    <t>"1.06a+1.06b" 0,25*(2,85+2,3+2,85)*8</t>
  </si>
  <si>
    <t>"1.11" 0,17*(0,7+1,4+0,7)</t>
  </si>
  <si>
    <t>"1.13" 0,14*(2,85+1,8+2,85)</t>
  </si>
  <si>
    <t>"1.15" 0,17*(2,85+1,4+2,85)</t>
  </si>
  <si>
    <t>"1.16" 0,17*(0,7+1,4+0,7) + 0,15*(2,85+1,8+2,85)</t>
  </si>
  <si>
    <t>"2.01"0,25*(2,85+2,3+2,85) + 0,34*(2,85+1,4+2,85)</t>
  </si>
  <si>
    <t>"2.02" 0,17*(0,7+1,4+0,7)*2</t>
  </si>
  <si>
    <t>"2.03" 0,17*(2,85+1,4+2,85)*4</t>
  </si>
  <si>
    <t>"2.04a+2.04b" 0,25*(2,85+2,3+2,85)*8</t>
  </si>
  <si>
    <t>"2.09" 0,17*(0,7+1,4+0,7)*2</t>
  </si>
  <si>
    <t>"2.10" 0,17*(2,85+1,85+2,85)</t>
  </si>
  <si>
    <t>"2.12" 0,17*(2,85+1,4+2,85)*2+0,17*(2,85+1,85+2,85)</t>
  </si>
  <si>
    <t>57,271*2</t>
  </si>
  <si>
    <t>99</t>
  </si>
  <si>
    <t>622143004</t>
  </si>
  <si>
    <t>Montáž omítkových samolepících začišťovacích profilů pro spojení s okenním rámem</t>
  </si>
  <si>
    <t>1362523123</t>
  </si>
  <si>
    <t>vnitřní omítka k fasdáním výplním</t>
  </si>
  <si>
    <t>"1.01" (2,85+0,9+2,85)</t>
  </si>
  <si>
    <t>"1.03" (0,7+1,4+0,7)*2</t>
  </si>
  <si>
    <t>"1.04" (2,85+1,8+2,85)</t>
  </si>
  <si>
    <t>"1.05" (2,85+0,9+2,85)+(2,1+1,8+2,1)</t>
  </si>
  <si>
    <t>"1.06a+1.06b"(2,85+2,3+2,85)*8</t>
  </si>
  <si>
    <t>"1.11" (0,7+1,4+0,7)</t>
  </si>
  <si>
    <t>"1.13" (2,85+1,8+2,85)</t>
  </si>
  <si>
    <t>"1.15" (2,85+1,4+2,85)</t>
  </si>
  <si>
    <t>"1.16" (0,7+1,4+0,7) + (2,85+1,8+2,85)</t>
  </si>
  <si>
    <t>"2.01"(2,85+2,3+2,85) + (2,85+1,4+2,85)</t>
  </si>
  <si>
    <t>"2.02" (0,7+1,4+0,7)*2</t>
  </si>
  <si>
    <t>"2.03" (2,85+1,4+2,85)*4</t>
  </si>
  <si>
    <t>"2.04a+2.04b" (2,85+2,3+2,85)*8</t>
  </si>
  <si>
    <t>"2.09" (0,7+1,4+0,7)*2</t>
  </si>
  <si>
    <t>"2.10" (2,85+1,85+2,85)</t>
  </si>
  <si>
    <t>"2.12" (2,85+1,4+2,85)*2+(2,85+1,85+2,85)</t>
  </si>
  <si>
    <t>100</t>
  </si>
  <si>
    <t>28342201</t>
  </si>
  <si>
    <t>profil začišťovací PVC 9mm</t>
  </si>
  <si>
    <t>1136698575</t>
  </si>
  <si>
    <t>272*1,05 'Přepočtené koeficientem množství</t>
  </si>
  <si>
    <t>101</t>
  </si>
  <si>
    <t>612135011</t>
  </si>
  <si>
    <t>Vyrovnání podkladu vnitřních stěn tmelem tl do 2 mm</t>
  </si>
  <si>
    <t>677437514</t>
  </si>
  <si>
    <t>vyrovnávka ostění a nadpraží zděných stěn před lepením interiérové okenní pásky-pruh cca 10 cm</t>
  </si>
  <si>
    <t>"1.NP" 0,1*((0,7+1,4+0,7)*2+(2,85+1,8+2,85)+(2,85+0,9+2,85)+(2,85+1,4+2,85)+(0,7+1,4+0,7)+(2,85+1,8+2,85)*2+(0,7+1,4+0,7))</t>
  </si>
  <si>
    <t>"2.NP" 0,1*((2,85+1,4+2,85)+(0,7+1,4+0,7)*2+(2,85+1,4+2,85)*6+(2,85+1,85+2,85)*2+(2,85+1,4+2,85)+(0,7+1,4+0,7))</t>
  </si>
  <si>
    <t>102</t>
  </si>
  <si>
    <t>612135095</t>
  </si>
  <si>
    <t>Příplatek k vyrovnání vnitřních stěn tmelem za každý dalších 1 mm tl</t>
  </si>
  <si>
    <t>666681876</t>
  </si>
  <si>
    <t>12,77*3</t>
  </si>
  <si>
    <t>103</t>
  </si>
  <si>
    <t>622143002</t>
  </si>
  <si>
    <t>Montáž omítkových plastových nebo pozinkovaných dilatačních profilů</t>
  </si>
  <si>
    <t>-681397631</t>
  </si>
  <si>
    <t>"mezi 1.19 a 1.05" 2,1+1,9+2,1</t>
  </si>
  <si>
    <t>"mezi 1.21 a 1.05" 2,1+1,0+2,1</t>
  </si>
  <si>
    <t>"mezi 1.26 a 1.15" 2,1+1,0+2,1</t>
  </si>
  <si>
    <t>104</t>
  </si>
  <si>
    <t>55343014</t>
  </si>
  <si>
    <t>profil dilatační Pz+PVC pro vnitřní a vnější omítky tl 12mm</t>
  </si>
  <si>
    <t>-179187259</t>
  </si>
  <si>
    <t>16,5*1,05 'Přepočtené koeficientem množství</t>
  </si>
  <si>
    <t>105</t>
  </si>
  <si>
    <t>612325225</t>
  </si>
  <si>
    <t>Vápenocementová štuková omítka malých ploch přes 1 do 4 m2 na stěnách</t>
  </si>
  <si>
    <t>1665285869</t>
  </si>
  <si>
    <t>"1.20 - ze strany chodby kolem bouraného otvoru" 1</t>
  </si>
  <si>
    <t>"1.22 - zazděný otvor" 1</t>
  </si>
  <si>
    <t>"1.26 - kolem bouraného otvoru" 1</t>
  </si>
  <si>
    <t>106</t>
  </si>
  <si>
    <t>62213132R</t>
  </si>
  <si>
    <t>Penetrační nátěr vnitřních stěn nanášený strojně</t>
  </si>
  <si>
    <t>1597734136</t>
  </si>
  <si>
    <t>vnitřní nadpraží u oken se žaluzií</t>
  </si>
  <si>
    <t>"1.NP" ((8*2,3+1,4)+(1,4))*0,25</t>
  </si>
  <si>
    <t>"2.NP" ((9*2,3+1,4+2*2,85+6*1,4)+(1,4))*0,25</t>
  </si>
  <si>
    <t>107</t>
  </si>
  <si>
    <t>62221205R</t>
  </si>
  <si>
    <t xml:space="preserve">Montáž kontaktního zateplení vnitřního nadpraží  hl. špalety do 400 mm lepením desek z polystyrenu tl do 40 mm</t>
  </si>
  <si>
    <t>-1952528260</t>
  </si>
  <si>
    <t>"1.NP" ((8*2,3+1,4)+(1,4))</t>
  </si>
  <si>
    <t>"2.NP" ((9*2,3+1,4+2*2,85+6*1,4)+(1,4))</t>
  </si>
  <si>
    <t>108</t>
  </si>
  <si>
    <t>28376414</t>
  </si>
  <si>
    <t>deska XPS hrana polodrážková a hladký povrch 300kPA λ=0,035 tl 20mm</t>
  </si>
  <si>
    <t>1568169936</t>
  </si>
  <si>
    <t>58,8*0,25*1,05</t>
  </si>
  <si>
    <t>109</t>
  </si>
  <si>
    <t>619991001</t>
  </si>
  <si>
    <t>Zakrytí podlah fólií přilepenou lepící páskou</t>
  </si>
  <si>
    <t>-1107523171</t>
  </si>
  <si>
    <t>"stáv 1.17" 2,76</t>
  </si>
  <si>
    <t>"stáv 1.18" 3,28</t>
  </si>
  <si>
    <t>"stáv 1.19" 12,85</t>
  </si>
  <si>
    <t>"stáv 1.20" 18,03</t>
  </si>
  <si>
    <t>"stáv 1.21" 2,6</t>
  </si>
  <si>
    <t>"stáv 1.22" 6,17</t>
  </si>
  <si>
    <t>"stáv 1.23" 2,30</t>
  </si>
  <si>
    <t>"stáv 1.24" 1,78</t>
  </si>
  <si>
    <t>"stáv 1.25" 1,44</t>
  </si>
  <si>
    <t>"stáv 1.26" 20,07</t>
  </si>
  <si>
    <t>"stáv 1.27" 13,39</t>
  </si>
  <si>
    <t>110</t>
  </si>
  <si>
    <t>619991011</t>
  </si>
  <si>
    <t>Obalení konstrukcí a prvků fólií přilepenou lepící páskou</t>
  </si>
  <si>
    <t>-1173788988</t>
  </si>
  <si>
    <t xml:space="preserve">"ve stávajícím objektu-obklady, zařizovací předměty, kuchyňská linka, okna, dveře apod...."  200</t>
  </si>
  <si>
    <t xml:space="preserve">"výplně otvorů vnější - před omítáním"  </t>
  </si>
  <si>
    <t>"1.NP" 1,4*0,7*2+1,8*2,85+0,9*2,85+1,4*2,85+1,4*0,7+1,8*2,85*2+1,4*0,7+2,3*2,85*8+0,9*2,85</t>
  </si>
  <si>
    <t>"2.NP" 1,4*2,85+1,4*0,7*2+1,4*2,85*6+1,85*2,85*2+1,4*2,85+1,4*0,7+2,3*2,85*9</t>
  </si>
  <si>
    <t>111</t>
  </si>
  <si>
    <t>619996117</t>
  </si>
  <si>
    <t>Ochrana podlahy obedněním z OSB desek</t>
  </si>
  <si>
    <t>1778060911</t>
  </si>
  <si>
    <t xml:space="preserve">"střecha  stáv.objektu v místě lešení" 12,87*3,0</t>
  </si>
  <si>
    <t>112</t>
  </si>
  <si>
    <t>619996145</t>
  </si>
  <si>
    <t>Ochrana konstrukcí nebo samostatných prvků obalením geotextilií</t>
  </si>
  <si>
    <t>-1145763053</t>
  </si>
  <si>
    <t>113</t>
  </si>
  <si>
    <t>622135002</t>
  </si>
  <si>
    <t>Vyrovnání podkladu vnějších stěn maltou cementovou tl do 10 mm</t>
  </si>
  <si>
    <t>-113856447</t>
  </si>
  <si>
    <t>"stávající stěna po odbourání přístavby a zateplení" 12,0*(3,7+0,9)</t>
  </si>
  <si>
    <t>114</t>
  </si>
  <si>
    <t>622135092</t>
  </si>
  <si>
    <t>Příplatek k vyrovnání vnějších stěn maltou cementovou za každých dalších 5 mm tl</t>
  </si>
  <si>
    <t>405233070</t>
  </si>
  <si>
    <t>"nad 10 mm do 30 mm" 55,2*4</t>
  </si>
  <si>
    <t>115</t>
  </si>
  <si>
    <t>622131321</t>
  </si>
  <si>
    <t>Penetrační nátěr vnějších stěn nanášený strojně</t>
  </si>
  <si>
    <t>-652487888</t>
  </si>
  <si>
    <t>"ZÁPAD" (8,5-0,8)*(18,75)</t>
  </si>
  <si>
    <t>"ZÁPAD-atika" 0,8*(18,75)</t>
  </si>
  <si>
    <t>"výplně ZÁPAD" -(0,98*2,85+2,3*2,85*5 + 2,3*2,85*6)</t>
  </si>
  <si>
    <t>"VÝCHOD" (8,5-0,8)*(18,75)-3,7*(11,5)</t>
  </si>
  <si>
    <t>"VÝCHOD-atika" 0,8*(18,75)</t>
  </si>
  <si>
    <t>"výplně VÝCHOD" -(1,4*2,85+1,4*0,7+1,4*2,85*4)</t>
  </si>
  <si>
    <t>"SEVER" (8,5-0,8)*(23,95)</t>
  </si>
  <si>
    <t>"SEVER-atika" 0,8*(23,95)</t>
  </si>
  <si>
    <t>"výplně SEVER" -(1,4*0,7*2+1,8*2,85+0,98*2,85+1,4*2,85*3+1,4*0,7*2)</t>
  </si>
  <si>
    <t>"JIH" (8,5-0,8)*(23,95+2,6*2)</t>
  </si>
  <si>
    <t>"JIH-atika" 0,8*(23,95+2,6*2)</t>
  </si>
  <si>
    <t>"výplně JIH" -(2,3*2,85*3+1,4*0,7+1,8*2,85*2+2,3*2,85*3+1,4*0,7+1,4*2,85+1,85*2,85*2)</t>
  </si>
  <si>
    <t>116</t>
  </si>
  <si>
    <t>622211031</t>
  </si>
  <si>
    <t>Montáž kontaktního zateplení vnějších stěn lepením a mechanickým kotvením polystyrénových desek do betonu a zdiva tl přes 120 do 160 mm</t>
  </si>
  <si>
    <t>1519304362</t>
  </si>
  <si>
    <t>117</t>
  </si>
  <si>
    <t>28375984</t>
  </si>
  <si>
    <t>deska EPS 100 fasádní λ=0,037 tl 150mm</t>
  </si>
  <si>
    <t>1991589120</t>
  </si>
  <si>
    <t>72,48*1,05 'Přepočtené koeficientem množství</t>
  </si>
  <si>
    <t>118</t>
  </si>
  <si>
    <t>622211041</t>
  </si>
  <si>
    <t>Montáž kontaktního zateplení vnějších stěn lepením a mechanickým kotvením polystyrénových desek do betonu a zdiva tl přes 160 do 200 mm</t>
  </si>
  <si>
    <t>-350772831</t>
  </si>
  <si>
    <t>119</t>
  </si>
  <si>
    <t>28375987</t>
  </si>
  <si>
    <t>deska EPS 100 fasádní λ=0,037 tl 200mm</t>
  </si>
  <si>
    <t>1097349686</t>
  </si>
  <si>
    <t>469,344*1,05 'Přepočtené koeficientem množství</t>
  </si>
  <si>
    <t>120</t>
  </si>
  <si>
    <t>622211241</t>
  </si>
  <si>
    <t>Montáž druhé vrstvy kontaktního zateplení z polystyrenových desek lepením a mechanickým kotvením celkové tloušťky přes 320 mm</t>
  </si>
  <si>
    <t>2126197819</t>
  </si>
  <si>
    <t>"ZÁPAD - odpočet" -(2,3*2,85*5+2,3*2,85+2,3*2,85*6)</t>
  </si>
  <si>
    <t xml:space="preserve">"VÝCHOD - odpočet"  -(5,805*2,85+5,775*2,85+4,05*2,85+5,775*2,85)</t>
  </si>
  <si>
    <t>"SEVER - odpočet" -(5,075*2,85+4,85*2,85+5,05*2,85+4,85*2,85+5,075*2,85+4,85*2,85+5,05*2,85+4,85*2,85)</t>
  </si>
  <si>
    <t>"JIH - odpočet" -(2,3*2,85*3+1,85*2,85*2+2,625*2,85*2+5,45*2,85+2,3*2,85*3+1,85*2,85*2+2,625*2,85*2+5,45*2,85)</t>
  </si>
  <si>
    <t>121</t>
  </si>
  <si>
    <t>-700034525</t>
  </si>
  <si>
    <t>280,993*1,05 'Přepočtené koeficientem množství</t>
  </si>
  <si>
    <t>122</t>
  </si>
  <si>
    <t>622212001</t>
  </si>
  <si>
    <t>Montáž kontaktního zateplení vnějšího ostění, nadpraží nebo parapetu hl. špalety do 200 mm lepením desek z polystyrenu tl do 40 mm</t>
  </si>
  <si>
    <t>-462234550</t>
  </si>
  <si>
    <t>"ZÁPAD" 2,85+0,98 +2,3*5 + 2,3*6</t>
  </si>
  <si>
    <t xml:space="preserve">"VÝCHOD"  0,7*2+2,85*2+1,4+1,4+2,85*8+1,4*4</t>
  </si>
  <si>
    <t>"SEVER" 0,4*4+1,4*2+2,85*2+1,8+0,98 +2,85*3+0,7*4+1,4*5</t>
  </si>
  <si>
    <t>"JIH" 0,7*2+2,85*2+1,4+1,8+1,8+2,3*3+2,3*3+0,7*2+2,85*3+1,4*2+1,85*2</t>
  </si>
  <si>
    <t>123</t>
  </si>
  <si>
    <t>28375943</t>
  </si>
  <si>
    <t>deska EPS 100 fasádní λ=0,037 tl 30mm</t>
  </si>
  <si>
    <t>31807596</t>
  </si>
  <si>
    <t>141,01*0,2*1,05</t>
  </si>
  <si>
    <t>124</t>
  </si>
  <si>
    <t>622212051</t>
  </si>
  <si>
    <t>Montáž kontaktního zateplení vnějšího ostění, nadpraží nebo parapetu hl. špalety do 400 mm lepením desek z polystyrenu tl do 40 mm</t>
  </si>
  <si>
    <t>-768261034</t>
  </si>
  <si>
    <t>"ZÁPAD" 2,85*11 + 2,85*12</t>
  </si>
  <si>
    <t xml:space="preserve">"VÝCHOD"  0+0</t>
  </si>
  <si>
    <t xml:space="preserve">"SEVER"  2,85*2 + 2,85*3</t>
  </si>
  <si>
    <t>"JIH" 2,85*8 + 2,85*8</t>
  </si>
  <si>
    <t>125</t>
  </si>
  <si>
    <t>673297571</t>
  </si>
  <si>
    <t>125,4*0,35*1,05</t>
  </si>
  <si>
    <t>126</t>
  </si>
  <si>
    <t>622252002</t>
  </si>
  <si>
    <t>Montáž profilů kontaktního zateplení lepených</t>
  </si>
  <si>
    <t>-1986410311</t>
  </si>
  <si>
    <t>350,65+7,4+270,46+131,255+39,2</t>
  </si>
  <si>
    <t>127</t>
  </si>
  <si>
    <t>59051486</t>
  </si>
  <si>
    <t>profil rohový PVC 15x15mm s výztužnou tkaninou š 100mm pro ETICS</t>
  </si>
  <si>
    <t>-570245011</t>
  </si>
  <si>
    <t>"ZÁPAD - 1.vrstva" 1,32+2,85+2,85</t>
  </si>
  <si>
    <t xml:space="preserve">"VÝCHOD - 1.vrstva"  5,805-1,4*2+2,85*2 + 2,85*2+0,7*2+2,85*6+5,775+4,05+5,775-1,4*4+2,85*8</t>
  </si>
  <si>
    <t>"SEVER - 1.vrstva" 6*2,85+5,075+4,85+5,05+4,85-1,4*2-1,8-0,98+2,85*2+0,7*4+2,85*5+5,075+4,85+5,05+4,85-1,4*5+2,85*3+0,7*4</t>
  </si>
  <si>
    <t>"JIH - 1.vrstva" 8*2,85+1,85*2+2,625*2+5,45-1,4-1,8*2+0,7*2+2,85*2 + 2,85*7+1,85*2+2,625*2+5,45-1,4*2-1,85*2+0,7*2+2,85*5</t>
  </si>
  <si>
    <t>"ZÁPAD - 2.vrstva" 0,98+2,85+2,85*10+2,3*5+2,85*12+2,3*6</t>
  </si>
  <si>
    <t xml:space="preserve">"VÝCHOD - 2.vrstva"  1,4*2+1,4*4</t>
  </si>
  <si>
    <t xml:space="preserve">"SEVER - 2.vrstva"  1,4*2+1,8+0,98+2,85*2+1,4*5+2,85*3</t>
  </si>
  <si>
    <t>"JIH - 2.vrstva" 1,4+1,8*2+2,3*3+2,85*8 + 2,3*3+1,4*2+1,85*2+2,85*9</t>
  </si>
  <si>
    <t>"ROH OBJEKTU" 8,5*5+(8,5-3,7)</t>
  </si>
  <si>
    <t>"odpočet nadpraží - profil s okapnicí" -131,255</t>
  </si>
  <si>
    <t>350,65*1,05</t>
  </si>
  <si>
    <t>128</t>
  </si>
  <si>
    <t>59051502</t>
  </si>
  <si>
    <t>profil dilatační rohový PVC s výztužnou tkaninou pro ETICS</t>
  </si>
  <si>
    <t>1855287640</t>
  </si>
  <si>
    <t>129</t>
  </si>
  <si>
    <t>59051476</t>
  </si>
  <si>
    <t>profil začišťovací PVC 9mm s výztužnou tkaninou pro ostění ETICS</t>
  </si>
  <si>
    <t>-833496120</t>
  </si>
  <si>
    <t>"výplně ZÁPAD" 0,98+2,85*2+2,3*5+2,85*2*5 + 2,3*6+2,85*2*6</t>
  </si>
  <si>
    <t>"výplně VÝCHOD" 1,4+2,85*2+1,4+0,7*2+1,4*4+2,85*2*4</t>
  </si>
  <si>
    <t>"výplně SEVER" 1,4*2+0,7*2*2+1,8+2,85*2+0,98+2,85*2+1,4*3+2,85*2*3+1,4*2+0,7*2*2</t>
  </si>
  <si>
    <t>"výplně JIH" 2,3*3+2,85*2*3+1,4+0,7*2+1,8*2+2,85*2*2+2,3*3+2,85*2*3+1,4+0,7*2+1,4+2,85*2+1,85*2+2,85*2*2</t>
  </si>
  <si>
    <t>270,46*1,05</t>
  </si>
  <si>
    <t>130</t>
  </si>
  <si>
    <t>59051510</t>
  </si>
  <si>
    <t>profil začišťovací s okapnicí PVC s výztužnou tkaninou pro nadpraží ETICS</t>
  </si>
  <si>
    <t>-317675923</t>
  </si>
  <si>
    <t>"ZÁPAD" 2,3*6+2,3*6</t>
  </si>
  <si>
    <t>"VÝCHOD" 5,805+5,775+4,05+5,775</t>
  </si>
  <si>
    <t>"SEVER" 5,075+4,85+5,05+4,85+5,075+4,85+5,05+4,85</t>
  </si>
  <si>
    <t>"JIH" 2,3*3+1,85*2+2,625*2+5,45 + 2,3*3+1,85*2+2,625*2+5,45</t>
  </si>
  <si>
    <t>131,255*1,05</t>
  </si>
  <si>
    <t>131</t>
  </si>
  <si>
    <t>59051512</t>
  </si>
  <si>
    <t>profil začišťovací s okapnicí PVC s výztužnou tkaninou pro parapet ETICS</t>
  </si>
  <si>
    <t>-1850319029</t>
  </si>
  <si>
    <t>"ZÁPAD" 2,3*6</t>
  </si>
  <si>
    <t>"VÝCHOD" 1,4+5,775+4,05+5,775</t>
  </si>
  <si>
    <t>"SEVER" 1,4*2+1,4*2</t>
  </si>
  <si>
    <t>"JIH" 1,4+1,4</t>
  </si>
  <si>
    <t>39,2*1,05</t>
  </si>
  <si>
    <t>132</t>
  </si>
  <si>
    <t>622142001</t>
  </si>
  <si>
    <t>Potažení vnějších stěn sklovláknitým pletivem vtlačeným do tenkovrstvé hmoty</t>
  </si>
  <si>
    <t>-1343883104</t>
  </si>
  <si>
    <t>"pod klempířské oplechování prapetů 2x"</t>
  </si>
  <si>
    <t xml:space="preserve">"uskočení atika střechy"  (18,78+9,85+2,605+6,8+2,605+7,3+18,78+23,97)*0,2*2</t>
  </si>
  <si>
    <t>užší parapet</t>
  </si>
  <si>
    <t>"2.NP" (5,081+4,85+5,05+2,05+0,6+1,775+0,6+4,05+0,5+1,98+0,5+1,75+1,85+1,225+2,625+1,85)*0,15*2</t>
  </si>
  <si>
    <t>střední parapet</t>
  </si>
  <si>
    <t>"1.NP" (1,4+1,4+1,4+1,4)*0,2*2</t>
  </si>
  <si>
    <t>"2.NP" (1,4+1,4+1,4)*0,2*2</t>
  </si>
  <si>
    <t>širší parapet</t>
  </si>
  <si>
    <t>"2.NP" (1,4+1,4+1,4+1,4+1,4+1,4+1,85+1,85+1,4+2,3*9)*0,35*2</t>
  </si>
  <si>
    <t>133</t>
  </si>
  <si>
    <t>622151031</t>
  </si>
  <si>
    <t>Penetrační silikonový nátěr vnějších pastovitých tenkovrstvých omítek stěn</t>
  </si>
  <si>
    <t>-1929931959</t>
  </si>
  <si>
    <t>"výplně ZÁPAD" 0,2*(0,98*2,85+2,3*2,85*5 + 2,3*2,85*6)</t>
  </si>
  <si>
    <t>"výplně VÝCHOD" 0,2*(1,4*2,85+1,4*0,7+1,4*2,85*4)</t>
  </si>
  <si>
    <t>"výplně SEVER" 0,2*(1,4*0,7*2+1,8*2,85+0,98*2,85+1,4*2,85*3+1,4*0,7*2)</t>
  </si>
  <si>
    <t>"výplně JIH" 0,2*(2,3*2,85*3+1,4*0,7+1,8*2,85*2+2,3*2,85*3+1,4*0,7+1,4*2,85+1,85*2,85*2)</t>
  </si>
  <si>
    <t>"ZÁPAD - ostění 2.vrstvy" 0,15*(2,3*2,85*5+2,3*2,85+2,3*2,85*6)</t>
  </si>
  <si>
    <t xml:space="preserve">"VÝCHOD - ostění 2.vrstvy"  0,15*(5,805*2,85+5,775*2,85+4,05*2,85+5,775*2,85)</t>
  </si>
  <si>
    <t>"SEVER - ostění 2.vrstvy" 0,15*(5,075*2,85+4,85*2,85+5,05*2,85+4,85*2,85+5,075*2,85+4,85*2,85+5,05*2,85+4,85*2,85)</t>
  </si>
  <si>
    <t>"JIH - ostění 2.vrstvy" 0,15*(2,3*2,85*3+1,85*2,85*2+2,625*2,85*2+5,45*2,85+2,3*2,85*3+1,85*2,85*2+2,625*2,85*2+5,45*2,85)</t>
  </si>
  <si>
    <t>"plocha KZS tl. 200 - 350 mm" 469,344</t>
  </si>
  <si>
    <t>"plocha KZS tl. 150 mm - atika" 72,48</t>
  </si>
  <si>
    <t>134</t>
  </si>
  <si>
    <t>622531012</t>
  </si>
  <si>
    <t>Tenkovrstvá silikonová zrnitá omítka zrnitost 1,5 mm vnějších stěn</t>
  </si>
  <si>
    <t>-1859981160</t>
  </si>
  <si>
    <t>Finální omítka se škrábanou texturou</t>
  </si>
  <si>
    <t>Např.: StoTherm Vario 1, provedení StoSignature - textura: Linear 2 + effect Coating 10 Partial (referenční vzhled) (nátěr řešen samostatnou položkou)</t>
  </si>
  <si>
    <t>635,081</t>
  </si>
  <si>
    <t>135</t>
  </si>
  <si>
    <t>629991011</t>
  </si>
  <si>
    <t>Zakrytí výplní otvorů a svislých ploch fólií přilepenou lepící páskou</t>
  </si>
  <si>
    <t>-1244955238</t>
  </si>
  <si>
    <t>"výplně ZÁPAD" (0,98*2,85+2,3*2,85*5 + 2,3*2,85*6)</t>
  </si>
  <si>
    <t>"výplně VÝCHOD" (1,4*2,85+1,4*0,7+1,4*2,85*4)</t>
  </si>
  <si>
    <t>"výplně SEVER" (1,4*0,7*2+1,8*2,85+0,98*2,85+1,4*2,85*3+1,4*0,7*2)</t>
  </si>
  <si>
    <t>"výplně JIH" (2,3*2,85*3+1,4*0,7+1,8*2,85*2+2,3*2,85*3+1,4*0,7+1,4*2,85+1,85*2,85*2)</t>
  </si>
  <si>
    <t>136</t>
  </si>
  <si>
    <t>629999031</t>
  </si>
  <si>
    <t>Příplatek k omítce vnějších povrchů za zvýšenou pracnost při ploše otvorů přes 45 do 65 %</t>
  </si>
  <si>
    <t>407283934</t>
  </si>
  <si>
    <t>137</t>
  </si>
  <si>
    <t>631311214</t>
  </si>
  <si>
    <t>Mazanina tl přes 50 do 80 mm z betonu prostého se zvýšenými nároky na prostředí tř. C 25/30</t>
  </si>
  <si>
    <t>-1426421435</t>
  </si>
  <si>
    <t>1.NP tl. 60 mm</t>
  </si>
  <si>
    <t>"1.01" 8,31</t>
  </si>
  <si>
    <t>"1.03" 26,51</t>
  </si>
  <si>
    <t>"1.05" 21,07</t>
  </si>
  <si>
    <t>"1.08" 14,37-1,16</t>
  </si>
  <si>
    <t>"1.09" 2,76</t>
  </si>
  <si>
    <t>"1.10" 4,09</t>
  </si>
  <si>
    <t>"1.12" 2.04</t>
  </si>
  <si>
    <t>"1.13" 9,6</t>
  </si>
  <si>
    <t>"1.14" 50,07</t>
  </si>
  <si>
    <t>"1.16" 12,63</t>
  </si>
  <si>
    <t>1.NP tl. 67 mm</t>
  </si>
  <si>
    <t>"1.02" 12,88</t>
  </si>
  <si>
    <t>"1.06a" 74,56</t>
  </si>
  <si>
    <t>"1.06b" 48,44</t>
  </si>
  <si>
    <t>"1.07" 21,73</t>
  </si>
  <si>
    <t>"1.11" 8,27</t>
  </si>
  <si>
    <t>2.NP tl. 60 mm</t>
  </si>
  <si>
    <t>"2.02" 26,57</t>
  </si>
  <si>
    <t>"2.06 bez šachty" 14,37-1,15</t>
  </si>
  <si>
    <t>"2.07" 6,44</t>
  </si>
  <si>
    <t>"2.08" 2,85</t>
  </si>
  <si>
    <t>"2.10-hala" 36,56</t>
  </si>
  <si>
    <t>"2.11" 7,48</t>
  </si>
  <si>
    <t>2.NP tl. 67 mm</t>
  </si>
  <si>
    <t>"2.01" 22,26</t>
  </si>
  <si>
    <t>"2.03" 38,22</t>
  </si>
  <si>
    <t>"2.04a" 74,56</t>
  </si>
  <si>
    <t>"2.04b" 48,44</t>
  </si>
  <si>
    <t>"2.05" 21,84</t>
  </si>
  <si>
    <t>"2.09" 17,22</t>
  </si>
  <si>
    <t>"2.12" 21,61</t>
  </si>
  <si>
    <t>"2.13" 6,18</t>
  </si>
  <si>
    <t>(174,35+93,12)*0,06</t>
  </si>
  <si>
    <t>(181,48+250,33)*0,067</t>
  </si>
  <si>
    <t>138</t>
  </si>
  <si>
    <t>631319171</t>
  </si>
  <si>
    <t>Příplatek k mazanině tl přes 50 do 80 mm za stržení povrchu spodní vrstvy před vložením výztuže</t>
  </si>
  <si>
    <t>-1862026694</t>
  </si>
  <si>
    <t>139</t>
  </si>
  <si>
    <t>852759744</t>
  </si>
  <si>
    <t>KARI síť 150x150x8</t>
  </si>
  <si>
    <t>"1.NP" 355,83*5,3983*1,3/1000</t>
  </si>
  <si>
    <t>"2.NP" 343,45*5,3983*1,3/1000</t>
  </si>
  <si>
    <t>"rýhy ve stáv mazaninách 1.NP" (0,25*(1,9+1,2+1,0)+0,15*(1,0))*5,3983*1,3/1000</t>
  </si>
  <si>
    <t>140</t>
  </si>
  <si>
    <t>632450122</t>
  </si>
  <si>
    <t>Vyrovnávací cementový potěr tl přes 20 do 30 mm ze suchých směsí provedený v pásu</t>
  </si>
  <si>
    <t>-2042903587</t>
  </si>
  <si>
    <t>"pod vnitřní parapety"</t>
  </si>
  <si>
    <t>"1.NP" 0,17*(1,4*2+1,4*2+1,4)+0,25*(2,3*8)</t>
  </si>
  <si>
    <t>"2.NP" 0,17*(1,4*8+1,85*2+1,4*2)+0,25*(2,3*9)</t>
  </si>
  <si>
    <t>141</t>
  </si>
  <si>
    <t>634112123</t>
  </si>
  <si>
    <t>Obvodová dilatace podlahovým páskem z pěnového PE s fólií mezi stěnou a mazaninou nebo potěrem v 80 mm</t>
  </si>
  <si>
    <t>1422931825</t>
  </si>
  <si>
    <t>"1.01" 11,96</t>
  </si>
  <si>
    <t>"1.02" 14,6</t>
  </si>
  <si>
    <t xml:space="preserve">"1.03" 36,55 </t>
  </si>
  <si>
    <t>"1.04" 25,54</t>
  </si>
  <si>
    <t>"1.05" 23,5</t>
  </si>
  <si>
    <t>"1.06a+1.06b" 45,76</t>
  </si>
  <si>
    <t>"1.07" 20,88</t>
  </si>
  <si>
    <t>"1.08 " 19,635-4,315</t>
  </si>
  <si>
    <t>"1.09" 7,22</t>
  </si>
  <si>
    <t>"1.10" 8,16</t>
  </si>
  <si>
    <t>"1.11" 13,45</t>
  </si>
  <si>
    <t>"1.12" 6,28</t>
  </si>
  <si>
    <t>"1.13" 12,12</t>
  </si>
  <si>
    <t>"1.14" 34,8</t>
  </si>
  <si>
    <t>"1.15" 16,1</t>
  </si>
  <si>
    <t>"1.16" 14,1</t>
  </si>
  <si>
    <t>"2.01" 20,38</t>
  </si>
  <si>
    <t>"2.02" 36,54</t>
  </si>
  <si>
    <t>"2.03" 24,724</t>
  </si>
  <si>
    <t>"2.04a+2.04b" 45,76</t>
  </si>
  <si>
    <t>"2.05" 20,88</t>
  </si>
  <si>
    <t>"2.06" 19,62-4,3</t>
  </si>
  <si>
    <t>"2.07" 18,025</t>
  </si>
  <si>
    <t>"2.08" 6,84</t>
  </si>
  <si>
    <t>"2.09" 20,39</t>
  </si>
  <si>
    <t>"2.10" 34,8</t>
  </si>
  <si>
    <t>"2.11" 11,1</t>
  </si>
  <si>
    <t>"2.12" 19,8</t>
  </si>
  <si>
    <t>"2.13" 10,34</t>
  </si>
  <si>
    <t>142</t>
  </si>
  <si>
    <t>631312141</t>
  </si>
  <si>
    <t>Doplnění rýh v dosavadních mazaninách betonem prostým</t>
  </si>
  <si>
    <t>890222529</t>
  </si>
  <si>
    <t>v místě bouraných otvorů ve stáv.zdech</t>
  </si>
  <si>
    <t>"mezi 1.19 a 1.05" 1,9*0,25*0,15</t>
  </si>
  <si>
    <t>"mezi 1.19 a 1.20" 1,2*0,25*0,15</t>
  </si>
  <si>
    <t>"mezi 1.19 a 1.22" 1,0*0,15*0,15</t>
  </si>
  <si>
    <t>"mezi 1.26 a 1.15" 1,0*0,25*0,15</t>
  </si>
  <si>
    <t>143</t>
  </si>
  <si>
    <t>642946112</t>
  </si>
  <si>
    <t>Osazování pouzdra posuvných dveří s jednou kapsou pro jedno křídlo š přes 800 do 1200 mm do zděné příčky</t>
  </si>
  <si>
    <t>809279210</t>
  </si>
  <si>
    <t>144</t>
  </si>
  <si>
    <t>55331613</t>
  </si>
  <si>
    <t>pouzdro stavební posuvných dveří jednopouzdrové 900mm standardní rozměr</t>
  </si>
  <si>
    <t>1953389528</t>
  </si>
  <si>
    <t>145</t>
  </si>
  <si>
    <t>941211111</t>
  </si>
  <si>
    <t>Montáž lešení řadového rámového lehkého zatížení do 200 kg/m2 š od 0,6 do 0,9 m v do 10 m</t>
  </si>
  <si>
    <t>1653226047</t>
  </si>
  <si>
    <t>"ZÁPAD" (8,0)*(18,75+0,75*2)</t>
  </si>
  <si>
    <t>"VÝCHOD" (8,0)*(6,73+0,75*1)+(4,0)*(12,05+0,75*1)</t>
  </si>
  <si>
    <t>"SEVER" (8,0)*(23,95+0,75*2)</t>
  </si>
  <si>
    <t>"JIH" (8,0)*(23,95+2,6*2+0,75*6)</t>
  </si>
  <si>
    <t>146</t>
  </si>
  <si>
    <t>941211211</t>
  </si>
  <si>
    <t>Příplatek k lešení řadovému rámovému lehkému do 200 kg/m2 š od 0,6 do 0,9 m v do 10 m za každý den použití</t>
  </si>
  <si>
    <t>-187485476</t>
  </si>
  <si>
    <t>90*745,84</t>
  </si>
  <si>
    <t>147</t>
  </si>
  <si>
    <t>941211811</t>
  </si>
  <si>
    <t>Demontáž lešení řadového rámového lehkého zatížení do 200 kg/m2 š od 0,6 do 0,9 m v do 10 m</t>
  </si>
  <si>
    <t>-371742566</t>
  </si>
  <si>
    <t>148</t>
  </si>
  <si>
    <t>944511111</t>
  </si>
  <si>
    <t>Montáž ochranné sítě z textilie z umělých vláken</t>
  </si>
  <si>
    <t>-1408019316</t>
  </si>
  <si>
    <t>149</t>
  </si>
  <si>
    <t>944511211</t>
  </si>
  <si>
    <t>Příplatek k ochranné síti za každý den použití</t>
  </si>
  <si>
    <t>1100352983</t>
  </si>
  <si>
    <t>150</t>
  </si>
  <si>
    <t>944511811</t>
  </si>
  <si>
    <t>Demontáž ochranné sítě z textilie z umělých vláken</t>
  </si>
  <si>
    <t>703459901</t>
  </si>
  <si>
    <t>151</t>
  </si>
  <si>
    <t>949101111</t>
  </si>
  <si>
    <t>Lešení pomocné pro objekty pozemních staveb s lešeňovou podlahou v do 1,9 m zatížení do 150 kg/m2</t>
  </si>
  <si>
    <t>51223356</t>
  </si>
  <si>
    <t>"1.08" 14,37</t>
  </si>
  <si>
    <t>"2.06" 14,37</t>
  </si>
  <si>
    <t>"2.10-mezipodesta" 3,97</t>
  </si>
  <si>
    <t>"2.10-ramena" 9,54</t>
  </si>
  <si>
    <t>152</t>
  </si>
  <si>
    <t>949311111</t>
  </si>
  <si>
    <t>Montáž lešení trubkového do šachet o půdorysné ploše do 6 m2 v do 10 m</t>
  </si>
  <si>
    <t>573181830</t>
  </si>
  <si>
    <t>"jídelní výtah" 7,75</t>
  </si>
  <si>
    <t>153</t>
  </si>
  <si>
    <t>949311211</t>
  </si>
  <si>
    <t>Příplatek k lešení trubkovému do šachet do 6 m2 v do 10 m za každý den použití</t>
  </si>
  <si>
    <t>249531146</t>
  </si>
  <si>
    <t>7,75*30</t>
  </si>
  <si>
    <t>154</t>
  </si>
  <si>
    <t>949311811</t>
  </si>
  <si>
    <t>Demontáž lešení trubkového do šachet o půdorysné ploše do 6 m2 v do 10 m</t>
  </si>
  <si>
    <t>-913502102</t>
  </si>
  <si>
    <t>155</t>
  </si>
  <si>
    <t>952901111</t>
  </si>
  <si>
    <t>Vyčištění budov bytové a občanské výstavby při výšce podlaží do 4 m</t>
  </si>
  <si>
    <t>-1723888538</t>
  </si>
  <si>
    <t>156</t>
  </si>
  <si>
    <t>97403166R</t>
  </si>
  <si>
    <t>Vysekání rýh ve zdivu betonovém pro vtahování nosníků hl do 150 mm v do 150 mm</t>
  </si>
  <si>
    <t>1848019884</t>
  </si>
  <si>
    <t>"mezi 1.05 a 1.19 IPE 120 3ks délky 2300mm" 3*2,5</t>
  </si>
  <si>
    <t>"mezi 1.19 a 1.20 IPE 120 3ks délky 1600mm" 3*1,8</t>
  </si>
  <si>
    <t>"mezi 1.05 a 1.21 IPE 120 3ks délky 1300mm" 3*1,5</t>
  </si>
  <si>
    <t>"mezi 1.15 a 1.26 IPE 120 3ks délky 1300mm" 3*1,5</t>
  </si>
  <si>
    <t>157</t>
  </si>
  <si>
    <t>985131311</t>
  </si>
  <si>
    <t>Ruční dočištění ploch stěn, rubu kleneb a podlah ocelových kartáči</t>
  </si>
  <si>
    <t>497524313</t>
  </si>
  <si>
    <t>158</t>
  </si>
  <si>
    <t>953312112</t>
  </si>
  <si>
    <t>Vložky do svislých dilatačních spár z fasádních polystyrénových desek tl. přes 10 do 20 mm</t>
  </si>
  <si>
    <t>1679229562</t>
  </si>
  <si>
    <t>"mezi stávající stěnu a novou stěnu" 12,0*(3,7+0,9)</t>
  </si>
  <si>
    <t>159</t>
  </si>
  <si>
    <t>RBOZP01</t>
  </si>
  <si>
    <t>Požární a bezpečnostní značení (tabulky-hasicí přístroje, hydranty, únikové cesty, FVE, rozvaděče, hlavní uzávěry....)</t>
  </si>
  <si>
    <t>1701420278</t>
  </si>
  <si>
    <t>160</t>
  </si>
  <si>
    <t>RPOŽUCP01</t>
  </si>
  <si>
    <t>Protipožární ucpávky instalací TZB</t>
  </si>
  <si>
    <t>2070153690</t>
  </si>
  <si>
    <t>161</t>
  </si>
  <si>
    <t>953943211</t>
  </si>
  <si>
    <t>Osazování hasicího přístroje</t>
  </si>
  <si>
    <t>-1924586135</t>
  </si>
  <si>
    <t>162</t>
  </si>
  <si>
    <t>44932114</t>
  </si>
  <si>
    <t>přístroj hasicí ruční práškový PG 6 LE</t>
  </si>
  <si>
    <t>-952012314</t>
  </si>
  <si>
    <t>"hasicí schopnost 34A, 183B" 8</t>
  </si>
  <si>
    <t>163</t>
  </si>
  <si>
    <t>1473599624</t>
  </si>
  <si>
    <t>164</t>
  </si>
  <si>
    <t>360798170</t>
  </si>
  <si>
    <t>165</t>
  </si>
  <si>
    <t>-892494112</t>
  </si>
  <si>
    <t>3,24*19 'Přepočtené koeficientem množství</t>
  </si>
  <si>
    <t>166</t>
  </si>
  <si>
    <t>-1503313763</t>
  </si>
  <si>
    <t>998</t>
  </si>
  <si>
    <t>Přesun hmot</t>
  </si>
  <si>
    <t>167</t>
  </si>
  <si>
    <t>998011002</t>
  </si>
  <si>
    <t>Přesun hmot pro budovy zděné v přes 6 do 12 m</t>
  </si>
  <si>
    <t>2004489736</t>
  </si>
  <si>
    <t>168</t>
  </si>
  <si>
    <t>711111001</t>
  </si>
  <si>
    <t>Provedení izolace proti zemní vlhkosti vodorovné za studena nátěrem penetračním</t>
  </si>
  <si>
    <t>-2097625223</t>
  </si>
  <si>
    <t>428,3</t>
  </si>
  <si>
    <t>169</t>
  </si>
  <si>
    <t>11163150</t>
  </si>
  <si>
    <t>lak penetrační asfaltový</t>
  </si>
  <si>
    <t>1728459904</t>
  </si>
  <si>
    <t>428,3*0,0003 'Přepočtené koeficientem množství</t>
  </si>
  <si>
    <t>170</t>
  </si>
  <si>
    <t>711112001</t>
  </si>
  <si>
    <t>Provedení izolace proti zemní vlhkosti svislé za studena nátěrem penetračním</t>
  </si>
  <si>
    <t>-286206084</t>
  </si>
  <si>
    <t>"u stáv.objektu" 12,0*(0,9+0,3)</t>
  </si>
  <si>
    <t>"po obvodu" (23,27+18,05+9,15+2,6+7,5+2,6+6,6+6,4)*(0,65+0,3)</t>
  </si>
  <si>
    <t>171</t>
  </si>
  <si>
    <t>1358263750</t>
  </si>
  <si>
    <t>86,7615*0,00034 'Přepočtené koeficientem množství</t>
  </si>
  <si>
    <t>172</t>
  </si>
  <si>
    <t>711141559</t>
  </si>
  <si>
    <t>Provedení izolace proti zemní vlhkosti pásy přitavením vodorovné NAIP</t>
  </si>
  <si>
    <t>1476869140</t>
  </si>
  <si>
    <t>428,3*2</t>
  </si>
  <si>
    <t>173</t>
  </si>
  <si>
    <t>62856011</t>
  </si>
  <si>
    <t>pás asfaltový natavitelný modifikovaný SBS s vložkou z hliníkové fólie s textilií a spalitelnou PE fólií nebo jemnozrnným minerálním posypem na horním povrchu tl 4,0mm</t>
  </si>
  <si>
    <t>1503034081</t>
  </si>
  <si>
    <t>856,6*1,1655 'Přepočtené koeficientem množství</t>
  </si>
  <si>
    <t>174</t>
  </si>
  <si>
    <t>711142559</t>
  </si>
  <si>
    <t>Provedení izolace proti zemní vlhkosti pásy přitavením svislé NAIP</t>
  </si>
  <si>
    <t>-1682153171</t>
  </si>
  <si>
    <t>"u stáv.objektu" 12,0*(0,9+0,3)*2</t>
  </si>
  <si>
    <t>"po obvodu" (23,27+18,05+9,15+2,6+7,5+2,6+6,6+6,4)*(0,65+0,3)*2</t>
  </si>
  <si>
    <t>175</t>
  </si>
  <si>
    <t>-1365907928</t>
  </si>
  <si>
    <t>173,523*1,221 'Přepočtené koeficientem množství</t>
  </si>
  <si>
    <t>176</t>
  </si>
  <si>
    <t>711745567</t>
  </si>
  <si>
    <t>Izolace proti vodě provedení spojů přitavením pásu NAIP 500 mm</t>
  </si>
  <si>
    <t>1701121293</t>
  </si>
  <si>
    <t>"po obvodu" (23,27+18,05+9,15+2,6+7,5+2,6+6,6+6,4)</t>
  </si>
  <si>
    <t>177</t>
  </si>
  <si>
    <t>-803107525</t>
  </si>
  <si>
    <t>76,17*0,63 'Přepočtené koeficientem množství</t>
  </si>
  <si>
    <t>178</t>
  </si>
  <si>
    <t>71174706R</t>
  </si>
  <si>
    <t>Izolace proti vodě opracování trubních prostupu</t>
  </si>
  <si>
    <t>-1585449846</t>
  </si>
  <si>
    <t>"prostupy ZTI - kanal + voda" 10+1</t>
  </si>
  <si>
    <t>179</t>
  </si>
  <si>
    <t>711161273</t>
  </si>
  <si>
    <t>Provedení izolace proti zemní vlhkosti svislé z nopové fólie</t>
  </si>
  <si>
    <t>647991063</t>
  </si>
  <si>
    <t>"sokl po obvodu" (23,27+18,05+9,15+2,6+7,5+2,6+6,6+6,4)*(0,75)</t>
  </si>
  <si>
    <t>180</t>
  </si>
  <si>
    <t>28323005</t>
  </si>
  <si>
    <t>fólie profilovaná (nopová) drenážní HDPE s výškou nopů 8mm</t>
  </si>
  <si>
    <t>-760948793</t>
  </si>
  <si>
    <t>57,1275*1,221 'Přepočtené koeficientem množství</t>
  </si>
  <si>
    <t>181</t>
  </si>
  <si>
    <t>711491272</t>
  </si>
  <si>
    <t>Provedení doplňků izolace proti vodě na ploše svislé z textilií vrstva ochranná</t>
  </si>
  <si>
    <t>-2018726798</t>
  </si>
  <si>
    <t>182</t>
  </si>
  <si>
    <t>69311316</t>
  </si>
  <si>
    <t>textilie netkaná HPPE 200g/m2</t>
  </si>
  <si>
    <t>-1176356986</t>
  </si>
  <si>
    <t>57,1275*1,05 'Přepočtené koeficientem množství</t>
  </si>
  <si>
    <t>183</t>
  </si>
  <si>
    <t>998711102</t>
  </si>
  <si>
    <t>Přesun hmot tonážní pro izolace proti vodě, vlhkosti a plynům v objektech v přes 6 do 12 m</t>
  </si>
  <si>
    <t>-1849364048</t>
  </si>
  <si>
    <t>184</t>
  </si>
  <si>
    <t>712311101</t>
  </si>
  <si>
    <t>Provedení povlakové krytiny střech do 10° za studena lakem penetračním nebo asfaltovým</t>
  </si>
  <si>
    <t>1227163947</t>
  </si>
  <si>
    <t>378,42</t>
  </si>
  <si>
    <t>185</t>
  </si>
  <si>
    <t>316336692</t>
  </si>
  <si>
    <t>378,42*0,00032 'Přepočtené koeficientem množství</t>
  </si>
  <si>
    <t>186</t>
  </si>
  <si>
    <t>712341559</t>
  </si>
  <si>
    <t>Provedení povlakové krytiny střech do 10° pásy NAIP přitavením v plné ploše</t>
  </si>
  <si>
    <t>-1440211087</t>
  </si>
  <si>
    <t>187</t>
  </si>
  <si>
    <t>62853004</t>
  </si>
  <si>
    <t>pás asfaltový natavitelný modifikovaný SBS s vložkou ze skleněné tkaniny a spalitelnou PE fólií nebo jemnozrnným minerálním posypem na horním povrchu tl 4,0mm</t>
  </si>
  <si>
    <t>-566544602</t>
  </si>
  <si>
    <t>378,42*1,2 'Přepočtené koeficientem množství</t>
  </si>
  <si>
    <t>188</t>
  </si>
  <si>
    <t>712341715</t>
  </si>
  <si>
    <t>Provedení povlakové krytiny střech do 10° pásy NAIP přitavením zaizolování prostupů kruhového průřezu D do 300 mm</t>
  </si>
  <si>
    <t>1849968030</t>
  </si>
  <si>
    <t>189</t>
  </si>
  <si>
    <t>62851032</t>
  </si>
  <si>
    <t>prostup parozábranou s integrovanou manžetou z modifikovaného asfaltového pásu DN 100</t>
  </si>
  <si>
    <t>1804640291</t>
  </si>
  <si>
    <t>190</t>
  </si>
  <si>
    <t>712341717</t>
  </si>
  <si>
    <t>Provedení povlakové krytiny střech do 10° pásy NAIP přitavením zaizolování prostupů kruhového průřezu D přes 500 do 1000 mm</t>
  </si>
  <si>
    <t>1267515025</t>
  </si>
  <si>
    <t>"světlovody" 2</t>
  </si>
  <si>
    <t>191</t>
  </si>
  <si>
    <t>-1650569617</t>
  </si>
  <si>
    <t>2*(2*3,14*0,45)*(0,55+0,3)*1,2</t>
  </si>
  <si>
    <t>192</t>
  </si>
  <si>
    <t>712341719</t>
  </si>
  <si>
    <t>Provedení povlakové krytiny střech do 10° pásy NAIP přitavením zaizolování prostupů hranatého průřezu pl přes 0,09 do 0,25 m2</t>
  </si>
  <si>
    <t>-272284026</t>
  </si>
  <si>
    <t>193</t>
  </si>
  <si>
    <t>-1109981621</t>
  </si>
  <si>
    <t>(0,65+0,3)*(0,5*4)*1,2</t>
  </si>
  <si>
    <t>194</t>
  </si>
  <si>
    <t>712363115</t>
  </si>
  <si>
    <t>Provedení povlakové krytiny střech do 10° zaizolování prostupů kruhového průřezu D do 300 mm</t>
  </si>
  <si>
    <t>-1351534874</t>
  </si>
  <si>
    <t>"prostupy kotvících bodů na ploché střeše" 8+3</t>
  </si>
  <si>
    <t>195</t>
  </si>
  <si>
    <t>28342023</t>
  </si>
  <si>
    <t>manžeta těsnící pro prostupy hydroizolací z PVC otevřená kruhová vnitřní průměr 15-35</t>
  </si>
  <si>
    <t>-1231422973</t>
  </si>
  <si>
    <t>196</t>
  </si>
  <si>
    <t>712363117</t>
  </si>
  <si>
    <t>Provedení povlakové krytiny střech do 10° zaizolování prostupů kruhového průřezu D přes 500 do 1000 mm</t>
  </si>
  <si>
    <t>-1529900695</t>
  </si>
  <si>
    <t>197</t>
  </si>
  <si>
    <t>28322058</t>
  </si>
  <si>
    <t>fólie hydroizolační střešní mPVC nevyztužená určená na detaily šedá tl 1,5mm</t>
  </si>
  <si>
    <t>695796947</t>
  </si>
  <si>
    <t>2*(2*3,14*0,45)*(0,3)*1,2</t>
  </si>
  <si>
    <t>198</t>
  </si>
  <si>
    <t>712363118</t>
  </si>
  <si>
    <t>Provedení povlakové krytiny střech do 10° zaizolování prostupů hranatého průřezu pl do 0,09 m2</t>
  </si>
  <si>
    <t>-1422471646</t>
  </si>
  <si>
    <t>"konstrukce FVE panelů" 24*4</t>
  </si>
  <si>
    <t>199</t>
  </si>
  <si>
    <t>28342030</t>
  </si>
  <si>
    <t>manžeta těsnící pro prostupy hydroizolací z PVC otevřená čtyřhranná rozměr 10x60 15x50-60 20x50-70 25x45-50 27x40, 30x40-60 35x35-70 40x40-70 50x50 60x60</t>
  </si>
  <si>
    <t>1475741573</t>
  </si>
  <si>
    <t>200</t>
  </si>
  <si>
    <t>712363119</t>
  </si>
  <si>
    <t>Provedení povlakové krytiny střech do 10° zaizolování prostupů hranatého průřezu pl přes 0,09 do 0,25 m2</t>
  </si>
  <si>
    <t>2029897184</t>
  </si>
  <si>
    <t>201</t>
  </si>
  <si>
    <t>-622928867</t>
  </si>
  <si>
    <t>0,3*(0,5*4)*1,2</t>
  </si>
  <si>
    <t>202</t>
  </si>
  <si>
    <t>712363352</t>
  </si>
  <si>
    <t>Povlakové krytiny střech do 10° z tvarovaných poplastovaných lišt délky 2 m koutová lišta vnitřní rš 100 mm</t>
  </si>
  <si>
    <t>1948713330</t>
  </si>
  <si>
    <t>"kolem atiky z vnitřní strany - vodorovně+svisle" 85,81+0,8*6</t>
  </si>
  <si>
    <t>"rezerva 20%" 90,61*0,2</t>
  </si>
  <si>
    <t>203</t>
  </si>
  <si>
    <t>712363353</t>
  </si>
  <si>
    <t>Povlakové krytiny střech do 10° z tvarovaných poplastovaných lišt délky 2 m koutová lišta vnější rš 100 mm</t>
  </si>
  <si>
    <t>-1106434985</t>
  </si>
  <si>
    <t>"vršek atiky + vnější rohy" 85,81+89,08+0,8*2</t>
  </si>
  <si>
    <t>"rezerva 20%" 176,49*0,2</t>
  </si>
  <si>
    <t>204</t>
  </si>
  <si>
    <t>712363604</t>
  </si>
  <si>
    <t>Provedení povlak krytiny mechanicky kotvenou do betonu TI tl přes 240 mm vnitřní pole, budova v do 18 m</t>
  </si>
  <si>
    <t>-1521174341</t>
  </si>
  <si>
    <t>"odečet krajní pole" -77,707</t>
  </si>
  <si>
    <t>"odečet rohové pole" -56,61</t>
  </si>
  <si>
    <t>205</t>
  </si>
  <si>
    <t>712363605</t>
  </si>
  <si>
    <t>Provedení povlak krytiny mechanicky kotvenou do betonu TI tl přes 240 mm krajní pole, budova v do 18 m</t>
  </si>
  <si>
    <t>1203361685</t>
  </si>
  <si>
    <t>e=2*8,5=17,0 m, e/10=1,7, e/4=4,25</t>
  </si>
  <si>
    <t>1,7*((17,55-4,25-4,25)*2+(22,75-4,25-4,25)+(8,65-4,25-4,25)+(2,605-1,7)*2+(8,0+1,7+1,7))</t>
  </si>
  <si>
    <t>206</t>
  </si>
  <si>
    <t>712363606</t>
  </si>
  <si>
    <t>Provedení povlak krytiny mechanicky kotvenou do betonu TI tl přes 240 mm rohové pole, budova v do 18 m</t>
  </si>
  <si>
    <t>-1236711331</t>
  </si>
  <si>
    <t>4*(1,7*4,25) + 4*(1,7*(4,25-1,7)) + (6,1-4,25)*1,7 + 4,25*1,7</t>
  </si>
  <si>
    <t>207</t>
  </si>
  <si>
    <t>28322013</t>
  </si>
  <si>
    <t>fólie hydroizolační střešní mPVC mechanicky kotvená barevná tl 1,5mm</t>
  </si>
  <si>
    <t>161649278</t>
  </si>
  <si>
    <t>378,42*1,16550</t>
  </si>
  <si>
    <t>208</t>
  </si>
  <si>
    <t>712391171</t>
  </si>
  <si>
    <t>Provedení povlakové krytiny střech do 10° podkladní textilní vrstvy</t>
  </si>
  <si>
    <t>131970197</t>
  </si>
  <si>
    <t>378,42+85,81*(0,4+0,4)</t>
  </si>
  <si>
    <t>209</t>
  </si>
  <si>
    <t>69311199</t>
  </si>
  <si>
    <t>geotextilie netkaná separační, ochranná, filtrační, drenážní PES(70%)+PP(30%) 300g/m2</t>
  </si>
  <si>
    <t>1552270373</t>
  </si>
  <si>
    <t>447,068*1,155 'Přepočtené koeficientem množství</t>
  </si>
  <si>
    <t>210</t>
  </si>
  <si>
    <t>712811101</t>
  </si>
  <si>
    <t>Provedení povlakové krytiny vytažením na konstrukce za studena nátěrem penetračním</t>
  </si>
  <si>
    <t>-199987317</t>
  </si>
  <si>
    <t>"atiky" 85,81*(0,75+0,2)</t>
  </si>
  <si>
    <t>211</t>
  </si>
  <si>
    <t>877550914</t>
  </si>
  <si>
    <t>81,5195*0,00035 'Přepočtené koeficientem množství</t>
  </si>
  <si>
    <t>212</t>
  </si>
  <si>
    <t>712841559</t>
  </si>
  <si>
    <t>Provedení povlakové krytiny vytažením na konstrukce pásy přitavením NAIP</t>
  </si>
  <si>
    <t>1242612325</t>
  </si>
  <si>
    <t>"atiky" (85,81*(0,75+0,2))</t>
  </si>
  <si>
    <t>213</t>
  </si>
  <si>
    <t>-911778114</t>
  </si>
  <si>
    <t>81,52*1,2 'Přepočtené koeficientem množství</t>
  </si>
  <si>
    <t>214</t>
  </si>
  <si>
    <t>712861705</t>
  </si>
  <si>
    <t>Provedení povlakové krytiny vytažením na konstrukce fólií lepenou se svařovanými spoji</t>
  </si>
  <si>
    <t>1901123837</t>
  </si>
  <si>
    <t>85,81*(0,4+0,4)</t>
  </si>
  <si>
    <t>215</t>
  </si>
  <si>
    <t>-1739816507</t>
  </si>
  <si>
    <t>68,648*1,2 'Přepočtené koeficientem množství</t>
  </si>
  <si>
    <t>216</t>
  </si>
  <si>
    <t>712998111</t>
  </si>
  <si>
    <t>Pochozí plochy plochých střech z folie PVC tl. 2 mm</t>
  </si>
  <si>
    <t>312642736</t>
  </si>
  <si>
    <t>"předpoklad" 50</t>
  </si>
  <si>
    <t>217</t>
  </si>
  <si>
    <t>998712102</t>
  </si>
  <si>
    <t>Přesun hmot tonážní tonážní pro krytiny povlakové v objektech v přes 6 do 12 m</t>
  </si>
  <si>
    <t>-1533499838</t>
  </si>
  <si>
    <t>218</t>
  </si>
  <si>
    <t>713131145</t>
  </si>
  <si>
    <t>Montáž izolace tepelné stěn lepením bodově rohoží, pásů, dílců, desek</t>
  </si>
  <si>
    <t>-1265296171</t>
  </si>
  <si>
    <t>"sokl po obvodu" (23,27+18,05+9,15+2,6+7,5+2,6+6,6+6,4)*(0,75+0,25)-0,25*(0,98+2,3*8+1,8*2+1,4+0,98+1,8)</t>
  </si>
  <si>
    <t>219</t>
  </si>
  <si>
    <t>28376450</t>
  </si>
  <si>
    <t>deska XPS hrana polodrážková a hladký povrch 300kPA λ=0,035 tl 180mm</t>
  </si>
  <si>
    <t>-1659067136</t>
  </si>
  <si>
    <t>69,38*1,05</t>
  </si>
  <si>
    <t>220</t>
  </si>
  <si>
    <t>713141135</t>
  </si>
  <si>
    <t>Montáž izolace tepelné střech plochých lepené za studena bodově 1 vrstva rohoží, pásů, dílců, desek</t>
  </si>
  <si>
    <t>699713742</t>
  </si>
  <si>
    <t>221</t>
  </si>
  <si>
    <t>28372323</t>
  </si>
  <si>
    <t>deska EPS 100 pro konstrukce s běžným zatížením λ=0,037 tl 240mm</t>
  </si>
  <si>
    <t>609885930</t>
  </si>
  <si>
    <t>378,42*1,05 'Přepočtené koeficientem množství</t>
  </si>
  <si>
    <t>222</t>
  </si>
  <si>
    <t>713141311</t>
  </si>
  <si>
    <t>Montáž izolace tepelné střech plochých kladené volně, spádová vrstva</t>
  </si>
  <si>
    <t>222724284</t>
  </si>
  <si>
    <t>223</t>
  </si>
  <si>
    <t>28376141</t>
  </si>
  <si>
    <t>klín izolační spád do 5% EPS 100</t>
  </si>
  <si>
    <t>2109528476</t>
  </si>
  <si>
    <t>378,42*(0,02+0,41)/2*1,05</t>
  </si>
  <si>
    <t>224</t>
  </si>
  <si>
    <t>713141356</t>
  </si>
  <si>
    <t>Montáž spádové izolace na zhlaví atiky š do 500 mm lepené za studena nízkoexpanzní (PUR) pěnou</t>
  </si>
  <si>
    <t>7451907</t>
  </si>
  <si>
    <t>89,08</t>
  </si>
  <si>
    <t>225</t>
  </si>
  <si>
    <t>28376105</t>
  </si>
  <si>
    <t>klín izolační z XPS spádový</t>
  </si>
  <si>
    <t>-892547180</t>
  </si>
  <si>
    <t>89,08*0,4*0,05*1,05</t>
  </si>
  <si>
    <t>226</t>
  </si>
  <si>
    <t>713141396</t>
  </si>
  <si>
    <t>Montáž izolace tepelné stěn v do 1000 mm na atiky a prostupy střechou lepené nízkoexpanzní (PUR) pěnou</t>
  </si>
  <si>
    <t>942980723</t>
  </si>
  <si>
    <t>"atika z vnitřní strany" 0,8*85,81</t>
  </si>
  <si>
    <t>227</t>
  </si>
  <si>
    <t>28372306</t>
  </si>
  <si>
    <t>deska EPS 100 pro konstrukce s běžným zatížením λ=0,037 tl 60mm</t>
  </si>
  <si>
    <t>-737507022</t>
  </si>
  <si>
    <t>68,648*1,05 'Přepočtené koeficientem množství</t>
  </si>
  <si>
    <t>228</t>
  </si>
  <si>
    <t>713191321</t>
  </si>
  <si>
    <t>Montáž izolace tepelné střech plochých osazení odvětrávacích komínků</t>
  </si>
  <si>
    <t>1238575743</t>
  </si>
  <si>
    <t>229</t>
  </si>
  <si>
    <t>28342053</t>
  </si>
  <si>
    <t>komínek střešní odvětrávací s integrovanou manžetou z PVC DN 100</t>
  </si>
  <si>
    <t>-842503807</t>
  </si>
  <si>
    <t>230</t>
  </si>
  <si>
    <t>735511008</t>
  </si>
  <si>
    <t>Podlahové vytápění - systémová deska s kombinovanou tepelnou a kročejovou izolací celkové výšky 50 až 53 mm</t>
  </si>
  <si>
    <t>1323762749</t>
  </si>
  <si>
    <t>"1.03 - část" 26,51 -1,44</t>
  </si>
  <si>
    <t>"1.04 - část" 24,06-15,79</t>
  </si>
  <si>
    <t>"1.08 - bez výtahu" 14,37-1,16</t>
  </si>
  <si>
    <t>"1.12" 0</t>
  </si>
  <si>
    <t>"1.14 - část" 50,07-9,12</t>
  </si>
  <si>
    <t>"1.15" 0</t>
  </si>
  <si>
    <t>"2.02 - část" 26,57-1,47</t>
  </si>
  <si>
    <t>"2.08" 0</t>
  </si>
  <si>
    <t>231</t>
  </si>
  <si>
    <t>713121111</t>
  </si>
  <si>
    <t>Montáž izolace tepelné podlah volně kladenými rohožemi, pásy, dílci, deskami 1 vrstva</t>
  </si>
  <si>
    <t>1914727193</t>
  </si>
  <si>
    <t>1.NP - v místech bez podlahového topení</t>
  </si>
  <si>
    <t>"1.03 - část" 1,44</t>
  </si>
  <si>
    <t>"1.04 - část" 15,79</t>
  </si>
  <si>
    <t>"1.12" 2,04</t>
  </si>
  <si>
    <t>"1.14 - část" 9,12</t>
  </si>
  <si>
    <t>"1.15" 15,6</t>
  </si>
  <si>
    <t>232</t>
  </si>
  <si>
    <t>28372305</t>
  </si>
  <si>
    <t>deska EPS 100 pro konstrukce s běžným zatížením λ=0,037 tl 50mm</t>
  </si>
  <si>
    <t>-2143979857</t>
  </si>
  <si>
    <t>43,99*1,05 'Přepočtené koeficientem množství</t>
  </si>
  <si>
    <t>233</t>
  </si>
  <si>
    <t>521835599</t>
  </si>
  <si>
    <t>234</t>
  </si>
  <si>
    <t>28376553</t>
  </si>
  <si>
    <t>deska polystyrénová pro snížení kročejového hluku (max. zatížení 4 kN/m2) tl 30mm</t>
  </si>
  <si>
    <t>471993620</t>
  </si>
  <si>
    <t>343,45*1,05 'Přepočtené koeficientem množství</t>
  </si>
  <si>
    <t>235</t>
  </si>
  <si>
    <t>713191133</t>
  </si>
  <si>
    <t>Montáž izolace tepelné podlah, stropů vrchem nebo střech překrytí fólií s přelepeným spojem</t>
  </si>
  <si>
    <t>-1750372422</t>
  </si>
  <si>
    <t>236</t>
  </si>
  <si>
    <t>28323020</t>
  </si>
  <si>
    <t>fólie separační PE 2 x 50 m</t>
  </si>
  <si>
    <t>662169181</t>
  </si>
  <si>
    <t>699,28*1,1 'Přepočtené koeficientem množství</t>
  </si>
  <si>
    <t>237</t>
  </si>
  <si>
    <t>998713102</t>
  </si>
  <si>
    <t>Přesun hmot tonážní pro izolace tepelné v objektech v přes 6 do 12 m</t>
  </si>
  <si>
    <t>1201612673</t>
  </si>
  <si>
    <t>714</t>
  </si>
  <si>
    <t>Akustická a protiotřesová opatření</t>
  </si>
  <si>
    <t>238</t>
  </si>
  <si>
    <t>714121013</t>
  </si>
  <si>
    <t>Montáž podstropních panelů s rozšířenou zvukovou pohltivostí zavěšených na skrytý rošt</t>
  </si>
  <si>
    <t>399636774</t>
  </si>
  <si>
    <t>239</t>
  </si>
  <si>
    <t>RRR.G354215R1</t>
  </si>
  <si>
    <t>Akustický podhled AP-S, 1200x600x20mm</t>
  </si>
  <si>
    <t>401557617</t>
  </si>
  <si>
    <t>Jedná se o širokopásmově pohltivý akustický podhled; podhledové kazety mají jádro vyrobené ze skelné vlny</t>
  </si>
  <si>
    <t>o vysoké hustotě; přední strana panelu disponuje povrchem umožňujícím denní stírání prachu a vysávání a</t>
  </si>
  <si>
    <t>týdenní čištění za mokra; hrany kazet jsou natřené</t>
  </si>
  <si>
    <t>tloušťka podhledových desek je 20 mm a jejich základní formát je 1200x600mm</t>
  </si>
  <si>
    <t xml:space="preserve">jedná se o podhledový systém se skrytým systémovým nosným rastrem; </t>
  </si>
  <si>
    <t xml:space="preserve">podhledové kazety jsou aplikovány na sraz a mezi nimi vzniká V spára šířky cca 3 mm; </t>
  </si>
  <si>
    <t>Svěšení akustického podhledu od nosného stropu dle výkresové dokumentace; uvažovaný činitel zvukové pohltivosti podhledu</t>
  </si>
  <si>
    <t xml:space="preserve">při skladebné tloušťce cca 150 mm v oktávových pásmech je: 125 Hz ÷ 0,5; 250 Hz ÷ 0,85; 500 Hz ÷0,85; 1 kHz  ÷ 0,85; 2 kHz  ÷ 0,95; 4 kH ÷ 0,95;</t>
  </si>
  <si>
    <t>111,2</t>
  </si>
  <si>
    <t>240</t>
  </si>
  <si>
    <t>RRR.G354215R2</t>
  </si>
  <si>
    <t>Akustický podhled AP-N, 1200x600x20mm</t>
  </si>
  <si>
    <t>-1514314694</t>
  </si>
  <si>
    <t>Jedná se o akustický podhled se sníženou pohltivostí; podhledové kazety mají jádro vyrobené ze skelné vlny</t>
  </si>
  <si>
    <t>týdenní čištění za mokra; hrany kazet jsou natřené; tloušťka podhledových desek je 20 mm a jejich základní</t>
  </si>
  <si>
    <t>formát je 1200x600mm; jedná se o podhledový systém se skrytým systémovým nosným rastrem; jednotlivé</t>
  </si>
  <si>
    <t>podhledové kazety jsou aplikovány na sraz a mezi nimi vzniká V spára šířky cca 3 mm; Svěšení akustického</t>
  </si>
  <si>
    <t>podhledu od nosného stropu dle výkresové dokumentace; uvažovaný činitel zvukové pohltivosti podhledu</t>
  </si>
  <si>
    <t>při skladebné tloušťce 150 mm v oktávových pásmech je: 125 Hz ÷ 0,50; 250 Hz ÷ 0,25; 500 Hz ÷0,20; 1 kHz ÷ 0,40; 2 kHz ÷ 0,25; 4 kHz ÷ 0,25;</t>
  </si>
  <si>
    <t>187,2</t>
  </si>
  <si>
    <t>241</t>
  </si>
  <si>
    <t>714121041</t>
  </si>
  <si>
    <t>Montáž napojení podhledu z akustických panelů obvodovou lištou na stěnu</t>
  </si>
  <si>
    <t>2063117940</t>
  </si>
  <si>
    <t>"1.06a + 1.06b" 25,5+20,25</t>
  </si>
  <si>
    <t>"2.03" 24,725</t>
  </si>
  <si>
    <t>"2.04a + 2.04b" 25,5+20,25</t>
  </si>
  <si>
    <t>242</t>
  </si>
  <si>
    <t>59036253</t>
  </si>
  <si>
    <t>lišta obvodová rastru nosného pro kazetové minerální podhledy Pz lakovaná v 22mm dl 3m</t>
  </si>
  <si>
    <t>1032074572</t>
  </si>
  <si>
    <t>116,225*1,05 'Přepočtené koeficientem množství</t>
  </si>
  <si>
    <t>243</t>
  </si>
  <si>
    <t>714123001</t>
  </si>
  <si>
    <t>Montáž akustických stěnových obkladů z demontovatelných panelů na viditelný rošt</t>
  </si>
  <si>
    <t>-106678707</t>
  </si>
  <si>
    <t>"1.06a, 1.06b, 2.03, 2.04a, 2.04b" 19,44</t>
  </si>
  <si>
    <t>244</t>
  </si>
  <si>
    <t>ECP.G35582650</t>
  </si>
  <si>
    <t>Akustický obkladový panel, 2700x1200x40mm</t>
  </si>
  <si>
    <t>-1932796001</t>
  </si>
  <si>
    <t>jedná se o mechanicky odolný akustický obklad s jádrem ze skelné vlny lisované v plástvích; základní</t>
  </si>
  <si>
    <t>uvažovaný formát jednotlivých panelů je 2700×1200×40 mm; povrch je tvořen silnou sklovláknitou tkaninou</t>
  </si>
  <si>
    <t>bílé barvy s vysokou odolností proti mechanickým nárazům; jednotlivé panely jsou lemovány obvodovým</t>
  </si>
  <si>
    <t>systémovým hliníkovým profilem bílé barvy; celková uvažovaná skladebná tloušťka obkladu 40 mm; hodnoty</t>
  </si>
  <si>
    <t>činitele zvukové pohltivosti v oktávových pásmech pro tloušťku obkladu 40 mm jsou: 125 Hz α ÷ 0,2; 250 Hz</t>
  </si>
  <si>
    <t>? ÷ 0,70; 500 Hz ? ÷ 0,9; 1 kHz ? ÷ 0,9; 2 kHz ? ÷ 0,9; 4 kHz ? ÷ 0,9; povrchová úprava - bílá barva;</t>
  </si>
  <si>
    <t>19,44*1,05</t>
  </si>
  <si>
    <t>245</t>
  </si>
  <si>
    <t>998714102</t>
  </si>
  <si>
    <t>Přesun hmot tonážní pro akustická a protiotřesová opatření v objektech v do 12 m</t>
  </si>
  <si>
    <t>-57796635</t>
  </si>
  <si>
    <t>721</t>
  </si>
  <si>
    <t>Zdravotechnika - vnitřní kanalizace</t>
  </si>
  <si>
    <t>246</t>
  </si>
  <si>
    <t>721239114</t>
  </si>
  <si>
    <t>Montáž střešního vtoku svislý odtok do DN 160 ostatní typ</t>
  </si>
  <si>
    <t>1493501651</t>
  </si>
  <si>
    <t>247</t>
  </si>
  <si>
    <t>RRR.HL6211</t>
  </si>
  <si>
    <t>Střešní vtok DN110 s pevnou izolační přírubou a izolační svorkou, s elektrickým ohřevem (10-30W, 230V)</t>
  </si>
  <si>
    <t>-874776988</t>
  </si>
  <si>
    <t>248</t>
  </si>
  <si>
    <t>998721102</t>
  </si>
  <si>
    <t>Přesun hmot tonážní pro vnitřní kanalizace v objektech v přes 6 do 12 m</t>
  </si>
  <si>
    <t>1024240938</t>
  </si>
  <si>
    <t>762</t>
  </si>
  <si>
    <t>Konstrukce tesařské</t>
  </si>
  <si>
    <t>249</t>
  </si>
  <si>
    <t>76213181R</t>
  </si>
  <si>
    <t>DeMontáž bednění svislých stěn z OSB desek</t>
  </si>
  <si>
    <t>1734209910</t>
  </si>
  <si>
    <t>"provizorní zabednění otvoru mezi 1.19 a 1.20" 1,5*2,25</t>
  </si>
  <si>
    <t>250</t>
  </si>
  <si>
    <t>762191962</t>
  </si>
  <si>
    <t>Montáž zabednění otvoru ve stěně deskami tvrdými pl jednotlivě přes 1 do 4 m2</t>
  </si>
  <si>
    <t>-1942043148</t>
  </si>
  <si>
    <t>251</t>
  </si>
  <si>
    <t>60726274</t>
  </si>
  <si>
    <t>deska dřevoštěpková OSB 3 P+D nebroušená tl 18mm</t>
  </si>
  <si>
    <t>-29992542</t>
  </si>
  <si>
    <t>3,375*1,1 'Přepočtené koeficientem množství</t>
  </si>
  <si>
    <t>252</t>
  </si>
  <si>
    <t>713191233</t>
  </si>
  <si>
    <t>Montáž izolace tepelné stěn a slopů překrytí fólií s přelepeným spojem</t>
  </si>
  <si>
    <t>855896703</t>
  </si>
  <si>
    <t>253</t>
  </si>
  <si>
    <t>28329011</t>
  </si>
  <si>
    <t>fólie PE vyztužená pro parotěsnou vrstvu (reakce na oheň - třída F) 110g/m2</t>
  </si>
  <si>
    <t>-1618780464</t>
  </si>
  <si>
    <t>3,375*1,221 'Přepočtené koeficientem množství</t>
  </si>
  <si>
    <t>254</t>
  </si>
  <si>
    <t>762361313</t>
  </si>
  <si>
    <t>Konstrukční a vyrovnávací vrstva pod klempířské prvky (atiky) z desek dřevoštěpkových tl 25 mm</t>
  </si>
  <si>
    <t>-293873288</t>
  </si>
  <si>
    <t>"atika střechy nové" (18,39+9,49+2,605+7,16+2,605+6,94+18,39+23,59)*0,45</t>
  </si>
  <si>
    <t>"atika střechy stávající - v místě napojení na nový objekt" (1,73+1,0)*0,45</t>
  </si>
  <si>
    <t xml:space="preserve">"uskočení atika střechy"  (18,78+9,85+2,605+6,8+2,605+7,3+18,78+23,97)*0,2</t>
  </si>
  <si>
    <t>255</t>
  </si>
  <si>
    <t>998762102</t>
  </si>
  <si>
    <t>Přesun hmot tonážní pro kce tesařské v objektech v přes 6 do 12 m</t>
  </si>
  <si>
    <t>1338713385</t>
  </si>
  <si>
    <t>763</t>
  </si>
  <si>
    <t>Konstrukce suché výstavby</t>
  </si>
  <si>
    <t>256</t>
  </si>
  <si>
    <t>763131411</t>
  </si>
  <si>
    <t>SDK podhled desky 1xA 12,5 bez izolace dvouvrstvá spodní kce profil CD+UD</t>
  </si>
  <si>
    <t>1762044929</t>
  </si>
  <si>
    <t>"1.14 - bez schodišť ramen a mezipodesty" 50,07-9,54+3,97</t>
  </si>
  <si>
    <t>"1.14 - čelo u schodiště" 0,45*2,65</t>
  </si>
  <si>
    <t>"2.10" 49,97</t>
  </si>
  <si>
    <t>257</t>
  </si>
  <si>
    <t>763131451</t>
  </si>
  <si>
    <t>SDK podhled deska 1xH2 12,5 bez izolace dvouvrstvá spodní kce profil CD+UD</t>
  </si>
  <si>
    <t>876992664</t>
  </si>
  <si>
    <t>"1.08" 14,37-1,15</t>
  </si>
  <si>
    <t>"2.06" 14,37-1,15</t>
  </si>
  <si>
    <t>258</t>
  </si>
  <si>
    <t>763131714</t>
  </si>
  <si>
    <t>SDK podhled základní penetrační nátěr</t>
  </si>
  <si>
    <t>888725012</t>
  </si>
  <si>
    <t>278,433+106,01</t>
  </si>
  <si>
    <t>259</t>
  </si>
  <si>
    <t>763131761</t>
  </si>
  <si>
    <t>Příplatek k SDK podhledu za plochu do 3 m2 jednotlivě</t>
  </si>
  <si>
    <t>409375401</t>
  </si>
  <si>
    <t>"1.03-část" 1,46</t>
  </si>
  <si>
    <t>"2.02-část" 1,47</t>
  </si>
  <si>
    <t>260</t>
  </si>
  <si>
    <t>763131765</t>
  </si>
  <si>
    <t>Příplatek k SDK podhledu za výšku zavěšení přes 0,5 do 1,0 m</t>
  </si>
  <si>
    <t>2100537481</t>
  </si>
  <si>
    <t>261</t>
  </si>
  <si>
    <t>763172352</t>
  </si>
  <si>
    <t>Montáž dvířek revizních jednoplášťových SDK kcí vel. 300 x 300 mm pro podhledy</t>
  </si>
  <si>
    <t>592073967</t>
  </si>
  <si>
    <t>"předpoklad" 15</t>
  </si>
  <si>
    <t>262</t>
  </si>
  <si>
    <t>59030711</t>
  </si>
  <si>
    <t>dvířka revizní jednokřídlá s automatickým zámkem 300x300mm</t>
  </si>
  <si>
    <t>-399937276</t>
  </si>
  <si>
    <t>263</t>
  </si>
  <si>
    <t>763101854</t>
  </si>
  <si>
    <t>Vyřezání otvoru v SDK desce v podhledu nebo podkroví jednoduché opláštění přes 0,05 do 0,1 m2</t>
  </si>
  <si>
    <t>-1422437635</t>
  </si>
  <si>
    <t>"pro revizní dvířka - předpoklad" 15</t>
  </si>
  <si>
    <t>264</t>
  </si>
  <si>
    <t>76310185R</t>
  </si>
  <si>
    <t>Vyřezání otvorů v SDK desce v podhledu nebo podkroví jednoduché opláštění - pro svítidla</t>
  </si>
  <si>
    <t>-440291707</t>
  </si>
  <si>
    <t>265</t>
  </si>
  <si>
    <t>998763302</t>
  </si>
  <si>
    <t>Přesun hmot tonážní pro sádrokartonové konstrukce v objektech v přes 6 do 12 m</t>
  </si>
  <si>
    <t>1812643344</t>
  </si>
  <si>
    <t>266</t>
  </si>
  <si>
    <t>764214607</t>
  </si>
  <si>
    <t>Oplechování horních ploch a atik bez rohů z Pz s povrch úpravou mechanicky kotvené rš 670 mm</t>
  </si>
  <si>
    <t>-435255205</t>
  </si>
  <si>
    <t>poplastovaný plech v RAL</t>
  </si>
  <si>
    <t>"atika střechy nové" 18,39+9,49+2,605+7,16+2,605+6,94+18,39+23,59</t>
  </si>
  <si>
    <t>"atika střechy stávající - v místě napojení na nový objekt" 1,73+1,0</t>
  </si>
  <si>
    <t>267</t>
  </si>
  <si>
    <t>764215646</t>
  </si>
  <si>
    <t>Příplatek za zvýšenou pracnost při oplechování rohů nadezdívek(atik)z Pz s povrch úprav rš přes 400 mm</t>
  </si>
  <si>
    <t>-1314420107</t>
  </si>
  <si>
    <t>"atika střechy - nová" 8</t>
  </si>
  <si>
    <t>"atika střechy - stávající" 1</t>
  </si>
  <si>
    <t>268</t>
  </si>
  <si>
    <t>764218605</t>
  </si>
  <si>
    <t>Oplechování rovné římsy mechanicky kotvené z Pz s upraveným povrchem rš 400 mm</t>
  </si>
  <si>
    <t>1658452562</t>
  </si>
  <si>
    <t xml:space="preserve">"uskočení atika střechy"  18,78+9,85+2,605+6,8+2,605+7,3+18,78+23,97</t>
  </si>
  <si>
    <t>269</t>
  </si>
  <si>
    <t>764218645</t>
  </si>
  <si>
    <t>Příplatek k cenám rovné římsy za zvýšenou pracnost provedení rohu nebo koutu rš do 400 mm</t>
  </si>
  <si>
    <t>-1176844210</t>
  </si>
  <si>
    <t xml:space="preserve">"uskočení atika střechy"  8</t>
  </si>
  <si>
    <t>270</t>
  </si>
  <si>
    <t>764216644</t>
  </si>
  <si>
    <t>Oplechování rovných parapetů celoplošně lepené z Pz s povrchovou úpravou rš 330 mm</t>
  </si>
  <si>
    <t>2101172083</t>
  </si>
  <si>
    <t>"1.NP" 0</t>
  </si>
  <si>
    <t>"2.NP" 5,081+4,85+5,05+2,05+0,6+1,775+0,6+4,05+0,5+1,98+0,5+1,75+1,85+1,225+2,625+1,85</t>
  </si>
  <si>
    <t>271</t>
  </si>
  <si>
    <t>764216665</t>
  </si>
  <si>
    <t>Příplatek za zvýšenou pracnost oplechování rohů rovných parapetů z PZ s povrch úpravou rš do 400 mm</t>
  </si>
  <si>
    <t>262408613</t>
  </si>
  <si>
    <t xml:space="preserve">"užší parapet"  16*2</t>
  </si>
  <si>
    <t>272</t>
  </si>
  <si>
    <t>764216645</t>
  </si>
  <si>
    <t>Oplechování rovných parapetů celoplošně lepené z Pz s povrchovou úpravou rš 400 mm</t>
  </si>
  <si>
    <t>-1686773265</t>
  </si>
  <si>
    <t>"1.NP" 1,4+1,4+1,4+1,4</t>
  </si>
  <si>
    <t>"2.NP" 1,4+1,4+1,4</t>
  </si>
  <si>
    <t>273</t>
  </si>
  <si>
    <t>1909881951</t>
  </si>
  <si>
    <t>"střední parapet" 4*2+3*2</t>
  </si>
  <si>
    <t>274</t>
  </si>
  <si>
    <t>764216646</t>
  </si>
  <si>
    <t>Oplechování rovných parapetů celoplošně lepené z Pz s povrchovou úpravou rš 500 mm</t>
  </si>
  <si>
    <t>1282819376</t>
  </si>
  <si>
    <t>"2.NP" 1,4+1,4+1,4+1,4+1,4+1,4+1,85+1,85+1,4+2,3*9</t>
  </si>
  <si>
    <t>275</t>
  </si>
  <si>
    <t>764216667</t>
  </si>
  <si>
    <t>Příplatek za zvýšenou pracnost oplechování rohů rovných parapetů z PZ s povrch úpravou rš přes 400 mm</t>
  </si>
  <si>
    <t>1960359073</t>
  </si>
  <si>
    <t>"širší parapet" 18*2</t>
  </si>
  <si>
    <t>276</t>
  </si>
  <si>
    <t>998764102</t>
  </si>
  <si>
    <t>Přesun hmot tonážní pro konstrukce klempířské v objektech v přes 6 do 12 m</t>
  </si>
  <si>
    <t>343003452</t>
  </si>
  <si>
    <t>277</t>
  </si>
  <si>
    <t>766660171</t>
  </si>
  <si>
    <t>Montáž dveřních křídel otvíravých jednokřídlových š do 0,8 m do obložkové zárubně</t>
  </si>
  <si>
    <t>-243789063</t>
  </si>
  <si>
    <t>"ST11" 6</t>
  </si>
  <si>
    <t>278</t>
  </si>
  <si>
    <t>611620R02</t>
  </si>
  <si>
    <t xml:space="preserve">dveře jednokřídlé dřevotřískové  plné 700x2100mm</t>
  </si>
  <si>
    <t>-843375886</t>
  </si>
  <si>
    <t>ST11</t>
  </si>
  <si>
    <t>Dveře jednokřídlé interiérové, bezfalcové, otočné, s obložkovou zárubní, barvou lakované, bez skla. Konstrukce: odlechčená DTD deska.</t>
  </si>
  <si>
    <t>Kování s kulatou rozetou, zelená RAL 6021, Barevné provedení: barva křídla bílá RAL 9010, obložková zárubeň povrch dýha v provedení</t>
  </si>
  <si>
    <t>javor.</t>
  </si>
  <si>
    <t>DTD deska, křídlo barvou lakované, zárubeň dýha</t>
  </si>
  <si>
    <t>"1.09/1.11" 1</t>
  </si>
  <si>
    <t>"1.,03" 1</t>
  </si>
  <si>
    <t>"2.02" 1</t>
  </si>
  <si>
    <t>"2.07" 2</t>
  </si>
  <si>
    <t>"2.07/2.09" 1</t>
  </si>
  <si>
    <t>279</t>
  </si>
  <si>
    <t>766660172</t>
  </si>
  <si>
    <t>Montáž dveřních křídel otvíravých jednokřídlových š přes 0,8 m do obložkové zárubně</t>
  </si>
  <si>
    <t>953460356</t>
  </si>
  <si>
    <t>"ST10" 5</t>
  </si>
  <si>
    <t>"ST09" 4</t>
  </si>
  <si>
    <t>"ST08" 6</t>
  </si>
  <si>
    <t>280</t>
  </si>
  <si>
    <t>611620R03</t>
  </si>
  <si>
    <t xml:space="preserve">dveře jednokřídlé dřevotřískové  plné 900x2100mm</t>
  </si>
  <si>
    <t>788294159</t>
  </si>
  <si>
    <t>ST10</t>
  </si>
  <si>
    <t>"1.15/1.26" 1</t>
  </si>
  <si>
    <t>"1.14/1.10" 1</t>
  </si>
  <si>
    <t>"1.03/1.07" 1</t>
  </si>
  <si>
    <t>"1.05/1.14" 1</t>
  </si>
  <si>
    <t>"2.02/2.05" 1</t>
  </si>
  <si>
    <t>281</t>
  </si>
  <si>
    <t>611620R05</t>
  </si>
  <si>
    <t xml:space="preserve">dveře jednokřídlé dřevotřískové  prosklené 900x2100mm</t>
  </si>
  <si>
    <t>159974956</t>
  </si>
  <si>
    <t>ST09</t>
  </si>
  <si>
    <t>Dveře jednokřídle interiérové prosklené, bezfalcové, otočné, s obložkovou zárubní. Konstrukce: obvodová část křídla odlechčená dýhovaná</t>
  </si>
  <si>
    <t>DTD deska. Vnitřní část prosklená. Obvodová část křídla barvou lakovaná. Kování s kulatou rozetou, zelená RAL 6021, Barevné provedení:</t>
  </si>
  <si>
    <t>obložková zárubeň povrch dýha v provedení javor, obvodová část křídla barva bílá RAL 9010.</t>
  </si>
  <si>
    <t>Sklo, DTD deska, zárubeň dýha</t>
  </si>
  <si>
    <t>"1.06a/1.08" 1</t>
  </si>
  <si>
    <t>"1.07/1.06a" 1</t>
  </si>
  <si>
    <t>"2.04a/2.05" 1</t>
  </si>
  <si>
    <t>"2.04a/2.06" 1</t>
  </si>
  <si>
    <t>282</t>
  </si>
  <si>
    <t>611620R06</t>
  </si>
  <si>
    <t xml:space="preserve">dveře jednokřídlé dřevotřískové  plné 900x2100mm, jedostranně polepené magnetickou fólií</t>
  </si>
  <si>
    <t>-971400936</t>
  </si>
  <si>
    <t>ST08</t>
  </si>
  <si>
    <t>Dveře jednokřídlé interiérové, bezfalcové, otočné, s obložkovou zárubní, barvou lakované, jednostranně polepené magnetickou fólií, bez</t>
  </si>
  <si>
    <t>skla. Konstrukce: odlechčená DTD deska. Kování s kulatou rozetou, zelená RAL 6021, Barevné provedení: barva křídla bílá RAL 9010,</t>
  </si>
  <si>
    <t>magnetická fólie, obložková zárubeň povrch dýha v provedení javor.</t>
  </si>
  <si>
    <t>Sklo, DTD deska, zárubeň dýha, magnetická fólie</t>
  </si>
  <si>
    <t>"1.06a/1.02" 1</t>
  </si>
  <si>
    <t>"1.06a/1.03" 1</t>
  </si>
  <si>
    <t>"1.06b/1.11" 1</t>
  </si>
  <si>
    <t>"2.04a/2.01" 1</t>
  </si>
  <si>
    <t>"2.04a/2.02" 1</t>
  </si>
  <si>
    <t>"2.04b/2.09" 1</t>
  </si>
  <si>
    <t>283</t>
  </si>
  <si>
    <t>766660181</t>
  </si>
  <si>
    <t>Montáž dveřních křídel otvíravých jednokřídlových š do 0,8 m požárních do obložkové zárubně</t>
  </si>
  <si>
    <t>1271037673</t>
  </si>
  <si>
    <t>"ST25" 2</t>
  </si>
  <si>
    <t>284</t>
  </si>
  <si>
    <t>611620R01</t>
  </si>
  <si>
    <t>dveře jednokřídlé dřevotřískové protipožární EI (EW) 30 D3 plné 700x2100mm</t>
  </si>
  <si>
    <t>2137040359</t>
  </si>
  <si>
    <t>ST25</t>
  </si>
  <si>
    <t>Dveře jednokřídle, protipožární interiérové s bezpečnostní třídou EW30/C3 DP3 , bezfalcové, otočné, s obložkovou zárubní, barvou</t>
  </si>
  <si>
    <t>lakované, bez skla. Konstrukce: odlechčená DTD deska. Kování s kulatou rozetou, zelená RAL 6021, Barevné provedení: barva křídla bílá</t>
  </si>
  <si>
    <t>RAL 9010, obložková zárubeň povrch dýha v provedení javor.</t>
  </si>
  <si>
    <t>"2.08/2.10" 1</t>
  </si>
  <si>
    <t>"1.12/1.13" 1</t>
  </si>
  <si>
    <t>285</t>
  </si>
  <si>
    <t>766660182</t>
  </si>
  <si>
    <t>Montáž dveřních křídel otvíravých jednokřídlových š přes 0,8 m požárních do obložkové zárubně</t>
  </si>
  <si>
    <t>-1627121703</t>
  </si>
  <si>
    <t>"ST24" 8</t>
  </si>
  <si>
    <t>"ST23" 3</t>
  </si>
  <si>
    <t>286</t>
  </si>
  <si>
    <t>611653R07</t>
  </si>
  <si>
    <t xml:space="preserve">dveře jednokřídlé dřevotřískové protipožární EI (EW) 30 D3  plné 900x2100mm</t>
  </si>
  <si>
    <t>4975329</t>
  </si>
  <si>
    <t>ST24</t>
  </si>
  <si>
    <t>"2.10" 4</t>
  </si>
  <si>
    <t>"1.11/1.13" 1</t>
  </si>
  <si>
    <t>"1.14/1.08" 1</t>
  </si>
  <si>
    <t>"1.05/1.04" 1</t>
  </si>
  <si>
    <t>"1.05/1.21" 1</t>
  </si>
  <si>
    <t>287</t>
  </si>
  <si>
    <t>611653R08</t>
  </si>
  <si>
    <t xml:space="preserve">dveře jednokřídlé dřevotřískové protipožární EI (EW) 30 D3  prosklené 900x2100mm</t>
  </si>
  <si>
    <t>-619702153</t>
  </si>
  <si>
    <t>ST23</t>
  </si>
  <si>
    <t>Dveře jednokřídle, protipožární interiérové s bezpečnostní třídou EW30/C3 DP3 prosklené bezpečnostím sklem, bezfalcové, otočné, s</t>
  </si>
  <si>
    <t>obložkovou zárubní. Konstrukce: obvodová část křídla odlechčená dýhovaná DTD deska. Vnitřní část prosklená. Obvodová část křídla</t>
  </si>
  <si>
    <t>barvou lakovaná. Kování s kulatou rozetou, zelená RAL 6021, Barevné provedení: obložková zárubeň povrch dýha v provedení javor,</t>
  </si>
  <si>
    <t>obvodová část křídla barva bílá RAL 9010.</t>
  </si>
  <si>
    <t>"1.07/1.14" 1</t>
  </si>
  <si>
    <t>"2.05/2.10" 1</t>
  </si>
  <si>
    <t>"2.03/2.10" 1</t>
  </si>
  <si>
    <t>288</t>
  </si>
  <si>
    <t>766660312</t>
  </si>
  <si>
    <t>Montáž posuvných dveří jednokřídlových průchozí š přes 800 do 1200 mm do pouzdra s jednou kapsou</t>
  </si>
  <si>
    <t>-26646219</t>
  </si>
  <si>
    <t>"ST10 posuv" 1</t>
  </si>
  <si>
    <t>289</t>
  </si>
  <si>
    <t>611620R04</t>
  </si>
  <si>
    <t xml:space="preserve">dveře jednokřídlé dřevotřískové  plné 900x2100mm posuvné do pouzdra</t>
  </si>
  <si>
    <t>-1072349718</t>
  </si>
  <si>
    <t>ST10 posuv</t>
  </si>
  <si>
    <t>Dveře jednokřídlé interiérové, bezfalcové, posuvné, s obložkovou zárubní, barvou lakované, bez skla. Konstrukce: odlechčená DTD deska.</t>
  </si>
  <si>
    <t>"2.11/2.03" 1</t>
  </si>
  <si>
    <t>290</t>
  </si>
  <si>
    <t>766660163</t>
  </si>
  <si>
    <t>Montáž dveřních křídel otvíravých dvoukřídlových požárních do dřevěné rámové zárubně</t>
  </si>
  <si>
    <t>382478811</t>
  </si>
  <si>
    <t>"ST07" 1</t>
  </si>
  <si>
    <t>291</t>
  </si>
  <si>
    <t>611621R09</t>
  </si>
  <si>
    <t xml:space="preserve">dveře dvoukřídlé dřevotřískové protipožární EI (EW) 30 D3  plné 1800x2100mm</t>
  </si>
  <si>
    <t>810882153</t>
  </si>
  <si>
    <t>ST07</t>
  </si>
  <si>
    <t>Dveře dvoukřídle, protipožární interiérové s bezpečnostní třídou EW30/C3 DP3 , bezfalcové, otočné, s obložkovou zárubní, barvou</t>
  </si>
  <si>
    <t>"1.05/1.19" 1</t>
  </si>
  <si>
    <t>292</t>
  </si>
  <si>
    <t>76666046R</t>
  </si>
  <si>
    <t>Montáž vchodových dveří dvoukřídlových s nadsvětlíkem do zdiva, vč. zárubně</t>
  </si>
  <si>
    <t>-565325986</t>
  </si>
  <si>
    <t>"ST26" 1</t>
  </si>
  <si>
    <t>293</t>
  </si>
  <si>
    <t>6117320R</t>
  </si>
  <si>
    <t>dveře dvoukřídlé dřevěné prosklené s nadsvětlíkem 1800x2850, včetěn zárubně</t>
  </si>
  <si>
    <t>-1170553164</t>
  </si>
  <si>
    <t>ST26</t>
  </si>
  <si>
    <t>Dveře dvoukřídle interiérové prosklené s bezpečnostním sklem, nadsvětlík, bezfalcové, otočné, s obložkovou zárubní. Konstrukce: obvodová část</t>
  </si>
  <si>
    <t>křídla odlechčená dýhovaná DTD deska. Vnitřní část prosklená. Kování s kulatou rozetou, zelená RAL 6021, Barevné provedení: obložková</t>
  </si>
  <si>
    <t>zárubeň povrch dýha v provedení javor.</t>
  </si>
  <si>
    <t>Prosklené, vnitřní část DTD deska, zárubeň dýha</t>
  </si>
  <si>
    <t>"1.13/1.14" 1,8*2,85</t>
  </si>
  <si>
    <t>294</t>
  </si>
  <si>
    <t>766660716</t>
  </si>
  <si>
    <t>Montáž samozavírače na dřevěnou zárubeň a dveřní křídlo</t>
  </si>
  <si>
    <t>860568040</t>
  </si>
  <si>
    <t>2+8+3+1*2+1*2</t>
  </si>
  <si>
    <t>295</t>
  </si>
  <si>
    <t>54917250</t>
  </si>
  <si>
    <t>samozavírač dveří hydraulický</t>
  </si>
  <si>
    <t>-1247451811</t>
  </si>
  <si>
    <t>296</t>
  </si>
  <si>
    <t>766660728</t>
  </si>
  <si>
    <t>Montáž dveřního interiérového kování - zámku</t>
  </si>
  <si>
    <t>685766300</t>
  </si>
  <si>
    <t>6+5+4+6+2+8+3+1+1</t>
  </si>
  <si>
    <t>297</t>
  </si>
  <si>
    <t>549641R1</t>
  </si>
  <si>
    <t>vložka cylindrická oboustranná</t>
  </si>
  <si>
    <t>-1218372002</t>
  </si>
  <si>
    <t>298</t>
  </si>
  <si>
    <t>766660729</t>
  </si>
  <si>
    <t>Montáž dveřního interiérového kování - štítku s klikou</t>
  </si>
  <si>
    <t>-1126285416</t>
  </si>
  <si>
    <t>299</t>
  </si>
  <si>
    <t>54914123</t>
  </si>
  <si>
    <t>kování rozetové klika/klika</t>
  </si>
  <si>
    <t>-318644553</t>
  </si>
  <si>
    <t>300</t>
  </si>
  <si>
    <t>766660748</t>
  </si>
  <si>
    <t>Montáž dveřního interiérového kování - mušle k posuvným dveřím</t>
  </si>
  <si>
    <t>1276640304</t>
  </si>
  <si>
    <t>301</t>
  </si>
  <si>
    <t>54914137</t>
  </si>
  <si>
    <t>kování k posuvným dveřím mušle</t>
  </si>
  <si>
    <t>669794886</t>
  </si>
  <si>
    <t>302</t>
  </si>
  <si>
    <t>766682111</t>
  </si>
  <si>
    <t>Montáž zárubní obložkových pro dveře jednokřídlové tl stěny do 170 mm</t>
  </si>
  <si>
    <t>-800634723</t>
  </si>
  <si>
    <t>7+8+1</t>
  </si>
  <si>
    <t>303</t>
  </si>
  <si>
    <t>766682112</t>
  </si>
  <si>
    <t>Montáž zárubní obložkových pro dveře jednokřídlové tl stěny přes 170 do 350 mm</t>
  </si>
  <si>
    <t>-1505241017</t>
  </si>
  <si>
    <t>4+3</t>
  </si>
  <si>
    <t>304</t>
  </si>
  <si>
    <t>6118110R</t>
  </si>
  <si>
    <t>zárubeň jednokřídlá obložková s dýhovaným povrchem tl stěny 160-250mm rozměru 600-900/2100mm</t>
  </si>
  <si>
    <t>-1103288118</t>
  </si>
  <si>
    <t>7+8</t>
  </si>
  <si>
    <t>305</t>
  </si>
  <si>
    <t>6118110R1</t>
  </si>
  <si>
    <t>zárubeň jednokřídlá obložková s dýhovaným povrchem tl stěny 260-350mm rozměru 600-900/2100mm</t>
  </si>
  <si>
    <t>1443948445</t>
  </si>
  <si>
    <t>306</t>
  </si>
  <si>
    <t>6118235R</t>
  </si>
  <si>
    <t>zárubeň jednokřídlá obložková na pozdro s dýhovaným povrchem tl stěny 160-250mm rozměru 900/2100mm</t>
  </si>
  <si>
    <t>1299851223</t>
  </si>
  <si>
    <t>307</t>
  </si>
  <si>
    <t>766682211</t>
  </si>
  <si>
    <t>Montáž zárubní obložkových protipožárních pro dveře jednokřídlové tl stěny do 170 mm</t>
  </si>
  <si>
    <t>-45171330</t>
  </si>
  <si>
    <t>5+4</t>
  </si>
  <si>
    <t>308</t>
  </si>
  <si>
    <t>766682212</t>
  </si>
  <si>
    <t>Montáž zárubní obložkových protipožárních pro dveře jednokřídlové tl stěny přes 170 do 350 mm</t>
  </si>
  <si>
    <t>-494744892</t>
  </si>
  <si>
    <t>309</t>
  </si>
  <si>
    <t>6118231R</t>
  </si>
  <si>
    <t>zárubeň jednokřídlá obložková s dýhovaným povrchem a protipožární úpravou tl stěny 160-250mm rozměru 600-1100/2100mm</t>
  </si>
  <si>
    <t>-418566682</t>
  </si>
  <si>
    <t>5+4+2</t>
  </si>
  <si>
    <t>310</t>
  </si>
  <si>
    <t>6118232R</t>
  </si>
  <si>
    <t>zárubeň jednokřídlá obložková s dýhovaným povrchem a protipožární úpravou tl stěny 260-350mm rozměru 600-1100/2100mm</t>
  </si>
  <si>
    <t>-562527807</t>
  </si>
  <si>
    <t>311</t>
  </si>
  <si>
    <t>766682222</t>
  </si>
  <si>
    <t>Montáž zárubní obložkových protipožárních pro dveře dvoukřídlové tl stěny přes 170 do 350 mm</t>
  </si>
  <si>
    <t>-431355666</t>
  </si>
  <si>
    <t>312</t>
  </si>
  <si>
    <t>6118234R</t>
  </si>
  <si>
    <t>zárubeň dvoukřídlá obložková s dýhovaným povrchem a protipožární úpravou tl stěny 260-350mm rozměru 1800/2100mm</t>
  </si>
  <si>
    <t>1484954036</t>
  </si>
  <si>
    <t>313</t>
  </si>
  <si>
    <t>766694116</t>
  </si>
  <si>
    <t>Montáž parapetních desek dřevěných nebo plastových š do 30 cm</t>
  </si>
  <si>
    <t>1073939667</t>
  </si>
  <si>
    <t>"ST01 v 2.10 schodiště" (1,85)*1</t>
  </si>
  <si>
    <t>"ST02" (1,4)*7</t>
  </si>
  <si>
    <t>314</t>
  </si>
  <si>
    <t>607941R1</t>
  </si>
  <si>
    <t>parapet jasanový, tloušťka 20 mm + nos 40 mm, vč. povrchové úpravy</t>
  </si>
  <si>
    <t>-1322522870</t>
  </si>
  <si>
    <t>ST12, vč. kvalitního odolného olejovoskového laku</t>
  </si>
  <si>
    <t>11,65*1,1</t>
  </si>
  <si>
    <t>315</t>
  </si>
  <si>
    <t>766R003</t>
  </si>
  <si>
    <t>D+M TV02 Kuchyňská sestava se spotřebiči, dřezem, baterií</t>
  </si>
  <si>
    <t>ks</t>
  </si>
  <si>
    <t>1124657168</t>
  </si>
  <si>
    <t>TV02</t>
  </si>
  <si>
    <t>vč. KS02 baterie, KS03 myčka, KS04 řešení třídění odpadu, KS06 mikrovlnná trouba, KS07 kuchyňský dřez, KS08 lednice</t>
  </si>
  <si>
    <t>Kuchyňská linka: deska umělý kámen tl. 30 mm, vybrána na základě vzorku, s povrchem odolným proti oděru, voděodolný, pohledové a</t>
  </si>
  <si>
    <t>nepohledové plochy LTD deska tl. 18 mm. Vybráno na základě vzorků. Kuchyňská police: HPL deska tl. 18 mm, finální povrch desek vybrán</t>
  </si>
  <si>
    <t>na základě vzorků. Kuchyňská dvířka: HPL deska tl. 18 mm, finální povrch desky vybrán na základě vzorlů. Sokl ve stejném provedení jako</t>
  </si>
  <si>
    <t>kuchyňská dvířka. Hrany ABS budou olepeny PU v barvě hrany. Provedení obkladu viz. Spárořezy</t>
  </si>
  <si>
    <t>v 2.09</t>
  </si>
  <si>
    <t>materiál: LTD deska, umělý kámen</t>
  </si>
  <si>
    <t>barevnost: dub světlý, bílá, šedá, úchyty zelená RAL 6021</t>
  </si>
  <si>
    <t>316</t>
  </si>
  <si>
    <t>766R004</t>
  </si>
  <si>
    <t>D+M TV03 Skříňové sestavy</t>
  </si>
  <si>
    <t>1116612446</t>
  </si>
  <si>
    <t>TV03</t>
  </si>
  <si>
    <t>Skříňová sestava s povrchy vybráné na základě vzorku, s povrchem odolným proti oděru, voděodolným. Pohledové a nepohledové plochy</t>
  </si>
  <si>
    <t>LTD deska tl. 18 mm. Vybráno na základě vzorků.. Sokl ve stejném provedení jako dvířka. Krycí líšty LTD tl. 18 mm. Provedení obkladu viz.</t>
  </si>
  <si>
    <t>Spárořezy.</t>
  </si>
  <si>
    <t>v 1.06 a, 2.04 a</t>
  </si>
  <si>
    <t>materiál: Dle architekta: LTD deska, viz. Truhlářské výrobky</t>
  </si>
  <si>
    <t>barevnost: Dle architekta: dub světlý, úchyty zelená RAL 6021. Viz. Truhlářské výrobky</t>
  </si>
  <si>
    <t>rozměry: dle projektu</t>
  </si>
  <si>
    <t>317</t>
  </si>
  <si>
    <t>766R005</t>
  </si>
  <si>
    <t>D+M TV04 Lavice broskvová</t>
  </si>
  <si>
    <t>-1039155416</t>
  </si>
  <si>
    <t>TV04</t>
  </si>
  <si>
    <t>Lavice s potahem koženkou. Barevné provedení: podstavec dub, potah bosková barva, RAL 060 70 50. Podstavec HPL deska, tl. 32 mm.</t>
  </si>
  <si>
    <t>Potáh na desce MDF tl. 12 mm, koženka.</t>
  </si>
  <si>
    <t>1.07, 1.14</t>
  </si>
  <si>
    <t>materiál: Dle architekta: podstavec HPL deska, potah koženka na MDF desce</t>
  </si>
  <si>
    <t>barevnost: dub světlý, koženka brosková RAL 060 70 50. Viz. Truhlářské výrobky</t>
  </si>
  <si>
    <t>rozměry: 1 260 x 510 x 440 mm</t>
  </si>
  <si>
    <t>318</t>
  </si>
  <si>
    <t>766R006</t>
  </si>
  <si>
    <t>D+M TV05 Šatní skříně</t>
  </si>
  <si>
    <t>1648650299</t>
  </si>
  <si>
    <t>TV05</t>
  </si>
  <si>
    <t>Šatní skříňě s povrchy vybráné na základě vzorku, s povrchem odolným proti oděru, voděodolným. Pohledové a nepohledové plochy LTD</t>
  </si>
  <si>
    <t>deska tl. 18 mm a HPL tl. 28 mm. Vybráno na základě vzorků. Police: LTD deska tl. 18 mm, římsy a zadní panely HPL deska tl. 28 mm.</t>
  </si>
  <si>
    <t>Barevné provedení: desky s dřevodekorem dub, dekor zadního panelu RAL 6021, zelená. Háčky viz. 03 Truhlářské výrobky, katalog.</t>
  </si>
  <si>
    <t>1.07, 2.05</t>
  </si>
  <si>
    <t>materiál: HPL a LTD desky</t>
  </si>
  <si>
    <t>barevnost: Dřevodekor dub, zadní panel RAL 6021. Háčky viz. katalog TV_03, KATALOG</t>
  </si>
  <si>
    <t>rozměry: 6 020 x 1 370 x 560 mm</t>
  </si>
  <si>
    <t>319</t>
  </si>
  <si>
    <t>766R007</t>
  </si>
  <si>
    <t>D+M TV06 Police na 7 ručníků</t>
  </si>
  <si>
    <t>-1570972722</t>
  </si>
  <si>
    <t>TV06</t>
  </si>
  <si>
    <t>Police na 7 ručníků a kelímků. Dělící panel, police, zadní panel - LTD deska tl.18 mm. Barevné provedení: dřevodekor dub, zelená RAL</t>
  </si>
  <si>
    <t>6021. Dřevěné háčky viz. 03 Truhlářské výrobky.</t>
  </si>
  <si>
    <t>1.03, 2.02</t>
  </si>
  <si>
    <t>materiál: LTD deska 18 mm</t>
  </si>
  <si>
    <t>barevnost: Dřevodekor dub, zelená RAL 6021</t>
  </si>
  <si>
    <t>rozměry: 908 x 710 x 130 mm</t>
  </si>
  <si>
    <t>320</t>
  </si>
  <si>
    <t>766R008</t>
  </si>
  <si>
    <t>D+M TV07 Police na 4 ručníky</t>
  </si>
  <si>
    <t>-655669545</t>
  </si>
  <si>
    <t>TV07</t>
  </si>
  <si>
    <t>Police na 4 ručníky a kelímky. Dělící panel, police, zadní panel - LTD deska tl.12 mm. Barevné provedení: dřevodekor dub, zelená RAL</t>
  </si>
  <si>
    <t>rozměry: 524 x 710 x 130 mm</t>
  </si>
  <si>
    <t>321</t>
  </si>
  <si>
    <t>766R009</t>
  </si>
  <si>
    <t>D+M TV08 Sedací sestava pod schodištěm</t>
  </si>
  <si>
    <t>2031442639</t>
  </si>
  <si>
    <t>TV08</t>
  </si>
  <si>
    <t>Sedácí sestava pod schodištěm. Kombinace LTD (tl. 12 mm) a HPL (tl.32 mm) desek. Barevné provedení: dubový dřevodekor.</t>
  </si>
  <si>
    <t>v 1.14</t>
  </si>
  <si>
    <t>materiál: LTD, HPL desky</t>
  </si>
  <si>
    <t>barevnost: Dřevodekor dub</t>
  </si>
  <si>
    <t>322</t>
  </si>
  <si>
    <t>766R010</t>
  </si>
  <si>
    <t>D+M TV09 Dřevěný stěnový obklad</t>
  </si>
  <si>
    <t>-347796867</t>
  </si>
  <si>
    <t>TV09, vč. podkladního roštu, vč.olemování</t>
  </si>
  <si>
    <t>Obklad stěnový dřevodekor. LTD deska tl. 18 mm, výška nad soklem 1 100 ( keramický sokl výška 80 mm ). Barevné provedení:</t>
  </si>
  <si>
    <t>dřevodekor dub.</t>
  </si>
  <si>
    <t>v 1.14, 2.10, vč. schodiště</t>
  </si>
  <si>
    <t>materiál: LTD deska</t>
  </si>
  <si>
    <t>rozměry: dle projektu -viz.TV09, 1 100 mm výška, 18 mm tloušťka.</t>
  </si>
  <si>
    <t>323</t>
  </si>
  <si>
    <t>766R001</t>
  </si>
  <si>
    <t>D+M TV10 WC přepážka 800x885 mm</t>
  </si>
  <si>
    <t>-436594332</t>
  </si>
  <si>
    <t>TV10</t>
  </si>
  <si>
    <t>WC dělící stěna na nožičkách. Provedení: HPL deska tl. 28 mm, kotvení úhelníky do zdi. Barevné provedení: zelená, RAL 6021. Rozměry:</t>
  </si>
  <si>
    <t>800 x 885 x 28 mm</t>
  </si>
  <si>
    <t>nerez nožičky</t>
  </si>
  <si>
    <t>HPL deska</t>
  </si>
  <si>
    <t>Zelená, RAL 6021</t>
  </si>
  <si>
    <t>324</t>
  </si>
  <si>
    <t>766R002</t>
  </si>
  <si>
    <t>D+M TV11 WC přepážka 600x885 mm</t>
  </si>
  <si>
    <t>592243115</t>
  </si>
  <si>
    <t>600 x 885 x 28 mm</t>
  </si>
  <si>
    <t>325</t>
  </si>
  <si>
    <t>766R011</t>
  </si>
  <si>
    <t>D+M TV12 Lavice modrá</t>
  </si>
  <si>
    <t>-1298712958</t>
  </si>
  <si>
    <t>TV12</t>
  </si>
  <si>
    <t>Lavice s potahem koženkou. Barevné provedení: podstavec dub, potah modrá barva, RAL 240 80 15. Podstavec HPL deska, tl. 32 mm.</t>
  </si>
  <si>
    <t>Potáh na desce LTD tl. 12 mm, koženka.</t>
  </si>
  <si>
    <t>2.05, 2.10</t>
  </si>
  <si>
    <t>materiál: Dle architekta: podstavec HPL deska, potah koženka na LTD desce</t>
  </si>
  <si>
    <t>barevnost: dub světlý, koženka modrá RAL 2408015. Viz. Truhlářské výrobky</t>
  </si>
  <si>
    <t>326</t>
  </si>
  <si>
    <t>998766202</t>
  </si>
  <si>
    <t>Přesun hmot procentní pro kce truhlářské v objektech v přes 6 do 12 m</t>
  </si>
  <si>
    <t>%</t>
  </si>
  <si>
    <t>-913013452</t>
  </si>
  <si>
    <t>766-PN</t>
  </si>
  <si>
    <t>Posuvný nábytek</t>
  </si>
  <si>
    <t>327</t>
  </si>
  <si>
    <t>766PNR026</t>
  </si>
  <si>
    <t>D+M KS09 Lezecká stěna, oranžové chyty</t>
  </si>
  <si>
    <t>1233687257</t>
  </si>
  <si>
    <t>viz. katalogové listy/standardy</t>
  </si>
  <si>
    <t>Lezeckou stěnu lze instalovat na zdi, dřevěné konstrukce i na sádrokarton. Čtyři desky z 18 mm březové překližky s lezeckými chyty. Každá</t>
  </si>
  <si>
    <t>deska má na zadní straně rám a celková hloubka jedné desky je 36mm včetně dřevěného rámu. Na každé desce je 20 otvorů pro lezecké</t>
  </si>
  <si>
    <t>chyty. Pozici lezeckých chytů lze měnit. Oranžovo-šedá kombinace barevných chytů.</t>
  </si>
  <si>
    <t>1 560 x 2 360 mm</t>
  </si>
  <si>
    <t>328</t>
  </si>
  <si>
    <t>766PNR028</t>
  </si>
  <si>
    <t>D+M KS11 Lezecká stěna, modré chyty</t>
  </si>
  <si>
    <t>-45662644</t>
  </si>
  <si>
    <t>329</t>
  </si>
  <si>
    <t>766PNR031</t>
  </si>
  <si>
    <t>Koordinace s vybraným dodavatelem nábytku (posuvný nábytek mimo KS09 a KS11 není součástí dodávky stavby)</t>
  </si>
  <si>
    <t>-727223640</t>
  </si>
  <si>
    <t>330</t>
  </si>
  <si>
    <t>7671651R1</t>
  </si>
  <si>
    <t>Dodávka + montáž madla schodiště, vč. kotvení, vč. povrchové úpravy</t>
  </si>
  <si>
    <t>-634201336</t>
  </si>
  <si>
    <t>upřesnění viz. zadávací PD</t>
  </si>
  <si>
    <t>ST30, zdvojené madlo ve výškách 450 a 900 mm, RAL 6021</t>
  </si>
  <si>
    <t>(4,5+4,5)*2</t>
  </si>
  <si>
    <t>331</t>
  </si>
  <si>
    <t>7672113R01</t>
  </si>
  <si>
    <t xml:space="preserve">Dodávka + montáž venkovního kovového schodiště, vč. zábradlí, podesty, vč. povrchové úpravy </t>
  </si>
  <si>
    <t>-1043950407</t>
  </si>
  <si>
    <t>vč. zábradlí ST_14</t>
  </si>
  <si>
    <t>332</t>
  </si>
  <si>
    <t>7672201R1</t>
  </si>
  <si>
    <t>Dodávka + montáž zábradlí schodišťového, vč. kotvení, vč. povrchové úpravy</t>
  </si>
  <si>
    <t>-1338224396</t>
  </si>
  <si>
    <t xml:space="preserve">ST15, zdvojené madlo ve výškách 450 a 900 mm, RAL  6021</t>
  </si>
  <si>
    <t>4,5+0,25+4,5+1,5</t>
  </si>
  <si>
    <t>333</t>
  </si>
  <si>
    <t>7673301R1</t>
  </si>
  <si>
    <t>Dodávka + montáž tubusového světlovodu do ploché střechy - kopule, tubus, stropní difuzér, vč. příslušenství</t>
  </si>
  <si>
    <t>-1446463695</t>
  </si>
  <si>
    <t>ST22</t>
  </si>
  <si>
    <t>334</t>
  </si>
  <si>
    <t>767416411</t>
  </si>
  <si>
    <t>Montáž skleněné markýzy nad vstupy</t>
  </si>
  <si>
    <t>-1101781733</t>
  </si>
  <si>
    <t>"nad vstupem 1.NP hlavní vchod" 1,85*6,55</t>
  </si>
  <si>
    <t>"nad vstupem 2.NP u venkovního schodiště" 1,33*1,5</t>
  </si>
  <si>
    <t>335</t>
  </si>
  <si>
    <t>634370R1</t>
  </si>
  <si>
    <t>stříška vchodová rovná, nerezové kování, výplň vrstvené bezpečnostní sklo 1330x1500mm</t>
  </si>
  <si>
    <t>"nad vstupem 2.NP u venkovního schodiště" 1</t>
  </si>
  <si>
    <t>336</t>
  </si>
  <si>
    <t>634370R2</t>
  </si>
  <si>
    <t>stříška vchodová rovná, nerezové kování, výplň vrstvené bezpečnostní sklo 1850x6550mm</t>
  </si>
  <si>
    <t>-446729840</t>
  </si>
  <si>
    <t>ST29</t>
  </si>
  <si>
    <t>"nad vstupem 1.NP hlavní vchod" 1</t>
  </si>
  <si>
    <t>337</t>
  </si>
  <si>
    <t>7678321R1</t>
  </si>
  <si>
    <t>Dodávka a montáž hliníkového žebříku s hákem na žebřík</t>
  </si>
  <si>
    <t>-1420911395</t>
  </si>
  <si>
    <t>ST28</t>
  </si>
  <si>
    <t>338</t>
  </si>
  <si>
    <t>767995111</t>
  </si>
  <si>
    <t>Montáž atypických zámečnických konstrukcí hm do 5 kg</t>
  </si>
  <si>
    <t>1972945708</t>
  </si>
  <si>
    <t>okna u podlahy 1.NP - 8ks 2,3m, 1 ks 1,4m - viz. detaily D.04 a D.05</t>
  </si>
  <si>
    <t>L profil 100x100x6 mm délky ´100 mm</t>
  </si>
  <si>
    <t>2*(8*6+1*4)*0,1*9,4</t>
  </si>
  <si>
    <t>339</t>
  </si>
  <si>
    <t>13010438</t>
  </si>
  <si>
    <t>úhelník ocelový rovnostranný jakost S235JR (11 375) 100x100x6mm</t>
  </si>
  <si>
    <t>1685663694</t>
  </si>
  <si>
    <t>97,76*1,1/1000</t>
  </si>
  <si>
    <t>340</t>
  </si>
  <si>
    <t>767995114</t>
  </si>
  <si>
    <t>Montáž atypických zámečnických konstrukcí hm přes 20 do 50 kg</t>
  </si>
  <si>
    <t>-359153859</t>
  </si>
  <si>
    <t>Jeklový profil 150x100x4 mm délky na šířku oken</t>
  </si>
  <si>
    <t>(8*2,3+1*1,4)*14,6</t>
  </si>
  <si>
    <t>341</t>
  </si>
  <si>
    <t>1455043R</t>
  </si>
  <si>
    <t>profil ocelový jakost S235 průřez obdelníkový 150x100x4mm</t>
  </si>
  <si>
    <t>1608252670</t>
  </si>
  <si>
    <t>289,08*1,1/1000</t>
  </si>
  <si>
    <t>342</t>
  </si>
  <si>
    <t>953961212</t>
  </si>
  <si>
    <t>Kotvy chemickou patronou M 10 hl 90 mm do betonu, ŽB nebo kamene s vyvrtáním otvoru</t>
  </si>
  <si>
    <t>-1896274768</t>
  </si>
  <si>
    <t>kotvení L profilů k základové desce - 2 kotvy na 1 ks L profilu</t>
  </si>
  <si>
    <t>(8*6+1*4)*2</t>
  </si>
  <si>
    <t>343</t>
  </si>
  <si>
    <t>953965115</t>
  </si>
  <si>
    <t>Kotevní šroub pro chemické kotvy M 10 dl 130 mm</t>
  </si>
  <si>
    <t>-649235836</t>
  </si>
  <si>
    <t>344</t>
  </si>
  <si>
    <t>767R001</t>
  </si>
  <si>
    <t>Dodávka + montáž jídelního výtahu, vč. dveří s PO, vč. příslušenství, vč. stavebních přípomocí</t>
  </si>
  <si>
    <t>-1792597048</t>
  </si>
  <si>
    <t>šachta zděná 1000x1150 mm</t>
  </si>
  <si>
    <t>klec 800x800</t>
  </si>
  <si>
    <t>nosnost 100 kg</t>
  </si>
  <si>
    <t>dopravní rychlost 0,25 m/s</t>
  </si>
  <si>
    <t>elektromotor 1,5 -2,5 kW</t>
  </si>
  <si>
    <t>počet stanic 2</t>
  </si>
  <si>
    <t>dveře 2ks - EW30DP1 800x2100 mm</t>
  </si>
  <si>
    <t>345</t>
  </si>
  <si>
    <t>7676203R1</t>
  </si>
  <si>
    <t>Montáž oken kovových s izolačními trojskly otevíravých plochy přes 0,6 do 1,5 m2</t>
  </si>
  <si>
    <t>-65921642</t>
  </si>
  <si>
    <t>montáž do zdiva, do betonu, předsazená montáž</t>
  </si>
  <si>
    <t>"ST02" 1,4*0,7*7</t>
  </si>
  <si>
    <t>346</t>
  </si>
  <si>
    <t>55341009</t>
  </si>
  <si>
    <t>okno Al otevíravé/sklopné trojsklo do plochy 1m2</t>
  </si>
  <si>
    <t>-1326187155</t>
  </si>
  <si>
    <t>Hliníková okna a dveře splňující standard pro pasivní budovy. Rám jednoduchý, hloubka 97mm, čiré izolační bezpečnostní trojsklo,</t>
  </si>
  <si>
    <t>vduchotěsnost, max. zkušební tlak - 4 (600 Pa), vodotěsnost - E900 (900 Pa), odolnost proti zatížení větrem - C5 (2000 Pa), vzduchová</t>
  </si>
  <si>
    <t>neprůzvučnost - Rw = 46 (-1; -4) dB, odolnost proti vloupání - RC3/WK3, tepelná izolace - Uf = 0,90 W/m²K</t>
  </si>
  <si>
    <t>vč. bloku z tvrzené PS pěny průběžný na šířku výplně (viz. detaily)</t>
  </si>
  <si>
    <t>347</t>
  </si>
  <si>
    <t>7676203R3</t>
  </si>
  <si>
    <t xml:space="preserve">Montáž oken kovových s izolačními trojskly otevíravých  plochy přes 2,5 do 7 m2</t>
  </si>
  <si>
    <t>-1983894853</t>
  </si>
  <si>
    <t>"ST01" 1,85*2,85*2</t>
  </si>
  <si>
    <t>"ST03" 1,4*2,85*8</t>
  </si>
  <si>
    <t>"ST20" 2,3*2,85*17</t>
  </si>
  <si>
    <t>348</t>
  </si>
  <si>
    <t>5534101R1</t>
  </si>
  <si>
    <t>okno Al otevíravé/sklopné trojsklo přes plochu 1m2 přes v 2,5m</t>
  </si>
  <si>
    <t>701855845</t>
  </si>
  <si>
    <t>neprůzvučnost - Rw = 46 (-1; -4) dB, odolnost proti vloupání - RC3/WK3, tepelná izolace - Uf = 0,90 W/m2K</t>
  </si>
  <si>
    <t xml:space="preserve">vč. bloku z tvrzené PS pěny průběžný na šířku výplně (viz. detaily) </t>
  </si>
  <si>
    <t>349</t>
  </si>
  <si>
    <t>5534101R2</t>
  </si>
  <si>
    <t>-570393499</t>
  </si>
  <si>
    <t>Hliníková okna a dveře splňující standard pro pasivní budovy. Rám jednoduchý, hloubka 120mm, čiré izolační bezpečnostní trojsklo,</t>
  </si>
  <si>
    <t>neprůzvučnost - Rw = 46 (-1; -4) dB, odolnost proti vloupání - RC3/WK3, tepelná izolace - Uf = 1,1 W/m2K</t>
  </si>
  <si>
    <t>"ST20" 2,3*2,85*16</t>
  </si>
  <si>
    <t>350</t>
  </si>
  <si>
    <t>5534101R3</t>
  </si>
  <si>
    <t>-2145903998</t>
  </si>
  <si>
    <t>vč. dveří do 1.06b - kování klika/klika, cylindrická vložka</t>
  </si>
  <si>
    <t>"ST20" 2,3*2,85*1</t>
  </si>
  <si>
    <t>351</t>
  </si>
  <si>
    <t>767640112</t>
  </si>
  <si>
    <t>Montáž dveří ocelových nebo hliníkových vchodových jednokřídlových s nadsvětlíkem</t>
  </si>
  <si>
    <t>-957596133</t>
  </si>
  <si>
    <t>"ST05" 2</t>
  </si>
  <si>
    <t>352</t>
  </si>
  <si>
    <t>553413R1</t>
  </si>
  <si>
    <t>dveře jednokřídlé Al prosklené s nadsvětlíkem max rozměru otvoru 3,3m2 bezpečnostní třídy RC3</t>
  </si>
  <si>
    <t>-1396472011</t>
  </si>
  <si>
    <t>vč. cylindrické vložky</t>
  </si>
  <si>
    <t>vč. bloku z tvrzené PS pěny průběžný na šířku výplně (viz. detail D05)</t>
  </si>
  <si>
    <t>"ST05" 0,9*2,85*2</t>
  </si>
  <si>
    <t>353</t>
  </si>
  <si>
    <t>767640114</t>
  </si>
  <si>
    <t>Montáž dveří ocelových nebo hliníkových vchodových jednokřídlových s pevným bočním dílem a nadsvětlíkem</t>
  </si>
  <si>
    <t>1679052128</t>
  </si>
  <si>
    <t>"ST06" 1</t>
  </si>
  <si>
    <t>354</t>
  </si>
  <si>
    <t>553413R3</t>
  </si>
  <si>
    <t>dveře jednokřídlé Al prosklené s nadsvětlííkem a bočním světlíkem max rozměru otvoru 4,14m2 bezpečnostní třídy RC3</t>
  </si>
  <si>
    <t>-1585820943</t>
  </si>
  <si>
    <t>"ST06" 1,4*2,85*1</t>
  </si>
  <si>
    <t>355</t>
  </si>
  <si>
    <t>767640222</t>
  </si>
  <si>
    <t>Montáž dveří ocelových nebo hliníkových vchodových dvoukřídlových s nadsvětlíkem</t>
  </si>
  <si>
    <t>2139551102</t>
  </si>
  <si>
    <t>"ST04" 3</t>
  </si>
  <si>
    <t>356</t>
  </si>
  <si>
    <t>553413R2</t>
  </si>
  <si>
    <t>dveře dvoukřídlé Al prosklené max rozměru otvoru 4,84m2 bezpečnostní třídy RC3</t>
  </si>
  <si>
    <t>1183477417</t>
  </si>
  <si>
    <t>"ST04" 1,8*2,85*3</t>
  </si>
  <si>
    <t>357</t>
  </si>
  <si>
    <t>767627306</t>
  </si>
  <si>
    <t>Připojovací spára oken a stěn parotěsnou páskou interiérovou</t>
  </si>
  <si>
    <t>-1419388648</t>
  </si>
  <si>
    <t>"ST01" (1,85+2,85)*2*2</t>
  </si>
  <si>
    <t>"ST02" (1,4+0,7)*2*7</t>
  </si>
  <si>
    <t>"ST03" (1,4+2,85)*2*8</t>
  </si>
  <si>
    <t>"ST20" (2,3+2,85)*2*17</t>
  </si>
  <si>
    <t>"ST04" (1,8+2,85)*2*3</t>
  </si>
  <si>
    <t>"ST05" (0,9+2,85)*2*2</t>
  </si>
  <si>
    <t>"ST06" (1,4+2,85)*2*1</t>
  </si>
  <si>
    <t>358</t>
  </si>
  <si>
    <t>767627307</t>
  </si>
  <si>
    <t>Připojovací spára oken a stěn paropropustnou páskou exteriérovou</t>
  </si>
  <si>
    <t>-1290542547</t>
  </si>
  <si>
    <t>359</t>
  </si>
  <si>
    <t>767649191</t>
  </si>
  <si>
    <t>Montáž dveřního hydraulického samozavírače</t>
  </si>
  <si>
    <t>-983904770</t>
  </si>
  <si>
    <t>3*2+2+1</t>
  </si>
  <si>
    <t>360</t>
  </si>
  <si>
    <t>-346364324</t>
  </si>
  <si>
    <t>361</t>
  </si>
  <si>
    <t>767649197</t>
  </si>
  <si>
    <t>Montáž panikového kování dveří jednokřídlých</t>
  </si>
  <si>
    <t>656134968</t>
  </si>
  <si>
    <t>2+1</t>
  </si>
  <si>
    <t>362</t>
  </si>
  <si>
    <t>767649198</t>
  </si>
  <si>
    <t>Montáž panikového kování dveří dvoukřídlých</t>
  </si>
  <si>
    <t>-2119835246</t>
  </si>
  <si>
    <t>363</t>
  </si>
  <si>
    <t>54914131</t>
  </si>
  <si>
    <t>kování bezpečnostní klika/klika RC3</t>
  </si>
  <si>
    <t>1626537123</t>
  </si>
  <si>
    <t>364</t>
  </si>
  <si>
    <t>-1804856520</t>
  </si>
  <si>
    <t>365</t>
  </si>
  <si>
    <t>1438928422</t>
  </si>
  <si>
    <t>366</t>
  </si>
  <si>
    <t>767610116</t>
  </si>
  <si>
    <t>Montáž oken kovových jednoduchých pevných do zdiva pl přes 0,6 do 1,5 m2</t>
  </si>
  <si>
    <t>1087091080</t>
  </si>
  <si>
    <t>"interiérová okna ST21" 1,4*0,7*4</t>
  </si>
  <si>
    <t>367</t>
  </si>
  <si>
    <t>5534100R</t>
  </si>
  <si>
    <t>okno Al s fixním zasklením do plochy 1m2</t>
  </si>
  <si>
    <t>1155526312</t>
  </si>
  <si>
    <t>upřesnění dle zadávací PD</t>
  </si>
  <si>
    <t>Hliníková interiérová okna. Rám jednoduchý, čiré bezpečnostní sklo</t>
  </si>
  <si>
    <t>"ST21" 1,4*0,7*4</t>
  </si>
  <si>
    <t>368</t>
  </si>
  <si>
    <t>767R010</t>
  </si>
  <si>
    <t>Dodávka + montáž exteriérových lamel WPC, vč. AL konstrukce a kotvení</t>
  </si>
  <si>
    <t>211016602</t>
  </si>
  <si>
    <t>upřesnění viz.zadávací PD</t>
  </si>
  <si>
    <t>ST19, lamelový obklad WPC, 360 stupňů krytí ochranným štítem, který chrání produkt před škůdci, změnou barvy, počasím vyblednutím, poškrábáním</t>
  </si>
  <si>
    <t>nevyžaduje údržbu</t>
  </si>
  <si>
    <t>vč. AL konstrukce a kotvení (viz. výkres Schema konstrukcí laťování na fasádách)</t>
  </si>
  <si>
    <t>"1.NP" 2,85*(1,4+1,0*7+1,4+1,85*2+2,625+0,85+3,65+3,85+0,53+2,07+5,05+4,85+5,075)</t>
  </si>
  <si>
    <t>"2.NP" 2,85*(1,0*9+1,85*2+2,625+1,25+1,75+0,5+1,98+0,5+4,05+0,6+1,775+0,6+2,05+5,05+4,85+3,7)</t>
  </si>
  <si>
    <t>369</t>
  </si>
  <si>
    <t>767R011</t>
  </si>
  <si>
    <t>Dodávka + montáž exteriérových hliníkových žaluzií vč. kastlíku a doplechování, vč. kotvení, vč. elektricky řízeného stínění na dálkový ovladač</t>
  </si>
  <si>
    <t>493231285</t>
  </si>
  <si>
    <t>ST17</t>
  </si>
  <si>
    <t>Exteriérová žaluzie včetně krycího plechu (schránky). Horní hliníkový profil 58x60 mm, povrchová úprava RAL 6021. Hliníkové lamely š.</t>
  </si>
  <si>
    <t>83x0,42 s plochými okraji, povrchová úprava RAL 6021. Vodící lanka nerezová s opláštěním. Předokenní žaluzie je umístěna v</t>
  </si>
  <si>
    <t>podomítkové schránce skryté pod fasádou domu. Ovládání elektricky řízeného stínění na dálkový ovladač.</t>
  </si>
  <si>
    <t>viz. detail D.02 - vč. vytvoření kastlíku, desky z PIR nebo fenolicképěny, lakovaného plechu, vč. kotvících prvků pro žaluzie</t>
  </si>
  <si>
    <t>"1.NP" 2,85*(8*2,3+1,4)+0,7*(1,4)</t>
  </si>
  <si>
    <t>"2.NP" 2,85*(9*2,3+1,4+2*2,85+6*1,4)+0,7*(1,4)</t>
  </si>
  <si>
    <t>370</t>
  </si>
  <si>
    <t>767R012</t>
  </si>
  <si>
    <t>Dodávka + montáž záchytného systému</t>
  </si>
  <si>
    <t>-699460729</t>
  </si>
  <si>
    <t>kotevní body nerez do ŽB kce délky 600 mm...8ks</t>
  </si>
  <si>
    <t>kotevní body nerez do ŽB kce délky 700 mm...3ks</t>
  </si>
  <si>
    <t>montážní "textilní" lano...23m</t>
  </si>
  <si>
    <t>set pro údržbu střechy, obsahuje zachycovací postroj, spojovací lano</t>
  </si>
  <si>
    <t>montáž</t>
  </si>
  <si>
    <t>revize a předání do užívání</t>
  </si>
  <si>
    <t>371</t>
  </si>
  <si>
    <t>767531111</t>
  </si>
  <si>
    <t>Montáž vstupních kovových nebo plastových rohoží čisticích zón</t>
  </si>
  <si>
    <t>-1018861644</t>
  </si>
  <si>
    <t>SM01</t>
  </si>
  <si>
    <t>rozměr 2,0*1,2</t>
  </si>
  <si>
    <t>2*1,2</t>
  </si>
  <si>
    <t>372</t>
  </si>
  <si>
    <t>69752001</t>
  </si>
  <si>
    <t>rohož vstupní provedení hliník standard 27 mm</t>
  </si>
  <si>
    <t>1430777712</t>
  </si>
  <si>
    <t>Rohož z hliníkových profilů šířky 27 mm spojených nerezovým lankem a oddělených pryžovými mezikroužky, tím je umožněno stáčení</t>
  </si>
  <si>
    <t>rohože pro lepší manipulaci při úklidu. Dělení na 2 zóny: 1. hrubé nečistoty - výplň pryžové a kartáčové pásky, 2. jemné nečistoty - výplň</t>
  </si>
  <si>
    <t>textilní pásky. Uložení v úrovni podlahy do připravených otvorů osazených nerezovým rámem 30x30x3mm, hmotnost - 15-17 kg/m²</t>
  </si>
  <si>
    <t>Hliník, textilní pásky</t>
  </si>
  <si>
    <t>Černá</t>
  </si>
  <si>
    <t>výška - 27 mm</t>
  </si>
  <si>
    <t>373</t>
  </si>
  <si>
    <t>767531121</t>
  </si>
  <si>
    <t>Osazení zapuštěného rámu z L profilů k čisticím rohožím</t>
  </si>
  <si>
    <t>1285396534</t>
  </si>
  <si>
    <t>2,0+2,0+1,2+1,2</t>
  </si>
  <si>
    <t>374</t>
  </si>
  <si>
    <t>6975216R</t>
  </si>
  <si>
    <t>rám pro zapuštění profil L-30/30 -nerez</t>
  </si>
  <si>
    <t>951810659</t>
  </si>
  <si>
    <t>5,81818181818182*1,1 'Přepočtené koeficientem množství</t>
  </si>
  <si>
    <t>375</t>
  </si>
  <si>
    <t>767R013</t>
  </si>
  <si>
    <t>Dodávka + montáž kuchyňské sestavy nerez</t>
  </si>
  <si>
    <t>531970583</t>
  </si>
  <si>
    <t>vč. podstolového odlučovače tuků, vč. změkčovače vody</t>
  </si>
  <si>
    <t xml:space="preserve">- kvalita materiálu: potravinářská nemagnetická chromniklová nerezová ocel ČSN 17240 </t>
  </si>
  <si>
    <t xml:space="preserve">  tj. AISI 304 (nové označení ČSN 10088-1 1.4301 (x5CrNi18-10)</t>
  </si>
  <si>
    <t>- síla plechu funkčních ploch (např. pláty pracovních desek, police stolů atd.) nejméně 1,0 mm</t>
  </si>
  <si>
    <t>- vrchní deska stolů tloušťky min. 40 mm !!!</t>
  </si>
  <si>
    <t>- spodní police vyztužené</t>
  </si>
  <si>
    <t>- nohy provedeny z uzavřených nerez broušených profilů 40x40mm</t>
  </si>
  <si>
    <t>- povrch. úprava stolů jemným broušením</t>
  </si>
  <si>
    <t>- veškeré dřezy v lisovaném provedení</t>
  </si>
  <si>
    <t>- každý stůl bude mít na zadních nohách připraven uzemňovací šroub</t>
  </si>
  <si>
    <t>- zavařený dvojitý zadní lem pracovních desek v = 40 mm, s přehybem</t>
  </si>
  <si>
    <t>- výšková stavitelnost ± 30 mm</t>
  </si>
  <si>
    <t>- plné nerez police tl. 40 mm se světlostí 150 mm sendvičové konstrukce</t>
  </si>
  <si>
    <t>vč. dvojdřezu, baterie, myčky, lednice s mrazákem, mikrovlnné trouby, řešení na třídění odpadu</t>
  </si>
  <si>
    <t>"v 1.08 a 2.06" 2</t>
  </si>
  <si>
    <t>376</t>
  </si>
  <si>
    <t>998767202</t>
  </si>
  <si>
    <t>Přesun hmot procentní pro zámečnické konstrukce v objektech v přes 6 do 12 m</t>
  </si>
  <si>
    <t>12725136</t>
  </si>
  <si>
    <t>771</t>
  </si>
  <si>
    <t>Podlahy z dlaždic</t>
  </si>
  <si>
    <t>377</t>
  </si>
  <si>
    <t>771111011</t>
  </si>
  <si>
    <t>Vysátí podkladu před pokládkou dlažby</t>
  </si>
  <si>
    <t>-1415821586</t>
  </si>
  <si>
    <t>32,5*(0,154+0,3)+246,86+27,59</t>
  </si>
  <si>
    <t>378</t>
  </si>
  <si>
    <t>771121011</t>
  </si>
  <si>
    <t>Nátěr penetrační na podlahu</t>
  </si>
  <si>
    <t>1951262178</t>
  </si>
  <si>
    <t>před samonivelační stěrkou</t>
  </si>
  <si>
    <t>"stáv 1.19 + v místě bouraných otvorů" 12,85 + 1,9*(0,25+0,05+0,25) + 1,2*(0,25)</t>
  </si>
  <si>
    <t>379</t>
  </si>
  <si>
    <t>771151023</t>
  </si>
  <si>
    <t>Samonivelační stěrka podlah pevnosti 30 MPa tl přes 5 do 8 mm</t>
  </si>
  <si>
    <t>973480309</t>
  </si>
  <si>
    <t>380</t>
  </si>
  <si>
    <t>771591112</t>
  </si>
  <si>
    <t>Izolace pod dlažbu nátěrem nebo stěrkou ve dvou vrstvách</t>
  </si>
  <si>
    <t>-930883274</t>
  </si>
  <si>
    <t>381</t>
  </si>
  <si>
    <t>771591264</t>
  </si>
  <si>
    <t>Izolace těsnícími pásy mezi podlahou a stěnou</t>
  </si>
  <si>
    <t>-895629838</t>
  </si>
  <si>
    <t>"1.01" 11,96-0,9</t>
  </si>
  <si>
    <t>"1.03" 34,95-0,9*2</t>
  </si>
  <si>
    <t>"1.04" 25,54-0,9-1,8</t>
  </si>
  <si>
    <t>"1.08 bez šachty" 15,32-0,9*2-0,8</t>
  </si>
  <si>
    <t>"1.09" 7,22-0,7</t>
  </si>
  <si>
    <t>"1.10" 8,16-0,9</t>
  </si>
  <si>
    <t>"1.12" 6,28-0,7</t>
  </si>
  <si>
    <t>"2.02" 32,97-0,9*2-0,7*2</t>
  </si>
  <si>
    <t>"2.06 bez šachty" 15,32-0,9*2-0,8</t>
  </si>
  <si>
    <t>"2.07" 18,025-0,7*5</t>
  </si>
  <si>
    <t>"2.08" 6,84-0,7</t>
  </si>
  <si>
    <t>382</t>
  </si>
  <si>
    <t>-1229049606</t>
  </si>
  <si>
    <t>32,5*(0,154+0,3)+246,86+27,59-11,0</t>
  </si>
  <si>
    <t>383</t>
  </si>
  <si>
    <t>771274113</t>
  </si>
  <si>
    <t>Montáž obkladů stupnic z dlaždic keramických hladkých lepených cementovým flexibilním lepidlem š přes 250 do 300 mm</t>
  </si>
  <si>
    <t>906581992</t>
  </si>
  <si>
    <t>25*1,3</t>
  </si>
  <si>
    <t>384</t>
  </si>
  <si>
    <t>5976108R</t>
  </si>
  <si>
    <t>schodovka keramická mrazuvzdorná do interiéru i exteriéru R10/B povrch hladký/matný tl do 10mm š přes 250 do 300mm dl do 300mm (dle výběru architekta)</t>
  </si>
  <si>
    <t>-408233283</t>
  </si>
  <si>
    <t>32,5*1,15 'Přepočtené koeficientem množství</t>
  </si>
  <si>
    <t>385</t>
  </si>
  <si>
    <t>771274232</t>
  </si>
  <si>
    <t>Montáž obkladů podstupnic z dlaždic keramických hladkých lepených cementovým flexibilním lepidlem v přes 150 do 200 mm</t>
  </si>
  <si>
    <t>-1976246419</t>
  </si>
  <si>
    <t>386</t>
  </si>
  <si>
    <t>5976115R</t>
  </si>
  <si>
    <t xml:space="preserve">dlažba keramická  mrazuvzdorná do interiéru i exteriéru povrch hladký/matný tl do 10mm přes 22 do 25ks/m2 (dle výběru architekta)</t>
  </si>
  <si>
    <t>825419650</t>
  </si>
  <si>
    <t>SM03</t>
  </si>
  <si>
    <t>Rektifikované. Dlažba v barevném provedení červenohnědá o rozměru 200x200x8,5 a tloušťce 8,5 mm s matným povrchem. Vhodné pouze do interiéru.</t>
  </si>
  <si>
    <t>S velkými rozdíly v odstínu barev, struktury povrchu a kresby. Protiskluznost R10/B.</t>
  </si>
  <si>
    <t>Spárovácí hmota v barevném provedení (šedá). šedé spáry tl. 2 mm</t>
  </si>
  <si>
    <t>200x200x8,5 mm</t>
  </si>
  <si>
    <t>32,5/0,2*0,2*0,2*1,15</t>
  </si>
  <si>
    <t>387</t>
  </si>
  <si>
    <t>771474112</t>
  </si>
  <si>
    <t>Montáž soklů z dlaždic keramických rovných lepených cementovým flexibilním lepidlem v přes 65 do 90 mm</t>
  </si>
  <si>
    <t>-809687905</t>
  </si>
  <si>
    <t>"1.04" 25,54-0,9-1,8+0,15*2</t>
  </si>
  <si>
    <t>"1.05" 23,5-1,8-0,9*4+0,15*6</t>
  </si>
  <si>
    <t>"1.13" 12,12-1,8*2-0,9-0,7+0,15*2</t>
  </si>
  <si>
    <t>"1.14" 34,801+1,3+0,3-1,8-0,9*4</t>
  </si>
  <si>
    <t>"1.16" 14,1-1,8+0,15*2</t>
  </si>
  <si>
    <t>"2.10-hala" 21,25-0,9*6-0,7</t>
  </si>
  <si>
    <t>"2.10-mezipodesta" 5,6</t>
  </si>
  <si>
    <t>"2.11" 11,1-0,9</t>
  </si>
  <si>
    <t>"stáv 1.19" 14,56-1,8-1,2+0,25*4</t>
  </si>
  <si>
    <t>388</t>
  </si>
  <si>
    <t>771474132</t>
  </si>
  <si>
    <t>Montáž soklů z dlaždic keramických schodišťových stupňovitých lepených cementovým flexibilním lepidlem v přes 65 do 90 mm</t>
  </si>
  <si>
    <t>1637130050</t>
  </si>
  <si>
    <t>25*(0,3+0,154+0,07)</t>
  </si>
  <si>
    <t>389</t>
  </si>
  <si>
    <t>213714252</t>
  </si>
  <si>
    <t>(136,471+13,1)/0,2/2*0,2*0,2*1,15</t>
  </si>
  <si>
    <t>390</t>
  </si>
  <si>
    <t>771574419</t>
  </si>
  <si>
    <t>Montáž podlah keramických hladkých lepených cementovým flexibilním lepidlem přes 22 do 25 ks/m2</t>
  </si>
  <si>
    <t>1855005087</t>
  </si>
  <si>
    <t>"stěrka SM08" -11,0</t>
  </si>
  <si>
    <t>391</t>
  </si>
  <si>
    <t>686787691</t>
  </si>
  <si>
    <t>274,45*1,15</t>
  </si>
  <si>
    <t>392</t>
  </si>
  <si>
    <t>771577211</t>
  </si>
  <si>
    <t>Příplatek k montáži podlah keramických lepených cementovým flexibilním lepidlem za plochu do 5 m2</t>
  </si>
  <si>
    <t>1889907411</t>
  </si>
  <si>
    <t>393</t>
  </si>
  <si>
    <t>771591115</t>
  </si>
  <si>
    <t>Podlahy spárování silikonem</t>
  </si>
  <si>
    <t>1272860121</t>
  </si>
  <si>
    <t>"mezi dlažbu a sokl" 136,471+13,1</t>
  </si>
  <si>
    <t>mezi dlažbu a obklad</t>
  </si>
  <si>
    <t>"1.08" 15,32-0,9*2-0,8</t>
  </si>
  <si>
    <t>"1.20-stáv - oprava obkladu v místě bour.otvoru" 0,5+0,5</t>
  </si>
  <si>
    <t>"2.02" 35,14-0,9*2</t>
  </si>
  <si>
    <t>"2.06" 15,32-0,9*2-0,8</t>
  </si>
  <si>
    <t>394</t>
  </si>
  <si>
    <t>771591117</t>
  </si>
  <si>
    <t>Podlahy spárování akrylem</t>
  </si>
  <si>
    <t>1857068444</t>
  </si>
  <si>
    <t>"ukončení soklu u omítky" 136,471+13,1</t>
  </si>
  <si>
    <t>395</t>
  </si>
  <si>
    <t>771161011</t>
  </si>
  <si>
    <t>Montáž profilu dilatační spáry bez izolace v rovině dlažby</t>
  </si>
  <si>
    <t>206012113</t>
  </si>
  <si>
    <t>"mezi 1.19 a 1.05" 1,8</t>
  </si>
  <si>
    <t>"mezi 1.21 a 1.05" 0,9</t>
  </si>
  <si>
    <t>396</t>
  </si>
  <si>
    <t>59054164</t>
  </si>
  <si>
    <t>profil dilatační s bočními díly z PVC/CPE tl 10mm</t>
  </si>
  <si>
    <t>-1383053079</t>
  </si>
  <si>
    <t>2,7*1,1 'Přepočtené koeficientem množství</t>
  </si>
  <si>
    <t>397</t>
  </si>
  <si>
    <t>771592011</t>
  </si>
  <si>
    <t>Čištění vnitřních ploch podlah nebo schodišť po položení dlažby chemickými prostředky</t>
  </si>
  <si>
    <t>1621795296</t>
  </si>
  <si>
    <t>398</t>
  </si>
  <si>
    <t>998771102</t>
  </si>
  <si>
    <t>Přesun hmot tonážní pro podlahy z dlaždic v objektech v přes 6 do 12 m</t>
  </si>
  <si>
    <t>-799943474</t>
  </si>
  <si>
    <t>399</t>
  </si>
  <si>
    <t>776111311</t>
  </si>
  <si>
    <t>Vysátí podkladu povlakových podlah</t>
  </si>
  <si>
    <t>1298666397</t>
  </si>
  <si>
    <t>"mezi 1.26 a 1.15 - rýha v bouraném otvoru" 1,0*(0,25+0,05+0,25)</t>
  </si>
  <si>
    <t>400</t>
  </si>
  <si>
    <t>776121112</t>
  </si>
  <si>
    <t>Vodou ředitelná penetrace savého podkladu povlakových podlah</t>
  </si>
  <si>
    <t>-1798955813</t>
  </si>
  <si>
    <t>před provedením samonivelační stěrky</t>
  </si>
  <si>
    <t>432,36</t>
  </si>
  <si>
    <t>401</t>
  </si>
  <si>
    <t>776141121</t>
  </si>
  <si>
    <t>Stěrka podlahová nivelační pro vyrovnání podkladu povlakových podlah pevnosti 30 MPa tl do 3 mm</t>
  </si>
  <si>
    <t>-855984335</t>
  </si>
  <si>
    <t>402</t>
  </si>
  <si>
    <t>-1284695943</t>
  </si>
  <si>
    <t>před lepením povlakových podlah</t>
  </si>
  <si>
    <t>403</t>
  </si>
  <si>
    <t>776221111</t>
  </si>
  <si>
    <t>Lepení pásů z PVC standardním lepidlem</t>
  </si>
  <si>
    <t>518985645</t>
  </si>
  <si>
    <t>404</t>
  </si>
  <si>
    <t>284111R1</t>
  </si>
  <si>
    <t>PVC vinyl heterogenní zátěžový tl 2,8 mm (dle výběru architekta)</t>
  </si>
  <si>
    <t>252759616</t>
  </si>
  <si>
    <t>referenční:</t>
  </si>
  <si>
    <t>třída zátěže 22</t>
  </si>
  <si>
    <t>nášlapná vrstva 0,2 mm</t>
  </si>
  <si>
    <t>hustota 1600 g/m2</t>
  </si>
  <si>
    <t>kročejová neprůzvučnost 18 dB</t>
  </si>
  <si>
    <t>tepelná vodivost 0,25 W/m2K</t>
  </si>
  <si>
    <t>protiskluzná třída R9</t>
  </si>
  <si>
    <t>335,48*1,1</t>
  </si>
  <si>
    <t>405</t>
  </si>
  <si>
    <t>776421111</t>
  </si>
  <si>
    <t>Montáž obvodových lišt lepením</t>
  </si>
  <si>
    <t>-1113086950</t>
  </si>
  <si>
    <t>"1.02" 14,5-0,9</t>
  </si>
  <si>
    <t>"1.06a" 25,5-0,9*4</t>
  </si>
  <si>
    <t>"1.07" 20,88-0,9*3</t>
  </si>
  <si>
    <t>"1.11" 13,45-0,9*2-0,7*1</t>
  </si>
  <si>
    <t>"1.15" 16,1-0,9</t>
  </si>
  <si>
    <t>"1.21 - 1 stěna" 0,3+0,25+0,25+0,1</t>
  </si>
  <si>
    <t>"1.22 - 1 stěna" 2,2</t>
  </si>
  <si>
    <t>"1.26 - 1 stěna" 3,8+0,25+0,25+0,7</t>
  </si>
  <si>
    <t>"2.01" 20,38-0,9-0,9</t>
  </si>
  <si>
    <t>"2.03" 24,724-0,9</t>
  </si>
  <si>
    <t>"2.04a" 25,91-0,9*4</t>
  </si>
  <si>
    <t>"2.05" 20,88-0,9*3</t>
  </si>
  <si>
    <t>"2.09" 20,39-0,9*2-0,7*1</t>
  </si>
  <si>
    <t>"2.12" 19,8-0,9</t>
  </si>
  <si>
    <t>"2.13" 10,34-0,9</t>
  </si>
  <si>
    <t>406</t>
  </si>
  <si>
    <t>28411R01</t>
  </si>
  <si>
    <t>lišta obvodová pro vlepení vinylové podlahoviny (dle výběru architekta)</t>
  </si>
  <si>
    <t>-3292593</t>
  </si>
  <si>
    <t>217,054*1,05</t>
  </si>
  <si>
    <t>407</t>
  </si>
  <si>
    <t>776411111</t>
  </si>
  <si>
    <t>Montáž obvodových soklíků výšky do 80 mm</t>
  </si>
  <si>
    <t>-84824759</t>
  </si>
  <si>
    <t>408</t>
  </si>
  <si>
    <t>-1236080082</t>
  </si>
  <si>
    <t>217,054*0,08*1,1</t>
  </si>
  <si>
    <t>409</t>
  </si>
  <si>
    <t>776211111</t>
  </si>
  <si>
    <t>Lepení textilních pásů</t>
  </si>
  <si>
    <t>942850162</t>
  </si>
  <si>
    <t>410</t>
  </si>
  <si>
    <t>697510R1</t>
  </si>
  <si>
    <t>koberec zátěžový vpichovaný role (dle výběru architekta)</t>
  </si>
  <si>
    <t>-905145163</t>
  </si>
  <si>
    <t>všívaný koberec</t>
  </si>
  <si>
    <t>třída zátěže 33</t>
  </si>
  <si>
    <t>2400 g/m2</t>
  </si>
  <si>
    <t>celková tloušťka 6,5 mm</t>
  </si>
  <si>
    <t>96,88*1,1</t>
  </si>
  <si>
    <t>411</t>
  </si>
  <si>
    <t>-877583635</t>
  </si>
  <si>
    <t>"1.06b" 20,24-0,9</t>
  </si>
  <si>
    <t>"2.04b" 19,85-0,9</t>
  </si>
  <si>
    <t>412</t>
  </si>
  <si>
    <t>6975120R</t>
  </si>
  <si>
    <t xml:space="preserve">lišta kobercová  (dle výběru architekta)</t>
  </si>
  <si>
    <t>-2130652210</t>
  </si>
  <si>
    <t>38,29*1,05 'Přepočtené koeficientem množství</t>
  </si>
  <si>
    <t>413</t>
  </si>
  <si>
    <t>-1199473245</t>
  </si>
  <si>
    <t>414</t>
  </si>
  <si>
    <t>350212542</t>
  </si>
  <si>
    <t>38,29*0,08*1,1</t>
  </si>
  <si>
    <t>415</t>
  </si>
  <si>
    <t>776421312</t>
  </si>
  <si>
    <t>Montáž přechodových šroubovaných lišt</t>
  </si>
  <si>
    <t>1269747937</t>
  </si>
  <si>
    <t>"1.NP" 8,65+0,9*7+0,7*1</t>
  </si>
  <si>
    <t>"2.NP" 8,65+0,9*10+0,7*1</t>
  </si>
  <si>
    <t>416</t>
  </si>
  <si>
    <t>5534311R</t>
  </si>
  <si>
    <t>profil přechodový Al narážecí 30mm (dle výběru architekta)</t>
  </si>
  <si>
    <t>528096283</t>
  </si>
  <si>
    <t>34*1,05 'Přepočtené koeficientem množství</t>
  </si>
  <si>
    <t>417</t>
  </si>
  <si>
    <t>776991121</t>
  </si>
  <si>
    <t>Základní čištění nově položených podlahovin vysátím a setřením vlhkým mopem</t>
  </si>
  <si>
    <t>1645161077</t>
  </si>
  <si>
    <t>418</t>
  </si>
  <si>
    <t>998776102</t>
  </si>
  <si>
    <t>Přesun hmot tonážní pro podlahy povlakové v objektech v přes 6 do 12 m</t>
  </si>
  <si>
    <t>473164394</t>
  </si>
  <si>
    <t>777</t>
  </si>
  <si>
    <t>Podlahy lité</t>
  </si>
  <si>
    <t>419</t>
  </si>
  <si>
    <t>777111111</t>
  </si>
  <si>
    <t>Vysátí podkladu před provedením lité podlahy</t>
  </si>
  <si>
    <t>-1463301368</t>
  </si>
  <si>
    <t>v místě SM08 - SM_08, POLYURETANOVÁ STĚRKA, ZELENÁ</t>
  </si>
  <si>
    <t>před dveřmi</t>
  </si>
  <si>
    <t>"1.14" 4*1,0</t>
  </si>
  <si>
    <t>"2.10" 7*1,0</t>
  </si>
  <si>
    <t>420</t>
  </si>
  <si>
    <t>650197032</t>
  </si>
  <si>
    <t>421</t>
  </si>
  <si>
    <t>77752110R</t>
  </si>
  <si>
    <t>Krycí polyuretanová stěrka tloušťky do 6 mm dekorativní lité podlahy, vč. penetrace, uzavíracích nátěrů</t>
  </si>
  <si>
    <t>-1205489536</t>
  </si>
  <si>
    <t>SM_08, POLYURETANOVÁ STĚRKA, ZELENÁ</t>
  </si>
  <si>
    <t>Polyuretanová samonivelační stěrka. Výrazně elastická podlaha se zvukově izolační rohoží, s čirým matným lakem, bez smrštění po</t>
  </si>
  <si>
    <t>vytvrzení, hladký matný povrch, odolný nárazům a opotřebení, reakce na oheň Cfl-s1, protiskluznost R10</t>
  </si>
  <si>
    <t>tloušťka 6 mm</t>
  </si>
  <si>
    <t>422</t>
  </si>
  <si>
    <t>289448925</t>
  </si>
  <si>
    <t>kolem SM08-stěrka zelená</t>
  </si>
  <si>
    <t>(4+7)*1,0*4</t>
  </si>
  <si>
    <t>423</t>
  </si>
  <si>
    <t>59054153</t>
  </si>
  <si>
    <t>profil přechodový mezi stěrkou a dlažbou (dle výběru architekta)</t>
  </si>
  <si>
    <t>-2026461840</t>
  </si>
  <si>
    <t>44*1,02 'Přepočtené koeficientem množství</t>
  </si>
  <si>
    <t>424</t>
  </si>
  <si>
    <t>998777102</t>
  </si>
  <si>
    <t>Přesun hmot tonážní pro podlahy lité v objektech v přes 6 do 12 m</t>
  </si>
  <si>
    <t>278881780</t>
  </si>
  <si>
    <t>781</t>
  </si>
  <si>
    <t>Dokončovací práce - obklady</t>
  </si>
  <si>
    <t>425</t>
  </si>
  <si>
    <t>781111011</t>
  </si>
  <si>
    <t>Ometení (oprášení) stěny při přípravě podkladu</t>
  </si>
  <si>
    <t>-28660614</t>
  </si>
  <si>
    <t>261,032+4*0,15+25,825*0,15</t>
  </si>
  <si>
    <t>426</t>
  </si>
  <si>
    <t>781121011</t>
  </si>
  <si>
    <t>Nátěr penetrační na stěnu</t>
  </si>
  <si>
    <t>1218365280</t>
  </si>
  <si>
    <t>427</t>
  </si>
  <si>
    <t>781131112</t>
  </si>
  <si>
    <t>Izolace pod obklad nátěrem nebo stěrkou ve dvou vrstvách</t>
  </si>
  <si>
    <t>-2058620587</t>
  </si>
  <si>
    <t>"1.03 - sprcha" 3,30*2,0</t>
  </si>
  <si>
    <t>"2.02 - sprcha" 3,30*2,0</t>
  </si>
  <si>
    <t xml:space="preserve">"2.07  -sprcha" 3,31*2,0</t>
  </si>
  <si>
    <t>428</t>
  </si>
  <si>
    <t>78113126</t>
  </si>
  <si>
    <t>Izolace pod obklad těsnícími pásy mezi stěnou a stěnou</t>
  </si>
  <si>
    <t>581695729</t>
  </si>
  <si>
    <t>"1.03, 2.02, 2.07" 2*2,0+2*2,0+2*2,0</t>
  </si>
  <si>
    <t>429</t>
  </si>
  <si>
    <t>781474115</t>
  </si>
  <si>
    <t>Montáž obkladů vnitřních keramických hladkých přes 22 do 25 ks/m2 lepených flexibilním lepidlem</t>
  </si>
  <si>
    <t>1142164852</t>
  </si>
  <si>
    <t>"1.01" (11,96-0,9)*2,0</t>
  </si>
  <si>
    <t>"1.03" (34,95-0,9*2)*2,0</t>
  </si>
  <si>
    <t>"1.08" (15,32-0,9*2-0,8)*2,0</t>
  </si>
  <si>
    <t>"1.09" (7,22-0,7)*1,2</t>
  </si>
  <si>
    <t>"1.10" (8,16-0,9)*1,2</t>
  </si>
  <si>
    <t>"1.12" (6,28-0,7)*1,2</t>
  </si>
  <si>
    <t>"1.20-stáv - oprava obkladu v místě bour.otvoru" 0,5*2,25+0,5*2,25+1,2*0,15</t>
  </si>
  <si>
    <t>"2.02" (35,14-0,9*2)*2,0</t>
  </si>
  <si>
    <t>"2.06" (15,32-0,9*2-0,8)*2,0</t>
  </si>
  <si>
    <t xml:space="preserve">"2.07" (11,585-0,7*4)*1,2+(6,44-0,7)*2,0                   </t>
  </si>
  <si>
    <t>"2.08" (6,84-0,7)*1,2</t>
  </si>
  <si>
    <t>"odečet stěrky stěn" -15,2</t>
  </si>
  <si>
    <t>430</t>
  </si>
  <si>
    <t>781571131</t>
  </si>
  <si>
    <t>Montáž obkladů ostění šířky do 200 mm lepenými flexibilním lepidlem</t>
  </si>
  <si>
    <t>-2072518482</t>
  </si>
  <si>
    <t>"1.01" 2,0*2</t>
  </si>
  <si>
    <t>431</t>
  </si>
  <si>
    <t>781674113</t>
  </si>
  <si>
    <t>Montáž obkladů parapetů š přes 150 do 200 mm z dlaždic keramických lepených flexibilním lepidlem</t>
  </si>
  <si>
    <t>2139412252</t>
  </si>
  <si>
    <t>"1.01" (2,8+2,8)</t>
  </si>
  <si>
    <t>"1.03" (3,245+1,8+1,8+3,25)</t>
  </si>
  <si>
    <t>"2.02" (3,245+1,8+1,8+3,285)</t>
  </si>
  <si>
    <t>432</t>
  </si>
  <si>
    <t>59761039</t>
  </si>
  <si>
    <t>obklad keramický hladký přes 22 do 25ks/m2 (dle výběru architekta"</t>
  </si>
  <si>
    <t>-814925835</t>
  </si>
  <si>
    <t>SM05 a SM06</t>
  </si>
  <si>
    <t xml:space="preserve">Obklad v barvě (světle modrá, broskvová/oranžová) o rozměru 19,8x19,8 cm a tloušťce 6 mm s matným povrchem. Vhodné pouze do interiéru. </t>
  </si>
  <si>
    <t>Spárovácí hmota v barevném provedení (modrá, karamelová)</t>
  </si>
  <si>
    <t>200x200x6 mm</t>
  </si>
  <si>
    <t>Ve stávajícím objektu doplnění obkladu dle stávajícího.</t>
  </si>
  <si>
    <t>(245,832+4,0*0,15+25,825*0,15)*1,1</t>
  </si>
  <si>
    <t>433</t>
  </si>
  <si>
    <t>781477111</t>
  </si>
  <si>
    <t>Příplatek k montáži obkladů vnitřních keramických hladkých za plochu do 10 m2</t>
  </si>
  <si>
    <t>1997104162</t>
  </si>
  <si>
    <t>434</t>
  </si>
  <si>
    <t>781492211</t>
  </si>
  <si>
    <t>Montáž profilů rohových lepených flexibilním cementovým lepidlem</t>
  </si>
  <si>
    <t>-1591026194</t>
  </si>
  <si>
    <t>"vnější rohy - svislý (1.NP + 2.NP), obklad u bour otvoru 1.20" (2+1)*1,2 + (12+9)*2,0 +(2*2,0+1,2)</t>
  </si>
  <si>
    <t>"vnější rohy - vodorovný" (2,8+2,8)+(3,245+1,8+1,8+3,25)+(3,245+1,8+1,8+3,285)</t>
  </si>
  <si>
    <t>435</t>
  </si>
  <si>
    <t>781492251</t>
  </si>
  <si>
    <t>Montáž profilů ukončovacích lepených flexibilním cementovým lepidlem</t>
  </si>
  <si>
    <t>-2118534810</t>
  </si>
  <si>
    <t>ukončení obkladů výšky 1,2m</t>
  </si>
  <si>
    <t>"1.09" (7,22-0,7)</t>
  </si>
  <si>
    <t>"1.10" (8,16-0,9)</t>
  </si>
  <si>
    <t>"1.12" (6,28-0,7)</t>
  </si>
  <si>
    <t>"2.07" (11,585-0,7*4)</t>
  </si>
  <si>
    <t>"2.08" (6,84-0,7)</t>
  </si>
  <si>
    <t>436</t>
  </si>
  <si>
    <t>19416007</t>
  </si>
  <si>
    <t>lišta ukončovací z eloxovaného hliníku 8mm</t>
  </si>
  <si>
    <t>227889009</t>
  </si>
  <si>
    <t>(76,625+34,285)*1,05</t>
  </si>
  <si>
    <t>437</t>
  </si>
  <si>
    <t>781495115</t>
  </si>
  <si>
    <t>Spárování vnitřních obkladů silikonem</t>
  </si>
  <si>
    <t>-1545894124</t>
  </si>
  <si>
    <t xml:space="preserve">"vnitřní kouty obkladu - svislé a vodorovné" </t>
  </si>
  <si>
    <t>"1.01" 4*2,0+2,8</t>
  </si>
  <si>
    <t>"1.03" 17*2,0+3,245+1,8+3,25</t>
  </si>
  <si>
    <t>"1.08" 5*2,0</t>
  </si>
  <si>
    <t>"1.09" 5*1,2</t>
  </si>
  <si>
    <t>"1.10" 4*1,2</t>
  </si>
  <si>
    <t>"1.12" 4*1,2</t>
  </si>
  <si>
    <t>"2.02" 17*2,0+3,245+1,8+3,285</t>
  </si>
  <si>
    <t>"2.06" 5*2,0</t>
  </si>
  <si>
    <t>"2.07" 4*2,0+8*1,2</t>
  </si>
  <si>
    <t>"2.08" 4*1,2</t>
  </si>
  <si>
    <t>438</t>
  </si>
  <si>
    <t>781495117</t>
  </si>
  <si>
    <t>Spárování vnitřních obkladů akrylem</t>
  </si>
  <si>
    <t>-400998369</t>
  </si>
  <si>
    <t>ukončení obkladu výšky 2,0 k omítce</t>
  </si>
  <si>
    <t>"1.20-stáv - oprava obkladu v místě bour.otvoru" 0,5+0,5+1,2</t>
  </si>
  <si>
    <t>439</t>
  </si>
  <si>
    <t>781495211</t>
  </si>
  <si>
    <t>Čištění vnitřních ploch stěn po provedení obkladu chemickými prostředky</t>
  </si>
  <si>
    <t>-1118034443</t>
  </si>
  <si>
    <t>245,832+4*0,15+25,825*0,15</t>
  </si>
  <si>
    <t>440</t>
  </si>
  <si>
    <t>998781102</t>
  </si>
  <si>
    <t>Přesun hmot tonážní pro obklady keramické v objektech v přes 6 do 12 m</t>
  </si>
  <si>
    <t>1051087420</t>
  </si>
  <si>
    <t>783</t>
  </si>
  <si>
    <t>Dokončovací práce - nátěry</t>
  </si>
  <si>
    <t>441</t>
  </si>
  <si>
    <t>783324101</t>
  </si>
  <si>
    <t>Základní jednonásobný akrylátový nátěr zámečnických konstrukcí</t>
  </si>
  <si>
    <t>1592432910</t>
  </si>
  <si>
    <t>"IPE120 nad dveřní otvory ve stáv.zdivu" 0,487*(3*2,3+3*1,6+3*1,3+3*1,3)</t>
  </si>
  <si>
    <t>"zámečnické prvky kotvení oken u podlahy v 1.NP" (0,15+0,1+0,15+0,1)*(8*2,3+1*1,4)+(0,1*4)*(2*(8*6+1*4)*0,1)</t>
  </si>
  <si>
    <t>442</t>
  </si>
  <si>
    <t>783827125</t>
  </si>
  <si>
    <t>Krycí jednonásobný silikonový nátěr omítek stupně členitosti 1 a 2</t>
  </si>
  <si>
    <t>-2132796916</t>
  </si>
  <si>
    <t>Např.: effect Coating 10 Partial (referenční vzhled fasády) (omítka řešena samostatnou položkou)</t>
  </si>
  <si>
    <t>443</t>
  </si>
  <si>
    <t>783R001</t>
  </si>
  <si>
    <t>Polyuretanová stěrka stěn, vč. přípravy podkladu, uzavíracího nátěru</t>
  </si>
  <si>
    <t>875047169</t>
  </si>
  <si>
    <t>SM10-stěrka broskvová a SM11-stěrka modrá</t>
  </si>
  <si>
    <t>Polyuretanová samonivelační stěrka, s čirým matným lakem, bez smrštění po vytvrzení, hladký matný povrch, odolný nárazům a</t>
  </si>
  <si>
    <t>opotřebení, reakce na oheň Cfl-s1, protiskluznost R10</t>
  </si>
  <si>
    <t>tloušťka 2 mm</t>
  </si>
  <si>
    <t>"1.03" (0,15+1,1 +0,15+1,1+0,15+1,15)*2,0</t>
  </si>
  <si>
    <t>"2.02" (0,15+1,1 +0,15+1,1+0,15+1,15)*2,0</t>
  </si>
  <si>
    <t>784</t>
  </si>
  <si>
    <t>Dokončovací práce - malby a tapety</t>
  </si>
  <si>
    <t>444</t>
  </si>
  <si>
    <t>784121001</t>
  </si>
  <si>
    <t>Oškrabání malby v místnostech v do 3,80 m</t>
  </si>
  <si>
    <t>1044410686</t>
  </si>
  <si>
    <t>stěny</t>
  </si>
  <si>
    <t>"1.17" 6,72*(2,95-1,2)-1,15*(2,85-1,2)+0,3*(2,85-1,2+1,185+2,85-1,2)</t>
  </si>
  <si>
    <t>"1.18" 6,92*(2,95-1,2)-1,15*(2,85-1,2)+0,3*(2,85-1,2+1,185+2,85-1,2)</t>
  </si>
  <si>
    <t>"1.19" 14,56*2,95-1,8*2,1-1,2*2,1+0,25*(2,1+1,8+2,1)+0,25*(2,1+1,2+2,1)</t>
  </si>
  <si>
    <t>"1.20" 15,4*(2,95-2,25)</t>
  </si>
  <si>
    <t>"1.21" 6,53*2,95-0,9*2,1-0,9*2,0+0,25*(2,1+0,9+2,1)</t>
  </si>
  <si>
    <t>"1.22" 10,68*2,95-0,9*2,0*3-0,8*2,0*2-0,7*2,0</t>
  </si>
  <si>
    <t>"1.23" 6,27*(2,95-2,0)</t>
  </si>
  <si>
    <t>"1.24" 5,27*(2,95-1,2)-0,7*(2,0-1,2)</t>
  </si>
  <si>
    <t>"1.25" 4,81*(2,95-1,2)-0,7*(2,0-1,2)</t>
  </si>
  <si>
    <t>"1.26" 18,25*2,95-0,9*2,0-0,9*2,1-2,4*1,5+0,25*(2,1+0,9+2,1)+0,18*(1,5+2,4+1,5)</t>
  </si>
  <si>
    <t>"1.27" 15,78*(2,95-1,2)-0,9*2,0-1,2*1,5+0,18*(1,5+1,2+1,5)</t>
  </si>
  <si>
    <t>strop</t>
  </si>
  <si>
    <t>445</t>
  </si>
  <si>
    <t>784121011</t>
  </si>
  <si>
    <t>Rozmývání podkladu po oškrabání malby v místnostech v do 3,80 m</t>
  </si>
  <si>
    <t>-1592179521</t>
  </si>
  <si>
    <t>446</t>
  </si>
  <si>
    <t>784111001</t>
  </si>
  <si>
    <t>Oprášení (ometení ) podkladu v místnostech v do 3,80 m</t>
  </si>
  <si>
    <t>267205203</t>
  </si>
  <si>
    <t>stávající místnosti 1.NP</t>
  </si>
  <si>
    <t>292,115</t>
  </si>
  <si>
    <t>stěny nové</t>
  </si>
  <si>
    <t>"1.01" 3,0*11,96-0,9*2,85+0,14*(2,85+0,9+2,85)</t>
  </si>
  <si>
    <t>"1.02" 3,0*14,6-0,9*2,1</t>
  </si>
  <si>
    <t>"1.03" 3,0*36,55 - 0,7*2,1*2-0,9*2,1*2-1,4*0,7*2 -1,4*0,7*2+0,17*(0,7+1,4+0,7)*2</t>
  </si>
  <si>
    <t>"1.05" 2,7*23,5-0,9*2,1*3-1,8*2,1-0,9*2,85+0,14*(2,85+0,9+2,85)+0,16*(2,1+1,8+2,1)</t>
  </si>
  <si>
    <t>"1.06a+1.06b" 3,0*45,76-2,3*2,85*8-0,9*2,1*5+0,25*(2,85+2,3+2,85)*8</t>
  </si>
  <si>
    <t>"1.07" 2,7*20,88-0,9*2,1*3-1,4*0,7*2</t>
  </si>
  <si>
    <t>"1.08 vč.šachty" 2,7*15,32+3,95*4,315-0,8*2,1*2-0,9*2,1*2</t>
  </si>
  <si>
    <t>"1.09" 2,7*7,22-0,7*2,1</t>
  </si>
  <si>
    <t>"1.10" 2,7*8,16-0,9*2,1</t>
  </si>
  <si>
    <t>"1.11" 3,0*13,45-0,9*2,1*2-0,7*2,1-1,4*0,7+0,17*(0,7+1,4+0,7)</t>
  </si>
  <si>
    <t>"1.12" 2,7*6,28-0,7*2,1</t>
  </si>
  <si>
    <t>"1.13" 3,0*12,12 - 0,9*2,1-0,7*2,1-1,8*2,85-1,8*2,85+0,14*(2,85+1,8+2,85)</t>
  </si>
  <si>
    <t>"1.14" 3,0*34,8-0,9*2,1*4-1,8*2,85</t>
  </si>
  <si>
    <t>"1.16" 3,0*14,1-1,8*2,85-1,4*0,7 + 0,17*(0,7+1,4+0,7) + 0,15*(2,85+1,8+2,85)</t>
  </si>
  <si>
    <t>"2.01" 3,0*20,38-0,9*2,1-2,3*2,85-1,4*2,85 + 0,25*(2,85+2,3+2,85) + 0,34*(2,85+1,4+2,85)</t>
  </si>
  <si>
    <t>"2.02" 3,0*36,54-0,7*2,1*2-0,9*2,1*2-1,4*0,7*2-1,4*0,7*2+0,17*(0,7+1,4+0,7)*2</t>
  </si>
  <si>
    <t>"2.03" 3,0*24,724-0,9*2,1*2-1,4*2,85*4+0,17*(2,85+1,4+2,85)*4</t>
  </si>
  <si>
    <t>"2.04a+2.04b" 3,0*45,76-2,3*2,85*8-0,9*2,1*5+0,25*(2,85+2,3+2,85)*8</t>
  </si>
  <si>
    <t>"2.05" 2,7*20,88-0,9*2,1*3-1,4*0,7*2</t>
  </si>
  <si>
    <t>"2.06 vč.šachty" 2,7*15,32+3,6*4,3-0,8*2,1*2-0,9*2,1*2</t>
  </si>
  <si>
    <t>"2.07" 2,7*18,025-0,7*2,1*5</t>
  </si>
  <si>
    <t>"2.08" 2,7*6,84-0,7*2,1</t>
  </si>
  <si>
    <t>"2.09" 3,0*20,39-0,9*2,1*2-0,7*2,1-1,4*0,7*2+0,17*(0,7+1,4+0,7)*2</t>
  </si>
  <si>
    <t>"2.10" 3,0*34,8-0,9*2,1*6-0,7*2,1-1,85*2,85+0,17*(2,85+1,85+2,85)</t>
  </si>
  <si>
    <t>"2.11" 3,0*11,1-0,9*2,1</t>
  </si>
  <si>
    <t>"2.12" 3,0*19,8-0,9*2,1-1,4*2,85*2-1,85*2,85+0,17*(2,85+1,4+2,85)*2+0,17*(2,85+1,85+2,85)</t>
  </si>
  <si>
    <t>"2.13" 3,0*10,34-0,9*2,1</t>
  </si>
  <si>
    <t>"odečet keramických obkladů" -261,032</t>
  </si>
  <si>
    <t>stropy</t>
  </si>
  <si>
    <t>447</t>
  </si>
  <si>
    <t>784181101</t>
  </si>
  <si>
    <t>Základní akrylátová jednonásobná bezbarvá penetrace podkladu v místnostech v do 3,80 m</t>
  </si>
  <si>
    <t>-343709249</t>
  </si>
  <si>
    <t>"plocha maleb" 1968,726</t>
  </si>
  <si>
    <t>"odečet penetrace na SDK" -384,443</t>
  </si>
  <si>
    <t>448</t>
  </si>
  <si>
    <t>784211101</t>
  </si>
  <si>
    <t>Dvojnásobné bílé malby ze směsí za mokra výborně oděruvzdorných v místnostech v do 3,80 m</t>
  </si>
  <si>
    <t>411391827</t>
  </si>
  <si>
    <t>449</t>
  </si>
  <si>
    <t>7846R01</t>
  </si>
  <si>
    <t>Dekorační malba</t>
  </si>
  <si>
    <t>1789712334</t>
  </si>
  <si>
    <t>SM09_nástěnná malba zelená a SM15 broskvová a SM16 modrá</t>
  </si>
  <si>
    <t>"1.06a+1.06b" (0,18+6*0,55+0,35+0,35+0,35+0,15+0,25*16)*1,2</t>
  </si>
  <si>
    <t xml:space="preserve">"2.04a+2.04b"  (0,18+6*0,55+0,35+0,35+0,35+0,15+0,25*16)*1,2</t>
  </si>
  <si>
    <t>"1.07" 2,94*1,2</t>
  </si>
  <si>
    <t>"2.05" 2,94*1,2</t>
  </si>
  <si>
    <t>03 - ZTI - Zdravotně technické instalace</t>
  </si>
  <si>
    <t xml:space="preserve">    8K - Trubní vedení - kanalizace</t>
  </si>
  <si>
    <t xml:space="preserve">    8V - Trubní vedení - vodovod</t>
  </si>
  <si>
    <t xml:space="preserve">    722 - Zdravotechnika - vodovod</t>
  </si>
  <si>
    <t xml:space="preserve">    725 - Zdravotechnika - zařizovací předměty</t>
  </si>
  <si>
    <t xml:space="preserve">    726 - Zdravotechnika - předstěnové instalace</t>
  </si>
  <si>
    <t xml:space="preserve">    72 - Zdravotechnika - ostatní</t>
  </si>
  <si>
    <t>132251101</t>
  </si>
  <si>
    <t>Hloubení rýh nezapažených š do 800 mm v hornině třídy těžitelnosti I skupiny 3 objem do 20 m3 strojně</t>
  </si>
  <si>
    <t>1662999318</t>
  </si>
  <si>
    <t>"pod deskou-splašková" (10+12,5+4,5+2,5+3+1,5+6+8)*0,5*0,6</t>
  </si>
  <si>
    <t>"pod deskou - dešťová" (12+11)*0,5*0,6</t>
  </si>
  <si>
    <t>"pod deskou - vodovod" (3,5)*0,5*0,6</t>
  </si>
  <si>
    <t>-1039989479</t>
  </si>
  <si>
    <t>"nádrže" 9*6*3</t>
  </si>
  <si>
    <t>133251101</t>
  </si>
  <si>
    <t>Hloubení šachet nezapažených v hornině třídy těžitelnosti I skupiny 3 objem do 20 m3</t>
  </si>
  <si>
    <t>-1390066758</t>
  </si>
  <si>
    <t>"šachta RŠ-S" 2,5*2,5*2</t>
  </si>
  <si>
    <t>"šachta RŠ-D" 2,5*2,5*2</t>
  </si>
  <si>
    <t>132254104</t>
  </si>
  <si>
    <t>Hloubení rýh zapažených š do 800 mm v hornině třídy těžitelnosti I skupiny 3 objem přes 100 m3 strojně</t>
  </si>
  <si>
    <t>888473160</t>
  </si>
  <si>
    <t>"výtlačné potrubí" 76*(0,6*1,5)</t>
  </si>
  <si>
    <t>"kanalizace" (59+54)*0,6*1,5</t>
  </si>
  <si>
    <t>"vodovod" (25,5)*0,6*1,5</t>
  </si>
  <si>
    <t>předpoklad 80% strojně, 20% ručně</t>
  </si>
  <si>
    <t>193,05*0,8</t>
  </si>
  <si>
    <t>132212121</t>
  </si>
  <si>
    <t>Hloubení zapažených rýh šířky do 800 mm v soudržných horninách třídy těžitelnosti I skupiny 3 ručně</t>
  </si>
  <si>
    <t>-1777507210</t>
  </si>
  <si>
    <t>193,05*0,2</t>
  </si>
  <si>
    <t>151101101</t>
  </si>
  <si>
    <t>Zřízení příložného pažení a rozepření stěn rýh hl do 2 m</t>
  </si>
  <si>
    <t>1385999700</t>
  </si>
  <si>
    <t>"výtlačné potrubí" 76*1,5*2</t>
  </si>
  <si>
    <t>"kanalizace" (59+54)*1,5*2</t>
  </si>
  <si>
    <t>"vodovod" (25,5)*1,5*2</t>
  </si>
  <si>
    <t>151101111</t>
  </si>
  <si>
    <t>Odstranění příložného pažení a rozepření stěn rýh hl do 2 m</t>
  </si>
  <si>
    <t>881222768</t>
  </si>
  <si>
    <t>175151101</t>
  </si>
  <si>
    <t>Obsypání potrubí strojně sypaninou bez prohození, uloženou do 3 m</t>
  </si>
  <si>
    <t>2037034527</t>
  </si>
  <si>
    <t>"pod deskou-splašková" (10+12,5+4,5+2,5+3+1,5+6+8)*0,5*0,3</t>
  </si>
  <si>
    <t>"pod deskou - dešťová" (12+11)*0,5*0,3</t>
  </si>
  <si>
    <t>"pod deskou - vodovod" (3,5)*0,5*0,3</t>
  </si>
  <si>
    <t>"výtlačné potrubí" 76*0,6*0,3</t>
  </si>
  <si>
    <t>"kanalizace" (59+54)*0,6*0,3</t>
  </si>
  <si>
    <t>"vodovod" (25,5)*0,6*0,3</t>
  </si>
  <si>
    <t>58331200</t>
  </si>
  <si>
    <t>štěrkopísek netříděný</t>
  </si>
  <si>
    <t>-70525958</t>
  </si>
  <si>
    <t>49,785*2 'Přepočtené koeficientem množství</t>
  </si>
  <si>
    <t>749745313</t>
  </si>
  <si>
    <t>"materiál na meziskládku a zpět k zásypu - výkopek z nádrží" 162,0 + (162,0-14,5-14,5)</t>
  </si>
  <si>
    <t>2040100971</t>
  </si>
  <si>
    <t>"hloubení - zásyp" 22,35+162+25+154,44+38,61-320,015</t>
  </si>
  <si>
    <t>-960331237</t>
  </si>
  <si>
    <t>10*82,385</t>
  </si>
  <si>
    <t>1582889885</t>
  </si>
  <si>
    <t>82,385*1,8</t>
  </si>
  <si>
    <t>-1507411338</t>
  </si>
  <si>
    <t>"materiál pro zásyp nádrží" 162-14,5-14,5</t>
  </si>
  <si>
    <t>-1059228770</t>
  </si>
  <si>
    <t>"hloubení" 22,35+162,0+25,0+154,44+38,61</t>
  </si>
  <si>
    <t>"obsyp" -49,785</t>
  </si>
  <si>
    <t>"nádrže a šachty" -(14,5+14,5+1,8+1,8)</t>
  </si>
  <si>
    <t>8K</t>
  </si>
  <si>
    <t>Trubní vedení - kanalizace</t>
  </si>
  <si>
    <t>721211611</t>
  </si>
  <si>
    <t>Vtok dvorní se svislým odtokem a zápachovou klapkou DN 110/160 mříž litina 226x226</t>
  </si>
  <si>
    <t>739066774</t>
  </si>
  <si>
    <t>935932418</t>
  </si>
  <si>
    <t>Odvodňovací plastový žlab pro zatížení D400 vnitřní š 150 mm s roštem můstkovým z litiny</t>
  </si>
  <si>
    <t>1056635603</t>
  </si>
  <si>
    <t>"pod vjezdovou rampou" 6,5</t>
  </si>
  <si>
    <t>"na konci zpevněné plochy sever" 4,5</t>
  </si>
  <si>
    <t>"u opěrné zídky - SZ roh" 3,5</t>
  </si>
  <si>
    <t>935932614</t>
  </si>
  <si>
    <t>Vpusť s kalovým košem pro plastový žlab vnitřní š 150 mm</t>
  </si>
  <si>
    <t>2101226130</t>
  </si>
  <si>
    <t>RZTI103</t>
  </si>
  <si>
    <t>Napojení kanalizace do stávající šachty HVŠ</t>
  </si>
  <si>
    <t>-1592015339</t>
  </si>
  <si>
    <t>RZTI101</t>
  </si>
  <si>
    <t>D+M Šachta kanalizační splašková RŠ-S, vč. poklopu</t>
  </si>
  <si>
    <t>627207254</t>
  </si>
  <si>
    <t>RZTI104</t>
  </si>
  <si>
    <t xml:space="preserve">D+M Šachta kanalizační  dešťová RŠ-D, vč. poklopu</t>
  </si>
  <si>
    <t>-551864165</t>
  </si>
  <si>
    <t>RZTI105</t>
  </si>
  <si>
    <t xml:space="preserve">D+M Dešťová nádrž 12 m3 </t>
  </si>
  <si>
    <t>652542363</t>
  </si>
  <si>
    <t>pr. 3,0 m x 2,0 m</t>
  </si>
  <si>
    <t>V NÁDRŽÍCH STÁLÝ OBJEM 12m3 PRO ZÁVLAHU,</t>
  </si>
  <si>
    <t>NAD TÍMTO OBJEMEM OSAZENO PONORNÉ ČERPADLO</t>
  </si>
  <si>
    <t>S REGULOVANÝM ODTOKEM 1,36l/s DO PŘÍPOJKY</t>
  </si>
  <si>
    <t>HAVARIJNÍ PŘEPAD POD STROPEM NÁDRŽE, POTRUBÍ VYVEDENO NAD TERÉN</t>
  </si>
  <si>
    <t>vč. podkladních vrstev</t>
  </si>
  <si>
    <t>vč. propojení a poklopů</t>
  </si>
  <si>
    <t>RZTI106</t>
  </si>
  <si>
    <t xml:space="preserve">Zrušení dvorní vpusti vč. stávajícího potrubí </t>
  </si>
  <si>
    <t>1565471112</t>
  </si>
  <si>
    <t>vybourání, odvoz suti, skládkovné, zásyp</t>
  </si>
  <si>
    <t>RZTI107</t>
  </si>
  <si>
    <t>D+M Výtlačné potrubí dešťové kanalizace, vč. tvarovek</t>
  </si>
  <si>
    <t>-2139652217</t>
  </si>
  <si>
    <t>RZTI108</t>
  </si>
  <si>
    <t>D+M Kanalizační potrubí dešťové kanalizace, vč. tvarovek</t>
  </si>
  <si>
    <t>636510395</t>
  </si>
  <si>
    <t>"od objektu k šachtě RŠ-D, k nádržím, k odvodňovacím žlabům a dvorímu vtoku, propojení nádrží, přepad" 48+1,0+1,0+3,0+2,5+1,0+0,5+2,0</t>
  </si>
  <si>
    <t>RZTI109</t>
  </si>
  <si>
    <t>D+M Kanalizační potrubí splaškové kanalizace, vč. tvarovek</t>
  </si>
  <si>
    <t>1937772700</t>
  </si>
  <si>
    <t xml:space="preserve">"od objektu k šachtě RŠ-S a k šachtě HVŠ - KG160"  3,0+45</t>
  </si>
  <si>
    <t xml:space="preserve">"odvod kondenzátu - od tepelných čerpadel "  6,0</t>
  </si>
  <si>
    <t>RZTI124</t>
  </si>
  <si>
    <t>Zkouška těsnosti potrubí kanalizace</t>
  </si>
  <si>
    <t>-1274571493</t>
  </si>
  <si>
    <t>RZTI126</t>
  </si>
  <si>
    <t>Přesun hmot pro trubní vedení - kanalizace</t>
  </si>
  <si>
    <t>-23240831</t>
  </si>
  <si>
    <t>8V</t>
  </si>
  <si>
    <t>Trubní vedení - vodovod</t>
  </si>
  <si>
    <t>RZTI102</t>
  </si>
  <si>
    <t>Zřízení nové odbočky ve vodoměrné šachtě, vč. stavebních přípomocí, zřízení prostupu a utěsnění</t>
  </si>
  <si>
    <t>58451056</t>
  </si>
  <si>
    <t>vyvedena za vodoměrnou sestavou</t>
  </si>
  <si>
    <t>na odbočce osazen uzavírací ventil</t>
  </si>
  <si>
    <t>DIMENZE NOVÉ ODBOČKY pr.40x3,7 PE100</t>
  </si>
  <si>
    <t>RZTI110</t>
  </si>
  <si>
    <t>D+M Vodovodní potrubí, vč. tvarovek</t>
  </si>
  <si>
    <t>644151248</t>
  </si>
  <si>
    <t xml:space="preserve">"od stávající vodoměrné šachty k objektu a pod základovou deskou - pr.40x3,7 PE"  25,5+4,0</t>
  </si>
  <si>
    <t>RZTI125</t>
  </si>
  <si>
    <t>Zkouška těsnosti potrubí vodovodu</t>
  </si>
  <si>
    <t>-1819965383</t>
  </si>
  <si>
    <t>RZTI128</t>
  </si>
  <si>
    <t>Proplach a dezinfekce potrubí vodovodu</t>
  </si>
  <si>
    <t>544921649</t>
  </si>
  <si>
    <t>RZTI127</t>
  </si>
  <si>
    <t>Přesun hmot pro trubní vedení - vodovod</t>
  </si>
  <si>
    <t>-1358595147</t>
  </si>
  <si>
    <t>721211913</t>
  </si>
  <si>
    <t>Montáž vpustí podlahových DN 110 ostatní typ</t>
  </si>
  <si>
    <t>398652553</t>
  </si>
  <si>
    <t>55161750</t>
  </si>
  <si>
    <t>uzávěrka zápachová podlahová svislý odtok DN 50/75/110 mřížka nerez 115x115mm</t>
  </si>
  <si>
    <t>-575208797</t>
  </si>
  <si>
    <t>ZT_30 - HL310 podlahová vpust DN50/75/110, svislý odtok, z.u. Primus (suchý sifon), 145x145 mm, Klick-Klack/138x138 mm.</t>
  </si>
  <si>
    <t>RZTI111</t>
  </si>
  <si>
    <t>D+M Kanalizační potrubí plastové vč.tvarovek, kotvení (ležate, stoupací, připojovací...)</t>
  </si>
  <si>
    <t>-2013661094</t>
  </si>
  <si>
    <t>RZTI112</t>
  </si>
  <si>
    <t>D+M Sifonů VZT a klimatizace</t>
  </si>
  <si>
    <t>1677251566</t>
  </si>
  <si>
    <t>RZTI115</t>
  </si>
  <si>
    <t>D+M Výpustků a dalších armatur jinde nevykázáných</t>
  </si>
  <si>
    <t>-1594363917</t>
  </si>
  <si>
    <t>RZTI113</t>
  </si>
  <si>
    <t>Zkouška těsnosti kanalizačního potrubí</t>
  </si>
  <si>
    <t>1737532232</t>
  </si>
  <si>
    <t>RZTI114</t>
  </si>
  <si>
    <t>Přesun hmot pro kanalizaci vnitřní</t>
  </si>
  <si>
    <t>-303488993</t>
  </si>
  <si>
    <t>722</t>
  </si>
  <si>
    <t>Zdravotechnika - vodovod</t>
  </si>
  <si>
    <t>RZTI116</t>
  </si>
  <si>
    <t>D+M Hydrantový systém s tvarově stálou hadicí, D19, se skříní</t>
  </si>
  <si>
    <t>1524987478</t>
  </si>
  <si>
    <t>RZTI117</t>
  </si>
  <si>
    <t>D+M Vodovodní potrubí ocelové požární vč. tvarovek, kotvení, nátěru</t>
  </si>
  <si>
    <t>78657194</t>
  </si>
  <si>
    <t>RZTI118</t>
  </si>
  <si>
    <t>D+M Vodovodní potrubí plastové vč. tvarovek, kotvení, vč. izolace</t>
  </si>
  <si>
    <t>1532964693</t>
  </si>
  <si>
    <t>RZTI120</t>
  </si>
  <si>
    <t xml:space="preserve">D+M Kohouty, ventily, výpustky, sestavy, rohové ventily  a další armatury a strojní vybavení jinde nevykázané</t>
  </si>
  <si>
    <t>-1812209584</t>
  </si>
  <si>
    <t>RZTI121</t>
  </si>
  <si>
    <t>Zkouška těsnosti vodovodního potrubí</t>
  </si>
  <si>
    <t>1168310221</t>
  </si>
  <si>
    <t>RZTI122</t>
  </si>
  <si>
    <t>Proplach a dezinfekce vodovodního potrubí</t>
  </si>
  <si>
    <t>-640551443</t>
  </si>
  <si>
    <t>RZTI123</t>
  </si>
  <si>
    <t>Přesun hmot pro vodovod vnitřní</t>
  </si>
  <si>
    <t>-308715044</t>
  </si>
  <si>
    <t>725</t>
  </si>
  <si>
    <t>Zdravotechnika - zařizovací předměty</t>
  </si>
  <si>
    <t>725219102</t>
  </si>
  <si>
    <t>Montáž umyvadla připevněného na šrouby do zdiva</t>
  </si>
  <si>
    <t>soubor</t>
  </si>
  <si>
    <t>-1318148400</t>
  </si>
  <si>
    <t>RZTI001</t>
  </si>
  <si>
    <t>ZT_01 - Umyvadlo</t>
  </si>
  <si>
    <t>958092152</t>
  </si>
  <si>
    <t>Závěsné umyvadlo s přepadem o šířce 45,5 cm v bílé barvě. Součástí balení není baterie, vtok ani kryt sifonu.</t>
  </si>
  <si>
    <t>bílá</t>
  </si>
  <si>
    <t>455x400x120 mm</t>
  </si>
  <si>
    <t>RZTI002</t>
  </si>
  <si>
    <t>ZT_02 - Umyvadlo</t>
  </si>
  <si>
    <t>2065451858</t>
  </si>
  <si>
    <t>Závěsné umyvadlo, hranaté se zaoblenými rohy, s přepadem, se středovým otvorem pro baterii, včetně uzavíratelného ventilu</t>
  </si>
  <si>
    <t>600x450x170 mm</t>
  </si>
  <si>
    <t>RZTI003</t>
  </si>
  <si>
    <t>ZT_03 - Umyvadlo pro tělesně postižené</t>
  </si>
  <si>
    <t>1907180852</t>
  </si>
  <si>
    <t>Závěsné umyvadlo, Se zaoblenými rohy a obloukovým vybráním pro pohodlnější manipulaci osob se zdravotním postižením, Umožňuje</t>
  </si>
  <si>
    <t>podjezd vozíkem, Se středovým otvorem pro baterii, bez přepadu, včetně ventilu</t>
  </si>
  <si>
    <t>640x550x170 mm</t>
  </si>
  <si>
    <t>725829131</t>
  </si>
  <si>
    <t>Montáž baterie umyvadlové stojánkové G 1/2" ostatní typ</t>
  </si>
  <si>
    <t>256588833</t>
  </si>
  <si>
    <t>RZTI015</t>
  </si>
  <si>
    <t>ZT_15 - Umyvadlová baterie</t>
  </si>
  <si>
    <t>1846859909</t>
  </si>
  <si>
    <t>Stojánková umyvadlová baterie v pákovém provedení, výpusť není součástí balení. Maximální průtok 5 l/min. omezuje plýtvání vody</t>
  </si>
  <si>
    <t>Kov - chrom</t>
  </si>
  <si>
    <t>Chrom, oranžová</t>
  </si>
  <si>
    <t>180x100x80 mm</t>
  </si>
  <si>
    <t>RZTI016</t>
  </si>
  <si>
    <t>ZT_16 - Umyvadlová baterie</t>
  </si>
  <si>
    <t>-1130417077</t>
  </si>
  <si>
    <t>Páková stojánková umyvadlová baterie s výpustí. V chromovém provedení. Výška baterie je 11,6 cm. Průtok vody 5,7 l/min.</t>
  </si>
  <si>
    <t>Barva 01 - bílá lesklá</t>
  </si>
  <si>
    <t>Chrom</t>
  </si>
  <si>
    <t>116x116 mm</t>
  </si>
  <si>
    <t>RZTI034</t>
  </si>
  <si>
    <t>ZT_34 - Baterie pro tělesně postižené</t>
  </si>
  <si>
    <t>445807382</t>
  </si>
  <si>
    <t>Páková umyvadlová baterie, lékařská páka, keramická kartuše, průtok vody 5 l/min</t>
  </si>
  <si>
    <t>délka ramena: 164 mm</t>
  </si>
  <si>
    <t>725869101</t>
  </si>
  <si>
    <t>Montáž zápachových uzávěrek umyvadlových do DN 40</t>
  </si>
  <si>
    <t>-696678301</t>
  </si>
  <si>
    <t>RZTI017</t>
  </si>
  <si>
    <t>ZT_17 - Umyvadlový sifon</t>
  </si>
  <si>
    <t>-837317575</t>
  </si>
  <si>
    <t>Umyvadlový sifon výškově nastavitelný. Materiál sifonu je mosaz. V chromovém provedení. Průměr odpadu DN 32.</t>
  </si>
  <si>
    <t>kov - chrom</t>
  </si>
  <si>
    <t>330x80, 132-287 mm</t>
  </si>
  <si>
    <t>RZTI035</t>
  </si>
  <si>
    <t>ZT_35 - Sifon umyvadla pro tělesně postižené</t>
  </si>
  <si>
    <t>1631119811</t>
  </si>
  <si>
    <t>Plastový umyvadlový sifon šetřící místo pod umyvadlem</t>
  </si>
  <si>
    <t>Plast, bílá</t>
  </si>
  <si>
    <t>7ZTI019a</t>
  </si>
  <si>
    <t>Montáž krytů sifonu</t>
  </si>
  <si>
    <t>1781234632</t>
  </si>
  <si>
    <t>RZTI019</t>
  </si>
  <si>
    <t>ZT_19 - Kryt sifonu</t>
  </si>
  <si>
    <t>23178504</t>
  </si>
  <si>
    <t>Keramický kryt sifonu v modré barvě uschová sifon i roháčky a hadičky, aby zamezil volnému přístupu dětí.</t>
  </si>
  <si>
    <t>Sanitární keramika</t>
  </si>
  <si>
    <t>modrá</t>
  </si>
  <si>
    <t>295x340x235</t>
  </si>
  <si>
    <t>RZTI020</t>
  </si>
  <si>
    <t>ZT_20 - Kryt sifonu</t>
  </si>
  <si>
    <t>-1419750843</t>
  </si>
  <si>
    <t>Keramický kryt sifonu v bílé barvě uschová sifon i roháčky a hadičky, aby zamezil volnému přístupu dětí.</t>
  </si>
  <si>
    <t>725119121</t>
  </si>
  <si>
    <t>Montáž klozetových mís standardních</t>
  </si>
  <si>
    <t>1599088137</t>
  </si>
  <si>
    <t>RZTI004</t>
  </si>
  <si>
    <t>ZT_04 - Klozet závěsný</t>
  </si>
  <si>
    <t>-1226902248</t>
  </si>
  <si>
    <t>Závěsné WC se zadním odpadem bez splachovacího okruhu. Objem splachování 6 litrů. Skryté uchycení. WC sedátko není součástí</t>
  </si>
  <si>
    <t>balení.</t>
  </si>
  <si>
    <t>bílá, lesklá</t>
  </si>
  <si>
    <t>300x470x280mm</t>
  </si>
  <si>
    <t>RZTI006</t>
  </si>
  <si>
    <t>ZT_06 - Klozet závěsný</t>
  </si>
  <si>
    <t>610750287</t>
  </si>
  <si>
    <t>Závěsný klozet, hranatý se zaoblenými rohy, vodorovný odpad, otevřený oplachový kruh, hluboké splachování</t>
  </si>
  <si>
    <t>530x360x360mm</t>
  </si>
  <si>
    <t>RZTI008</t>
  </si>
  <si>
    <t>ZT_08- Klozet závěsný pro tělesně postižené</t>
  </si>
  <si>
    <t>-248670217</t>
  </si>
  <si>
    <t>Závěsný klozet pro tělesně postižené, hranatý se zaoblenými rohy, vodorovný odpad, otevřený oplachový kruh, hluboké splachování</t>
  </si>
  <si>
    <t>700x360x380mm</t>
  </si>
  <si>
    <t>725119131</t>
  </si>
  <si>
    <t>Montáž klozetových sedátek standardních</t>
  </si>
  <si>
    <t>2071610024</t>
  </si>
  <si>
    <t>RZTI011</t>
  </si>
  <si>
    <t>ZT_11- WC sedátko s poklopem pro ZT_04</t>
  </si>
  <si>
    <t>-1575407138</t>
  </si>
  <si>
    <t>WC prkénko s funkcí pomalého sklápění (softclose) ve žluté barvě se zeleným poklopem. Sedátko má po stranách speciální opěrné body</t>
  </si>
  <si>
    <t>pro maximální pohodlí dětí.</t>
  </si>
  <si>
    <t>plast</t>
  </si>
  <si>
    <t>bílá 4ks, žlutozelená 6 ks</t>
  </si>
  <si>
    <t>354x 343x386x60</t>
  </si>
  <si>
    <t>RZTI023b</t>
  </si>
  <si>
    <t>WC sedátko pro ZT_06</t>
  </si>
  <si>
    <t>1623615262</t>
  </si>
  <si>
    <t>WC sedátko bez poklopu pro tělesně postižené, hranatý tvar se zaoblenými rohy, nerezové úchyty</t>
  </si>
  <si>
    <t>RZTI023</t>
  </si>
  <si>
    <t>WC sedátko pro tělesně postižené</t>
  </si>
  <si>
    <t>1198240110</t>
  </si>
  <si>
    <t>378x448 mm</t>
  </si>
  <si>
    <t>725129101</t>
  </si>
  <si>
    <t>Montáž pisoáru keramického</t>
  </si>
  <si>
    <t>729878439</t>
  </si>
  <si>
    <t>RZTI005</t>
  </si>
  <si>
    <t>ZT_05 - Pisoár závěsný, vč. sifonu</t>
  </si>
  <si>
    <t>-291485342</t>
  </si>
  <si>
    <t>Pisoár s vnitřním, zadním odpadem, bez monátžní sady, bez senzorů, závěsný.</t>
  </si>
  <si>
    <t>310x340x540mm</t>
  </si>
  <si>
    <t>725121R</t>
  </si>
  <si>
    <t>D+M Splachovač automatický pisoáru</t>
  </si>
  <si>
    <t>-4997073</t>
  </si>
  <si>
    <t>725339111</t>
  </si>
  <si>
    <t>Montáž výlevky</t>
  </si>
  <si>
    <t>-416805380</t>
  </si>
  <si>
    <t>RZTI007a</t>
  </si>
  <si>
    <t>ZT_07 - závěsná výlevka s plastovou mřížkou</t>
  </si>
  <si>
    <t>-1830334242</t>
  </si>
  <si>
    <t>Závěsná výlevka, kruhový tvar,oplachový okruh (splachování jako u běžných toalet) , podomítkový modul, včetně plastové mřížky</t>
  </si>
  <si>
    <t>510x435x407</t>
  </si>
  <si>
    <t>725829101</t>
  </si>
  <si>
    <t>Montáž baterie nástěnné dřezové pákové a klasické</t>
  </si>
  <si>
    <t>-1459644942</t>
  </si>
  <si>
    <t>RZTI018</t>
  </si>
  <si>
    <t>ZT_18 - baterie výlevka</t>
  </si>
  <si>
    <t>878132086</t>
  </si>
  <si>
    <t>Páková nástěnná dřezová baterie s otočným ramínkem. V chromovém provedení. Průtok baterie je 12 litrů/minutu. Rozteč baterie 150 mm.</t>
  </si>
  <si>
    <t>221x224x261 mm</t>
  </si>
  <si>
    <t>72121912R</t>
  </si>
  <si>
    <t>Montáž odtokového sprchového žlabu</t>
  </si>
  <si>
    <t>649087969</t>
  </si>
  <si>
    <t>RZTI013</t>
  </si>
  <si>
    <t>ZT_13 - Sprchový žlab</t>
  </si>
  <si>
    <t>844247191</t>
  </si>
  <si>
    <t>Sprchový žlab z nerezi o šířce roštu 115 cm. Mřížka pro nalepení dlažby. V lesklém provedení.</t>
  </si>
  <si>
    <t>Kov - nerez ocel</t>
  </si>
  <si>
    <t>56x750 mm</t>
  </si>
  <si>
    <t>72584941R</t>
  </si>
  <si>
    <t>Montáž baterie sprchové nástěnné termostatické s poličkou, vč. ruční sprchy a hlavové sprchy</t>
  </si>
  <si>
    <t>-1377567510</t>
  </si>
  <si>
    <t>RZTI012</t>
  </si>
  <si>
    <t>ZT_12 - Sprchový systém</t>
  </si>
  <si>
    <t>16076831</t>
  </si>
  <si>
    <t>Sprchový nástěnný systém s termostatickou baterií a pojistkou proti opaření. Součástí balení je ruční sprcha ( se třemi proudy - hedvábný</t>
  </si>
  <si>
    <t>vnější proud, vnitřní proud, mix - pohodlné přepínání pomocí tlačítka), hlavová sprcha, polička a sprchová hadice o délce 150 cm.</t>
  </si>
  <si>
    <t>Chromové provedení v kombinaci s bílou.</t>
  </si>
  <si>
    <t>Kov - chrom, Bílá - chrom</t>
  </si>
  <si>
    <t>RZTI009</t>
  </si>
  <si>
    <t>D+M ZT_09 - nástěnné zrcadlo s LED osvětlením</t>
  </si>
  <si>
    <t>-773919569</t>
  </si>
  <si>
    <t>Kulaté zrcadlo s LED osvětlením bez vypínače o průměru 80 cm. Barevná teplota osvětlení je 6 000 K (chladnější bílá). S krytím IP44, je</t>
  </si>
  <si>
    <t>chráněno proti stříkající vodě.</t>
  </si>
  <si>
    <t>Sklo - zrcadlo</t>
  </si>
  <si>
    <t>800x800 mm/pr.800mm</t>
  </si>
  <si>
    <t>RZTI010</t>
  </si>
  <si>
    <t>D+M ZT_10 - zásobník hygienických sáčků</t>
  </si>
  <si>
    <t>900728489</t>
  </si>
  <si>
    <t>Zásobník hygienických sáčků</t>
  </si>
  <si>
    <t>131x92x24 mm</t>
  </si>
  <si>
    <t>RZTI014</t>
  </si>
  <si>
    <t>D+M ZT_14 - zásobník na papírové ručníky</t>
  </si>
  <si>
    <t>-37550408</t>
  </si>
  <si>
    <t>Zásobník na papírové ručníky s senzorem, s nastavitelnou délkou ručníku, bezdotykový.</t>
  </si>
  <si>
    <t>Kov, plast</t>
  </si>
  <si>
    <t>Chrom, černá</t>
  </si>
  <si>
    <t>204x345x373 mm</t>
  </si>
  <si>
    <t>RZTI024</t>
  </si>
  <si>
    <t>D+M ZT_24 - madlo nástěnné levé</t>
  </si>
  <si>
    <t>962422031</t>
  </si>
  <si>
    <t>Madlo tvaru L, nástěnné, levé</t>
  </si>
  <si>
    <t>890x630x110mm</t>
  </si>
  <si>
    <t>RZTI025</t>
  </si>
  <si>
    <t>D+M ZT_25 - madlo nástěnné sklopné</t>
  </si>
  <si>
    <t>-1860941050</t>
  </si>
  <si>
    <t>Madlo tvaru U, sklopné</t>
  </si>
  <si>
    <t>600x120x225 mm</t>
  </si>
  <si>
    <t>RZTI026</t>
  </si>
  <si>
    <t>D+M ZT_26 - zrcadlo výklopné</t>
  </si>
  <si>
    <t>-357498915</t>
  </si>
  <si>
    <t>Výklopné zrcadlo pro tělesně postižené</t>
  </si>
  <si>
    <t>600x600 mm</t>
  </si>
  <si>
    <t>RZTI027</t>
  </si>
  <si>
    <t>D+M ZT_27 - zrcadlo nástěnné - 700x900 mm</t>
  </si>
  <si>
    <t>740637592</t>
  </si>
  <si>
    <t>Obdélníkové nástěnné zrcadlo s fazetou. Zrcadlo je opatřeno 3 závěsy pro svislé i vodorovné zavěšení.</t>
  </si>
  <si>
    <t>700x900 mm</t>
  </si>
  <si>
    <t>RZTI028</t>
  </si>
  <si>
    <t>D+M ZT_28 - zrcadlo nástěnné - kočka</t>
  </si>
  <si>
    <t>1039917186</t>
  </si>
  <si>
    <t>tvar dle tabulky standardu</t>
  </si>
  <si>
    <t>Zrcadlo nástěnné, ve tvaru kočky. Rozměry 550 x 495 x 20 mm, rám 25 x 20 mm. Barevné provedení: zelený plastový rám RAL 6021</t>
  </si>
  <si>
    <t>RZTI029</t>
  </si>
  <si>
    <t>D+M ZT_29 - zrcadlo nástěnné - zajíc</t>
  </si>
  <si>
    <t>262012936</t>
  </si>
  <si>
    <t>Zrcadlo nástěnné, ve tvaru zajíce. Rozměry 545 x 375 x 20 mm, rám 25 x 20 mm. Barevné provedení: zelený plastový rám RAL 6021</t>
  </si>
  <si>
    <t>RZTI031</t>
  </si>
  <si>
    <t>D+M ZT_31 - zrcadlo nástěnné - medvěd</t>
  </si>
  <si>
    <t>1631543056</t>
  </si>
  <si>
    <t>Zrcadlo nástěnné, ve tvaru medvěda. Rozměry: 465 x 380 x 20 mm, rám 25 x 20 mm. Barevné provedení: zelený plastový rám RAL 6021</t>
  </si>
  <si>
    <t>RZTI032</t>
  </si>
  <si>
    <t>D+M ZT_32 - zrcadlo nástěnné - žába</t>
  </si>
  <si>
    <t>2000587362</t>
  </si>
  <si>
    <t>Zrcadlo nástěnné, ve tvaru žáby. Rozměry: 555 x 420 x 20 mm, rám 25 x 20 mm. Barevné provedení: zelený plastový rám RAL 6021</t>
  </si>
  <si>
    <t>RZTI033</t>
  </si>
  <si>
    <t>D+M ZT_33 - pračka se sušičkou</t>
  </si>
  <si>
    <t>1960775349</t>
  </si>
  <si>
    <t>Pračka se sušičkou. Kapacita praní 12 kg / sušení 10 kg. Energetická třída A, 1 400 ot./min.</t>
  </si>
  <si>
    <t>600x660x1 655 mm</t>
  </si>
  <si>
    <t>RZTI036</t>
  </si>
  <si>
    <t>D+M ZT_36 - WC štětka</t>
  </si>
  <si>
    <t>1123595939</t>
  </si>
  <si>
    <t>WC štětka válcová, nástěnná, kruhová patice, černý kartáč</t>
  </si>
  <si>
    <t>370x90x115 mm</t>
  </si>
  <si>
    <t>RZTI037</t>
  </si>
  <si>
    <t>D+M ZT_37 - zásobník na toaletní papír</t>
  </si>
  <si>
    <t>1667924766</t>
  </si>
  <si>
    <t>Zásobník na toaletní papír válcový, na role o průměru 200mm, se zámkem, nástěnný, průhled pro kontrolu množství papíru</t>
  </si>
  <si>
    <t>215x200x117 mm</t>
  </si>
  <si>
    <t>RZTI038</t>
  </si>
  <si>
    <t>D+M ZT_38 - dávkovač tekutého mýdla</t>
  </si>
  <si>
    <t>407289691</t>
  </si>
  <si>
    <t>Bezdotykový dávkovač mýdla v barevném provedení chrom. Montáž vrtáním.</t>
  </si>
  <si>
    <t>140x235x102 mm</t>
  </si>
  <si>
    <t>RZTI039</t>
  </si>
  <si>
    <t>D+M ZT_39 - zásobník na papírové ručníky</t>
  </si>
  <si>
    <t>-1421747837</t>
  </si>
  <si>
    <t>Zásobník na papírové ručníky, nástěnný, hranatý, skládané ručníky</t>
  </si>
  <si>
    <t>265x270x115 mm</t>
  </si>
  <si>
    <t>RZTI040</t>
  </si>
  <si>
    <t>D+M ZT_40 - odpadkový koš závěsný</t>
  </si>
  <si>
    <t>-51722896</t>
  </si>
  <si>
    <t>Odpadkový koš, závěsný, hranatý, objem 25 l</t>
  </si>
  <si>
    <t>370x460x165 mm</t>
  </si>
  <si>
    <t>RZTI041</t>
  </si>
  <si>
    <t>D+M ZT_41 - bezdotykový osoušeč rukou</t>
  </si>
  <si>
    <t>2030235595</t>
  </si>
  <si>
    <t>Bezdotykový osoušeč rukou, 220V-240V 50/60Hz, 1850W. Teplota vzduchu: 40°. Doba sušení: 8 až 10 sekund. Doporucená montáž 60 cm</t>
  </si>
  <si>
    <t>od zdroje vody. Nádobka na vodu, LED diody, zapojení do zásuvky.</t>
  </si>
  <si>
    <t>298×184×669 mm</t>
  </si>
  <si>
    <t>RZTI042</t>
  </si>
  <si>
    <t>D+M ZT_42 - věšák dvojitý</t>
  </si>
  <si>
    <t>1465917964</t>
  </si>
  <si>
    <t>Věšák se 2 háčky. Bez nutnosti vrtání do obkladů. Nástěnný typ.</t>
  </si>
  <si>
    <t>115x45x31 mm</t>
  </si>
  <si>
    <t>RZTI045</t>
  </si>
  <si>
    <t>D+M ZT_45 - odpadkový koš</t>
  </si>
  <si>
    <t>-489400079</t>
  </si>
  <si>
    <t>Odpadkový koš volně stojící, výklopný, omyvatelný, o objemu 5 l.</t>
  </si>
  <si>
    <t>Plast</t>
  </si>
  <si>
    <t>Tyrkysová, chrom.</t>
  </si>
  <si>
    <t>200x200x300 mm</t>
  </si>
  <si>
    <t>RZTI046</t>
  </si>
  <si>
    <t>D+M ZT_46 - dávkovač mýdla</t>
  </si>
  <si>
    <t>-339798669</t>
  </si>
  <si>
    <t>Dávkovač tekutého mýdla. Průměr vrtaných otvorů: 6 mm, množství náplně 200 ml, dávkování po 2 ml na střik. Součásti dodávky:</t>
  </si>
  <si>
    <t>dávkovač tekutého mýdla, rozeta, upevňovací materiál, montážní návod.</t>
  </si>
  <si>
    <t>Kov, sklo</t>
  </si>
  <si>
    <t>Chrom, bílá.</t>
  </si>
  <si>
    <t>140x235x107 mm</t>
  </si>
  <si>
    <t>RZTI047</t>
  </si>
  <si>
    <t>D+M ZT_47 - odpadkový koš</t>
  </si>
  <si>
    <t>1140023025</t>
  </si>
  <si>
    <t>Bílá, chrom.</t>
  </si>
  <si>
    <t>RZTI048</t>
  </si>
  <si>
    <t>D+M ZT_48 - WC štětka závěsná</t>
  </si>
  <si>
    <t>1023759433</t>
  </si>
  <si>
    <t>WC štětka v oranžové barvě pro montáž na zeď. Silikonové okraje rukojeti (šedá barva na obrázku) zajišťují co největší bezpečnost.</t>
  </si>
  <si>
    <t>Oranžová</t>
  </si>
  <si>
    <t>400x77 mm</t>
  </si>
  <si>
    <t>RZTI049</t>
  </si>
  <si>
    <t>D+M ZT_49 - WC držák na toaletní papír</t>
  </si>
  <si>
    <t>295205123</t>
  </si>
  <si>
    <t>Držák toaletního papíru v oranžové barvě pro montáž na stěnu. Silikonové okraje (šedá barva na obrázku) zajišťují co největší bezpečnost.</t>
  </si>
  <si>
    <t>58x130 mm</t>
  </si>
  <si>
    <t>RZTI050</t>
  </si>
  <si>
    <t>D+M ZT_50 - fen s držákem na zeď</t>
  </si>
  <si>
    <t>-182898355</t>
  </si>
  <si>
    <t>Nástěnný fén s držákem v bílé barvě. Montáž vrtáním.</t>
  </si>
  <si>
    <t>110x140x245 mm</t>
  </si>
  <si>
    <t>72524432R</t>
  </si>
  <si>
    <t>D+M Zástěna sprchová bezrámová skleněná tl. 8 mm dveře otvíravé jednokřídlové do niky šířky cca 1310 mm</t>
  </si>
  <si>
    <t>-2073886498</t>
  </si>
  <si>
    <t>m.č. 2.07</t>
  </si>
  <si>
    <t>nutno předem zaměřit a upravit šířku zástěny</t>
  </si>
  <si>
    <t>9987251R1</t>
  </si>
  <si>
    <t>Přesun hmot tonážní pro zařizovací předměty v objektech v přes 6 do 12 m</t>
  </si>
  <si>
    <t>-538869681</t>
  </si>
  <si>
    <t>726</t>
  </si>
  <si>
    <t>Zdravotechnika - předstěnové instalace</t>
  </si>
  <si>
    <t>726111204</t>
  </si>
  <si>
    <t>Instalační předstěna pro montáž klozetu do masivní zděné kce - montáž</t>
  </si>
  <si>
    <t>-1746645627</t>
  </si>
  <si>
    <t>5528170R</t>
  </si>
  <si>
    <t>montážní prvek pro závěsné WC do zděných konstrukcí ovládání zepředu hl 120mm stavební v 1080mm</t>
  </si>
  <si>
    <t>-601083667</t>
  </si>
  <si>
    <t>726191001</t>
  </si>
  <si>
    <t>D+M Zvukoizolační souprava pro klozet a bidet</t>
  </si>
  <si>
    <t>-302298157</t>
  </si>
  <si>
    <t>726191002</t>
  </si>
  <si>
    <t>D+M Souprava pro předstěnovou montáž</t>
  </si>
  <si>
    <t>-1887546470</t>
  </si>
  <si>
    <t>726191011</t>
  </si>
  <si>
    <t>Ovládací tlačítko WC pro montáž do předstěnových konstrukcí - montáž</t>
  </si>
  <si>
    <t>-11708297</t>
  </si>
  <si>
    <t>RZTI043</t>
  </si>
  <si>
    <t>ZT_43 - Ovládací tlačítko WC</t>
  </si>
  <si>
    <t>65312080</t>
  </si>
  <si>
    <t>Dvoučinné ovládací tlačítko , chrom, kroužky leštěná nerez. ocel. K ovládání splachování u splachovacích nádržek pod omítku.</t>
  </si>
  <si>
    <t>246x164 mm</t>
  </si>
  <si>
    <t>RZTI044</t>
  </si>
  <si>
    <t>ZT_44 - Ovládací tlačítko WC</t>
  </si>
  <si>
    <t>-558179972</t>
  </si>
  <si>
    <t>Ovládací tlačítko splachování podomítkové nádrže. Plastový rámeček v bílé barvě doplňuje samotné tlačítko v barvě modré. Tlačítko</t>
  </si>
  <si>
    <t>splachuje velký objem v nádrži.</t>
  </si>
  <si>
    <t>Plast , bílá, modrá</t>
  </si>
  <si>
    <t>244x165 mm</t>
  </si>
  <si>
    <t>726111203</t>
  </si>
  <si>
    <t>Instalační předstěna pro montáž pisoáru do masivní zděné kce - montáž</t>
  </si>
  <si>
    <t>1515205706</t>
  </si>
  <si>
    <t>55281757</t>
  </si>
  <si>
    <t>montážní prvek pro pisoár do zděných konstrukcí hl 80-120mm</t>
  </si>
  <si>
    <t>2023823166</t>
  </si>
  <si>
    <t>RZTI007b</t>
  </si>
  <si>
    <t>Instalační předstěna pro montáž výlevky do masivní zděné kce - montáž</t>
  </si>
  <si>
    <t>-1027344697</t>
  </si>
  <si>
    <t>RZTI007c</t>
  </si>
  <si>
    <t>montážní prvek pro závěsnou výlevku do zděných konstrukcí</t>
  </si>
  <si>
    <t>1367009474</t>
  </si>
  <si>
    <t>998726112</t>
  </si>
  <si>
    <t>Přesun hmot tonážní pro instalační prefabrikáty v objektech v přes 6 do 12 m</t>
  </si>
  <si>
    <t>391778134</t>
  </si>
  <si>
    <t>Zdravotechnika - ostatní</t>
  </si>
  <si>
    <t>RZTI130</t>
  </si>
  <si>
    <t>D+M Identifikační označení a štítky</t>
  </si>
  <si>
    <t>1219487556</t>
  </si>
  <si>
    <t>RZTI131</t>
  </si>
  <si>
    <t>Náklady na zařízení staveniště</t>
  </si>
  <si>
    <t>-1624150658</t>
  </si>
  <si>
    <t>RZTI132</t>
  </si>
  <si>
    <t>Stavební přípomoce a práce (vysekání rýh, prostupy, průvrty, vrtání v keram.obkladu,...)</t>
  </si>
  <si>
    <t>938337238</t>
  </si>
  <si>
    <t>RZTI133</t>
  </si>
  <si>
    <t>Stavební přípomoce a práce (zednické zapravení rýh, prostupů,....)</t>
  </si>
  <si>
    <t>-1892686635</t>
  </si>
  <si>
    <t>RZTI134</t>
  </si>
  <si>
    <t>Individuální a komplexní zkoušky</t>
  </si>
  <si>
    <t>690992072</t>
  </si>
  <si>
    <t>RZTI135</t>
  </si>
  <si>
    <t>Dokumentace skutečného provedení</t>
  </si>
  <si>
    <t>628640563</t>
  </si>
  <si>
    <t>04 - UTCH - Vytápění a chlazení</t>
  </si>
  <si>
    <t xml:space="preserve">    73x - Ústřední vytápění - kotelny, strojovny, armatury</t>
  </si>
  <si>
    <t xml:space="preserve">    733. - Ústřední vytápění, chlazení - rozvodné potrubí</t>
  </si>
  <si>
    <t xml:space="preserve">    735b - Ústřední vytápění - podlahové vytápění</t>
  </si>
  <si>
    <t xml:space="preserve">    735a - Ústřední vytápění, chlazení - otopná tělesa, FCU</t>
  </si>
  <si>
    <t xml:space="preserve">    73 - Ústřední vytápění, chlazení - ostatní</t>
  </si>
  <si>
    <t>73x</t>
  </si>
  <si>
    <t>Ústřední vytápění - kotelny, strojovny, armatury</t>
  </si>
  <si>
    <t>RÚT001</t>
  </si>
  <si>
    <t>D+M TČ vzduch/voda</t>
  </si>
  <si>
    <t>1947954570</t>
  </si>
  <si>
    <t>tepelný výkon 12,86 kW při A-7/W35 (EN 14511), chladící výkon 14,88 kW při A35/W7</t>
  </si>
  <si>
    <t>osazeno na základy</t>
  </si>
  <si>
    <t>RÚT002</t>
  </si>
  <si>
    <t>Zřízení ŽB základů pod tepelná čerpadla, vč. zemních prací</t>
  </si>
  <si>
    <t>700437726</t>
  </si>
  <si>
    <t>RÚT003</t>
  </si>
  <si>
    <t>Regulace tepelných čerpadel včetně všech vodičů a čidel</t>
  </si>
  <si>
    <t>-1220311916</t>
  </si>
  <si>
    <t>RÚT004</t>
  </si>
  <si>
    <t>D+M Rozšiřující modul pro regulaci, pro řízení okruhů vytápění a chlazení na rozdělovači</t>
  </si>
  <si>
    <t>398387578</t>
  </si>
  <si>
    <t>RÚT005</t>
  </si>
  <si>
    <t>D+M Akumulační zásobník vytápění/chlazení</t>
  </si>
  <si>
    <t>-136462804</t>
  </si>
  <si>
    <t>objem 400 litrů</t>
  </si>
  <si>
    <t>vč. tepelné izolace pro akumulátory chladící vody + el.topná příruba 2-6kW</t>
  </si>
  <si>
    <t>RÚT006</t>
  </si>
  <si>
    <t>D+M Zásobník teplé vody</t>
  </si>
  <si>
    <t>166153138</t>
  </si>
  <si>
    <t>objem 300 litrů</t>
  </si>
  <si>
    <t>plocha výměníku min. 4,8 m2 + el.topná příruba 2-6kW</t>
  </si>
  <si>
    <t>RÚT007</t>
  </si>
  <si>
    <t>D+M Tlaková expanzní nádoba otopného systému o objemu 50 l</t>
  </si>
  <si>
    <t>973124249</t>
  </si>
  <si>
    <t>RÚT008</t>
  </si>
  <si>
    <t>D+M Oběhové čerpadlo zdroje tepla TČ1</t>
  </si>
  <si>
    <t>-1717263676</t>
  </si>
  <si>
    <t>okruh vytápění/chlazení - UP 25/7,5 E, pojistný ventil, zpětný ventil</t>
  </si>
  <si>
    <t>RÚT009</t>
  </si>
  <si>
    <t>D+M Oběhové čerpadlo zdroje tepla TČ2</t>
  </si>
  <si>
    <t>-1581983532</t>
  </si>
  <si>
    <t>RÚT010</t>
  </si>
  <si>
    <t>510641374</t>
  </si>
  <si>
    <t>okruh přípravy teplé vody - UP25/7,5 E</t>
  </si>
  <si>
    <t>RÚT011</t>
  </si>
  <si>
    <t>D+M Kombinovaný rozdělovač se sběračem pro 3 okruhy</t>
  </si>
  <si>
    <t>784746371</t>
  </si>
  <si>
    <t>vč. tepelné izolace vhodné pro systémy chlazení</t>
  </si>
  <si>
    <t>RÚT012</t>
  </si>
  <si>
    <t>D+M Oběhové čerpadlo</t>
  </si>
  <si>
    <t>-1723045820</t>
  </si>
  <si>
    <t>okruh chlazení FCU jednotkami a VZT</t>
  </si>
  <si>
    <t>RÚT013</t>
  </si>
  <si>
    <t>-1478613336</t>
  </si>
  <si>
    <t>okruh zásobování teplem jednotky VZT</t>
  </si>
  <si>
    <t>RÚT014</t>
  </si>
  <si>
    <t>916837179</t>
  </si>
  <si>
    <t>okruh podlahového vytápění</t>
  </si>
  <si>
    <t>RÚT015</t>
  </si>
  <si>
    <t>D+M Třícestný směšovací ventiln s pohonem, dle požadavku MaR</t>
  </si>
  <si>
    <t>-723390538</t>
  </si>
  <si>
    <t>RÚT016</t>
  </si>
  <si>
    <t>D+M Armatura ke změkčování topné vody + doplňovací složka</t>
  </si>
  <si>
    <t>75728776</t>
  </si>
  <si>
    <t>RÚT026</t>
  </si>
  <si>
    <t>D+M armatury, kohouty, ventily, fitry, zpětné plaky, teploměry...jinde nevykázané nebo nejsou-li součástí MaR</t>
  </si>
  <si>
    <t>1069114937</t>
  </si>
  <si>
    <t>733.</t>
  </si>
  <si>
    <t>Ústřední vytápění, chlazení - rozvodné potrubí</t>
  </si>
  <si>
    <t>RÚT017</t>
  </si>
  <si>
    <t>Rozvod otopné vody okruhu tepelného čerpadla z měděného potrubí s izolací tl. 50 mm s opláštěním pro venkovní použití</t>
  </si>
  <si>
    <t>1730930073</t>
  </si>
  <si>
    <t>RÚT018</t>
  </si>
  <si>
    <t>Hlavní rozvod otopné vody okruhu vytápění z měděného potrubí s izolací tl. 20 mm</t>
  </si>
  <si>
    <t>-923852540</t>
  </si>
  <si>
    <t>RÚT038</t>
  </si>
  <si>
    <t>Rozvod chladící vody okruhu chlazení FCU jednotkami z měděného potrubí</t>
  </si>
  <si>
    <t>803489249</t>
  </si>
  <si>
    <t>RÚT020</t>
  </si>
  <si>
    <t>Rozvod zásobování teplem VZT jednotky z měděného potrubí s tepelnou izolací</t>
  </si>
  <si>
    <t>-1887825019</t>
  </si>
  <si>
    <t>735b</t>
  </si>
  <si>
    <t>Ústřední vytápění - podlahové vytápění</t>
  </si>
  <si>
    <t>RÚT022</t>
  </si>
  <si>
    <t>D+M rozdělovač podlahového vytápění R1</t>
  </si>
  <si>
    <t>1146074378</t>
  </si>
  <si>
    <t>typ rozdělovaře HKV-D 14</t>
  </si>
  <si>
    <t>skříň rozdělovače AP 1005</t>
  </si>
  <si>
    <t>počet okruhů 14</t>
  </si>
  <si>
    <t>RÚT023</t>
  </si>
  <si>
    <t>D+M rozdělovač podlahového vytápění R2</t>
  </si>
  <si>
    <t>1146877963</t>
  </si>
  <si>
    <t>RÚT024</t>
  </si>
  <si>
    <t>D+M rozdělovač podlahového vytápění R3</t>
  </si>
  <si>
    <t>-474600572</t>
  </si>
  <si>
    <t>typ rozdělovaře HKV-D 15</t>
  </si>
  <si>
    <t>počet okruhů 15</t>
  </si>
  <si>
    <t>RÚT025</t>
  </si>
  <si>
    <t>D+M rozdělovač podlahového vytápění R4</t>
  </si>
  <si>
    <t>-1442844564</t>
  </si>
  <si>
    <t>RÚT019</t>
  </si>
  <si>
    <t xml:space="preserve">Rozvod jednotlivých okruhů podlahového  vytápění z plastového potrubí 17x2 mm</t>
  </si>
  <si>
    <t>-258934643</t>
  </si>
  <si>
    <t>RÚT027</t>
  </si>
  <si>
    <t xml:space="preserve">D+M -  systémová deska podlahového vytápění, vč. příslušenství, dilatací, okrajové pásky, plastifikátoru...</t>
  </si>
  <si>
    <t>837030720</t>
  </si>
  <si>
    <t>735a</t>
  </si>
  <si>
    <t>Ústřední vytápění, chlazení - otopná tělesa, FCU</t>
  </si>
  <si>
    <t>RÚT021</t>
  </si>
  <si>
    <t>D+M ocelové otopné deskové těleso v m.č. 1.15, vč. příslušentsví, šroubení, termostatické hlavice</t>
  </si>
  <si>
    <t>1450167961</t>
  </si>
  <si>
    <t>RÚT039</t>
  </si>
  <si>
    <t>D+M Dvoutrubkový kazetový fancoil systému vodního chlazení, vč. příslušenství</t>
  </si>
  <si>
    <t>578715297</t>
  </si>
  <si>
    <t>Ústřední vytápění, chlazení - ostatní</t>
  </si>
  <si>
    <t>RÚT040</t>
  </si>
  <si>
    <t>Přesun hmot pro ústřední vytápění, chlazení</t>
  </si>
  <si>
    <t>-74598319</t>
  </si>
  <si>
    <t>RÚT028</t>
  </si>
  <si>
    <t>Napuštění systému upravenou vodou určenou pro otopné systémy</t>
  </si>
  <si>
    <t>-664869370</t>
  </si>
  <si>
    <t>RÚT029</t>
  </si>
  <si>
    <t>Topná zkouška</t>
  </si>
  <si>
    <t>683742981</t>
  </si>
  <si>
    <t>RÚT030</t>
  </si>
  <si>
    <t>Propláchnutí systému</t>
  </si>
  <si>
    <t>639197832</t>
  </si>
  <si>
    <t>RÚT031</t>
  </si>
  <si>
    <t>Montážní lišty a konzole, kotevní materiál</t>
  </si>
  <si>
    <t>623763950</t>
  </si>
  <si>
    <t>RÚT032</t>
  </si>
  <si>
    <t>579927760</t>
  </si>
  <si>
    <t>RÚT033</t>
  </si>
  <si>
    <t>-745571103</t>
  </si>
  <si>
    <t>RÚT034</t>
  </si>
  <si>
    <t>Stavební přípomoce a práce (vysekání rýh, prostupy, průvrty, vrtání,...)</t>
  </si>
  <si>
    <t>1296536381</t>
  </si>
  <si>
    <t>RÚT035</t>
  </si>
  <si>
    <t>2139324409</t>
  </si>
  <si>
    <t>RÚT036</t>
  </si>
  <si>
    <t>-921518595</t>
  </si>
  <si>
    <t>RÚT037</t>
  </si>
  <si>
    <t>-367840290</t>
  </si>
  <si>
    <t>05 - VZT - Vzduchotechnika</t>
  </si>
  <si>
    <t>VZT</t>
  </si>
  <si>
    <t>Vzduchotechnika</t>
  </si>
  <si>
    <t>VZT001</t>
  </si>
  <si>
    <t>VZT rekuperační jednotka 4740 m3/h , včetně MaR, vč. roznášecí konstrukce</t>
  </si>
  <si>
    <t>1967949734</t>
  </si>
  <si>
    <t>VZT002</t>
  </si>
  <si>
    <t>SMART boxy</t>
  </si>
  <si>
    <t>2141025509</t>
  </si>
  <si>
    <t>VZT003</t>
  </si>
  <si>
    <t xml:space="preserve">Čtyřhranné a kruhové potrubí sk. I., včetně tvarovek </t>
  </si>
  <si>
    <t>826445340</t>
  </si>
  <si>
    <t>VZT004</t>
  </si>
  <si>
    <t>Tlumiče hluku</t>
  </si>
  <si>
    <t>-1653843628</t>
  </si>
  <si>
    <t>VZT005</t>
  </si>
  <si>
    <t xml:space="preserve">Technická izolace </t>
  </si>
  <si>
    <t>-1000775357</t>
  </si>
  <si>
    <t>VZT006</t>
  </si>
  <si>
    <t>Požární klapky</t>
  </si>
  <si>
    <t>-2129134359</t>
  </si>
  <si>
    <t>VZT007</t>
  </si>
  <si>
    <t>Koncové prvky (anemostaty, ventily, žaluzie)</t>
  </si>
  <si>
    <t>-2039693987</t>
  </si>
  <si>
    <t>VZT008</t>
  </si>
  <si>
    <t>Montážní materiál, uvedení do provozu, zaregulování</t>
  </si>
  <si>
    <t>-1645487037</t>
  </si>
  <si>
    <t>VZT009</t>
  </si>
  <si>
    <t xml:space="preserve">Doprava , mechanizace </t>
  </si>
  <si>
    <t>-777609487</t>
  </si>
  <si>
    <t>VZT010</t>
  </si>
  <si>
    <t>Stavební přípomoce</t>
  </si>
  <si>
    <t>1671533816</t>
  </si>
  <si>
    <t>06 - ESIL - Elektro Silnoproud</t>
  </si>
  <si>
    <t>SIL01 - Přípojka NN</t>
  </si>
  <si>
    <t>SIL02 - Silnoproud - rozvaděče</t>
  </si>
  <si>
    <t>SIL03 - Silnoproud - koncové přístroje (vypínače, zásuvky)</t>
  </si>
  <si>
    <t>SIL04 - Silnoproud - kabelové trasy, trubky, inst. materiál</t>
  </si>
  <si>
    <t>SIL05 - Silnoproud - kabelové rozvody</t>
  </si>
  <si>
    <t>SIL06 - Silnoproud - svítidla, ovládání DALI</t>
  </si>
  <si>
    <t>SIL07 - Hromosvod a uzemnění</t>
  </si>
  <si>
    <t>SIL09 - Ostatní</t>
  </si>
  <si>
    <t>SIL08 - Fotovoltaická výrobna</t>
  </si>
  <si>
    <t>SIL01</t>
  </si>
  <si>
    <t>Přípojka NN</t>
  </si>
  <si>
    <t>SIL001</t>
  </si>
  <si>
    <t>Přípojka NN, vč.chrániček dle zadávací PD</t>
  </si>
  <si>
    <t>84401007</t>
  </si>
  <si>
    <t>SIL002</t>
  </si>
  <si>
    <t>Nový elektroměrový rozvaděč v oplocení pro 3 nová odběrná místa včetně HDO, vč. stavebních přípomocí</t>
  </si>
  <si>
    <t>1959241071</t>
  </si>
  <si>
    <t>460161482</t>
  </si>
  <si>
    <t>Hloubení kabelových rýh ručně š 65 cm hl 120 cm v hornině tř I skupiny 3</t>
  </si>
  <si>
    <t>-356776943</t>
  </si>
  <si>
    <t>460431512</t>
  </si>
  <si>
    <t>Zásyp kabelových rýh ručně se zhutněním š 65 cm hl 120 cm z horniny tř I skupiny 3</t>
  </si>
  <si>
    <t>-847358576</t>
  </si>
  <si>
    <t>SIL02</t>
  </si>
  <si>
    <t>Silnoproud - rozvaděče</t>
  </si>
  <si>
    <t>SIL003</t>
  </si>
  <si>
    <t>Silnoproud - rozvaděče dle zadávací PD</t>
  </si>
  <si>
    <t>-1054928698</t>
  </si>
  <si>
    <t>SIL03</t>
  </si>
  <si>
    <t>Silnoproud - koncové přístroje (vypínače, zásuvky)</t>
  </si>
  <si>
    <t>SIL004</t>
  </si>
  <si>
    <t>Silnoproud - koncové přístroje (vypínače, zásuvky) dle zadávací PD</t>
  </si>
  <si>
    <t>917601332</t>
  </si>
  <si>
    <t>SIL04</t>
  </si>
  <si>
    <t>Silnoproud - kabelové trasy, trubky, inst. materiál</t>
  </si>
  <si>
    <t>SIL005</t>
  </si>
  <si>
    <t>Silnoproud - kabelové trasy, trubky, inst. materiál dle zadávací PD</t>
  </si>
  <si>
    <t>1415110632</t>
  </si>
  <si>
    <t>SIL05</t>
  </si>
  <si>
    <t>Silnoproud - kabelové rozvody</t>
  </si>
  <si>
    <t>SIL006</t>
  </si>
  <si>
    <t>Silnoproud - kabelové rozvody dle zadávací PD</t>
  </si>
  <si>
    <t>1730395707</t>
  </si>
  <si>
    <t>SIL06</t>
  </si>
  <si>
    <t>Silnoproud - svítidla, ovládání DALI</t>
  </si>
  <si>
    <t>SIL007</t>
  </si>
  <si>
    <t>Silnoproud - svítidla, ovládání DALI dle zadávací PD</t>
  </si>
  <si>
    <t>-1767884316</t>
  </si>
  <si>
    <t>SIL07</t>
  </si>
  <si>
    <t>Hromosvod a uzemnění</t>
  </si>
  <si>
    <t>SIL008</t>
  </si>
  <si>
    <t>Hromosvod a uzemnění dle zadávací PD</t>
  </si>
  <si>
    <t>1069004972</t>
  </si>
  <si>
    <t>SIL09</t>
  </si>
  <si>
    <t>Ostatní</t>
  </si>
  <si>
    <t>SIL010</t>
  </si>
  <si>
    <t>Dodavatelská dokumentace v rozsahu potřebném k realizaci díla, vč. vzorkování</t>
  </si>
  <si>
    <t>1502444457</t>
  </si>
  <si>
    <t>SIL011</t>
  </si>
  <si>
    <t>Stavební přípomocné práce (drážkování, průvrty, zahazování drážek, zednické přípomoci, úklid atp.), pomocné práce a konstrukce (např. lešení,...)</t>
  </si>
  <si>
    <t>-1445618423</t>
  </si>
  <si>
    <t>SIL014</t>
  </si>
  <si>
    <t>Drobný nespecifikovaný materiál</t>
  </si>
  <si>
    <t>-1856287463</t>
  </si>
  <si>
    <t>SIL012</t>
  </si>
  <si>
    <t>Měření a revize</t>
  </si>
  <si>
    <t>1596407436</t>
  </si>
  <si>
    <t>SIL013</t>
  </si>
  <si>
    <t>Doprava, přesuny hmot a pracovníků</t>
  </si>
  <si>
    <t>773029204</t>
  </si>
  <si>
    <t>SIL08</t>
  </si>
  <si>
    <t>Fotovoltaická výrobna</t>
  </si>
  <si>
    <t>SIL015</t>
  </si>
  <si>
    <t>Fotovoltaický panel dle zadávací PD</t>
  </si>
  <si>
    <t>-783731330</t>
  </si>
  <si>
    <t>SIL016</t>
  </si>
  <si>
    <t>Střídač napětí dle zadávací PD</t>
  </si>
  <si>
    <t>-736314443</t>
  </si>
  <si>
    <t>SIL017</t>
  </si>
  <si>
    <t>Konstrukce pro rovné střechy dle zadávací PD</t>
  </si>
  <si>
    <t>731825669</t>
  </si>
  <si>
    <t>SIL018</t>
  </si>
  <si>
    <t>PD pro PDS</t>
  </si>
  <si>
    <t>-421292536</t>
  </si>
  <si>
    <t>SIL019</t>
  </si>
  <si>
    <t>Revize</t>
  </si>
  <si>
    <t>1803919065</t>
  </si>
  <si>
    <t>SIL020</t>
  </si>
  <si>
    <t>Poplatek PDS za revizi nového elektroměru</t>
  </si>
  <si>
    <t>1943602048</t>
  </si>
  <si>
    <t>SIL021</t>
  </si>
  <si>
    <t>Montážní a elektroinstalační materiál</t>
  </si>
  <si>
    <t>1661120800</t>
  </si>
  <si>
    <t>SIL022</t>
  </si>
  <si>
    <t>Manipulace, montáž, doprava</t>
  </si>
  <si>
    <t>-1124324560</t>
  </si>
  <si>
    <t>07 - ESL - Elektro Slaboproud</t>
  </si>
  <si>
    <t>SLA01 - Lokální detekce požáru – LDP</t>
  </si>
  <si>
    <t>SLA02 - Evakuační rozhlas – ERO</t>
  </si>
  <si>
    <t>SLA03 - Telefonní a datová přípojka SEK (sítě elektronických komunikací)</t>
  </si>
  <si>
    <t>SLA04 - Strukturovaná kabeláž/telefonní rozvody – SK/TEL</t>
  </si>
  <si>
    <t>SLA05 - Interkom, telefonní ústředna – INT/PBX</t>
  </si>
  <si>
    <t>SLA06 - Systém elektronické kontroly vstupu – EKV/ACS</t>
  </si>
  <si>
    <t>SLA07 - Kamerový systém – CCTV</t>
  </si>
  <si>
    <t xml:space="preserve">SLA08 - Poplachový zabezpečovací a tísňový systém a nouzová signalizace  – PZTS, NS</t>
  </si>
  <si>
    <t>SLA09 - Jednotný čas – JČ</t>
  </si>
  <si>
    <t>SLA10 - Ostatní</t>
  </si>
  <si>
    <t>SLA01</t>
  </si>
  <si>
    <t>Lokální detekce požáru – LDP</t>
  </si>
  <si>
    <t>SLA001</t>
  </si>
  <si>
    <t>Lokální detekce požáru dle zadávací PD</t>
  </si>
  <si>
    <t>383859931</t>
  </si>
  <si>
    <t>SLA02</t>
  </si>
  <si>
    <t>Evakuační rozhlas – ERO</t>
  </si>
  <si>
    <t>SLA002</t>
  </si>
  <si>
    <t>Evakuační rozhlas dle zadávací PD</t>
  </si>
  <si>
    <t>1483813962</t>
  </si>
  <si>
    <t>SLA03</t>
  </si>
  <si>
    <t>Telefonní a datová přípojka SEK (sítě elektronických komunikací)</t>
  </si>
  <si>
    <t>SLA003</t>
  </si>
  <si>
    <t>Telefonní a datová přípojka SEK (sítě elektronických komunikací) - napojení pomocí stávající přípojky SEK objektu</t>
  </si>
  <si>
    <t>-1013141781</t>
  </si>
  <si>
    <t>SLA04</t>
  </si>
  <si>
    <t>Strukturovaná kabeláž/telefonní rozvody – SK/TEL</t>
  </si>
  <si>
    <t>SLA004</t>
  </si>
  <si>
    <t>Strukturovaná kabeláž/telefonní rozvody dle zadávací PD</t>
  </si>
  <si>
    <t>2016330205</t>
  </si>
  <si>
    <t>SLA05</t>
  </si>
  <si>
    <t>Interkom, telefonní ústředna – INT/PBX</t>
  </si>
  <si>
    <t>SLA005</t>
  </si>
  <si>
    <t xml:space="preserve">Interkom, telefonní ústředna  dle zadávací PD</t>
  </si>
  <si>
    <t>-566083687</t>
  </si>
  <si>
    <t>SLA06</t>
  </si>
  <si>
    <t>Systém elektronické kontroly vstupu – EKV/ACS</t>
  </si>
  <si>
    <t>SLA006</t>
  </si>
  <si>
    <t>Systém elektronické kontroly vstupu dle zadávací PD</t>
  </si>
  <si>
    <t>2140639503</t>
  </si>
  <si>
    <t>SLA07</t>
  </si>
  <si>
    <t>Kamerový systém – CCTV</t>
  </si>
  <si>
    <t>SLA007</t>
  </si>
  <si>
    <t>Kamerový systém dle zadávací PD</t>
  </si>
  <si>
    <t>-1688742518</t>
  </si>
  <si>
    <t>SLA08</t>
  </si>
  <si>
    <t xml:space="preserve">Poplachový zabezpečovací a tísňový systém a nouzová signalizace  – PZTS, NS</t>
  </si>
  <si>
    <t>SLA008</t>
  </si>
  <si>
    <t>Poplachový zabezpečovací a tísňový systém a nouzová signalizace dle zadávací PD</t>
  </si>
  <si>
    <t>-1888941077</t>
  </si>
  <si>
    <t>SLA09</t>
  </si>
  <si>
    <t>Jednotný čas – JČ</t>
  </si>
  <si>
    <t>SLA009</t>
  </si>
  <si>
    <t>Jednotný čas dle zadávací PD</t>
  </si>
  <si>
    <t>-2090455573</t>
  </si>
  <si>
    <t>SLA10</t>
  </si>
  <si>
    <t>SLA010</t>
  </si>
  <si>
    <t>-2040914322</t>
  </si>
  <si>
    <t>SLA011</t>
  </si>
  <si>
    <t>Zapojení, oživení, programování ústředen, funkční zkoušky, výchozí revize elektro</t>
  </si>
  <si>
    <t>-1907351701</t>
  </si>
  <si>
    <t>SLA012</t>
  </si>
  <si>
    <t>Školení obsluhy, uživatelské manuály</t>
  </si>
  <si>
    <t>-1646853986</t>
  </si>
  <si>
    <t>SLA013</t>
  </si>
  <si>
    <t>-629247253</t>
  </si>
  <si>
    <t>SLA014</t>
  </si>
  <si>
    <t>1049827998</t>
  </si>
  <si>
    <t>08 - MAR - Měření a regulace</t>
  </si>
  <si>
    <t>MaR - Měření a regulace</t>
  </si>
  <si>
    <t>MaR</t>
  </si>
  <si>
    <t>Měření a regulace</t>
  </si>
  <si>
    <t>MAR001</t>
  </si>
  <si>
    <t>Měření a regulace dle zadávací PD</t>
  </si>
  <si>
    <t>-297889910</t>
  </si>
  <si>
    <t>vč. rozvaděče, ovládacích zařízení, periferií, signalice, kabeláže....</t>
  </si>
  <si>
    <t>vč. oživení regulace a provedení zkoušek, revizní zprávy, výrobní dokumentace....</t>
  </si>
  <si>
    <t>vč. stavebních přípomocí</t>
  </si>
  <si>
    <t>09 - SÚ - Sadové úpravy</t>
  </si>
  <si>
    <t>D1 - Arboristické a asanační práce</t>
  </si>
  <si>
    <t xml:space="preserve">    D2 - Arboristické práce individuální - dle Dendrometrické tabulky</t>
  </si>
  <si>
    <t xml:space="preserve">    D3 - Asanace ( u vícekmenných jedinců započítán každý kmen zvlášť)</t>
  </si>
  <si>
    <t xml:space="preserve">D4 - Výsadby dřevin </t>
  </si>
  <si>
    <t xml:space="preserve">    D5 - Založení</t>
  </si>
  <si>
    <t xml:space="preserve">    D6 - Další práce</t>
  </si>
  <si>
    <t xml:space="preserve">    D7 - Rostlinný materiál  - velikost a kvalita dle PD</t>
  </si>
  <si>
    <t xml:space="preserve">    D8 - Ostatní materilály</t>
  </si>
  <si>
    <t xml:space="preserve">    D9 - Dokončovací a rozvojová péče o založené výsadby </t>
  </si>
  <si>
    <t>D10 - VRN</t>
  </si>
  <si>
    <t xml:space="preserve">    D11 - Výčet ostatních a vedlejších nákladů</t>
  </si>
  <si>
    <t>D1</t>
  </si>
  <si>
    <t>Arboristické a asanační práce</t>
  </si>
  <si>
    <t>D2</t>
  </si>
  <si>
    <t>Arboristické práce individuální - dle Dendrometrické tabulky</t>
  </si>
  <si>
    <t>Pol1</t>
  </si>
  <si>
    <t>Arboristický zásah I.kategorie náročnosti ošetření</t>
  </si>
  <si>
    <t>Pol2</t>
  </si>
  <si>
    <t>Arboristický zásah II.kategorie náročnosti ošetření</t>
  </si>
  <si>
    <t>Pol3</t>
  </si>
  <si>
    <t>Likvidace dřevní hmoty do 15 cm štěpkováním s odvozem na deponii</t>
  </si>
  <si>
    <t>D3</t>
  </si>
  <si>
    <t>Asanace ( u vícekmenných jedinců započítán každý kmen zvlášť)</t>
  </si>
  <si>
    <t>Pol4</t>
  </si>
  <si>
    <t>Pokácení a manipulace stromu do 20 cm s odstraněním pařezů frézováním</t>
  </si>
  <si>
    <t>Pol5</t>
  </si>
  <si>
    <t>Pokácení a manipulace stromu do 30 cm s odstraněním pařezů frézováním</t>
  </si>
  <si>
    <t>Pol6</t>
  </si>
  <si>
    <t xml:space="preserve">Pokácení a manipulace stromu do 40 cm  s odstraněním pařezů frézováním</t>
  </si>
  <si>
    <t>Pol7</t>
  </si>
  <si>
    <t>Likvidace dřevní hmoty do 15 cm štěpkováním s odvozem na deponii do 5 km</t>
  </si>
  <si>
    <t>Pol8</t>
  </si>
  <si>
    <t>Odvoz, skládkování a likvidace ostatní dřevní hmoty nad 15 cm do 5 km</t>
  </si>
  <si>
    <t>Pol9</t>
  </si>
  <si>
    <t>Odstranění dřevin do průměru 10cm nad 1 m výšky s odstraněním kořenů a likvidací</t>
  </si>
  <si>
    <t>D4</t>
  </si>
  <si>
    <t xml:space="preserve">Výsadby dřevin </t>
  </si>
  <si>
    <t>D5</t>
  </si>
  <si>
    <t>Založení</t>
  </si>
  <si>
    <t>Pol10</t>
  </si>
  <si>
    <t>Rozměření a příprava výsadeb</t>
  </si>
  <si>
    <t>Pol11</t>
  </si>
  <si>
    <t>Aplikace půdního kondicionéru se zapravením do záhonů a výsadbových jam stromů</t>
  </si>
  <si>
    <t>Pol12</t>
  </si>
  <si>
    <t>Vyzvednutí dřeviny s balem mechanizované se stabuilizací balu a přemístěním</t>
  </si>
  <si>
    <t>Pol13</t>
  </si>
  <si>
    <t>Hloubení jam do 1 m3 s výměnou 50% v rovině nebo ve svahu</t>
  </si>
  <si>
    <t>Pol14</t>
  </si>
  <si>
    <t>Výsadba dřeviny s balem, v rovině, při průměru balu do 80 cm</t>
  </si>
  <si>
    <t>Pol15</t>
  </si>
  <si>
    <t>Ochranný nátěr kmene Arboflex</t>
  </si>
  <si>
    <t>Pol16</t>
  </si>
  <si>
    <t>Kotvení dřeviny 3 kůly</t>
  </si>
  <si>
    <t>Pol17</t>
  </si>
  <si>
    <t>Hnojení rostlin tabletovým hnojivem</t>
  </si>
  <si>
    <t>Pol18</t>
  </si>
  <si>
    <t>Zřízení závlahové mísy a namulčování hrubou borkou soliterní stromy vrstva 10-15 cm</t>
  </si>
  <si>
    <t>Pol19</t>
  </si>
  <si>
    <t>Zřízení závlahového límce AquaMax</t>
  </si>
  <si>
    <t>D6</t>
  </si>
  <si>
    <t>Další práce</t>
  </si>
  <si>
    <t>Pol20</t>
  </si>
  <si>
    <t>Zalití vysazených dřevin po výsadbě včetně dodávky a dopravy 3x</t>
  </si>
  <si>
    <t>Pol21</t>
  </si>
  <si>
    <t>Ošetření dřevin soliterních po výsadbě včetně výchovného řezu</t>
  </si>
  <si>
    <t>Pol22</t>
  </si>
  <si>
    <t>Vodorovný přesun hmot pro SÚ</t>
  </si>
  <si>
    <t>D7</t>
  </si>
  <si>
    <t xml:space="preserve">Rostlinný materiál  - velikost a kvalita dle PD</t>
  </si>
  <si>
    <t>Pol23</t>
  </si>
  <si>
    <t xml:space="preserve">Acer platanoides´Crimson King´ (javor mléč) VK, Zb -  velikost 14/16</t>
  </si>
  <si>
    <t>Pol24</t>
  </si>
  <si>
    <t xml:space="preserve">Koelreuteria paniculata (svitel latnatý) VK, Zb -  velikost 14/16</t>
  </si>
  <si>
    <t>Pol25</t>
  </si>
  <si>
    <t xml:space="preserve">Liquidambar styraciflua´Worplesdon´ (ambroň) VK, Zb -  velikost 14/16</t>
  </si>
  <si>
    <t>Pol26</t>
  </si>
  <si>
    <t xml:space="preserve">Malus´John Downie´ (okrasná jabloň) VK, Zb -  velikost 14/16</t>
  </si>
  <si>
    <t>Pol27</t>
  </si>
  <si>
    <t xml:space="preserve">Prunus schmittii (okrasná třešeň) VK, Zb -  velikost 14/16</t>
  </si>
  <si>
    <t>D8</t>
  </si>
  <si>
    <t>Ostatní materilály</t>
  </si>
  <si>
    <t>Pol28</t>
  </si>
  <si>
    <t>Tabletové pomalurozpustné hnojivo</t>
  </si>
  <si>
    <t>Pol29</t>
  </si>
  <si>
    <t>Půdní kondicionér</t>
  </si>
  <si>
    <t>Pol30</t>
  </si>
  <si>
    <t>Zahradnický substrát pro výsadbu stromů dle TZ</t>
  </si>
  <si>
    <t>Pol31</t>
  </si>
  <si>
    <t>Pol32</t>
  </si>
  <si>
    <t>Závlahový límec AquaMAx včetně spojovacího prvku</t>
  </si>
  <si>
    <t>Pol33</t>
  </si>
  <si>
    <t>Borka mulčovací</t>
  </si>
  <si>
    <t>Pol34</t>
  </si>
  <si>
    <t>Kůly frézované tlakově impregnované prům.7cm, 2,5 m</t>
  </si>
  <si>
    <t>Pol35</t>
  </si>
  <si>
    <t>Příčky půlené tlakově impregnované</t>
  </si>
  <si>
    <t>Pol36</t>
  </si>
  <si>
    <t>Úvazky ke stromům</t>
  </si>
  <si>
    <t>D9</t>
  </si>
  <si>
    <t xml:space="preserve">Dokončovací a rozvojová péče o založené výsadby </t>
  </si>
  <si>
    <t>Pol37</t>
  </si>
  <si>
    <t>1.Rok - Jednotlivé stromy</t>
  </si>
  <si>
    <t xml:space="preserve">zálivka včetně dopravy vody, běžně 10-12x ročně, kontrola, oprava, doplnění kotvících a ochranných prvků, hnojení, kypření výsadbové mísy, </t>
  </si>
  <si>
    <t>odplevelování, ochrana proti chorobám, doplnění mulče</t>
  </si>
  <si>
    <t>Pol38</t>
  </si>
  <si>
    <t>2.Rok - Jednotlivé stromy</t>
  </si>
  <si>
    <t>zálivka včetně dopravy vody, běžně 8-10x ročně, kontrola, oprava, doplnění kotvících a ochranných prvků, hnojení, kypření výsadbové mísy,</t>
  </si>
  <si>
    <t>Pol39</t>
  </si>
  <si>
    <t>3.Rok - Jednotlivé stromy</t>
  </si>
  <si>
    <t>zálivka včetně dopravy vody, běžně 6-8x ročně, výchovný řez, kontrola nebo odstranění kotvících a ochranných prvků, hnojení, kypření výsadbové mísy,</t>
  </si>
  <si>
    <t>odplevelování, ochrana proti chorobám</t>
  </si>
  <si>
    <t>D10</t>
  </si>
  <si>
    <t>VRN</t>
  </si>
  <si>
    <t>D11</t>
  </si>
  <si>
    <t>Výčet ostatních a vedlejších nákladů</t>
  </si>
  <si>
    <t>Pol40</t>
  </si>
  <si>
    <t>Vedlejší rozpočtové náklady</t>
  </si>
  <si>
    <t>1.zařízení staveniště a související náklady - vytýčení enzbytných IS apod.</t>
  </si>
  <si>
    <t>2.případné zajištění povolení záboru veřejného prostranství či komunikací nutných k provedení prací, včetně úhrady poplatků</t>
  </si>
  <si>
    <t xml:space="preserve">3.případné zajištění dopravního značení po dobu plnění předmětu zakázky </t>
  </si>
  <si>
    <t xml:space="preserve">4.zajištění informovanosti občanů v dané lokalitě o způsobu obslužnosti, parkování atd. v dostatečném předstihu a míře v případě realizace </t>
  </si>
  <si>
    <t>dopravních opatření</t>
  </si>
  <si>
    <t>5.zajištění bezpečnosti při plnění předmětu zakázky a zajištění ochrany životního prostředí</t>
  </si>
  <si>
    <t>6.ostatní související práce potřebné ke kompletnímu dokončení zakázky podle zadávací PD, příslušných povolení a vyjádření v rámci realizace díla</t>
  </si>
  <si>
    <t xml:space="preserve"> a platných norem a předpisů</t>
  </si>
  <si>
    <t>7.zajištění čistoty staveniště a zejména okolí, v případě potřeby zajistit čištění komunikací dotčených provozem dodavatele, zejména výjezd a příjezd</t>
  </si>
  <si>
    <t>na místo plnění zakázky</t>
  </si>
  <si>
    <t>8.odvoz a likvidace odpadů vzniklých při plnění zakázky včetně poplatků ve smyslu platné legislativy</t>
  </si>
  <si>
    <t xml:space="preserve">9.průběžná fotodokumentace z průběhu provádění zakázky (digitální forma) především fotodokumentace dřevin před ošetřením a po ošetření a </t>
  </si>
  <si>
    <t xml:space="preserve">vložení založených vazeb do informačního webového portálu www.stromypodkontrolou.cz </t>
  </si>
  <si>
    <t>10.zajištění dokumentace skutečného provedení (dále jen „DSPS“) ve 2 vyhotoveních (1x tisk  + 1x dig. forma ; výkresy ve formátu .dwg, textová část</t>
  </si>
  <si>
    <t>ve formátech Word a Excel), příprava všech dokladů nezbytných ze strany zhotovitele pro přejímku díla</t>
  </si>
  <si>
    <t>10 - ZP - Zpevněné plochy</t>
  </si>
  <si>
    <t xml:space="preserve">    5 - Komunikace pozemní</t>
  </si>
  <si>
    <t>113107182</t>
  </si>
  <si>
    <t>Odstranění podkladu živičného tl přes 50 do 100 mm strojně pl přes 50 do 200 m2</t>
  </si>
  <si>
    <t>1200121971</t>
  </si>
  <si>
    <t>asfaltový beton+obalované kamenivo 40+60 mm</t>
  </si>
  <si>
    <t>"stávající asfaltová plocha" 302</t>
  </si>
  <si>
    <t>"spodní část šikmé rampy" 22</t>
  </si>
  <si>
    <t>"SV plocha" 86</t>
  </si>
  <si>
    <t>113107171</t>
  </si>
  <si>
    <t>Odstranění podkladu z betonu prostého tl přes 100 do 150 mm strojně pl přes 50 do 200 m2</t>
  </si>
  <si>
    <t>1076920791</t>
  </si>
  <si>
    <t>kamenivo zpevněné cementem 150 mm</t>
  </si>
  <si>
    <t>113107162</t>
  </si>
  <si>
    <t>Odstranění podkladu z kameniva drceného tl přes 100 do 200 mm strojně pl přes 50 do 200 m2</t>
  </si>
  <si>
    <t>-753342877</t>
  </si>
  <si>
    <t>"stávající asfaltová plocha kolem přístavby" 302</t>
  </si>
  <si>
    <t>"spodní část šikmé rampy-pro vedení sítí" 22</t>
  </si>
  <si>
    <t>1131073R1</t>
  </si>
  <si>
    <t>Odstranění pískoviště vč. rámu</t>
  </si>
  <si>
    <t>-337714369</t>
  </si>
  <si>
    <t>5*5</t>
  </si>
  <si>
    <t>1131073R2</t>
  </si>
  <si>
    <t>Odstranění kačírku z dětského hřiště</t>
  </si>
  <si>
    <t>289968397</t>
  </si>
  <si>
    <t>113201112</t>
  </si>
  <si>
    <t>Vytrhání obrub silničních ležatých</t>
  </si>
  <si>
    <t>1906293446</t>
  </si>
  <si>
    <t>"jižní strana" 12,5</t>
  </si>
  <si>
    <t>"západní strana" 24,0</t>
  </si>
  <si>
    <t>"dolní část rampy" 7,5</t>
  </si>
  <si>
    <t>131212531</t>
  </si>
  <si>
    <t>Hloubení jamek objem do 0,5 m3 v soudržných horninách třídy těžitelnosti I skupiny 3 ručně</t>
  </si>
  <si>
    <t>1570287951</t>
  </si>
  <si>
    <t>"jamky pro 4 sloupky oplocení v dolní části rampy" 4*0,5*0,5*0,8</t>
  </si>
  <si>
    <t>"jamky pro novou branku v horní části rampy" 2*0,5*0,5*0,8</t>
  </si>
  <si>
    <t>570766222</t>
  </si>
  <si>
    <t>pojížděná plocha</t>
  </si>
  <si>
    <t xml:space="preserve">"u přístavby-sever" 110 </t>
  </si>
  <si>
    <t>"SV plocha" 135</t>
  </si>
  <si>
    <t>pochozí plocha</t>
  </si>
  <si>
    <t>"Z plocha + J plocha" 105</t>
  </si>
  <si>
    <t>338171123</t>
  </si>
  <si>
    <t>Osazování sloupků a vzpěr plotových ocelových v přes 2 do 2,6 m se zabetonováním</t>
  </si>
  <si>
    <t>1230584305</t>
  </si>
  <si>
    <t>"dolní část rampy" 4</t>
  </si>
  <si>
    <t>55342263</t>
  </si>
  <si>
    <t>sloupek plotový koncový Pz a komaxitový 2500/48x1,5mm</t>
  </si>
  <si>
    <t>1097670266</t>
  </si>
  <si>
    <t>348401130</t>
  </si>
  <si>
    <t>Montáž oplocení ze strojového pletiva s napínacími dráty v přes 1,6 do 2,0 m</t>
  </si>
  <si>
    <t>-329858261</t>
  </si>
  <si>
    <t>"dolní část rampy" 8,0</t>
  </si>
  <si>
    <t>31327506</t>
  </si>
  <si>
    <t>pletivo drátěné plastifikované se čtvercovými oky 50/2,7 mm v 1800mm</t>
  </si>
  <si>
    <t>736777189</t>
  </si>
  <si>
    <t>8*1,05 'Přepočtené koeficientem množství</t>
  </si>
  <si>
    <t>RKOM02</t>
  </si>
  <si>
    <t>D+M nové ocelové branky vč. povrchové úpravy a založení</t>
  </si>
  <si>
    <t>-144175524</t>
  </si>
  <si>
    <t>ST31, jednokřídlá 1000 mm, zelená, výplet pletivem, zámek FAB, kování , vč. dvou sloupků, založení</t>
  </si>
  <si>
    <t>"v horní části rampy" 1</t>
  </si>
  <si>
    <t>348272163</t>
  </si>
  <si>
    <t>Plotová zeď tl 195 mm z betonových tvarovek jednostranně štípaných barevných na MC včetně spárování</t>
  </si>
  <si>
    <t>-1718426243</t>
  </si>
  <si>
    <t>(3,7+1,01)*1,2</t>
  </si>
  <si>
    <t>348272523</t>
  </si>
  <si>
    <t>Plotová stříška pro zeď tl 195 mm z tvarovek hladkých nebo štípaných barevných</t>
  </si>
  <si>
    <t>143331846</t>
  </si>
  <si>
    <t>(3,7+1,01)</t>
  </si>
  <si>
    <t>348272293</t>
  </si>
  <si>
    <t>Příplatek k plotové zdi tl 195 mm z betonových tvarovek za vylití ztužujícího sloupku betonem C16/20</t>
  </si>
  <si>
    <t>1408500048</t>
  </si>
  <si>
    <t>RKOM04</t>
  </si>
  <si>
    <t>D+M ocelového zábradlí výšky 900 mm, vč. povrchové úpravy, vč. kotvení do zídky</t>
  </si>
  <si>
    <t>548918428</t>
  </si>
  <si>
    <t>ST16, ocelové madlo ve výšce 900 mm, RAL 6021</t>
  </si>
  <si>
    <t>"opěrná zídka v SZ rohu" 3,75+1,01</t>
  </si>
  <si>
    <t>Komunikace pozemní</t>
  </si>
  <si>
    <t>564851111</t>
  </si>
  <si>
    <t>Podklad ze štěrkodrtě ŠD plochy přes 100 m2 tl 150 mm</t>
  </si>
  <si>
    <t>1413347488</t>
  </si>
  <si>
    <t>SP5</t>
  </si>
  <si>
    <t>567122114</t>
  </si>
  <si>
    <t>Podklad ze směsi stmelené cementem SC C 8/10 (KSC I) tl 150 mm</t>
  </si>
  <si>
    <t>-124606129</t>
  </si>
  <si>
    <t>596212212</t>
  </si>
  <si>
    <t>Kladení zámkové dlažby pozemních komunikací ručně tl 80 mm skupiny A pl přes 100 do 300 m2</t>
  </si>
  <si>
    <t>-1648899374</t>
  </si>
  <si>
    <t>59245020</t>
  </si>
  <si>
    <t>dlažba tvar obdélník betonová 200x100x80mm přírodní</t>
  </si>
  <si>
    <t>-1237847523</t>
  </si>
  <si>
    <t>267*1,02 'Přepočtené koeficientem množství</t>
  </si>
  <si>
    <t>564871111</t>
  </si>
  <si>
    <t>Podklad ze štěrkodrtě ŠD plochy přes 100 m2 tl 250 mm</t>
  </si>
  <si>
    <t>-915413234</t>
  </si>
  <si>
    <t>"SP3 -Z plocha + J plocha" 105</t>
  </si>
  <si>
    <t>596211111</t>
  </si>
  <si>
    <t>Kladení zámkové dlažby komunikací pro pěší ručně tl 60 mm skupiny A pl přes 50 do 100 m2</t>
  </si>
  <si>
    <t>-366521735</t>
  </si>
  <si>
    <t>59245018</t>
  </si>
  <si>
    <t>dlažba tvar obdélník betonová 200x100x60mm přírodní</t>
  </si>
  <si>
    <t>2071876961</t>
  </si>
  <si>
    <t>105*1,03 'Přepočtené koeficientem množství</t>
  </si>
  <si>
    <t>RKOM01</t>
  </si>
  <si>
    <t>Odstranění ocelové branky</t>
  </si>
  <si>
    <t>-376093245</t>
  </si>
  <si>
    <t>"západní strana" 1</t>
  </si>
  <si>
    <t>966071711</t>
  </si>
  <si>
    <t>Bourání sloupků a vzpěr plotových ocelových do 2,5 m zabetonovaných</t>
  </si>
  <si>
    <t>996141357</t>
  </si>
  <si>
    <t>966071822</t>
  </si>
  <si>
    <t>Rozebrání oplocení z drátěného pletiva se čtvercovými oky v přes 1,6 do 2,0 m</t>
  </si>
  <si>
    <t>187943061</t>
  </si>
  <si>
    <t>916131213</t>
  </si>
  <si>
    <t>Osazení silničního obrubníku betonového stojatého s boční opěrou do lože z betonu prostého</t>
  </si>
  <si>
    <t>907013060</t>
  </si>
  <si>
    <t>"u přístavby-sever" 27</t>
  </si>
  <si>
    <t>"spodní část šikmé rampy-pro vedení sítí" 7,5</t>
  </si>
  <si>
    <t>"SV plocha" 12,5+18</t>
  </si>
  <si>
    <t>59217031</t>
  </si>
  <si>
    <t>obrubník betonový silniční 1000x150x250mm</t>
  </si>
  <si>
    <t>-622514452</t>
  </si>
  <si>
    <t>65*1,05 'Přepočtené koeficientem množství</t>
  </si>
  <si>
    <t>916231213</t>
  </si>
  <si>
    <t>Osazení chodníkového obrubníku betonového stojatého s boční opěrou do lože z betonu prostého</t>
  </si>
  <si>
    <t>1901176625</t>
  </si>
  <si>
    <t>"západní strana+jižní strana" 3,5+44,0</t>
  </si>
  <si>
    <t>59217016</t>
  </si>
  <si>
    <t>obrubník betonový chodníkový 1000x80x250mm</t>
  </si>
  <si>
    <t>-976476273</t>
  </si>
  <si>
    <t>47,5*1,05 'Přepočtené koeficientem množství</t>
  </si>
  <si>
    <t>637121112</t>
  </si>
  <si>
    <t>Okapový chodník z kačírku tl 150 mm s udusáním</t>
  </si>
  <si>
    <t>-1211162062</t>
  </si>
  <si>
    <t>"severní část přístavby" 10,0*0,4</t>
  </si>
  <si>
    <t>"východní část přístavby" 7,0*0,4</t>
  </si>
  <si>
    <t>637311131</t>
  </si>
  <si>
    <t>Okapový chodník z betonových záhonových obrubníků lože beton</t>
  </si>
  <si>
    <t>1522567782</t>
  </si>
  <si>
    <t>"severní část přístavby" 10,0</t>
  </si>
  <si>
    <t>"východní část přístavby" 7,0</t>
  </si>
  <si>
    <t>RKOM03</t>
  </si>
  <si>
    <t>Dopravní značení</t>
  </si>
  <si>
    <t>1490668705</t>
  </si>
  <si>
    <t>SV parkovací stání</t>
  </si>
  <si>
    <t>vodorovné i svislé</t>
  </si>
  <si>
    <t>1374630220</t>
  </si>
  <si>
    <t>-115081231</t>
  </si>
  <si>
    <t>391,34*19 'Přepočtené koeficientem množství</t>
  </si>
  <si>
    <t>1717190912</t>
  </si>
  <si>
    <t>997221861</t>
  </si>
  <si>
    <t>Poplatek za uložení na recyklační skládce (skládkovné) stavebního odpadu z prostého betonu pod kódem 17 01 01</t>
  </si>
  <si>
    <t>886393061</t>
  </si>
  <si>
    <t>997221873</t>
  </si>
  <si>
    <t>Poplatek za uložení na recyklační skládce (skládkovné) stavebního odpadu zeminy a kamení zatříděného do Katalogu odpadů pod kódem 17 05 04</t>
  </si>
  <si>
    <t>2042771265</t>
  </si>
  <si>
    <t>391,34-0,73-146,01-90,2</t>
  </si>
  <si>
    <t>997221875</t>
  </si>
  <si>
    <t>Poplatek za uložení na recyklační skládce (skládkovné) stavebního odpadu asfaltového bez obsahu dehtu zatříděného do Katalogu odpadů pod kódem 17 03 02</t>
  </si>
  <si>
    <t>-1615154264</t>
  </si>
  <si>
    <t>998223011</t>
  </si>
  <si>
    <t>Přesun hmot pro pozemní komunikace s krytem dlážděným</t>
  </si>
  <si>
    <t>-641236477</t>
  </si>
  <si>
    <t>11 - 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</si>
  <si>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</si>
  <si>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</si>
  <si>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</si>
  <si>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</si>
  <si>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</si>
  <si>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</si>
  <si>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>VRN1</t>
  </si>
  <si>
    <t>Průzkumné, geodetické a projektové práce</t>
  </si>
  <si>
    <t>012002000</t>
  </si>
  <si>
    <t>Geodetické práce</t>
  </si>
  <si>
    <t>1024</t>
  </si>
  <si>
    <t>1300327457</t>
  </si>
  <si>
    <t>013244000</t>
  </si>
  <si>
    <t>Dokumentace pro provádění stavby</t>
  </si>
  <si>
    <t>186754227</t>
  </si>
  <si>
    <t>013254000</t>
  </si>
  <si>
    <t>Dokumentace skutečného provedení stavby</t>
  </si>
  <si>
    <t>1779171247</t>
  </si>
  <si>
    <t>013274000</t>
  </si>
  <si>
    <t>Pasportizace objektu před započetím prací</t>
  </si>
  <si>
    <t>394274991</t>
  </si>
  <si>
    <t>013294000</t>
  </si>
  <si>
    <t>Ostatní dokumentace (výrobní dokumentace,....)</t>
  </si>
  <si>
    <t>1174360601</t>
  </si>
  <si>
    <t>VRN3</t>
  </si>
  <si>
    <t>Zařízení staveniště</t>
  </si>
  <si>
    <t>030001000</t>
  </si>
  <si>
    <t>Zařízení staveniště (mimo jiné vč. oplocení, zázemí stavby, zabezpečení staveniště a vstupů, vč. dočasných komunikací pro zásobování, zimní opatření.....pozn. Realizace za provozu školy)</t>
  </si>
  <si>
    <t>-1947880572</t>
  </si>
  <si>
    <t>VRN4</t>
  </si>
  <si>
    <t>Inženýrská činnost</t>
  </si>
  <si>
    <t>043002000</t>
  </si>
  <si>
    <t>Zkoušky a ostatní měření (meření osvětlení, měření hluku, dozvuku,....)</t>
  </si>
  <si>
    <t>614997234</t>
  </si>
  <si>
    <t>045002000</t>
  </si>
  <si>
    <t>Kompletační a koordinační činnost</t>
  </si>
  <si>
    <t>23107322</t>
  </si>
  <si>
    <t>VRN5</t>
  </si>
  <si>
    <t>Finanční náklady</t>
  </si>
  <si>
    <t>050001000</t>
  </si>
  <si>
    <t>Finanční náklady (pojištění, záruky,....)</t>
  </si>
  <si>
    <t>-1187297591</t>
  </si>
  <si>
    <t>VRN6</t>
  </si>
  <si>
    <t>Územní vlivy</t>
  </si>
  <si>
    <t>060001000</t>
  </si>
  <si>
    <t>972572814</t>
  </si>
  <si>
    <t>VRN7</t>
  </si>
  <si>
    <t>Provozní vlivy</t>
  </si>
  <si>
    <t>070001000</t>
  </si>
  <si>
    <t>Provozní vlivy (pozn. Realizace za provozu školy)</t>
  </si>
  <si>
    <t>1322371220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</si>
</sst>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51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52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53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54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53</v>
      </c>
      <c r="AI60" s="43"/>
      <c r="AJ60" s="43"/>
      <c r="AK60" s="43"/>
      <c r="AL60" s="43"/>
      <c r="AM60" s="65" t="s">
        <v>54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55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56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53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54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53</v>
      </c>
      <c r="AI75" s="43"/>
      <c r="AJ75" s="43"/>
      <c r="AK75" s="43"/>
      <c r="AL75" s="43"/>
      <c r="AM75" s="65" t="s">
        <v>54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57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03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Přístavba MŠ Nad Palatou, objekt Pod Lipkami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Praha 5, pod Lipkami čp. 3183/5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15.10.2023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Městská část Praha 5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31</v>
      </c>
      <c r="AJ89" s="41"/>
      <c r="AK89" s="41"/>
      <c r="AL89" s="41"/>
      <c r="AM89" s="81" t="str">
        <f>IF(E17="","",E17)</f>
        <v>MEPRO s.r.o.</v>
      </c>
      <c r="AN89" s="72"/>
      <c r="AO89" s="72"/>
      <c r="AP89" s="72"/>
      <c r="AQ89" s="41"/>
      <c r="AR89" s="45"/>
      <c r="AS89" s="82" t="s">
        <v>58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29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59</v>
      </c>
      <c r="D92" s="95"/>
      <c r="E92" s="95"/>
      <c r="F92" s="95"/>
      <c r="G92" s="95"/>
      <c r="H92" s="96"/>
      <c r="I92" s="97" t="s">
        <v>60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61</v>
      </c>
      <c r="AH92" s="95"/>
      <c r="AI92" s="95"/>
      <c r="AJ92" s="95"/>
      <c r="AK92" s="95"/>
      <c r="AL92" s="95"/>
      <c r="AM92" s="95"/>
      <c r="AN92" s="97" t="s">
        <v>62</v>
      </c>
      <c r="AO92" s="95"/>
      <c r="AP92" s="99"/>
      <c r="AQ92" s="100" t="s">
        <v>63</v>
      </c>
      <c r="AR92" s="45"/>
      <c r="AS92" s="101" t="s">
        <v>64</v>
      </c>
      <c r="AT92" s="102" t="s">
        <v>65</v>
      </c>
      <c r="AU92" s="102" t="s">
        <v>66</v>
      </c>
      <c r="AV92" s="102" t="s">
        <v>67</v>
      </c>
      <c r="AW92" s="102" t="s">
        <v>68</v>
      </c>
      <c r="AX92" s="102" t="s">
        <v>69</v>
      </c>
      <c r="AY92" s="102" t="s">
        <v>70</v>
      </c>
      <c r="AZ92" s="102" t="s">
        <v>71</v>
      </c>
      <c r="BA92" s="102" t="s">
        <v>72</v>
      </c>
      <c r="BB92" s="102" t="s">
        <v>73</v>
      </c>
      <c r="BC92" s="102" t="s">
        <v>74</v>
      </c>
      <c r="BD92" s="103" t="s">
        <v>75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ROUND(SUM(AG95:AG105),2)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ROUND(SUM(AS95:AS105),2)</f>
        <v>0</v>
      </c>
      <c r="AT94" s="115">
        <f>ROUND(SUM(AV94:AW94),2)</f>
        <v>0</v>
      </c>
      <c r="AU94" s="116">
        <f>ROUND(SUM(AU95:AU105),5)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ROUND(SUM(AZ95:AZ105),2)</f>
        <v>0</v>
      </c>
      <c r="BA94" s="115">
        <f>ROUND(SUM(BA95:BA105),2)</f>
        <v>0</v>
      </c>
      <c r="BB94" s="115">
        <f>ROUND(SUM(BB95:BB105),2)</f>
        <v>0</v>
      </c>
      <c r="BC94" s="115">
        <f>ROUND(SUM(BC95:BC105),2)</f>
        <v>0</v>
      </c>
      <c r="BD94" s="117">
        <f>ROUND(SUM(BD95:BD105),2)</f>
        <v>0</v>
      </c>
      <c r="BE94" s="6"/>
      <c r="BS94" s="118" t="s">
        <v>77</v>
      </c>
      <c r="BT94" s="118" t="s">
        <v>78</v>
      </c>
      <c r="BU94" s="119" t="s">
        <v>79</v>
      </c>
      <c r="BV94" s="118" t="s">
        <v>80</v>
      </c>
      <c r="BW94" s="118" t="s">
        <v>5</v>
      </c>
      <c r="BX94" s="118" t="s">
        <v>81</v>
      </c>
      <c r="CL94" s="118" t="s">
        <v>1</v>
      </c>
    </row>
    <row r="95" s="7" customFormat="1" ht="16.5" customHeight="1">
      <c r="A95" s="120" t="s">
        <v>82</v>
      </c>
      <c r="B95" s="121"/>
      <c r="C95" s="122"/>
      <c r="D95" s="123" t="s">
        <v>83</v>
      </c>
      <c r="E95" s="123"/>
      <c r="F95" s="123"/>
      <c r="G95" s="123"/>
      <c r="H95" s="123"/>
      <c r="I95" s="124"/>
      <c r="J95" s="123" t="s">
        <v>84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Bourací práce'!J30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85</v>
      </c>
      <c r="AR95" s="127"/>
      <c r="AS95" s="128">
        <v>0</v>
      </c>
      <c r="AT95" s="129">
        <f>ROUND(SUM(AV95:AW95),2)</f>
        <v>0</v>
      </c>
      <c r="AU95" s="130">
        <f>'01 - Bourací práce'!P128</f>
        <v>0</v>
      </c>
      <c r="AV95" s="129">
        <f>'01 - Bourací práce'!J33</f>
        <v>0</v>
      </c>
      <c r="AW95" s="129">
        <f>'01 - Bourací práce'!J34</f>
        <v>0</v>
      </c>
      <c r="AX95" s="129">
        <f>'01 - Bourací práce'!J35</f>
        <v>0</v>
      </c>
      <c r="AY95" s="129">
        <f>'01 - Bourací práce'!J36</f>
        <v>0</v>
      </c>
      <c r="AZ95" s="129">
        <f>'01 - Bourací práce'!F33</f>
        <v>0</v>
      </c>
      <c r="BA95" s="129">
        <f>'01 - Bourací práce'!F34</f>
        <v>0</v>
      </c>
      <c r="BB95" s="129">
        <f>'01 - Bourací práce'!F35</f>
        <v>0</v>
      </c>
      <c r="BC95" s="129">
        <f>'01 - Bourací práce'!F36</f>
        <v>0</v>
      </c>
      <c r="BD95" s="131">
        <f>'01 - Bourací práce'!F37</f>
        <v>0</v>
      </c>
      <c r="BE95" s="7"/>
      <c r="BT95" s="132" t="s">
        <v>86</v>
      </c>
      <c r="BV95" s="132" t="s">
        <v>80</v>
      </c>
      <c r="BW95" s="132" t="s">
        <v>87</v>
      </c>
      <c r="BX95" s="132" t="s">
        <v>5</v>
      </c>
      <c r="CL95" s="132" t="s">
        <v>1</v>
      </c>
      <c r="CM95" s="132" t="s">
        <v>88</v>
      </c>
    </row>
    <row r="96" s="7" customFormat="1" ht="16.5" customHeight="1">
      <c r="A96" s="120" t="s">
        <v>82</v>
      </c>
      <c r="B96" s="121"/>
      <c r="C96" s="122"/>
      <c r="D96" s="123" t="s">
        <v>89</v>
      </c>
      <c r="E96" s="123"/>
      <c r="F96" s="123"/>
      <c r="G96" s="123"/>
      <c r="H96" s="123"/>
      <c r="I96" s="124"/>
      <c r="J96" s="123" t="s">
        <v>90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'02 - Architektonicko-stav...'!J30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85</v>
      </c>
      <c r="AR96" s="127"/>
      <c r="AS96" s="128">
        <v>0</v>
      </c>
      <c r="AT96" s="129">
        <f>ROUND(SUM(AV96:AW96),2)</f>
        <v>0</v>
      </c>
      <c r="AU96" s="130">
        <f>'02 - Architektonicko-stav...'!P143</f>
        <v>0</v>
      </c>
      <c r="AV96" s="129">
        <f>'02 - Architektonicko-stav...'!J33</f>
        <v>0</v>
      </c>
      <c r="AW96" s="129">
        <f>'02 - Architektonicko-stav...'!J34</f>
        <v>0</v>
      </c>
      <c r="AX96" s="129">
        <f>'02 - Architektonicko-stav...'!J35</f>
        <v>0</v>
      </c>
      <c r="AY96" s="129">
        <f>'02 - Architektonicko-stav...'!J36</f>
        <v>0</v>
      </c>
      <c r="AZ96" s="129">
        <f>'02 - Architektonicko-stav...'!F33</f>
        <v>0</v>
      </c>
      <c r="BA96" s="129">
        <f>'02 - Architektonicko-stav...'!F34</f>
        <v>0</v>
      </c>
      <c r="BB96" s="129">
        <f>'02 - Architektonicko-stav...'!F35</f>
        <v>0</v>
      </c>
      <c r="BC96" s="129">
        <f>'02 - Architektonicko-stav...'!F36</f>
        <v>0</v>
      </c>
      <c r="BD96" s="131">
        <f>'02 - Architektonicko-stav...'!F37</f>
        <v>0</v>
      </c>
      <c r="BE96" s="7"/>
      <c r="BT96" s="132" t="s">
        <v>86</v>
      </c>
      <c r="BV96" s="132" t="s">
        <v>80</v>
      </c>
      <c r="BW96" s="132" t="s">
        <v>91</v>
      </c>
      <c r="BX96" s="132" t="s">
        <v>5</v>
      </c>
      <c r="CL96" s="132" t="s">
        <v>1</v>
      </c>
      <c r="CM96" s="132" t="s">
        <v>88</v>
      </c>
    </row>
    <row r="97" s="7" customFormat="1" ht="16.5" customHeight="1">
      <c r="A97" s="120" t="s">
        <v>82</v>
      </c>
      <c r="B97" s="121"/>
      <c r="C97" s="122"/>
      <c r="D97" s="123" t="s">
        <v>14</v>
      </c>
      <c r="E97" s="123"/>
      <c r="F97" s="123"/>
      <c r="G97" s="123"/>
      <c r="H97" s="123"/>
      <c r="I97" s="124"/>
      <c r="J97" s="123" t="s">
        <v>92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'03 - ZTI - Zdravotně tech...'!J30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85</v>
      </c>
      <c r="AR97" s="127"/>
      <c r="AS97" s="128">
        <v>0</v>
      </c>
      <c r="AT97" s="129">
        <f>ROUND(SUM(AV97:AW97),2)</f>
        <v>0</v>
      </c>
      <c r="AU97" s="130">
        <f>'03 - ZTI - Zdravotně tech...'!P126</f>
        <v>0</v>
      </c>
      <c r="AV97" s="129">
        <f>'03 - ZTI - Zdravotně tech...'!J33</f>
        <v>0</v>
      </c>
      <c r="AW97" s="129">
        <f>'03 - ZTI - Zdravotně tech...'!J34</f>
        <v>0</v>
      </c>
      <c r="AX97" s="129">
        <f>'03 - ZTI - Zdravotně tech...'!J35</f>
        <v>0</v>
      </c>
      <c r="AY97" s="129">
        <f>'03 - ZTI - Zdravotně tech...'!J36</f>
        <v>0</v>
      </c>
      <c r="AZ97" s="129">
        <f>'03 - ZTI - Zdravotně tech...'!F33</f>
        <v>0</v>
      </c>
      <c r="BA97" s="129">
        <f>'03 - ZTI - Zdravotně tech...'!F34</f>
        <v>0</v>
      </c>
      <c r="BB97" s="129">
        <f>'03 - ZTI - Zdravotně tech...'!F35</f>
        <v>0</v>
      </c>
      <c r="BC97" s="129">
        <f>'03 - ZTI - Zdravotně tech...'!F36</f>
        <v>0</v>
      </c>
      <c r="BD97" s="131">
        <f>'03 - ZTI - Zdravotně tech...'!F37</f>
        <v>0</v>
      </c>
      <c r="BE97" s="7"/>
      <c r="BT97" s="132" t="s">
        <v>86</v>
      </c>
      <c r="BV97" s="132" t="s">
        <v>80</v>
      </c>
      <c r="BW97" s="132" t="s">
        <v>93</v>
      </c>
      <c r="BX97" s="132" t="s">
        <v>5</v>
      </c>
      <c r="CL97" s="132" t="s">
        <v>1</v>
      </c>
      <c r="CM97" s="132" t="s">
        <v>88</v>
      </c>
    </row>
    <row r="98" s="7" customFormat="1" ht="16.5" customHeight="1">
      <c r="A98" s="120" t="s">
        <v>82</v>
      </c>
      <c r="B98" s="121"/>
      <c r="C98" s="122"/>
      <c r="D98" s="123" t="s">
        <v>94</v>
      </c>
      <c r="E98" s="123"/>
      <c r="F98" s="123"/>
      <c r="G98" s="123"/>
      <c r="H98" s="123"/>
      <c r="I98" s="124"/>
      <c r="J98" s="123" t="s">
        <v>95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'04 - UTCH - Vytápění a ch...'!J30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85</v>
      </c>
      <c r="AR98" s="127"/>
      <c r="AS98" s="128">
        <v>0</v>
      </c>
      <c r="AT98" s="129">
        <f>ROUND(SUM(AV98:AW98),2)</f>
        <v>0</v>
      </c>
      <c r="AU98" s="130">
        <f>'04 - UTCH - Vytápění a ch...'!P122</f>
        <v>0</v>
      </c>
      <c r="AV98" s="129">
        <f>'04 - UTCH - Vytápění a ch...'!J33</f>
        <v>0</v>
      </c>
      <c r="AW98" s="129">
        <f>'04 - UTCH - Vytápění a ch...'!J34</f>
        <v>0</v>
      </c>
      <c r="AX98" s="129">
        <f>'04 - UTCH - Vytápění a ch...'!J35</f>
        <v>0</v>
      </c>
      <c r="AY98" s="129">
        <f>'04 - UTCH - Vytápění a ch...'!J36</f>
        <v>0</v>
      </c>
      <c r="AZ98" s="129">
        <f>'04 - UTCH - Vytápění a ch...'!F33</f>
        <v>0</v>
      </c>
      <c r="BA98" s="129">
        <f>'04 - UTCH - Vytápění a ch...'!F34</f>
        <v>0</v>
      </c>
      <c r="BB98" s="129">
        <f>'04 - UTCH - Vytápění a ch...'!F35</f>
        <v>0</v>
      </c>
      <c r="BC98" s="129">
        <f>'04 - UTCH - Vytápění a ch...'!F36</f>
        <v>0</v>
      </c>
      <c r="BD98" s="131">
        <f>'04 - UTCH - Vytápění a ch...'!F37</f>
        <v>0</v>
      </c>
      <c r="BE98" s="7"/>
      <c r="BT98" s="132" t="s">
        <v>86</v>
      </c>
      <c r="BV98" s="132" t="s">
        <v>80</v>
      </c>
      <c r="BW98" s="132" t="s">
        <v>96</v>
      </c>
      <c r="BX98" s="132" t="s">
        <v>5</v>
      </c>
      <c r="CL98" s="132" t="s">
        <v>1</v>
      </c>
      <c r="CM98" s="132" t="s">
        <v>88</v>
      </c>
    </row>
    <row r="99" s="7" customFormat="1" ht="16.5" customHeight="1">
      <c r="A99" s="120" t="s">
        <v>82</v>
      </c>
      <c r="B99" s="121"/>
      <c r="C99" s="122"/>
      <c r="D99" s="123" t="s">
        <v>97</v>
      </c>
      <c r="E99" s="123"/>
      <c r="F99" s="123"/>
      <c r="G99" s="123"/>
      <c r="H99" s="123"/>
      <c r="I99" s="124"/>
      <c r="J99" s="123" t="s">
        <v>98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'05 - VZT - Vzduchotechnika'!J30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85</v>
      </c>
      <c r="AR99" s="127"/>
      <c r="AS99" s="128">
        <v>0</v>
      </c>
      <c r="AT99" s="129">
        <f>ROUND(SUM(AV99:AW99),2)</f>
        <v>0</v>
      </c>
      <c r="AU99" s="130">
        <f>'05 - VZT - Vzduchotechnika'!P117</f>
        <v>0</v>
      </c>
      <c r="AV99" s="129">
        <f>'05 - VZT - Vzduchotechnika'!J33</f>
        <v>0</v>
      </c>
      <c r="AW99" s="129">
        <f>'05 - VZT - Vzduchotechnika'!J34</f>
        <v>0</v>
      </c>
      <c r="AX99" s="129">
        <f>'05 - VZT - Vzduchotechnika'!J35</f>
        <v>0</v>
      </c>
      <c r="AY99" s="129">
        <f>'05 - VZT - Vzduchotechnika'!J36</f>
        <v>0</v>
      </c>
      <c r="AZ99" s="129">
        <f>'05 - VZT - Vzduchotechnika'!F33</f>
        <v>0</v>
      </c>
      <c r="BA99" s="129">
        <f>'05 - VZT - Vzduchotechnika'!F34</f>
        <v>0</v>
      </c>
      <c r="BB99" s="129">
        <f>'05 - VZT - Vzduchotechnika'!F35</f>
        <v>0</v>
      </c>
      <c r="BC99" s="129">
        <f>'05 - VZT - Vzduchotechnika'!F36</f>
        <v>0</v>
      </c>
      <c r="BD99" s="131">
        <f>'05 - VZT - Vzduchotechnika'!F37</f>
        <v>0</v>
      </c>
      <c r="BE99" s="7"/>
      <c r="BT99" s="132" t="s">
        <v>86</v>
      </c>
      <c r="BV99" s="132" t="s">
        <v>80</v>
      </c>
      <c r="BW99" s="132" t="s">
        <v>99</v>
      </c>
      <c r="BX99" s="132" t="s">
        <v>5</v>
      </c>
      <c r="CL99" s="132" t="s">
        <v>1</v>
      </c>
      <c r="CM99" s="132" t="s">
        <v>88</v>
      </c>
    </row>
    <row r="100" s="7" customFormat="1" ht="16.5" customHeight="1">
      <c r="A100" s="120" t="s">
        <v>82</v>
      </c>
      <c r="B100" s="121"/>
      <c r="C100" s="122"/>
      <c r="D100" s="123" t="s">
        <v>100</v>
      </c>
      <c r="E100" s="123"/>
      <c r="F100" s="123"/>
      <c r="G100" s="123"/>
      <c r="H100" s="123"/>
      <c r="I100" s="124"/>
      <c r="J100" s="123" t="s">
        <v>101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'06 - ESIL - Elektro Silno...'!J30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85</v>
      </c>
      <c r="AR100" s="127"/>
      <c r="AS100" s="128">
        <v>0</v>
      </c>
      <c r="AT100" s="129">
        <f>ROUND(SUM(AV100:AW100),2)</f>
        <v>0</v>
      </c>
      <c r="AU100" s="130">
        <f>'06 - ESIL - Elektro Silno...'!P125</f>
        <v>0</v>
      </c>
      <c r="AV100" s="129">
        <f>'06 - ESIL - Elektro Silno...'!J33</f>
        <v>0</v>
      </c>
      <c r="AW100" s="129">
        <f>'06 - ESIL - Elektro Silno...'!J34</f>
        <v>0</v>
      </c>
      <c r="AX100" s="129">
        <f>'06 - ESIL - Elektro Silno...'!J35</f>
        <v>0</v>
      </c>
      <c r="AY100" s="129">
        <f>'06 - ESIL - Elektro Silno...'!J36</f>
        <v>0</v>
      </c>
      <c r="AZ100" s="129">
        <f>'06 - ESIL - Elektro Silno...'!F33</f>
        <v>0</v>
      </c>
      <c r="BA100" s="129">
        <f>'06 - ESIL - Elektro Silno...'!F34</f>
        <v>0</v>
      </c>
      <c r="BB100" s="129">
        <f>'06 - ESIL - Elektro Silno...'!F35</f>
        <v>0</v>
      </c>
      <c r="BC100" s="129">
        <f>'06 - ESIL - Elektro Silno...'!F36</f>
        <v>0</v>
      </c>
      <c r="BD100" s="131">
        <f>'06 - ESIL - Elektro Silno...'!F37</f>
        <v>0</v>
      </c>
      <c r="BE100" s="7"/>
      <c r="BT100" s="132" t="s">
        <v>86</v>
      </c>
      <c r="BV100" s="132" t="s">
        <v>80</v>
      </c>
      <c r="BW100" s="132" t="s">
        <v>102</v>
      </c>
      <c r="BX100" s="132" t="s">
        <v>5</v>
      </c>
      <c r="CL100" s="132" t="s">
        <v>1</v>
      </c>
      <c r="CM100" s="132" t="s">
        <v>88</v>
      </c>
    </row>
    <row r="101" s="7" customFormat="1" ht="16.5" customHeight="1">
      <c r="A101" s="120" t="s">
        <v>82</v>
      </c>
      <c r="B101" s="121"/>
      <c r="C101" s="122"/>
      <c r="D101" s="123" t="s">
        <v>103</v>
      </c>
      <c r="E101" s="123"/>
      <c r="F101" s="123"/>
      <c r="G101" s="123"/>
      <c r="H101" s="123"/>
      <c r="I101" s="124"/>
      <c r="J101" s="123" t="s">
        <v>104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'07 - ESL - Elektro Slabop...'!J30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85</v>
      </c>
      <c r="AR101" s="127"/>
      <c r="AS101" s="128">
        <v>0</v>
      </c>
      <c r="AT101" s="129">
        <f>ROUND(SUM(AV101:AW101),2)</f>
        <v>0</v>
      </c>
      <c r="AU101" s="130">
        <f>'07 - ESL - Elektro Slabop...'!P126</f>
        <v>0</v>
      </c>
      <c r="AV101" s="129">
        <f>'07 - ESL - Elektro Slabop...'!J33</f>
        <v>0</v>
      </c>
      <c r="AW101" s="129">
        <f>'07 - ESL - Elektro Slabop...'!J34</f>
        <v>0</v>
      </c>
      <c r="AX101" s="129">
        <f>'07 - ESL - Elektro Slabop...'!J35</f>
        <v>0</v>
      </c>
      <c r="AY101" s="129">
        <f>'07 - ESL - Elektro Slabop...'!J36</f>
        <v>0</v>
      </c>
      <c r="AZ101" s="129">
        <f>'07 - ESL - Elektro Slabop...'!F33</f>
        <v>0</v>
      </c>
      <c r="BA101" s="129">
        <f>'07 - ESL - Elektro Slabop...'!F34</f>
        <v>0</v>
      </c>
      <c r="BB101" s="129">
        <f>'07 - ESL - Elektro Slabop...'!F35</f>
        <v>0</v>
      </c>
      <c r="BC101" s="129">
        <f>'07 - ESL - Elektro Slabop...'!F36</f>
        <v>0</v>
      </c>
      <c r="BD101" s="131">
        <f>'07 - ESL - Elektro Slabop...'!F37</f>
        <v>0</v>
      </c>
      <c r="BE101" s="7"/>
      <c r="BT101" s="132" t="s">
        <v>86</v>
      </c>
      <c r="BV101" s="132" t="s">
        <v>80</v>
      </c>
      <c r="BW101" s="132" t="s">
        <v>105</v>
      </c>
      <c r="BX101" s="132" t="s">
        <v>5</v>
      </c>
      <c r="CL101" s="132" t="s">
        <v>1</v>
      </c>
      <c r="CM101" s="132" t="s">
        <v>88</v>
      </c>
    </row>
    <row r="102" s="7" customFormat="1" ht="16.5" customHeight="1">
      <c r="A102" s="120" t="s">
        <v>82</v>
      </c>
      <c r="B102" s="121"/>
      <c r="C102" s="122"/>
      <c r="D102" s="123" t="s">
        <v>106</v>
      </c>
      <c r="E102" s="123"/>
      <c r="F102" s="123"/>
      <c r="G102" s="123"/>
      <c r="H102" s="123"/>
      <c r="I102" s="124"/>
      <c r="J102" s="123" t="s">
        <v>107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'08 - MAR - Měření a regulace'!J30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85</v>
      </c>
      <c r="AR102" s="127"/>
      <c r="AS102" s="128">
        <v>0</v>
      </c>
      <c r="AT102" s="129">
        <f>ROUND(SUM(AV102:AW102),2)</f>
        <v>0</v>
      </c>
      <c r="AU102" s="130">
        <f>'08 - MAR - Měření a regulace'!P117</f>
        <v>0</v>
      </c>
      <c r="AV102" s="129">
        <f>'08 - MAR - Měření a regulace'!J33</f>
        <v>0</v>
      </c>
      <c r="AW102" s="129">
        <f>'08 - MAR - Měření a regulace'!J34</f>
        <v>0</v>
      </c>
      <c r="AX102" s="129">
        <f>'08 - MAR - Měření a regulace'!J35</f>
        <v>0</v>
      </c>
      <c r="AY102" s="129">
        <f>'08 - MAR - Měření a regulace'!J36</f>
        <v>0</v>
      </c>
      <c r="AZ102" s="129">
        <f>'08 - MAR - Měření a regulace'!F33</f>
        <v>0</v>
      </c>
      <c r="BA102" s="129">
        <f>'08 - MAR - Měření a regulace'!F34</f>
        <v>0</v>
      </c>
      <c r="BB102" s="129">
        <f>'08 - MAR - Měření a regulace'!F35</f>
        <v>0</v>
      </c>
      <c r="BC102" s="129">
        <f>'08 - MAR - Měření a regulace'!F36</f>
        <v>0</v>
      </c>
      <c r="BD102" s="131">
        <f>'08 - MAR - Měření a regulace'!F37</f>
        <v>0</v>
      </c>
      <c r="BE102" s="7"/>
      <c r="BT102" s="132" t="s">
        <v>86</v>
      </c>
      <c r="BV102" s="132" t="s">
        <v>80</v>
      </c>
      <c r="BW102" s="132" t="s">
        <v>108</v>
      </c>
      <c r="BX102" s="132" t="s">
        <v>5</v>
      </c>
      <c r="CL102" s="132" t="s">
        <v>1</v>
      </c>
      <c r="CM102" s="132" t="s">
        <v>88</v>
      </c>
    </row>
    <row r="103" s="7" customFormat="1" ht="16.5" customHeight="1">
      <c r="A103" s="120" t="s">
        <v>82</v>
      </c>
      <c r="B103" s="121"/>
      <c r="C103" s="122"/>
      <c r="D103" s="123" t="s">
        <v>109</v>
      </c>
      <c r="E103" s="123"/>
      <c r="F103" s="123"/>
      <c r="G103" s="123"/>
      <c r="H103" s="123"/>
      <c r="I103" s="124"/>
      <c r="J103" s="123" t="s">
        <v>110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'09 - SÚ - Sadové úpravy'!J30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85</v>
      </c>
      <c r="AR103" s="127"/>
      <c r="AS103" s="128">
        <v>0</v>
      </c>
      <c r="AT103" s="129">
        <f>ROUND(SUM(AV103:AW103),2)</f>
        <v>0</v>
      </c>
      <c r="AU103" s="130">
        <f>'09 - SÚ - Sadové úpravy'!P127</f>
        <v>0</v>
      </c>
      <c r="AV103" s="129">
        <f>'09 - SÚ - Sadové úpravy'!J33</f>
        <v>0</v>
      </c>
      <c r="AW103" s="129">
        <f>'09 - SÚ - Sadové úpravy'!J34</f>
        <v>0</v>
      </c>
      <c r="AX103" s="129">
        <f>'09 - SÚ - Sadové úpravy'!J35</f>
        <v>0</v>
      </c>
      <c r="AY103" s="129">
        <f>'09 - SÚ - Sadové úpravy'!J36</f>
        <v>0</v>
      </c>
      <c r="AZ103" s="129">
        <f>'09 - SÚ - Sadové úpravy'!F33</f>
        <v>0</v>
      </c>
      <c r="BA103" s="129">
        <f>'09 - SÚ - Sadové úpravy'!F34</f>
        <v>0</v>
      </c>
      <c r="BB103" s="129">
        <f>'09 - SÚ - Sadové úpravy'!F35</f>
        <v>0</v>
      </c>
      <c r="BC103" s="129">
        <f>'09 - SÚ - Sadové úpravy'!F36</f>
        <v>0</v>
      </c>
      <c r="BD103" s="131">
        <f>'09 - SÚ - Sadové úpravy'!F37</f>
        <v>0</v>
      </c>
      <c r="BE103" s="7"/>
      <c r="BT103" s="132" t="s">
        <v>86</v>
      </c>
      <c r="BV103" s="132" t="s">
        <v>80</v>
      </c>
      <c r="BW103" s="132" t="s">
        <v>111</v>
      </c>
      <c r="BX103" s="132" t="s">
        <v>5</v>
      </c>
      <c r="CL103" s="132" t="s">
        <v>1</v>
      </c>
      <c r="CM103" s="132" t="s">
        <v>88</v>
      </c>
    </row>
    <row r="104" s="7" customFormat="1" ht="16.5" customHeight="1">
      <c r="A104" s="120" t="s">
        <v>82</v>
      </c>
      <c r="B104" s="121"/>
      <c r="C104" s="122"/>
      <c r="D104" s="123" t="s">
        <v>112</v>
      </c>
      <c r="E104" s="123"/>
      <c r="F104" s="123"/>
      <c r="G104" s="123"/>
      <c r="H104" s="123"/>
      <c r="I104" s="124"/>
      <c r="J104" s="123" t="s">
        <v>113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'10 - ZP - Zpevněné plochy'!J30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85</v>
      </c>
      <c r="AR104" s="127"/>
      <c r="AS104" s="128">
        <v>0</v>
      </c>
      <c r="AT104" s="129">
        <f>ROUND(SUM(AV104:AW104),2)</f>
        <v>0</v>
      </c>
      <c r="AU104" s="130">
        <f>'10 - ZP - Zpevněné plochy'!P123</f>
        <v>0</v>
      </c>
      <c r="AV104" s="129">
        <f>'10 - ZP - Zpevněné plochy'!J33</f>
        <v>0</v>
      </c>
      <c r="AW104" s="129">
        <f>'10 - ZP - Zpevněné plochy'!J34</f>
        <v>0</v>
      </c>
      <c r="AX104" s="129">
        <f>'10 - ZP - Zpevněné plochy'!J35</f>
        <v>0</v>
      </c>
      <c r="AY104" s="129">
        <f>'10 - ZP - Zpevněné plochy'!J36</f>
        <v>0</v>
      </c>
      <c r="AZ104" s="129">
        <f>'10 - ZP - Zpevněné plochy'!F33</f>
        <v>0</v>
      </c>
      <c r="BA104" s="129">
        <f>'10 - ZP - Zpevněné plochy'!F34</f>
        <v>0</v>
      </c>
      <c r="BB104" s="129">
        <f>'10 - ZP - Zpevněné plochy'!F35</f>
        <v>0</v>
      </c>
      <c r="BC104" s="129">
        <f>'10 - ZP - Zpevněné plochy'!F36</f>
        <v>0</v>
      </c>
      <c r="BD104" s="131">
        <f>'10 - ZP - Zpevněné plochy'!F37</f>
        <v>0</v>
      </c>
      <c r="BE104" s="7"/>
      <c r="BT104" s="132" t="s">
        <v>86</v>
      </c>
      <c r="BV104" s="132" t="s">
        <v>80</v>
      </c>
      <c r="BW104" s="132" t="s">
        <v>114</v>
      </c>
      <c r="BX104" s="132" t="s">
        <v>5</v>
      </c>
      <c r="CL104" s="132" t="s">
        <v>1</v>
      </c>
      <c r="CM104" s="132" t="s">
        <v>88</v>
      </c>
    </row>
    <row r="105" s="7" customFormat="1" ht="16.5" customHeight="1">
      <c r="A105" s="120" t="s">
        <v>82</v>
      </c>
      <c r="B105" s="121"/>
      <c r="C105" s="122"/>
      <c r="D105" s="123" t="s">
        <v>115</v>
      </c>
      <c r="E105" s="123"/>
      <c r="F105" s="123"/>
      <c r="G105" s="123"/>
      <c r="H105" s="123"/>
      <c r="I105" s="124"/>
      <c r="J105" s="123" t="s">
        <v>116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5">
        <f>'11 - VRN - Vedlejší rozpo...'!J30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85</v>
      </c>
      <c r="AR105" s="127"/>
      <c r="AS105" s="133">
        <v>0</v>
      </c>
      <c r="AT105" s="134">
        <f>ROUND(SUM(AV105:AW105),2)</f>
        <v>0</v>
      </c>
      <c r="AU105" s="135">
        <f>'11 - VRN - Vedlejší rozpo...'!P123</f>
        <v>0</v>
      </c>
      <c r="AV105" s="134">
        <f>'11 - VRN - Vedlejší rozpo...'!J33</f>
        <v>0</v>
      </c>
      <c r="AW105" s="134">
        <f>'11 - VRN - Vedlejší rozpo...'!J34</f>
        <v>0</v>
      </c>
      <c r="AX105" s="134">
        <f>'11 - VRN - Vedlejší rozpo...'!J35</f>
        <v>0</v>
      </c>
      <c r="AY105" s="134">
        <f>'11 - VRN - Vedlejší rozpo...'!J36</f>
        <v>0</v>
      </c>
      <c r="AZ105" s="134">
        <f>'11 - VRN - Vedlejší rozpo...'!F33</f>
        <v>0</v>
      </c>
      <c r="BA105" s="134">
        <f>'11 - VRN - Vedlejší rozpo...'!F34</f>
        <v>0</v>
      </c>
      <c r="BB105" s="134">
        <f>'11 - VRN - Vedlejší rozpo...'!F35</f>
        <v>0</v>
      </c>
      <c r="BC105" s="134">
        <f>'11 - VRN - Vedlejší rozpo...'!F36</f>
        <v>0</v>
      </c>
      <c r="BD105" s="136">
        <f>'11 - VRN - Vedlejší rozpo...'!F37</f>
        <v>0</v>
      </c>
      <c r="BE105" s="7"/>
      <c r="BT105" s="132" t="s">
        <v>86</v>
      </c>
      <c r="BV105" s="132" t="s">
        <v>80</v>
      </c>
      <c r="BW105" s="132" t="s">
        <v>117</v>
      </c>
      <c r="BX105" s="132" t="s">
        <v>5</v>
      </c>
      <c r="CL105" s="132" t="s">
        <v>1</v>
      </c>
      <c r="CM105" s="132" t="s">
        <v>88</v>
      </c>
    </row>
    <row r="106" s="2" customFormat="1" ht="30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5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45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</row>
  </sheetData>
  <sheetProtection sheet="1" formatColumns="0" formatRows="0" objects="1" scenarios="1" spinCount="100000" saltValue="+fJXNI1KYH+92utBqXfoppv9Y4tkOyCd9rWGoEwoecD2m+sdjrONESp8oixjpgKjrDQBNBV9DSiFbFXAYlpYmQ==" hashValue="WlyCSgdC+VKJnbyn9rOiNKspKwmdAa/hNAYGfny1TkNYExb7WwlVD2mRupTNLj2UMPhuv5rELUXn1/fZE7s8bg==" algorithmName="SHA-512" password="CC35"/>
  <mergeCells count="82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D105:H105"/>
    <mergeCell ref="J105:AF10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94:AP94"/>
  </mergeCells>
  <hyperlinks>
    <hyperlink ref="A95" location="'01 - Bourací práce'!C2" display="/"/>
    <hyperlink ref="A96" location="'02 - Architektonicko-stav...'!C2" display="/"/>
    <hyperlink ref="A97" location="'03 - ZTI - Zdravotně tech...'!C2" display="/"/>
    <hyperlink ref="A98" location="'04 - UTCH - Vytápění a ch...'!C2" display="/"/>
    <hyperlink ref="A99" location="'05 - VZT - Vzduchotechnika'!C2" display="/"/>
    <hyperlink ref="A100" location="'06 - ESIL - Elektro Silno...'!C2" display="/"/>
    <hyperlink ref="A101" location="'07 - ESL - Elektro Slabop...'!C2" display="/"/>
    <hyperlink ref="A102" location="'08 - MAR - Měření a regulace'!C2" display="/"/>
    <hyperlink ref="A103" location="'09 - SÚ - Sadové úpravy'!C2" display="/"/>
    <hyperlink ref="A104" location="'10 - ZP - Zpevněné plochy'!C2" display="/"/>
    <hyperlink ref="A105" location="'11 - VRN - Vedlejší rozp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118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Přístavba MŠ Nad Palatou, objekt Pod Lipkami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120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34</v>
      </c>
      <c r="G12" s="39"/>
      <c r="H12" s="39"/>
      <c r="I12" s="141" t="s">
        <v>22</v>
      </c>
      <c r="J12" s="145" t="str">
        <f>'Rekapitulace stavby'!AN8</f>
        <v>15.10.2023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>00063631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Městská část Praha 5</v>
      </c>
      <c r="F15" s="39"/>
      <c r="G15" s="39"/>
      <c r="H15" s="39"/>
      <c r="I15" s="141" t="s">
        <v>28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MEPRO s.r.o.</v>
      </c>
      <c r="F21" s="39"/>
      <c r="G21" s="39"/>
      <c r="H21" s="39"/>
      <c r="I21" s="141" t="s">
        <v>28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ROUND((SUM(BE128:BE256)),  2)</f>
        <v>0</v>
      </c>
      <c r="G33" s="39"/>
      <c r="H33" s="39"/>
      <c r="I33" s="156">
        <v>0.20999999999999999</v>
      </c>
      <c r="J33" s="155">
        <f>ROUND(((SUM(BE128:BE256))*I33),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ROUND((SUM(BF128:BF256)),  2)</f>
        <v>0</v>
      </c>
      <c r="G34" s="39"/>
      <c r="H34" s="39"/>
      <c r="I34" s="156">
        <v>0.14999999999999999</v>
      </c>
      <c r="J34" s="155">
        <f>ROUND(((SUM(BF128:BF256))*I34),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ROUND((SUM(BG128:BG256)),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ROUND((SUM(BH128:BH256)),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ROUND((SUM(BI128:BI256)),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Přístavba MŠ Nad Palatou, objekt Pod Lipkami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01 - Bourací práce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15.10.2023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Městská část Praha 5</v>
      </c>
      <c r="G91" s="41"/>
      <c r="H91" s="41"/>
      <c r="I91" s="33" t="s">
        <v>31</v>
      </c>
      <c r="J91" s="37" t="str">
        <f>E21</f>
        <v>MEPRO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122</v>
      </c>
      <c r="D94" s="177"/>
      <c r="E94" s="177"/>
      <c r="F94" s="177"/>
      <c r="G94" s="177"/>
      <c r="H94" s="177"/>
      <c r="I94" s="177"/>
      <c r="J94" s="178" t="s">
        <v>123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124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125</v>
      </c>
    </row>
    <row r="97" s="9" customFormat="1" ht="24.96" customHeight="1">
      <c r="A97" s="9"/>
      <c r="B97" s="180"/>
      <c r="C97" s="181"/>
      <c r="D97" s="182" t="s">
        <v>126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127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128</v>
      </c>
      <c r="E99" s="189"/>
      <c r="F99" s="189"/>
      <c r="G99" s="189"/>
      <c r="H99" s="189"/>
      <c r="I99" s="189"/>
      <c r="J99" s="190">
        <f>J177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0"/>
      <c r="C100" s="181"/>
      <c r="D100" s="182" t="s">
        <v>129</v>
      </c>
      <c r="E100" s="183"/>
      <c r="F100" s="183"/>
      <c r="G100" s="183"/>
      <c r="H100" s="183"/>
      <c r="I100" s="183"/>
      <c r="J100" s="184">
        <f>J192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6"/>
      <c r="C101" s="187"/>
      <c r="D101" s="188" t="s">
        <v>130</v>
      </c>
      <c r="E101" s="189"/>
      <c r="F101" s="189"/>
      <c r="G101" s="189"/>
      <c r="H101" s="189"/>
      <c r="I101" s="189"/>
      <c r="J101" s="190">
        <f>J193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131</v>
      </c>
      <c r="E102" s="189"/>
      <c r="F102" s="189"/>
      <c r="G102" s="189"/>
      <c r="H102" s="189"/>
      <c r="I102" s="189"/>
      <c r="J102" s="190">
        <f>J198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132</v>
      </c>
      <c r="E103" s="189"/>
      <c r="F103" s="189"/>
      <c r="G103" s="189"/>
      <c r="H103" s="189"/>
      <c r="I103" s="189"/>
      <c r="J103" s="190">
        <f>J207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133</v>
      </c>
      <c r="E104" s="189"/>
      <c r="F104" s="189"/>
      <c r="G104" s="189"/>
      <c r="H104" s="189"/>
      <c r="I104" s="189"/>
      <c r="J104" s="190">
        <f>J214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134</v>
      </c>
      <c r="E105" s="189"/>
      <c r="F105" s="189"/>
      <c r="G105" s="189"/>
      <c r="H105" s="189"/>
      <c r="I105" s="189"/>
      <c r="J105" s="190">
        <f>J229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135</v>
      </c>
      <c r="E106" s="189"/>
      <c r="F106" s="189"/>
      <c r="G106" s="189"/>
      <c r="H106" s="189"/>
      <c r="I106" s="189"/>
      <c r="J106" s="190">
        <f>J236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136</v>
      </c>
      <c r="E107" s="189"/>
      <c r="F107" s="189"/>
      <c r="G107" s="189"/>
      <c r="H107" s="189"/>
      <c r="I107" s="189"/>
      <c r="J107" s="190">
        <f>J241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137</v>
      </c>
      <c r="E108" s="189"/>
      <c r="F108" s="189"/>
      <c r="G108" s="189"/>
      <c r="H108" s="189"/>
      <c r="I108" s="189"/>
      <c r="J108" s="190">
        <f>J250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138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75" t="str">
        <f>E7</f>
        <v>Přístavba MŠ Nad Palatou, objekt Pod Lipkami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119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01 - Bourací práce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 xml:space="preserve"> </v>
      </c>
      <c r="G122" s="41"/>
      <c r="H122" s="41"/>
      <c r="I122" s="33" t="s">
        <v>22</v>
      </c>
      <c r="J122" s="80" t="str">
        <f>IF(J12="","",J12)</f>
        <v>15.10.2023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E15</f>
        <v>Městská část Praha 5</v>
      </c>
      <c r="G124" s="41"/>
      <c r="H124" s="41"/>
      <c r="I124" s="33" t="s">
        <v>31</v>
      </c>
      <c r="J124" s="37" t="str">
        <f>E21</f>
        <v>MEPRO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29</v>
      </c>
      <c r="D125" s="41"/>
      <c r="E125" s="41"/>
      <c r="F125" s="28" t="str">
        <f>IF(E18="","",E18)</f>
        <v>Vyplň údaj</v>
      </c>
      <c r="G125" s="41"/>
      <c r="H125" s="41"/>
      <c r="I125" s="33" t="s">
        <v>33</v>
      </c>
      <c r="J125" s="37" t="str">
        <f>E24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2"/>
      <c r="B127" s="193"/>
      <c r="C127" s="194" t="s">
        <v>139</v>
      </c>
      <c r="D127" s="195" t="s">
        <v>63</v>
      </c>
      <c r="E127" s="195" t="s">
        <v>59</v>
      </c>
      <c r="F127" s="195" t="s">
        <v>60</v>
      </c>
      <c r="G127" s="195" t="s">
        <v>140</v>
      </c>
      <c r="H127" s="195" t="s">
        <v>141</v>
      </c>
      <c r="I127" s="195" t="s">
        <v>142</v>
      </c>
      <c r="J127" s="195" t="s">
        <v>123</v>
      </c>
      <c r="K127" s="196" t="s">
        <v>143</v>
      </c>
      <c r="L127" s="197"/>
      <c r="M127" s="101" t="s">
        <v>1</v>
      </c>
      <c r="N127" s="102" t="s">
        <v>42</v>
      </c>
      <c r="O127" s="102" t="s">
        <v>144</v>
      </c>
      <c r="P127" s="102" t="s">
        <v>145</v>
      </c>
      <c r="Q127" s="102" t="s">
        <v>146</v>
      </c>
      <c r="R127" s="102" t="s">
        <v>147</v>
      </c>
      <c r="S127" s="102" t="s">
        <v>148</v>
      </c>
      <c r="T127" s="103" t="s">
        <v>149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9"/>
      <c r="B128" s="40"/>
      <c r="C128" s="108" t="s">
        <v>150</v>
      </c>
      <c r="D128" s="41"/>
      <c r="E128" s="41"/>
      <c r="F128" s="41"/>
      <c r="G128" s="41"/>
      <c r="H128" s="41"/>
      <c r="I128" s="41"/>
      <c r="J128" s="198">
        <f>BK128</f>
        <v>0</v>
      </c>
      <c r="K128" s="41"/>
      <c r="L128" s="45"/>
      <c r="M128" s="104"/>
      <c r="N128" s="199"/>
      <c r="O128" s="105"/>
      <c r="P128" s="200">
        <f>P129+P192</f>
        <v>0</v>
      </c>
      <c r="Q128" s="105"/>
      <c r="R128" s="200">
        <f>R129+R192</f>
        <v>0</v>
      </c>
      <c r="S128" s="105"/>
      <c r="T128" s="201">
        <f>T129+T192</f>
        <v>259.88474725000003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77</v>
      </c>
      <c r="AU128" s="18" t="s">
        <v>125</v>
      </c>
      <c r="BK128" s="202">
        <f>BK129+BK192</f>
        <v>0</v>
      </c>
    </row>
    <row r="129" s="12" customFormat="1" ht="25.92" customHeight="1">
      <c r="A129" s="12"/>
      <c r="B129" s="203"/>
      <c r="C129" s="204"/>
      <c r="D129" s="205" t="s">
        <v>77</v>
      </c>
      <c r="E129" s="206" t="s">
        <v>151</v>
      </c>
      <c r="F129" s="206" t="s">
        <v>152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P130+P177</f>
        <v>0</v>
      </c>
      <c r="Q129" s="211"/>
      <c r="R129" s="212">
        <f>R130+R177</f>
        <v>0</v>
      </c>
      <c r="S129" s="211"/>
      <c r="T129" s="213">
        <f>T130+T177</f>
        <v>255.622533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86</v>
      </c>
      <c r="AT129" s="215" t="s">
        <v>77</v>
      </c>
      <c r="AU129" s="215" t="s">
        <v>78</v>
      </c>
      <c r="AY129" s="214" t="s">
        <v>153</v>
      </c>
      <c r="BK129" s="216">
        <f>BK130+BK177</f>
        <v>0</v>
      </c>
    </row>
    <row r="130" s="12" customFormat="1" ht="22.8" customHeight="1">
      <c r="A130" s="12"/>
      <c r="B130" s="203"/>
      <c r="C130" s="204"/>
      <c r="D130" s="205" t="s">
        <v>77</v>
      </c>
      <c r="E130" s="217" t="s">
        <v>154</v>
      </c>
      <c r="F130" s="217" t="s">
        <v>155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SUM(P131:P176)</f>
        <v>0</v>
      </c>
      <c r="Q130" s="211"/>
      <c r="R130" s="212">
        <f>SUM(R131:R176)</f>
        <v>0</v>
      </c>
      <c r="S130" s="211"/>
      <c r="T130" s="213">
        <f>SUM(T131:T176)</f>
        <v>255.622533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86</v>
      </c>
      <c r="AT130" s="215" t="s">
        <v>77</v>
      </c>
      <c r="AU130" s="215" t="s">
        <v>86</v>
      </c>
      <c r="AY130" s="214" t="s">
        <v>153</v>
      </c>
      <c r="BK130" s="216">
        <f>SUM(BK131:BK176)</f>
        <v>0</v>
      </c>
    </row>
    <row r="131" s="2" customFormat="1" ht="16.5" customHeight="1">
      <c r="A131" s="39"/>
      <c r="B131" s="40"/>
      <c r="C131" s="219" t="s">
        <v>86</v>
      </c>
      <c r="D131" s="219" t="s">
        <v>156</v>
      </c>
      <c r="E131" s="220" t="s">
        <v>157</v>
      </c>
      <c r="F131" s="221" t="s">
        <v>158</v>
      </c>
      <c r="G131" s="222" t="s">
        <v>159</v>
      </c>
      <c r="H131" s="223">
        <v>46.270000000000003</v>
      </c>
      <c r="I131" s="224"/>
      <c r="J131" s="225">
        <f>ROUND(I131*H131,2)</f>
        <v>0</v>
      </c>
      <c r="K131" s="221" t="s">
        <v>160</v>
      </c>
      <c r="L131" s="45"/>
      <c r="M131" s="226" t="s">
        <v>1</v>
      </c>
      <c r="N131" s="227" t="s">
        <v>43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2.3999999999999999</v>
      </c>
      <c r="T131" s="229">
        <f>S131*H131</f>
        <v>111.048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161</v>
      </c>
      <c r="AT131" s="230" t="s">
        <v>156</v>
      </c>
      <c r="AU131" s="230" t="s">
        <v>88</v>
      </c>
      <c r="AY131" s="18" t="s">
        <v>153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86</v>
      </c>
      <c r="BK131" s="231">
        <f>ROUND(I131*H131,2)</f>
        <v>0</v>
      </c>
      <c r="BL131" s="18" t="s">
        <v>161</v>
      </c>
      <c r="BM131" s="230" t="s">
        <v>162</v>
      </c>
    </row>
    <row r="132" s="13" customFormat="1">
      <c r="A132" s="13"/>
      <c r="B132" s="232"/>
      <c r="C132" s="233"/>
      <c r="D132" s="234" t="s">
        <v>163</v>
      </c>
      <c r="E132" s="235" t="s">
        <v>1</v>
      </c>
      <c r="F132" s="236" t="s">
        <v>164</v>
      </c>
      <c r="G132" s="233"/>
      <c r="H132" s="237">
        <v>24.540299999999998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163</v>
      </c>
      <c r="AU132" s="243" t="s">
        <v>88</v>
      </c>
      <c r="AV132" s="13" t="s">
        <v>88</v>
      </c>
      <c r="AW132" s="13" t="s">
        <v>35</v>
      </c>
      <c r="AX132" s="13" t="s">
        <v>78</v>
      </c>
      <c r="AY132" s="243" t="s">
        <v>153</v>
      </c>
    </row>
    <row r="133" s="13" customFormat="1">
      <c r="A133" s="13"/>
      <c r="B133" s="232"/>
      <c r="C133" s="233"/>
      <c r="D133" s="234" t="s">
        <v>163</v>
      </c>
      <c r="E133" s="235" t="s">
        <v>1</v>
      </c>
      <c r="F133" s="236" t="s">
        <v>165</v>
      </c>
      <c r="G133" s="233"/>
      <c r="H133" s="237">
        <v>14.925599999999999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163</v>
      </c>
      <c r="AU133" s="243" t="s">
        <v>88</v>
      </c>
      <c r="AV133" s="13" t="s">
        <v>88</v>
      </c>
      <c r="AW133" s="13" t="s">
        <v>35</v>
      </c>
      <c r="AX133" s="13" t="s">
        <v>78</v>
      </c>
      <c r="AY133" s="243" t="s">
        <v>153</v>
      </c>
    </row>
    <row r="134" s="13" customFormat="1">
      <c r="A134" s="13"/>
      <c r="B134" s="232"/>
      <c r="C134" s="233"/>
      <c r="D134" s="234" t="s">
        <v>163</v>
      </c>
      <c r="E134" s="235" t="s">
        <v>1</v>
      </c>
      <c r="F134" s="236" t="s">
        <v>166</v>
      </c>
      <c r="G134" s="233"/>
      <c r="H134" s="237">
        <v>6.8040000000000003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163</v>
      </c>
      <c r="AU134" s="243" t="s">
        <v>88</v>
      </c>
      <c r="AV134" s="13" t="s">
        <v>88</v>
      </c>
      <c r="AW134" s="13" t="s">
        <v>35</v>
      </c>
      <c r="AX134" s="13" t="s">
        <v>78</v>
      </c>
      <c r="AY134" s="243" t="s">
        <v>153</v>
      </c>
    </row>
    <row r="135" s="14" customFormat="1">
      <c r="A135" s="14"/>
      <c r="B135" s="244"/>
      <c r="C135" s="245"/>
      <c r="D135" s="234" t="s">
        <v>163</v>
      </c>
      <c r="E135" s="246" t="s">
        <v>1</v>
      </c>
      <c r="F135" s="247" t="s">
        <v>167</v>
      </c>
      <c r="G135" s="245"/>
      <c r="H135" s="248">
        <v>46.2699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163</v>
      </c>
      <c r="AU135" s="254" t="s">
        <v>88</v>
      </c>
      <c r="AV135" s="14" t="s">
        <v>161</v>
      </c>
      <c r="AW135" s="14" t="s">
        <v>35</v>
      </c>
      <c r="AX135" s="14" t="s">
        <v>86</v>
      </c>
      <c r="AY135" s="254" t="s">
        <v>153</v>
      </c>
    </row>
    <row r="136" s="2" customFormat="1" ht="21.75" customHeight="1">
      <c r="A136" s="39"/>
      <c r="B136" s="40"/>
      <c r="C136" s="219" t="s">
        <v>88</v>
      </c>
      <c r="D136" s="219" t="s">
        <v>156</v>
      </c>
      <c r="E136" s="220" t="s">
        <v>168</v>
      </c>
      <c r="F136" s="221" t="s">
        <v>169</v>
      </c>
      <c r="G136" s="222" t="s">
        <v>170</v>
      </c>
      <c r="H136" s="223">
        <v>45.030000000000001</v>
      </c>
      <c r="I136" s="224"/>
      <c r="J136" s="225">
        <f>ROUND(I136*H136,2)</f>
        <v>0</v>
      </c>
      <c r="K136" s="221" t="s">
        <v>160</v>
      </c>
      <c r="L136" s="45"/>
      <c r="M136" s="226" t="s">
        <v>1</v>
      </c>
      <c r="N136" s="227" t="s">
        <v>43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0.11700000000000001</v>
      </c>
      <c r="T136" s="229">
        <f>S136*H136</f>
        <v>5.26851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161</v>
      </c>
      <c r="AT136" s="230" t="s">
        <v>156</v>
      </c>
      <c r="AU136" s="230" t="s">
        <v>88</v>
      </c>
      <c r="AY136" s="18" t="s">
        <v>153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86</v>
      </c>
      <c r="BK136" s="231">
        <f>ROUND(I136*H136,2)</f>
        <v>0</v>
      </c>
      <c r="BL136" s="18" t="s">
        <v>161</v>
      </c>
      <c r="BM136" s="230" t="s">
        <v>171</v>
      </c>
    </row>
    <row r="137" s="13" customFormat="1">
      <c r="A137" s="13"/>
      <c r="B137" s="232"/>
      <c r="C137" s="233"/>
      <c r="D137" s="234" t="s">
        <v>163</v>
      </c>
      <c r="E137" s="235" t="s">
        <v>1</v>
      </c>
      <c r="F137" s="236" t="s">
        <v>172</v>
      </c>
      <c r="G137" s="233"/>
      <c r="H137" s="237">
        <v>45.030000000000001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163</v>
      </c>
      <c r="AU137" s="243" t="s">
        <v>88</v>
      </c>
      <c r="AV137" s="13" t="s">
        <v>88</v>
      </c>
      <c r="AW137" s="13" t="s">
        <v>35</v>
      </c>
      <c r="AX137" s="13" t="s">
        <v>86</v>
      </c>
      <c r="AY137" s="243" t="s">
        <v>153</v>
      </c>
    </row>
    <row r="138" s="2" customFormat="1" ht="24.15" customHeight="1">
      <c r="A138" s="39"/>
      <c r="B138" s="40"/>
      <c r="C138" s="219" t="s">
        <v>173</v>
      </c>
      <c r="D138" s="219" t="s">
        <v>156</v>
      </c>
      <c r="E138" s="220" t="s">
        <v>174</v>
      </c>
      <c r="F138" s="221" t="s">
        <v>175</v>
      </c>
      <c r="G138" s="222" t="s">
        <v>159</v>
      </c>
      <c r="H138" s="223">
        <v>1.21</v>
      </c>
      <c r="I138" s="224"/>
      <c r="J138" s="225">
        <f>ROUND(I138*H138,2)</f>
        <v>0</v>
      </c>
      <c r="K138" s="221" t="s">
        <v>160</v>
      </c>
      <c r="L138" s="45"/>
      <c r="M138" s="226" t="s">
        <v>1</v>
      </c>
      <c r="N138" s="227" t="s">
        <v>43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2</v>
      </c>
      <c r="T138" s="229">
        <f>S138*H138</f>
        <v>2.4199999999999999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161</v>
      </c>
      <c r="AT138" s="230" t="s">
        <v>156</v>
      </c>
      <c r="AU138" s="230" t="s">
        <v>88</v>
      </c>
      <c r="AY138" s="18" t="s">
        <v>153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86</v>
      </c>
      <c r="BK138" s="231">
        <f>ROUND(I138*H138,2)</f>
        <v>0</v>
      </c>
      <c r="BL138" s="18" t="s">
        <v>161</v>
      </c>
      <c r="BM138" s="230" t="s">
        <v>176</v>
      </c>
    </row>
    <row r="139" s="13" customFormat="1">
      <c r="A139" s="13"/>
      <c r="B139" s="232"/>
      <c r="C139" s="233"/>
      <c r="D139" s="234" t="s">
        <v>163</v>
      </c>
      <c r="E139" s="235" t="s">
        <v>1</v>
      </c>
      <c r="F139" s="236" t="s">
        <v>177</v>
      </c>
      <c r="G139" s="233"/>
      <c r="H139" s="237">
        <v>0.55000000000000004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163</v>
      </c>
      <c r="AU139" s="243" t="s">
        <v>88</v>
      </c>
      <c r="AV139" s="13" t="s">
        <v>88</v>
      </c>
      <c r="AW139" s="13" t="s">
        <v>35</v>
      </c>
      <c r="AX139" s="13" t="s">
        <v>78</v>
      </c>
      <c r="AY139" s="243" t="s">
        <v>153</v>
      </c>
    </row>
    <row r="140" s="13" customFormat="1">
      <c r="A140" s="13"/>
      <c r="B140" s="232"/>
      <c r="C140" s="233"/>
      <c r="D140" s="234" t="s">
        <v>163</v>
      </c>
      <c r="E140" s="235" t="s">
        <v>1</v>
      </c>
      <c r="F140" s="236" t="s">
        <v>178</v>
      </c>
      <c r="G140" s="233"/>
      <c r="H140" s="237">
        <v>0.66000000000000003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163</v>
      </c>
      <c r="AU140" s="243" t="s">
        <v>88</v>
      </c>
      <c r="AV140" s="13" t="s">
        <v>88</v>
      </c>
      <c r="AW140" s="13" t="s">
        <v>35</v>
      </c>
      <c r="AX140" s="13" t="s">
        <v>78</v>
      </c>
      <c r="AY140" s="243" t="s">
        <v>153</v>
      </c>
    </row>
    <row r="141" s="14" customFormat="1">
      <c r="A141" s="14"/>
      <c r="B141" s="244"/>
      <c r="C141" s="245"/>
      <c r="D141" s="234" t="s">
        <v>163</v>
      </c>
      <c r="E141" s="246" t="s">
        <v>1</v>
      </c>
      <c r="F141" s="247" t="s">
        <v>167</v>
      </c>
      <c r="G141" s="245"/>
      <c r="H141" s="248">
        <v>1.21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163</v>
      </c>
      <c r="AU141" s="254" t="s">
        <v>88</v>
      </c>
      <c r="AV141" s="14" t="s">
        <v>161</v>
      </c>
      <c r="AW141" s="14" t="s">
        <v>35</v>
      </c>
      <c r="AX141" s="14" t="s">
        <v>86</v>
      </c>
      <c r="AY141" s="254" t="s">
        <v>153</v>
      </c>
    </row>
    <row r="142" s="2" customFormat="1" ht="24.15" customHeight="1">
      <c r="A142" s="39"/>
      <c r="B142" s="40"/>
      <c r="C142" s="219" t="s">
        <v>161</v>
      </c>
      <c r="D142" s="219" t="s">
        <v>156</v>
      </c>
      <c r="E142" s="220" t="s">
        <v>179</v>
      </c>
      <c r="F142" s="221" t="s">
        <v>180</v>
      </c>
      <c r="G142" s="222" t="s">
        <v>159</v>
      </c>
      <c r="H142" s="223">
        <v>35.737000000000002</v>
      </c>
      <c r="I142" s="224"/>
      <c r="J142" s="225">
        <f>ROUND(I142*H142,2)</f>
        <v>0</v>
      </c>
      <c r="K142" s="221" t="s">
        <v>160</v>
      </c>
      <c r="L142" s="45"/>
      <c r="M142" s="226" t="s">
        <v>1</v>
      </c>
      <c r="N142" s="227" t="s">
        <v>43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2</v>
      </c>
      <c r="T142" s="229">
        <f>S142*H142</f>
        <v>71.474000000000004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161</v>
      </c>
      <c r="AT142" s="230" t="s">
        <v>156</v>
      </c>
      <c r="AU142" s="230" t="s">
        <v>88</v>
      </c>
      <c r="AY142" s="18" t="s">
        <v>153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86</v>
      </c>
      <c r="BK142" s="231">
        <f>ROUND(I142*H142,2)</f>
        <v>0</v>
      </c>
      <c r="BL142" s="18" t="s">
        <v>161</v>
      </c>
      <c r="BM142" s="230" t="s">
        <v>181</v>
      </c>
    </row>
    <row r="143" s="13" customFormat="1">
      <c r="A143" s="13"/>
      <c r="B143" s="232"/>
      <c r="C143" s="233"/>
      <c r="D143" s="234" t="s">
        <v>163</v>
      </c>
      <c r="E143" s="235" t="s">
        <v>1</v>
      </c>
      <c r="F143" s="236" t="s">
        <v>182</v>
      </c>
      <c r="G143" s="233"/>
      <c r="H143" s="237">
        <v>35.737000000000002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163</v>
      </c>
      <c r="AU143" s="243" t="s">
        <v>88</v>
      </c>
      <c r="AV143" s="13" t="s">
        <v>88</v>
      </c>
      <c r="AW143" s="13" t="s">
        <v>35</v>
      </c>
      <c r="AX143" s="13" t="s">
        <v>86</v>
      </c>
      <c r="AY143" s="243" t="s">
        <v>153</v>
      </c>
    </row>
    <row r="144" s="2" customFormat="1" ht="16.5" customHeight="1">
      <c r="A144" s="39"/>
      <c r="B144" s="40"/>
      <c r="C144" s="219" t="s">
        <v>183</v>
      </c>
      <c r="D144" s="219" t="s">
        <v>156</v>
      </c>
      <c r="E144" s="220" t="s">
        <v>184</v>
      </c>
      <c r="F144" s="221" t="s">
        <v>185</v>
      </c>
      <c r="G144" s="222" t="s">
        <v>159</v>
      </c>
      <c r="H144" s="223">
        <v>2.2050000000000001</v>
      </c>
      <c r="I144" s="224"/>
      <c r="J144" s="225">
        <f>ROUND(I144*H144,2)</f>
        <v>0</v>
      </c>
      <c r="K144" s="221" t="s">
        <v>160</v>
      </c>
      <c r="L144" s="45"/>
      <c r="M144" s="226" t="s">
        <v>1</v>
      </c>
      <c r="N144" s="227" t="s">
        <v>43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2.3999999999999999</v>
      </c>
      <c r="T144" s="229">
        <f>S144*H144</f>
        <v>5.2919999999999998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161</v>
      </c>
      <c r="AT144" s="230" t="s">
        <v>156</v>
      </c>
      <c r="AU144" s="230" t="s">
        <v>88</v>
      </c>
      <c r="AY144" s="18" t="s">
        <v>153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86</v>
      </c>
      <c r="BK144" s="231">
        <f>ROUND(I144*H144,2)</f>
        <v>0</v>
      </c>
      <c r="BL144" s="18" t="s">
        <v>161</v>
      </c>
      <c r="BM144" s="230" t="s">
        <v>186</v>
      </c>
    </row>
    <row r="145" s="13" customFormat="1">
      <c r="A145" s="13"/>
      <c r="B145" s="232"/>
      <c r="C145" s="233"/>
      <c r="D145" s="234" t="s">
        <v>163</v>
      </c>
      <c r="E145" s="235" t="s">
        <v>1</v>
      </c>
      <c r="F145" s="236" t="s">
        <v>187</v>
      </c>
      <c r="G145" s="233"/>
      <c r="H145" s="237">
        <v>2.2050000000000001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163</v>
      </c>
      <c r="AU145" s="243" t="s">
        <v>88</v>
      </c>
      <c r="AV145" s="13" t="s">
        <v>88</v>
      </c>
      <c r="AW145" s="13" t="s">
        <v>35</v>
      </c>
      <c r="AX145" s="13" t="s">
        <v>86</v>
      </c>
      <c r="AY145" s="243" t="s">
        <v>153</v>
      </c>
    </row>
    <row r="146" s="2" customFormat="1" ht="24.15" customHeight="1">
      <c r="A146" s="39"/>
      <c r="B146" s="40"/>
      <c r="C146" s="219" t="s">
        <v>188</v>
      </c>
      <c r="D146" s="219" t="s">
        <v>156</v>
      </c>
      <c r="E146" s="220" t="s">
        <v>189</v>
      </c>
      <c r="F146" s="221" t="s">
        <v>190</v>
      </c>
      <c r="G146" s="222" t="s">
        <v>159</v>
      </c>
      <c r="H146" s="223">
        <v>26.43</v>
      </c>
      <c r="I146" s="224"/>
      <c r="J146" s="225">
        <f>ROUND(I146*H146,2)</f>
        <v>0</v>
      </c>
      <c r="K146" s="221" t="s">
        <v>160</v>
      </c>
      <c r="L146" s="45"/>
      <c r="M146" s="226" t="s">
        <v>1</v>
      </c>
      <c r="N146" s="227" t="s">
        <v>43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1.6000000000000001</v>
      </c>
      <c r="T146" s="229">
        <f>S146*H146</f>
        <v>42.288000000000004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161</v>
      </c>
      <c r="AT146" s="230" t="s">
        <v>156</v>
      </c>
      <c r="AU146" s="230" t="s">
        <v>88</v>
      </c>
      <c r="AY146" s="18" t="s">
        <v>153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86</v>
      </c>
      <c r="BK146" s="231">
        <f>ROUND(I146*H146,2)</f>
        <v>0</v>
      </c>
      <c r="BL146" s="18" t="s">
        <v>161</v>
      </c>
      <c r="BM146" s="230" t="s">
        <v>191</v>
      </c>
    </row>
    <row r="147" s="13" customFormat="1">
      <c r="A147" s="13"/>
      <c r="B147" s="232"/>
      <c r="C147" s="233"/>
      <c r="D147" s="234" t="s">
        <v>163</v>
      </c>
      <c r="E147" s="235" t="s">
        <v>1</v>
      </c>
      <c r="F147" s="236" t="s">
        <v>192</v>
      </c>
      <c r="G147" s="233"/>
      <c r="H147" s="237">
        <v>26.430250000000001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163</v>
      </c>
      <c r="AU147" s="243" t="s">
        <v>88</v>
      </c>
      <c r="AV147" s="13" t="s">
        <v>88</v>
      </c>
      <c r="AW147" s="13" t="s">
        <v>35</v>
      </c>
      <c r="AX147" s="13" t="s">
        <v>86</v>
      </c>
      <c r="AY147" s="243" t="s">
        <v>153</v>
      </c>
    </row>
    <row r="148" s="2" customFormat="1" ht="24.15" customHeight="1">
      <c r="A148" s="39"/>
      <c r="B148" s="40"/>
      <c r="C148" s="219" t="s">
        <v>193</v>
      </c>
      <c r="D148" s="219" t="s">
        <v>156</v>
      </c>
      <c r="E148" s="220" t="s">
        <v>194</v>
      </c>
      <c r="F148" s="221" t="s">
        <v>195</v>
      </c>
      <c r="G148" s="222" t="s">
        <v>196</v>
      </c>
      <c r="H148" s="223">
        <v>4.5999999999999996</v>
      </c>
      <c r="I148" s="224"/>
      <c r="J148" s="225">
        <f>ROUND(I148*H148,2)</f>
        <v>0</v>
      </c>
      <c r="K148" s="221" t="s">
        <v>160</v>
      </c>
      <c r="L148" s="45"/>
      <c r="M148" s="226" t="s">
        <v>1</v>
      </c>
      <c r="N148" s="227" t="s">
        <v>43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0.070000000000000007</v>
      </c>
      <c r="T148" s="229">
        <f>S148*H148</f>
        <v>0.32200000000000001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161</v>
      </c>
      <c r="AT148" s="230" t="s">
        <v>156</v>
      </c>
      <c r="AU148" s="230" t="s">
        <v>88</v>
      </c>
      <c r="AY148" s="18" t="s">
        <v>153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86</v>
      </c>
      <c r="BK148" s="231">
        <f>ROUND(I148*H148,2)</f>
        <v>0</v>
      </c>
      <c r="BL148" s="18" t="s">
        <v>161</v>
      </c>
      <c r="BM148" s="230" t="s">
        <v>197</v>
      </c>
    </row>
    <row r="149" s="13" customFormat="1">
      <c r="A149" s="13"/>
      <c r="B149" s="232"/>
      <c r="C149" s="233"/>
      <c r="D149" s="234" t="s">
        <v>163</v>
      </c>
      <c r="E149" s="235" t="s">
        <v>1</v>
      </c>
      <c r="F149" s="236" t="s">
        <v>198</v>
      </c>
      <c r="G149" s="233"/>
      <c r="H149" s="237">
        <v>3.2999999999999998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163</v>
      </c>
      <c r="AU149" s="243" t="s">
        <v>88</v>
      </c>
      <c r="AV149" s="13" t="s">
        <v>88</v>
      </c>
      <c r="AW149" s="13" t="s">
        <v>35</v>
      </c>
      <c r="AX149" s="13" t="s">
        <v>78</v>
      </c>
      <c r="AY149" s="243" t="s">
        <v>153</v>
      </c>
    </row>
    <row r="150" s="13" customFormat="1">
      <c r="A150" s="13"/>
      <c r="B150" s="232"/>
      <c r="C150" s="233"/>
      <c r="D150" s="234" t="s">
        <v>163</v>
      </c>
      <c r="E150" s="235" t="s">
        <v>1</v>
      </c>
      <c r="F150" s="236" t="s">
        <v>199</v>
      </c>
      <c r="G150" s="233"/>
      <c r="H150" s="237">
        <v>1.3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163</v>
      </c>
      <c r="AU150" s="243" t="s">
        <v>88</v>
      </c>
      <c r="AV150" s="13" t="s">
        <v>88</v>
      </c>
      <c r="AW150" s="13" t="s">
        <v>35</v>
      </c>
      <c r="AX150" s="13" t="s">
        <v>78</v>
      </c>
      <c r="AY150" s="243" t="s">
        <v>153</v>
      </c>
    </row>
    <row r="151" s="14" customFormat="1">
      <c r="A151" s="14"/>
      <c r="B151" s="244"/>
      <c r="C151" s="245"/>
      <c r="D151" s="234" t="s">
        <v>163</v>
      </c>
      <c r="E151" s="246" t="s">
        <v>1</v>
      </c>
      <c r="F151" s="247" t="s">
        <v>167</v>
      </c>
      <c r="G151" s="245"/>
      <c r="H151" s="248">
        <v>4.5999999999999996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163</v>
      </c>
      <c r="AU151" s="254" t="s">
        <v>88</v>
      </c>
      <c r="AV151" s="14" t="s">
        <v>161</v>
      </c>
      <c r="AW151" s="14" t="s">
        <v>35</v>
      </c>
      <c r="AX151" s="14" t="s">
        <v>86</v>
      </c>
      <c r="AY151" s="254" t="s">
        <v>153</v>
      </c>
    </row>
    <row r="152" s="2" customFormat="1" ht="37.8" customHeight="1">
      <c r="A152" s="39"/>
      <c r="B152" s="40"/>
      <c r="C152" s="219" t="s">
        <v>200</v>
      </c>
      <c r="D152" s="219" t="s">
        <v>156</v>
      </c>
      <c r="E152" s="220" t="s">
        <v>201</v>
      </c>
      <c r="F152" s="221" t="s">
        <v>202</v>
      </c>
      <c r="G152" s="222" t="s">
        <v>159</v>
      </c>
      <c r="H152" s="223">
        <v>6.1719999999999997</v>
      </c>
      <c r="I152" s="224"/>
      <c r="J152" s="225">
        <f>ROUND(I152*H152,2)</f>
        <v>0</v>
      </c>
      <c r="K152" s="221" t="s">
        <v>160</v>
      </c>
      <c r="L152" s="45"/>
      <c r="M152" s="226" t="s">
        <v>1</v>
      </c>
      <c r="N152" s="227" t="s">
        <v>43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2.2000000000000002</v>
      </c>
      <c r="T152" s="229">
        <f>S152*H152</f>
        <v>13.5784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161</v>
      </c>
      <c r="AT152" s="230" t="s">
        <v>156</v>
      </c>
      <c r="AU152" s="230" t="s">
        <v>88</v>
      </c>
      <c r="AY152" s="18" t="s">
        <v>153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86</v>
      </c>
      <c r="BK152" s="231">
        <f>ROUND(I152*H152,2)</f>
        <v>0</v>
      </c>
      <c r="BL152" s="18" t="s">
        <v>161</v>
      </c>
      <c r="BM152" s="230" t="s">
        <v>203</v>
      </c>
    </row>
    <row r="153" s="13" customFormat="1">
      <c r="A153" s="13"/>
      <c r="B153" s="232"/>
      <c r="C153" s="233"/>
      <c r="D153" s="234" t="s">
        <v>163</v>
      </c>
      <c r="E153" s="235" t="s">
        <v>1</v>
      </c>
      <c r="F153" s="236" t="s">
        <v>204</v>
      </c>
      <c r="G153" s="233"/>
      <c r="H153" s="237">
        <v>1.6581845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163</v>
      </c>
      <c r="AU153" s="243" t="s">
        <v>88</v>
      </c>
      <c r="AV153" s="13" t="s">
        <v>88</v>
      </c>
      <c r="AW153" s="13" t="s">
        <v>35</v>
      </c>
      <c r="AX153" s="13" t="s">
        <v>78</v>
      </c>
      <c r="AY153" s="243" t="s">
        <v>153</v>
      </c>
    </row>
    <row r="154" s="13" customFormat="1">
      <c r="A154" s="13"/>
      <c r="B154" s="232"/>
      <c r="C154" s="233"/>
      <c r="D154" s="234" t="s">
        <v>163</v>
      </c>
      <c r="E154" s="235" t="s">
        <v>1</v>
      </c>
      <c r="F154" s="236" t="s">
        <v>205</v>
      </c>
      <c r="G154" s="233"/>
      <c r="H154" s="237">
        <v>1.5510775000000001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163</v>
      </c>
      <c r="AU154" s="243" t="s">
        <v>88</v>
      </c>
      <c r="AV154" s="13" t="s">
        <v>88</v>
      </c>
      <c r="AW154" s="13" t="s">
        <v>35</v>
      </c>
      <c r="AX154" s="13" t="s">
        <v>78</v>
      </c>
      <c r="AY154" s="243" t="s">
        <v>153</v>
      </c>
    </row>
    <row r="155" s="13" customFormat="1">
      <c r="A155" s="13"/>
      <c r="B155" s="232"/>
      <c r="C155" s="233"/>
      <c r="D155" s="234" t="s">
        <v>163</v>
      </c>
      <c r="E155" s="235" t="s">
        <v>1</v>
      </c>
      <c r="F155" s="236" t="s">
        <v>206</v>
      </c>
      <c r="G155" s="233"/>
      <c r="H155" s="237">
        <v>2.9628371499999999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163</v>
      </c>
      <c r="AU155" s="243" t="s">
        <v>88</v>
      </c>
      <c r="AV155" s="13" t="s">
        <v>88</v>
      </c>
      <c r="AW155" s="13" t="s">
        <v>35</v>
      </c>
      <c r="AX155" s="13" t="s">
        <v>78</v>
      </c>
      <c r="AY155" s="243" t="s">
        <v>153</v>
      </c>
    </row>
    <row r="156" s="14" customFormat="1">
      <c r="A156" s="14"/>
      <c r="B156" s="244"/>
      <c r="C156" s="245"/>
      <c r="D156" s="234" t="s">
        <v>163</v>
      </c>
      <c r="E156" s="246" t="s">
        <v>1</v>
      </c>
      <c r="F156" s="247" t="s">
        <v>167</v>
      </c>
      <c r="G156" s="245"/>
      <c r="H156" s="248">
        <v>6.1720991500000002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163</v>
      </c>
      <c r="AU156" s="254" t="s">
        <v>88</v>
      </c>
      <c r="AV156" s="14" t="s">
        <v>161</v>
      </c>
      <c r="AW156" s="14" t="s">
        <v>35</v>
      </c>
      <c r="AX156" s="14" t="s">
        <v>86</v>
      </c>
      <c r="AY156" s="254" t="s">
        <v>153</v>
      </c>
    </row>
    <row r="157" s="2" customFormat="1" ht="33" customHeight="1">
      <c r="A157" s="39"/>
      <c r="B157" s="40"/>
      <c r="C157" s="219" t="s">
        <v>154</v>
      </c>
      <c r="D157" s="219" t="s">
        <v>156</v>
      </c>
      <c r="E157" s="220" t="s">
        <v>207</v>
      </c>
      <c r="F157" s="221" t="s">
        <v>208</v>
      </c>
      <c r="G157" s="222" t="s">
        <v>159</v>
      </c>
      <c r="H157" s="223">
        <v>6.1719999999999997</v>
      </c>
      <c r="I157" s="224"/>
      <c r="J157" s="225">
        <f>ROUND(I157*H157,2)</f>
        <v>0</v>
      </c>
      <c r="K157" s="221" t="s">
        <v>160</v>
      </c>
      <c r="L157" s="45"/>
      <c r="M157" s="226" t="s">
        <v>1</v>
      </c>
      <c r="N157" s="227" t="s">
        <v>43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0.043999999999999997</v>
      </c>
      <c r="T157" s="229">
        <f>S157*H157</f>
        <v>0.27156799999999998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161</v>
      </c>
      <c r="AT157" s="230" t="s">
        <v>156</v>
      </c>
      <c r="AU157" s="230" t="s">
        <v>88</v>
      </c>
      <c r="AY157" s="18" t="s">
        <v>153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86</v>
      </c>
      <c r="BK157" s="231">
        <f>ROUND(I157*H157,2)</f>
        <v>0</v>
      </c>
      <c r="BL157" s="18" t="s">
        <v>161</v>
      </c>
      <c r="BM157" s="230" t="s">
        <v>209</v>
      </c>
    </row>
    <row r="158" s="2" customFormat="1" ht="24.15" customHeight="1">
      <c r="A158" s="39"/>
      <c r="B158" s="40"/>
      <c r="C158" s="219" t="s">
        <v>112</v>
      </c>
      <c r="D158" s="219" t="s">
        <v>156</v>
      </c>
      <c r="E158" s="220" t="s">
        <v>210</v>
      </c>
      <c r="F158" s="221" t="s">
        <v>211</v>
      </c>
      <c r="G158" s="222" t="s">
        <v>170</v>
      </c>
      <c r="H158" s="223">
        <v>136.77099999999999</v>
      </c>
      <c r="I158" s="224"/>
      <c r="J158" s="225">
        <f>ROUND(I158*H158,2)</f>
        <v>0</v>
      </c>
      <c r="K158" s="221" t="s">
        <v>160</v>
      </c>
      <c r="L158" s="45"/>
      <c r="M158" s="226" t="s">
        <v>1</v>
      </c>
      <c r="N158" s="227" t="s">
        <v>43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0.014999999999999999</v>
      </c>
      <c r="T158" s="229">
        <f>S158*H158</f>
        <v>2.0515649999999996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161</v>
      </c>
      <c r="AT158" s="230" t="s">
        <v>156</v>
      </c>
      <c r="AU158" s="230" t="s">
        <v>88</v>
      </c>
      <c r="AY158" s="18" t="s">
        <v>153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86</v>
      </c>
      <c r="BK158" s="231">
        <f>ROUND(I158*H158,2)</f>
        <v>0</v>
      </c>
      <c r="BL158" s="18" t="s">
        <v>161</v>
      </c>
      <c r="BM158" s="230" t="s">
        <v>212</v>
      </c>
    </row>
    <row r="159" s="13" customFormat="1">
      <c r="A159" s="13"/>
      <c r="B159" s="232"/>
      <c r="C159" s="233"/>
      <c r="D159" s="234" t="s">
        <v>163</v>
      </c>
      <c r="E159" s="235" t="s">
        <v>1</v>
      </c>
      <c r="F159" s="236" t="s">
        <v>213</v>
      </c>
      <c r="G159" s="233"/>
      <c r="H159" s="237">
        <v>123.101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163</v>
      </c>
      <c r="AU159" s="243" t="s">
        <v>88</v>
      </c>
      <c r="AV159" s="13" t="s">
        <v>88</v>
      </c>
      <c r="AW159" s="13" t="s">
        <v>35</v>
      </c>
      <c r="AX159" s="13" t="s">
        <v>78</v>
      </c>
      <c r="AY159" s="243" t="s">
        <v>153</v>
      </c>
    </row>
    <row r="160" s="13" customFormat="1">
      <c r="A160" s="13"/>
      <c r="B160" s="232"/>
      <c r="C160" s="233"/>
      <c r="D160" s="234" t="s">
        <v>163</v>
      </c>
      <c r="E160" s="235" t="s">
        <v>1</v>
      </c>
      <c r="F160" s="236" t="s">
        <v>214</v>
      </c>
      <c r="G160" s="233"/>
      <c r="H160" s="237">
        <v>13.669499999999999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163</v>
      </c>
      <c r="AU160" s="243" t="s">
        <v>88</v>
      </c>
      <c r="AV160" s="13" t="s">
        <v>88</v>
      </c>
      <c r="AW160" s="13" t="s">
        <v>35</v>
      </c>
      <c r="AX160" s="13" t="s">
        <v>78</v>
      </c>
      <c r="AY160" s="243" t="s">
        <v>153</v>
      </c>
    </row>
    <row r="161" s="14" customFormat="1">
      <c r="A161" s="14"/>
      <c r="B161" s="244"/>
      <c r="C161" s="245"/>
      <c r="D161" s="234" t="s">
        <v>163</v>
      </c>
      <c r="E161" s="246" t="s">
        <v>1</v>
      </c>
      <c r="F161" s="247" t="s">
        <v>167</v>
      </c>
      <c r="G161" s="245"/>
      <c r="H161" s="248">
        <v>136.7705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163</v>
      </c>
      <c r="AU161" s="254" t="s">
        <v>88</v>
      </c>
      <c r="AV161" s="14" t="s">
        <v>161</v>
      </c>
      <c r="AW161" s="14" t="s">
        <v>35</v>
      </c>
      <c r="AX161" s="14" t="s">
        <v>86</v>
      </c>
      <c r="AY161" s="254" t="s">
        <v>153</v>
      </c>
    </row>
    <row r="162" s="2" customFormat="1" ht="21.75" customHeight="1">
      <c r="A162" s="39"/>
      <c r="B162" s="40"/>
      <c r="C162" s="219" t="s">
        <v>115</v>
      </c>
      <c r="D162" s="219" t="s">
        <v>156</v>
      </c>
      <c r="E162" s="220" t="s">
        <v>215</v>
      </c>
      <c r="F162" s="221" t="s">
        <v>216</v>
      </c>
      <c r="G162" s="222" t="s">
        <v>170</v>
      </c>
      <c r="H162" s="223">
        <v>1.8</v>
      </c>
      <c r="I162" s="224"/>
      <c r="J162" s="225">
        <f>ROUND(I162*H162,2)</f>
        <v>0</v>
      </c>
      <c r="K162" s="221" t="s">
        <v>160</v>
      </c>
      <c r="L162" s="45"/>
      <c r="M162" s="226" t="s">
        <v>1</v>
      </c>
      <c r="N162" s="227" t="s">
        <v>43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0.087999999999999995</v>
      </c>
      <c r="T162" s="229">
        <f>S162*H162</f>
        <v>0.15839999999999999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161</v>
      </c>
      <c r="AT162" s="230" t="s">
        <v>156</v>
      </c>
      <c r="AU162" s="230" t="s">
        <v>88</v>
      </c>
      <c r="AY162" s="18" t="s">
        <v>153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86</v>
      </c>
      <c r="BK162" s="231">
        <f>ROUND(I162*H162,2)</f>
        <v>0</v>
      </c>
      <c r="BL162" s="18" t="s">
        <v>161</v>
      </c>
      <c r="BM162" s="230" t="s">
        <v>217</v>
      </c>
    </row>
    <row r="163" s="13" customFormat="1">
      <c r="A163" s="13"/>
      <c r="B163" s="232"/>
      <c r="C163" s="233"/>
      <c r="D163" s="234" t="s">
        <v>163</v>
      </c>
      <c r="E163" s="235" t="s">
        <v>1</v>
      </c>
      <c r="F163" s="236" t="s">
        <v>218</v>
      </c>
      <c r="G163" s="233"/>
      <c r="H163" s="237">
        <v>1.8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163</v>
      </c>
      <c r="AU163" s="243" t="s">
        <v>88</v>
      </c>
      <c r="AV163" s="13" t="s">
        <v>88</v>
      </c>
      <c r="AW163" s="13" t="s">
        <v>35</v>
      </c>
      <c r="AX163" s="13" t="s">
        <v>86</v>
      </c>
      <c r="AY163" s="243" t="s">
        <v>153</v>
      </c>
    </row>
    <row r="164" s="2" customFormat="1" ht="24.15" customHeight="1">
      <c r="A164" s="39"/>
      <c r="B164" s="40"/>
      <c r="C164" s="219" t="s">
        <v>219</v>
      </c>
      <c r="D164" s="219" t="s">
        <v>156</v>
      </c>
      <c r="E164" s="220" t="s">
        <v>220</v>
      </c>
      <c r="F164" s="221" t="s">
        <v>221</v>
      </c>
      <c r="G164" s="222" t="s">
        <v>170</v>
      </c>
      <c r="H164" s="223">
        <v>0.64000000000000001</v>
      </c>
      <c r="I164" s="224"/>
      <c r="J164" s="225">
        <f>ROUND(I164*H164,2)</f>
        <v>0</v>
      </c>
      <c r="K164" s="221" t="s">
        <v>160</v>
      </c>
      <c r="L164" s="45"/>
      <c r="M164" s="226" t="s">
        <v>1</v>
      </c>
      <c r="N164" s="227" t="s">
        <v>43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0.072999999999999995</v>
      </c>
      <c r="T164" s="229">
        <f>S164*H164</f>
        <v>0.046719999999999998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161</v>
      </c>
      <c r="AT164" s="230" t="s">
        <v>156</v>
      </c>
      <c r="AU164" s="230" t="s">
        <v>88</v>
      </c>
      <c r="AY164" s="18" t="s">
        <v>153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86</v>
      </c>
      <c r="BK164" s="231">
        <f>ROUND(I164*H164,2)</f>
        <v>0</v>
      </c>
      <c r="BL164" s="18" t="s">
        <v>161</v>
      </c>
      <c r="BM164" s="230" t="s">
        <v>222</v>
      </c>
    </row>
    <row r="165" s="13" customFormat="1">
      <c r="A165" s="13"/>
      <c r="B165" s="232"/>
      <c r="C165" s="233"/>
      <c r="D165" s="234" t="s">
        <v>163</v>
      </c>
      <c r="E165" s="235" t="s">
        <v>1</v>
      </c>
      <c r="F165" s="236" t="s">
        <v>223</v>
      </c>
      <c r="G165" s="233"/>
      <c r="H165" s="237">
        <v>0.64000000000000001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163</v>
      </c>
      <c r="AU165" s="243" t="s">
        <v>88</v>
      </c>
      <c r="AV165" s="13" t="s">
        <v>88</v>
      </c>
      <c r="AW165" s="13" t="s">
        <v>35</v>
      </c>
      <c r="AX165" s="13" t="s">
        <v>86</v>
      </c>
      <c r="AY165" s="243" t="s">
        <v>153</v>
      </c>
    </row>
    <row r="166" s="2" customFormat="1" ht="24.15" customHeight="1">
      <c r="A166" s="39"/>
      <c r="B166" s="40"/>
      <c r="C166" s="219" t="s">
        <v>224</v>
      </c>
      <c r="D166" s="219" t="s">
        <v>156</v>
      </c>
      <c r="E166" s="220" t="s">
        <v>225</v>
      </c>
      <c r="F166" s="221" t="s">
        <v>226</v>
      </c>
      <c r="G166" s="222" t="s">
        <v>170</v>
      </c>
      <c r="H166" s="223">
        <v>10.08</v>
      </c>
      <c r="I166" s="224"/>
      <c r="J166" s="225">
        <f>ROUND(I166*H166,2)</f>
        <v>0</v>
      </c>
      <c r="K166" s="221" t="s">
        <v>160</v>
      </c>
      <c r="L166" s="45"/>
      <c r="M166" s="226" t="s">
        <v>1</v>
      </c>
      <c r="N166" s="227" t="s">
        <v>43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0.050999999999999997</v>
      </c>
      <c r="T166" s="229">
        <f>S166*H166</f>
        <v>0.51407999999999998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161</v>
      </c>
      <c r="AT166" s="230" t="s">
        <v>156</v>
      </c>
      <c r="AU166" s="230" t="s">
        <v>88</v>
      </c>
      <c r="AY166" s="18" t="s">
        <v>153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86</v>
      </c>
      <c r="BK166" s="231">
        <f>ROUND(I166*H166,2)</f>
        <v>0</v>
      </c>
      <c r="BL166" s="18" t="s">
        <v>161</v>
      </c>
      <c r="BM166" s="230" t="s">
        <v>227</v>
      </c>
    </row>
    <row r="167" s="13" customFormat="1">
      <c r="A167" s="13"/>
      <c r="B167" s="232"/>
      <c r="C167" s="233"/>
      <c r="D167" s="234" t="s">
        <v>163</v>
      </c>
      <c r="E167" s="235" t="s">
        <v>1</v>
      </c>
      <c r="F167" s="236" t="s">
        <v>228</v>
      </c>
      <c r="G167" s="233"/>
      <c r="H167" s="237">
        <v>6.4800000000000004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163</v>
      </c>
      <c r="AU167" s="243" t="s">
        <v>88</v>
      </c>
      <c r="AV167" s="13" t="s">
        <v>88</v>
      </c>
      <c r="AW167" s="13" t="s">
        <v>35</v>
      </c>
      <c r="AX167" s="13" t="s">
        <v>78</v>
      </c>
      <c r="AY167" s="243" t="s">
        <v>153</v>
      </c>
    </row>
    <row r="168" s="13" customFormat="1">
      <c r="A168" s="13"/>
      <c r="B168" s="232"/>
      <c r="C168" s="233"/>
      <c r="D168" s="234" t="s">
        <v>163</v>
      </c>
      <c r="E168" s="235" t="s">
        <v>1</v>
      </c>
      <c r="F168" s="236" t="s">
        <v>229</v>
      </c>
      <c r="G168" s="233"/>
      <c r="H168" s="237">
        <v>3.6000000000000001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163</v>
      </c>
      <c r="AU168" s="243" t="s">
        <v>88</v>
      </c>
      <c r="AV168" s="13" t="s">
        <v>88</v>
      </c>
      <c r="AW168" s="13" t="s">
        <v>35</v>
      </c>
      <c r="AX168" s="13" t="s">
        <v>78</v>
      </c>
      <c r="AY168" s="243" t="s">
        <v>153</v>
      </c>
    </row>
    <row r="169" s="14" customFormat="1">
      <c r="A169" s="14"/>
      <c r="B169" s="244"/>
      <c r="C169" s="245"/>
      <c r="D169" s="234" t="s">
        <v>163</v>
      </c>
      <c r="E169" s="246" t="s">
        <v>1</v>
      </c>
      <c r="F169" s="247" t="s">
        <v>167</v>
      </c>
      <c r="G169" s="245"/>
      <c r="H169" s="248">
        <v>10.08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163</v>
      </c>
      <c r="AU169" s="254" t="s">
        <v>88</v>
      </c>
      <c r="AV169" s="14" t="s">
        <v>161</v>
      </c>
      <c r="AW169" s="14" t="s">
        <v>35</v>
      </c>
      <c r="AX169" s="14" t="s">
        <v>86</v>
      </c>
      <c r="AY169" s="254" t="s">
        <v>153</v>
      </c>
    </row>
    <row r="170" s="2" customFormat="1" ht="21.75" customHeight="1">
      <c r="A170" s="39"/>
      <c r="B170" s="40"/>
      <c r="C170" s="219" t="s">
        <v>230</v>
      </c>
      <c r="D170" s="219" t="s">
        <v>156</v>
      </c>
      <c r="E170" s="220" t="s">
        <v>231</v>
      </c>
      <c r="F170" s="221" t="s">
        <v>232</v>
      </c>
      <c r="G170" s="222" t="s">
        <v>170</v>
      </c>
      <c r="H170" s="223">
        <v>10.395</v>
      </c>
      <c r="I170" s="224"/>
      <c r="J170" s="225">
        <f>ROUND(I170*H170,2)</f>
        <v>0</v>
      </c>
      <c r="K170" s="221" t="s">
        <v>160</v>
      </c>
      <c r="L170" s="45"/>
      <c r="M170" s="226" t="s">
        <v>1</v>
      </c>
      <c r="N170" s="227" t="s">
        <v>43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0.062</v>
      </c>
      <c r="T170" s="229">
        <f>S170*H170</f>
        <v>0.64449000000000001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161</v>
      </c>
      <c r="AT170" s="230" t="s">
        <v>156</v>
      </c>
      <c r="AU170" s="230" t="s">
        <v>88</v>
      </c>
      <c r="AY170" s="18" t="s">
        <v>153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86</v>
      </c>
      <c r="BK170" s="231">
        <f>ROUND(I170*H170,2)</f>
        <v>0</v>
      </c>
      <c r="BL170" s="18" t="s">
        <v>161</v>
      </c>
      <c r="BM170" s="230" t="s">
        <v>233</v>
      </c>
    </row>
    <row r="171" s="13" customFormat="1">
      <c r="A171" s="13"/>
      <c r="B171" s="232"/>
      <c r="C171" s="233"/>
      <c r="D171" s="234" t="s">
        <v>163</v>
      </c>
      <c r="E171" s="235" t="s">
        <v>1</v>
      </c>
      <c r="F171" s="236" t="s">
        <v>234</v>
      </c>
      <c r="G171" s="233"/>
      <c r="H171" s="237">
        <v>7.4800000000000004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163</v>
      </c>
      <c r="AU171" s="243" t="s">
        <v>88</v>
      </c>
      <c r="AV171" s="13" t="s">
        <v>88</v>
      </c>
      <c r="AW171" s="13" t="s">
        <v>35</v>
      </c>
      <c r="AX171" s="13" t="s">
        <v>78</v>
      </c>
      <c r="AY171" s="243" t="s">
        <v>153</v>
      </c>
    </row>
    <row r="172" s="13" customFormat="1">
      <c r="A172" s="13"/>
      <c r="B172" s="232"/>
      <c r="C172" s="233"/>
      <c r="D172" s="234" t="s">
        <v>163</v>
      </c>
      <c r="E172" s="235" t="s">
        <v>1</v>
      </c>
      <c r="F172" s="236" t="s">
        <v>235</v>
      </c>
      <c r="G172" s="233"/>
      <c r="H172" s="237">
        <v>2.915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163</v>
      </c>
      <c r="AU172" s="243" t="s">
        <v>88</v>
      </c>
      <c r="AV172" s="13" t="s">
        <v>88</v>
      </c>
      <c r="AW172" s="13" t="s">
        <v>35</v>
      </c>
      <c r="AX172" s="13" t="s">
        <v>78</v>
      </c>
      <c r="AY172" s="243" t="s">
        <v>153</v>
      </c>
    </row>
    <row r="173" s="14" customFormat="1">
      <c r="A173" s="14"/>
      <c r="B173" s="244"/>
      <c r="C173" s="245"/>
      <c r="D173" s="234" t="s">
        <v>163</v>
      </c>
      <c r="E173" s="246" t="s">
        <v>1</v>
      </c>
      <c r="F173" s="247" t="s">
        <v>167</v>
      </c>
      <c r="G173" s="245"/>
      <c r="H173" s="248">
        <v>10.395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163</v>
      </c>
      <c r="AU173" s="254" t="s">
        <v>88</v>
      </c>
      <c r="AV173" s="14" t="s">
        <v>161</v>
      </c>
      <c r="AW173" s="14" t="s">
        <v>35</v>
      </c>
      <c r="AX173" s="14" t="s">
        <v>86</v>
      </c>
      <c r="AY173" s="254" t="s">
        <v>153</v>
      </c>
    </row>
    <row r="174" s="2" customFormat="1" ht="24.15" customHeight="1">
      <c r="A174" s="39"/>
      <c r="B174" s="40"/>
      <c r="C174" s="219" t="s">
        <v>8</v>
      </c>
      <c r="D174" s="219" t="s">
        <v>156</v>
      </c>
      <c r="E174" s="220" t="s">
        <v>236</v>
      </c>
      <c r="F174" s="221" t="s">
        <v>237</v>
      </c>
      <c r="G174" s="222" t="s">
        <v>170</v>
      </c>
      <c r="H174" s="223">
        <v>3.6000000000000001</v>
      </c>
      <c r="I174" s="224"/>
      <c r="J174" s="225">
        <f>ROUND(I174*H174,2)</f>
        <v>0</v>
      </c>
      <c r="K174" s="221" t="s">
        <v>160</v>
      </c>
      <c r="L174" s="45"/>
      <c r="M174" s="226" t="s">
        <v>1</v>
      </c>
      <c r="N174" s="227" t="s">
        <v>43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0.068000000000000005</v>
      </c>
      <c r="T174" s="229">
        <f>S174*H174</f>
        <v>0.24480000000000002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161</v>
      </c>
      <c r="AT174" s="230" t="s">
        <v>156</v>
      </c>
      <c r="AU174" s="230" t="s">
        <v>88</v>
      </c>
      <c r="AY174" s="18" t="s">
        <v>153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86</v>
      </c>
      <c r="BK174" s="231">
        <f>ROUND(I174*H174,2)</f>
        <v>0</v>
      </c>
      <c r="BL174" s="18" t="s">
        <v>161</v>
      </c>
      <c r="BM174" s="230" t="s">
        <v>238</v>
      </c>
    </row>
    <row r="175" s="13" customFormat="1">
      <c r="A175" s="13"/>
      <c r="B175" s="232"/>
      <c r="C175" s="233"/>
      <c r="D175" s="234" t="s">
        <v>163</v>
      </c>
      <c r="E175" s="235" t="s">
        <v>1</v>
      </c>
      <c r="F175" s="236" t="s">
        <v>239</v>
      </c>
      <c r="G175" s="233"/>
      <c r="H175" s="237">
        <v>3.6000000000000001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163</v>
      </c>
      <c r="AU175" s="243" t="s">
        <v>88</v>
      </c>
      <c r="AV175" s="13" t="s">
        <v>88</v>
      </c>
      <c r="AW175" s="13" t="s">
        <v>35</v>
      </c>
      <c r="AX175" s="13" t="s">
        <v>86</v>
      </c>
      <c r="AY175" s="243" t="s">
        <v>153</v>
      </c>
    </row>
    <row r="176" s="2" customFormat="1" ht="24.15" customHeight="1">
      <c r="A176" s="39"/>
      <c r="B176" s="40"/>
      <c r="C176" s="219" t="s">
        <v>240</v>
      </c>
      <c r="D176" s="219" t="s">
        <v>156</v>
      </c>
      <c r="E176" s="220" t="s">
        <v>241</v>
      </c>
      <c r="F176" s="221" t="s">
        <v>242</v>
      </c>
      <c r="G176" s="222" t="s">
        <v>243</v>
      </c>
      <c r="H176" s="223">
        <v>1</v>
      </c>
      <c r="I176" s="224"/>
      <c r="J176" s="225">
        <f>ROUND(I176*H176,2)</f>
        <v>0</v>
      </c>
      <c r="K176" s="221" t="s">
        <v>1</v>
      </c>
      <c r="L176" s="45"/>
      <c r="M176" s="226" t="s">
        <v>1</v>
      </c>
      <c r="N176" s="227" t="s">
        <v>43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161</v>
      </c>
      <c r="AT176" s="230" t="s">
        <v>156</v>
      </c>
      <c r="AU176" s="230" t="s">
        <v>88</v>
      </c>
      <c r="AY176" s="18" t="s">
        <v>153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86</v>
      </c>
      <c r="BK176" s="231">
        <f>ROUND(I176*H176,2)</f>
        <v>0</v>
      </c>
      <c r="BL176" s="18" t="s">
        <v>161</v>
      </c>
      <c r="BM176" s="230" t="s">
        <v>244</v>
      </c>
    </row>
    <row r="177" s="12" customFormat="1" ht="22.8" customHeight="1">
      <c r="A177" s="12"/>
      <c r="B177" s="203"/>
      <c r="C177" s="204"/>
      <c r="D177" s="205" t="s">
        <v>77</v>
      </c>
      <c r="E177" s="217" t="s">
        <v>245</v>
      </c>
      <c r="F177" s="217" t="s">
        <v>246</v>
      </c>
      <c r="G177" s="204"/>
      <c r="H177" s="204"/>
      <c r="I177" s="207"/>
      <c r="J177" s="218">
        <f>BK177</f>
        <v>0</v>
      </c>
      <c r="K177" s="204"/>
      <c r="L177" s="209"/>
      <c r="M177" s="210"/>
      <c r="N177" s="211"/>
      <c r="O177" s="211"/>
      <c r="P177" s="212">
        <f>SUM(P178:P191)</f>
        <v>0</v>
      </c>
      <c r="Q177" s="211"/>
      <c r="R177" s="212">
        <f>SUM(R178:R191)</f>
        <v>0</v>
      </c>
      <c r="S177" s="211"/>
      <c r="T177" s="213">
        <f>SUM(T178:T191)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4" t="s">
        <v>86</v>
      </c>
      <c r="AT177" s="215" t="s">
        <v>77</v>
      </c>
      <c r="AU177" s="215" t="s">
        <v>86</v>
      </c>
      <c r="AY177" s="214" t="s">
        <v>153</v>
      </c>
      <c r="BK177" s="216">
        <f>SUM(BK178:BK191)</f>
        <v>0</v>
      </c>
    </row>
    <row r="178" s="2" customFormat="1" ht="33" customHeight="1">
      <c r="A178" s="39"/>
      <c r="B178" s="40"/>
      <c r="C178" s="219" t="s">
        <v>247</v>
      </c>
      <c r="D178" s="219" t="s">
        <v>156</v>
      </c>
      <c r="E178" s="220" t="s">
        <v>248</v>
      </c>
      <c r="F178" s="221" t="s">
        <v>249</v>
      </c>
      <c r="G178" s="222" t="s">
        <v>250</v>
      </c>
      <c r="H178" s="223">
        <v>259.88499999999999</v>
      </c>
      <c r="I178" s="224"/>
      <c r="J178" s="225">
        <f>ROUND(I178*H178,2)</f>
        <v>0</v>
      </c>
      <c r="K178" s="221" t="s">
        <v>160</v>
      </c>
      <c r="L178" s="45"/>
      <c r="M178" s="226" t="s">
        <v>1</v>
      </c>
      <c r="N178" s="227" t="s">
        <v>43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161</v>
      </c>
      <c r="AT178" s="230" t="s">
        <v>156</v>
      </c>
      <c r="AU178" s="230" t="s">
        <v>88</v>
      </c>
      <c r="AY178" s="18" t="s">
        <v>153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86</v>
      </c>
      <c r="BK178" s="231">
        <f>ROUND(I178*H178,2)</f>
        <v>0</v>
      </c>
      <c r="BL178" s="18" t="s">
        <v>161</v>
      </c>
      <c r="BM178" s="230" t="s">
        <v>251</v>
      </c>
    </row>
    <row r="179" s="2" customFormat="1" ht="24.15" customHeight="1">
      <c r="A179" s="39"/>
      <c r="B179" s="40"/>
      <c r="C179" s="219" t="s">
        <v>252</v>
      </c>
      <c r="D179" s="219" t="s">
        <v>156</v>
      </c>
      <c r="E179" s="220" t="s">
        <v>253</v>
      </c>
      <c r="F179" s="221" t="s">
        <v>254</v>
      </c>
      <c r="G179" s="222" t="s">
        <v>250</v>
      </c>
      <c r="H179" s="223">
        <v>259.88499999999999</v>
      </c>
      <c r="I179" s="224"/>
      <c r="J179" s="225">
        <f>ROUND(I179*H179,2)</f>
        <v>0</v>
      </c>
      <c r="K179" s="221" t="s">
        <v>160</v>
      </c>
      <c r="L179" s="45"/>
      <c r="M179" s="226" t="s">
        <v>1</v>
      </c>
      <c r="N179" s="227" t="s">
        <v>43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161</v>
      </c>
      <c r="AT179" s="230" t="s">
        <v>156</v>
      </c>
      <c r="AU179" s="230" t="s">
        <v>88</v>
      </c>
      <c r="AY179" s="18" t="s">
        <v>153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86</v>
      </c>
      <c r="BK179" s="231">
        <f>ROUND(I179*H179,2)</f>
        <v>0</v>
      </c>
      <c r="BL179" s="18" t="s">
        <v>161</v>
      </c>
      <c r="BM179" s="230" t="s">
        <v>255</v>
      </c>
    </row>
    <row r="180" s="2" customFormat="1" ht="24.15" customHeight="1">
      <c r="A180" s="39"/>
      <c r="B180" s="40"/>
      <c r="C180" s="219" t="s">
        <v>256</v>
      </c>
      <c r="D180" s="219" t="s">
        <v>156</v>
      </c>
      <c r="E180" s="220" t="s">
        <v>257</v>
      </c>
      <c r="F180" s="221" t="s">
        <v>258</v>
      </c>
      <c r="G180" s="222" t="s">
        <v>250</v>
      </c>
      <c r="H180" s="223">
        <v>4937.8149999999996</v>
      </c>
      <c r="I180" s="224"/>
      <c r="J180" s="225">
        <f>ROUND(I180*H180,2)</f>
        <v>0</v>
      </c>
      <c r="K180" s="221" t="s">
        <v>160</v>
      </c>
      <c r="L180" s="45"/>
      <c r="M180" s="226" t="s">
        <v>1</v>
      </c>
      <c r="N180" s="227" t="s">
        <v>43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161</v>
      </c>
      <c r="AT180" s="230" t="s">
        <v>156</v>
      </c>
      <c r="AU180" s="230" t="s">
        <v>88</v>
      </c>
      <c r="AY180" s="18" t="s">
        <v>153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86</v>
      </c>
      <c r="BK180" s="231">
        <f>ROUND(I180*H180,2)</f>
        <v>0</v>
      </c>
      <c r="BL180" s="18" t="s">
        <v>161</v>
      </c>
      <c r="BM180" s="230" t="s">
        <v>259</v>
      </c>
    </row>
    <row r="181" s="13" customFormat="1">
      <c r="A181" s="13"/>
      <c r="B181" s="232"/>
      <c r="C181" s="233"/>
      <c r="D181" s="234" t="s">
        <v>163</v>
      </c>
      <c r="E181" s="233"/>
      <c r="F181" s="236" t="s">
        <v>260</v>
      </c>
      <c r="G181" s="233"/>
      <c r="H181" s="237">
        <v>4937.8149999999996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163</v>
      </c>
      <c r="AU181" s="243" t="s">
        <v>88</v>
      </c>
      <c r="AV181" s="13" t="s">
        <v>88</v>
      </c>
      <c r="AW181" s="13" t="s">
        <v>4</v>
      </c>
      <c r="AX181" s="13" t="s">
        <v>86</v>
      </c>
      <c r="AY181" s="243" t="s">
        <v>153</v>
      </c>
    </row>
    <row r="182" s="2" customFormat="1" ht="44.25" customHeight="1">
      <c r="A182" s="39"/>
      <c r="B182" s="40"/>
      <c r="C182" s="219" t="s">
        <v>261</v>
      </c>
      <c r="D182" s="219" t="s">
        <v>156</v>
      </c>
      <c r="E182" s="220" t="s">
        <v>262</v>
      </c>
      <c r="F182" s="221" t="s">
        <v>263</v>
      </c>
      <c r="G182" s="222" t="s">
        <v>250</v>
      </c>
      <c r="H182" s="223">
        <v>254.453</v>
      </c>
      <c r="I182" s="224"/>
      <c r="J182" s="225">
        <f>ROUND(I182*H182,2)</f>
        <v>0</v>
      </c>
      <c r="K182" s="221" t="s">
        <v>160</v>
      </c>
      <c r="L182" s="45"/>
      <c r="M182" s="226" t="s">
        <v>1</v>
      </c>
      <c r="N182" s="227" t="s">
        <v>43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161</v>
      </c>
      <c r="AT182" s="230" t="s">
        <v>156</v>
      </c>
      <c r="AU182" s="230" t="s">
        <v>88</v>
      </c>
      <c r="AY182" s="18" t="s">
        <v>153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86</v>
      </c>
      <c r="BK182" s="231">
        <f>ROUND(I182*H182,2)</f>
        <v>0</v>
      </c>
      <c r="BL182" s="18" t="s">
        <v>161</v>
      </c>
      <c r="BM182" s="230" t="s">
        <v>264</v>
      </c>
    </row>
    <row r="183" s="13" customFormat="1">
      <c r="A183" s="13"/>
      <c r="B183" s="232"/>
      <c r="C183" s="233"/>
      <c r="D183" s="234" t="s">
        <v>163</v>
      </c>
      <c r="E183" s="235" t="s">
        <v>1</v>
      </c>
      <c r="F183" s="236" t="s">
        <v>265</v>
      </c>
      <c r="G183" s="233"/>
      <c r="H183" s="237">
        <v>259.88499999999999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163</v>
      </c>
      <c r="AU183" s="243" t="s">
        <v>88</v>
      </c>
      <c r="AV183" s="13" t="s">
        <v>88</v>
      </c>
      <c r="AW183" s="13" t="s">
        <v>35</v>
      </c>
      <c r="AX183" s="13" t="s">
        <v>78</v>
      </c>
      <c r="AY183" s="243" t="s">
        <v>153</v>
      </c>
    </row>
    <row r="184" s="13" customFormat="1">
      <c r="A184" s="13"/>
      <c r="B184" s="232"/>
      <c r="C184" s="233"/>
      <c r="D184" s="234" t="s">
        <v>163</v>
      </c>
      <c r="E184" s="235" t="s">
        <v>1</v>
      </c>
      <c r="F184" s="236" t="s">
        <v>266</v>
      </c>
      <c r="G184" s="233"/>
      <c r="H184" s="237">
        <v>-2.593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163</v>
      </c>
      <c r="AU184" s="243" t="s">
        <v>88</v>
      </c>
      <c r="AV184" s="13" t="s">
        <v>88</v>
      </c>
      <c r="AW184" s="13" t="s">
        <v>35</v>
      </c>
      <c r="AX184" s="13" t="s">
        <v>78</v>
      </c>
      <c r="AY184" s="243" t="s">
        <v>153</v>
      </c>
    </row>
    <row r="185" s="13" customFormat="1">
      <c r="A185" s="13"/>
      <c r="B185" s="232"/>
      <c r="C185" s="233"/>
      <c r="D185" s="234" t="s">
        <v>163</v>
      </c>
      <c r="E185" s="235" t="s">
        <v>1</v>
      </c>
      <c r="F185" s="236" t="s">
        <v>267</v>
      </c>
      <c r="G185" s="233"/>
      <c r="H185" s="237">
        <v>-2.839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163</v>
      </c>
      <c r="AU185" s="243" t="s">
        <v>88</v>
      </c>
      <c r="AV185" s="13" t="s">
        <v>88</v>
      </c>
      <c r="AW185" s="13" t="s">
        <v>35</v>
      </c>
      <c r="AX185" s="13" t="s">
        <v>78</v>
      </c>
      <c r="AY185" s="243" t="s">
        <v>153</v>
      </c>
    </row>
    <row r="186" s="14" customFormat="1">
      <c r="A186" s="14"/>
      <c r="B186" s="244"/>
      <c r="C186" s="245"/>
      <c r="D186" s="234" t="s">
        <v>163</v>
      </c>
      <c r="E186" s="246" t="s">
        <v>1</v>
      </c>
      <c r="F186" s="247" t="s">
        <v>167</v>
      </c>
      <c r="G186" s="245"/>
      <c r="H186" s="248">
        <v>254.453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163</v>
      </c>
      <c r="AU186" s="254" t="s">
        <v>88</v>
      </c>
      <c r="AV186" s="14" t="s">
        <v>161</v>
      </c>
      <c r="AW186" s="14" t="s">
        <v>35</v>
      </c>
      <c r="AX186" s="14" t="s">
        <v>86</v>
      </c>
      <c r="AY186" s="254" t="s">
        <v>153</v>
      </c>
    </row>
    <row r="187" s="2" customFormat="1" ht="33" customHeight="1">
      <c r="A187" s="39"/>
      <c r="B187" s="40"/>
      <c r="C187" s="219" t="s">
        <v>7</v>
      </c>
      <c r="D187" s="219" t="s">
        <v>156</v>
      </c>
      <c r="E187" s="220" t="s">
        <v>268</v>
      </c>
      <c r="F187" s="221" t="s">
        <v>269</v>
      </c>
      <c r="G187" s="222" t="s">
        <v>250</v>
      </c>
      <c r="H187" s="223">
        <v>2.593</v>
      </c>
      <c r="I187" s="224"/>
      <c r="J187" s="225">
        <f>ROUND(I187*H187,2)</f>
        <v>0</v>
      </c>
      <c r="K187" s="221" t="s">
        <v>160</v>
      </c>
      <c r="L187" s="45"/>
      <c r="M187" s="226" t="s">
        <v>1</v>
      </c>
      <c r="N187" s="227" t="s">
        <v>43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161</v>
      </c>
      <c r="AT187" s="230" t="s">
        <v>156</v>
      </c>
      <c r="AU187" s="230" t="s">
        <v>88</v>
      </c>
      <c r="AY187" s="18" t="s">
        <v>153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86</v>
      </c>
      <c r="BK187" s="231">
        <f>ROUND(I187*H187,2)</f>
        <v>0</v>
      </c>
      <c r="BL187" s="18" t="s">
        <v>161</v>
      </c>
      <c r="BM187" s="230" t="s">
        <v>270</v>
      </c>
    </row>
    <row r="188" s="2" customFormat="1" ht="33" customHeight="1">
      <c r="A188" s="39"/>
      <c r="B188" s="40"/>
      <c r="C188" s="219" t="s">
        <v>271</v>
      </c>
      <c r="D188" s="219" t="s">
        <v>156</v>
      </c>
      <c r="E188" s="220" t="s">
        <v>272</v>
      </c>
      <c r="F188" s="221" t="s">
        <v>273</v>
      </c>
      <c r="G188" s="222" t="s">
        <v>250</v>
      </c>
      <c r="H188" s="223">
        <v>2.839</v>
      </c>
      <c r="I188" s="224"/>
      <c r="J188" s="225">
        <f>ROUND(I188*H188,2)</f>
        <v>0</v>
      </c>
      <c r="K188" s="221" t="s">
        <v>160</v>
      </c>
      <c r="L188" s="45"/>
      <c r="M188" s="226" t="s">
        <v>1</v>
      </c>
      <c r="N188" s="227" t="s">
        <v>43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161</v>
      </c>
      <c r="AT188" s="230" t="s">
        <v>156</v>
      </c>
      <c r="AU188" s="230" t="s">
        <v>88</v>
      </c>
      <c r="AY188" s="18" t="s">
        <v>153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86</v>
      </c>
      <c r="BK188" s="231">
        <f>ROUND(I188*H188,2)</f>
        <v>0</v>
      </c>
      <c r="BL188" s="18" t="s">
        <v>161</v>
      </c>
      <c r="BM188" s="230" t="s">
        <v>274</v>
      </c>
    </row>
    <row r="189" s="13" customFormat="1">
      <c r="A189" s="13"/>
      <c r="B189" s="232"/>
      <c r="C189" s="233"/>
      <c r="D189" s="234" t="s">
        <v>163</v>
      </c>
      <c r="E189" s="235" t="s">
        <v>1</v>
      </c>
      <c r="F189" s="236" t="s">
        <v>275</v>
      </c>
      <c r="G189" s="233"/>
      <c r="H189" s="237">
        <v>2.052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163</v>
      </c>
      <c r="AU189" s="243" t="s">
        <v>88</v>
      </c>
      <c r="AV189" s="13" t="s">
        <v>88</v>
      </c>
      <c r="AW189" s="13" t="s">
        <v>35</v>
      </c>
      <c r="AX189" s="13" t="s">
        <v>78</v>
      </c>
      <c r="AY189" s="243" t="s">
        <v>153</v>
      </c>
    </row>
    <row r="190" s="13" customFormat="1">
      <c r="A190" s="13"/>
      <c r="B190" s="232"/>
      <c r="C190" s="233"/>
      <c r="D190" s="234" t="s">
        <v>163</v>
      </c>
      <c r="E190" s="235" t="s">
        <v>1</v>
      </c>
      <c r="F190" s="236" t="s">
        <v>276</v>
      </c>
      <c r="G190" s="233"/>
      <c r="H190" s="237">
        <v>0.78700000000000003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163</v>
      </c>
      <c r="AU190" s="243" t="s">
        <v>88</v>
      </c>
      <c r="AV190" s="13" t="s">
        <v>88</v>
      </c>
      <c r="AW190" s="13" t="s">
        <v>35</v>
      </c>
      <c r="AX190" s="13" t="s">
        <v>78</v>
      </c>
      <c r="AY190" s="243" t="s">
        <v>153</v>
      </c>
    </row>
    <row r="191" s="14" customFormat="1">
      <c r="A191" s="14"/>
      <c r="B191" s="244"/>
      <c r="C191" s="245"/>
      <c r="D191" s="234" t="s">
        <v>163</v>
      </c>
      <c r="E191" s="246" t="s">
        <v>1</v>
      </c>
      <c r="F191" s="247" t="s">
        <v>167</v>
      </c>
      <c r="G191" s="245"/>
      <c r="H191" s="248">
        <v>2.839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163</v>
      </c>
      <c r="AU191" s="254" t="s">
        <v>88</v>
      </c>
      <c r="AV191" s="14" t="s">
        <v>161</v>
      </c>
      <c r="AW191" s="14" t="s">
        <v>35</v>
      </c>
      <c r="AX191" s="14" t="s">
        <v>86</v>
      </c>
      <c r="AY191" s="254" t="s">
        <v>153</v>
      </c>
    </row>
    <row r="192" s="12" customFormat="1" ht="25.92" customHeight="1">
      <c r="A192" s="12"/>
      <c r="B192" s="203"/>
      <c r="C192" s="204"/>
      <c r="D192" s="205" t="s">
        <v>77</v>
      </c>
      <c r="E192" s="206" t="s">
        <v>277</v>
      </c>
      <c r="F192" s="206" t="s">
        <v>278</v>
      </c>
      <c r="G192" s="204"/>
      <c r="H192" s="204"/>
      <c r="I192" s="207"/>
      <c r="J192" s="208">
        <f>BK192</f>
        <v>0</v>
      </c>
      <c r="K192" s="204"/>
      <c r="L192" s="209"/>
      <c r="M192" s="210"/>
      <c r="N192" s="211"/>
      <c r="O192" s="211"/>
      <c r="P192" s="212">
        <f>P193+P198+P207+P214+P229+P236+P241+P250</f>
        <v>0</v>
      </c>
      <c r="Q192" s="211"/>
      <c r="R192" s="212">
        <f>R193+R198+R207+R214+R229+R236+R241+R250</f>
        <v>0</v>
      </c>
      <c r="S192" s="211"/>
      <c r="T192" s="213">
        <f>T193+T198+T207+T214+T229+T236+T241+T250</f>
        <v>4.2622142500000004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4" t="s">
        <v>88</v>
      </c>
      <c r="AT192" s="215" t="s">
        <v>77</v>
      </c>
      <c r="AU192" s="215" t="s">
        <v>78</v>
      </c>
      <c r="AY192" s="214" t="s">
        <v>153</v>
      </c>
      <c r="BK192" s="216">
        <f>BK193+BK198+BK207+BK214+BK229+BK236+BK241+BK250</f>
        <v>0</v>
      </c>
    </row>
    <row r="193" s="12" customFormat="1" ht="22.8" customHeight="1">
      <c r="A193" s="12"/>
      <c r="B193" s="203"/>
      <c r="C193" s="204"/>
      <c r="D193" s="205" t="s">
        <v>77</v>
      </c>
      <c r="E193" s="217" t="s">
        <v>279</v>
      </c>
      <c r="F193" s="217" t="s">
        <v>280</v>
      </c>
      <c r="G193" s="204"/>
      <c r="H193" s="204"/>
      <c r="I193" s="207"/>
      <c r="J193" s="218">
        <f>BK193</f>
        <v>0</v>
      </c>
      <c r="K193" s="204"/>
      <c r="L193" s="209"/>
      <c r="M193" s="210"/>
      <c r="N193" s="211"/>
      <c r="O193" s="211"/>
      <c r="P193" s="212">
        <f>SUM(P194:P197)</f>
        <v>0</v>
      </c>
      <c r="Q193" s="211"/>
      <c r="R193" s="212">
        <f>SUM(R194:R197)</f>
        <v>0</v>
      </c>
      <c r="S193" s="211"/>
      <c r="T193" s="213">
        <f>SUM(T194:T197)</f>
        <v>0.59268500000000002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4" t="s">
        <v>88</v>
      </c>
      <c r="AT193" s="215" t="s">
        <v>77</v>
      </c>
      <c r="AU193" s="215" t="s">
        <v>86</v>
      </c>
      <c r="AY193" s="214" t="s">
        <v>153</v>
      </c>
      <c r="BK193" s="216">
        <f>SUM(BK194:BK197)</f>
        <v>0</v>
      </c>
    </row>
    <row r="194" s="2" customFormat="1" ht="16.5" customHeight="1">
      <c r="A194" s="39"/>
      <c r="B194" s="40"/>
      <c r="C194" s="219" t="s">
        <v>281</v>
      </c>
      <c r="D194" s="219" t="s">
        <v>156</v>
      </c>
      <c r="E194" s="220" t="s">
        <v>282</v>
      </c>
      <c r="F194" s="221" t="s">
        <v>283</v>
      </c>
      <c r="G194" s="222" t="s">
        <v>170</v>
      </c>
      <c r="H194" s="223">
        <v>104.89700000000001</v>
      </c>
      <c r="I194" s="224"/>
      <c r="J194" s="225">
        <f>ROUND(I194*H194,2)</f>
        <v>0</v>
      </c>
      <c r="K194" s="221" t="s">
        <v>160</v>
      </c>
      <c r="L194" s="45"/>
      <c r="M194" s="226" t="s">
        <v>1</v>
      </c>
      <c r="N194" s="227" t="s">
        <v>43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0.0040000000000000001</v>
      </c>
      <c r="T194" s="229">
        <f>S194*H194</f>
        <v>0.41958800000000002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240</v>
      </c>
      <c r="AT194" s="230" t="s">
        <v>156</v>
      </c>
      <c r="AU194" s="230" t="s">
        <v>88</v>
      </c>
      <c r="AY194" s="18" t="s">
        <v>153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86</v>
      </c>
      <c r="BK194" s="231">
        <f>ROUND(I194*H194,2)</f>
        <v>0</v>
      </c>
      <c r="BL194" s="18" t="s">
        <v>240</v>
      </c>
      <c r="BM194" s="230" t="s">
        <v>284</v>
      </c>
    </row>
    <row r="195" s="13" customFormat="1">
      <c r="A195" s="13"/>
      <c r="B195" s="232"/>
      <c r="C195" s="233"/>
      <c r="D195" s="234" t="s">
        <v>163</v>
      </c>
      <c r="E195" s="235" t="s">
        <v>1</v>
      </c>
      <c r="F195" s="236" t="s">
        <v>285</v>
      </c>
      <c r="G195" s="233"/>
      <c r="H195" s="237">
        <v>104.8972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163</v>
      </c>
      <c r="AU195" s="243" t="s">
        <v>88</v>
      </c>
      <c r="AV195" s="13" t="s">
        <v>88</v>
      </c>
      <c r="AW195" s="13" t="s">
        <v>35</v>
      </c>
      <c r="AX195" s="13" t="s">
        <v>86</v>
      </c>
      <c r="AY195" s="243" t="s">
        <v>153</v>
      </c>
    </row>
    <row r="196" s="2" customFormat="1" ht="16.5" customHeight="1">
      <c r="A196" s="39"/>
      <c r="B196" s="40"/>
      <c r="C196" s="219" t="s">
        <v>286</v>
      </c>
      <c r="D196" s="219" t="s">
        <v>156</v>
      </c>
      <c r="E196" s="220" t="s">
        <v>287</v>
      </c>
      <c r="F196" s="221" t="s">
        <v>288</v>
      </c>
      <c r="G196" s="222" t="s">
        <v>170</v>
      </c>
      <c r="H196" s="223">
        <v>38.466000000000001</v>
      </c>
      <c r="I196" s="224"/>
      <c r="J196" s="225">
        <f>ROUND(I196*H196,2)</f>
        <v>0</v>
      </c>
      <c r="K196" s="221" t="s">
        <v>160</v>
      </c>
      <c r="L196" s="45"/>
      <c r="M196" s="226" t="s">
        <v>1</v>
      </c>
      <c r="N196" s="227" t="s">
        <v>43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0.0044999999999999997</v>
      </c>
      <c r="T196" s="229">
        <f>S196*H196</f>
        <v>0.173097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240</v>
      </c>
      <c r="AT196" s="230" t="s">
        <v>156</v>
      </c>
      <c r="AU196" s="230" t="s">
        <v>88</v>
      </c>
      <c r="AY196" s="18" t="s">
        <v>153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86</v>
      </c>
      <c r="BK196" s="231">
        <f>ROUND(I196*H196,2)</f>
        <v>0</v>
      </c>
      <c r="BL196" s="18" t="s">
        <v>240</v>
      </c>
      <c r="BM196" s="230" t="s">
        <v>289</v>
      </c>
    </row>
    <row r="197" s="13" customFormat="1">
      <c r="A197" s="13"/>
      <c r="B197" s="232"/>
      <c r="C197" s="233"/>
      <c r="D197" s="234" t="s">
        <v>163</v>
      </c>
      <c r="E197" s="235" t="s">
        <v>1</v>
      </c>
      <c r="F197" s="236" t="s">
        <v>290</v>
      </c>
      <c r="G197" s="233"/>
      <c r="H197" s="237">
        <v>38.466000000000001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163</v>
      </c>
      <c r="AU197" s="243" t="s">
        <v>88</v>
      </c>
      <c r="AV197" s="13" t="s">
        <v>88</v>
      </c>
      <c r="AW197" s="13" t="s">
        <v>35</v>
      </c>
      <c r="AX197" s="13" t="s">
        <v>86</v>
      </c>
      <c r="AY197" s="243" t="s">
        <v>153</v>
      </c>
    </row>
    <row r="198" s="12" customFormat="1" ht="22.8" customHeight="1">
      <c r="A198" s="12"/>
      <c r="B198" s="203"/>
      <c r="C198" s="204"/>
      <c r="D198" s="205" t="s">
        <v>77</v>
      </c>
      <c r="E198" s="217" t="s">
        <v>291</v>
      </c>
      <c r="F198" s="217" t="s">
        <v>292</v>
      </c>
      <c r="G198" s="204"/>
      <c r="H198" s="204"/>
      <c r="I198" s="207"/>
      <c r="J198" s="218">
        <f>BK198</f>
        <v>0</v>
      </c>
      <c r="K198" s="204"/>
      <c r="L198" s="209"/>
      <c r="M198" s="210"/>
      <c r="N198" s="211"/>
      <c r="O198" s="211"/>
      <c r="P198" s="212">
        <f>SUM(P199:P206)</f>
        <v>0</v>
      </c>
      <c r="Q198" s="211"/>
      <c r="R198" s="212">
        <f>SUM(R199:R206)</f>
        <v>0</v>
      </c>
      <c r="S198" s="211"/>
      <c r="T198" s="213">
        <f>SUM(T199:T206)</f>
        <v>2.0000475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4" t="s">
        <v>88</v>
      </c>
      <c r="AT198" s="215" t="s">
        <v>77</v>
      </c>
      <c r="AU198" s="215" t="s">
        <v>86</v>
      </c>
      <c r="AY198" s="214" t="s">
        <v>153</v>
      </c>
      <c r="BK198" s="216">
        <f>SUM(BK199:BK206)</f>
        <v>0</v>
      </c>
    </row>
    <row r="199" s="2" customFormat="1" ht="24.15" customHeight="1">
      <c r="A199" s="39"/>
      <c r="B199" s="40"/>
      <c r="C199" s="219" t="s">
        <v>293</v>
      </c>
      <c r="D199" s="219" t="s">
        <v>156</v>
      </c>
      <c r="E199" s="220" t="s">
        <v>294</v>
      </c>
      <c r="F199" s="221" t="s">
        <v>295</v>
      </c>
      <c r="G199" s="222" t="s">
        <v>170</v>
      </c>
      <c r="H199" s="223">
        <v>105.721</v>
      </c>
      <c r="I199" s="224"/>
      <c r="J199" s="225">
        <f>ROUND(I199*H199,2)</f>
        <v>0</v>
      </c>
      <c r="K199" s="221" t="s">
        <v>160</v>
      </c>
      <c r="L199" s="45"/>
      <c r="M199" s="226" t="s">
        <v>1</v>
      </c>
      <c r="N199" s="227" t="s">
        <v>43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0.0054999999999999997</v>
      </c>
      <c r="T199" s="229">
        <f>S199*H199</f>
        <v>0.58146549999999997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240</v>
      </c>
      <c r="AT199" s="230" t="s">
        <v>156</v>
      </c>
      <c r="AU199" s="230" t="s">
        <v>88</v>
      </c>
      <c r="AY199" s="18" t="s">
        <v>153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86</v>
      </c>
      <c r="BK199" s="231">
        <f>ROUND(I199*H199,2)</f>
        <v>0</v>
      </c>
      <c r="BL199" s="18" t="s">
        <v>240</v>
      </c>
      <c r="BM199" s="230" t="s">
        <v>296</v>
      </c>
    </row>
    <row r="200" s="13" customFormat="1">
      <c r="A200" s="13"/>
      <c r="B200" s="232"/>
      <c r="C200" s="233"/>
      <c r="D200" s="234" t="s">
        <v>163</v>
      </c>
      <c r="E200" s="235" t="s">
        <v>1</v>
      </c>
      <c r="F200" s="236" t="s">
        <v>297</v>
      </c>
      <c r="G200" s="233"/>
      <c r="H200" s="237">
        <v>105.721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163</v>
      </c>
      <c r="AU200" s="243" t="s">
        <v>88</v>
      </c>
      <c r="AV200" s="13" t="s">
        <v>88</v>
      </c>
      <c r="AW200" s="13" t="s">
        <v>35</v>
      </c>
      <c r="AX200" s="13" t="s">
        <v>86</v>
      </c>
      <c r="AY200" s="243" t="s">
        <v>153</v>
      </c>
    </row>
    <row r="201" s="2" customFormat="1" ht="24.15" customHeight="1">
      <c r="A201" s="39"/>
      <c r="B201" s="40"/>
      <c r="C201" s="219" t="s">
        <v>298</v>
      </c>
      <c r="D201" s="219" t="s">
        <v>156</v>
      </c>
      <c r="E201" s="220" t="s">
        <v>299</v>
      </c>
      <c r="F201" s="221" t="s">
        <v>300</v>
      </c>
      <c r="G201" s="222" t="s">
        <v>170</v>
      </c>
      <c r="H201" s="223">
        <v>105.721</v>
      </c>
      <c r="I201" s="224"/>
      <c r="J201" s="225">
        <f>ROUND(I201*H201,2)</f>
        <v>0</v>
      </c>
      <c r="K201" s="221" t="s">
        <v>160</v>
      </c>
      <c r="L201" s="45"/>
      <c r="M201" s="226" t="s">
        <v>1</v>
      </c>
      <c r="N201" s="227" t="s">
        <v>43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0.010999999999999999</v>
      </c>
      <c r="T201" s="229">
        <f>S201*H201</f>
        <v>1.1629309999999999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240</v>
      </c>
      <c r="AT201" s="230" t="s">
        <v>156</v>
      </c>
      <c r="AU201" s="230" t="s">
        <v>88</v>
      </c>
      <c r="AY201" s="18" t="s">
        <v>153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86</v>
      </c>
      <c r="BK201" s="231">
        <f>ROUND(I201*H201,2)</f>
        <v>0</v>
      </c>
      <c r="BL201" s="18" t="s">
        <v>240</v>
      </c>
      <c r="BM201" s="230" t="s">
        <v>301</v>
      </c>
    </row>
    <row r="202" s="13" customFormat="1">
      <c r="A202" s="13"/>
      <c r="B202" s="232"/>
      <c r="C202" s="233"/>
      <c r="D202" s="234" t="s">
        <v>163</v>
      </c>
      <c r="E202" s="235" t="s">
        <v>1</v>
      </c>
      <c r="F202" s="236" t="s">
        <v>302</v>
      </c>
      <c r="G202" s="233"/>
      <c r="H202" s="237">
        <v>105.721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163</v>
      </c>
      <c r="AU202" s="243" t="s">
        <v>88</v>
      </c>
      <c r="AV202" s="13" t="s">
        <v>88</v>
      </c>
      <c r="AW202" s="13" t="s">
        <v>35</v>
      </c>
      <c r="AX202" s="13" t="s">
        <v>86</v>
      </c>
      <c r="AY202" s="243" t="s">
        <v>153</v>
      </c>
    </row>
    <row r="203" s="2" customFormat="1" ht="24.15" customHeight="1">
      <c r="A203" s="39"/>
      <c r="B203" s="40"/>
      <c r="C203" s="219" t="s">
        <v>303</v>
      </c>
      <c r="D203" s="219" t="s">
        <v>156</v>
      </c>
      <c r="E203" s="220" t="s">
        <v>304</v>
      </c>
      <c r="F203" s="221" t="s">
        <v>305</v>
      </c>
      <c r="G203" s="222" t="s">
        <v>170</v>
      </c>
      <c r="H203" s="223">
        <v>15.494</v>
      </c>
      <c r="I203" s="224"/>
      <c r="J203" s="225">
        <f>ROUND(I203*H203,2)</f>
        <v>0</v>
      </c>
      <c r="K203" s="221" t="s">
        <v>160</v>
      </c>
      <c r="L203" s="45"/>
      <c r="M203" s="226" t="s">
        <v>1</v>
      </c>
      <c r="N203" s="227" t="s">
        <v>43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0.0054999999999999997</v>
      </c>
      <c r="T203" s="229">
        <f>S203*H203</f>
        <v>0.085216999999999987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240</v>
      </c>
      <c r="AT203" s="230" t="s">
        <v>156</v>
      </c>
      <c r="AU203" s="230" t="s">
        <v>88</v>
      </c>
      <c r="AY203" s="18" t="s">
        <v>153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86</v>
      </c>
      <c r="BK203" s="231">
        <f>ROUND(I203*H203,2)</f>
        <v>0</v>
      </c>
      <c r="BL203" s="18" t="s">
        <v>240</v>
      </c>
      <c r="BM203" s="230" t="s">
        <v>306</v>
      </c>
    </row>
    <row r="204" s="13" customFormat="1">
      <c r="A204" s="13"/>
      <c r="B204" s="232"/>
      <c r="C204" s="233"/>
      <c r="D204" s="234" t="s">
        <v>163</v>
      </c>
      <c r="E204" s="235" t="s">
        <v>1</v>
      </c>
      <c r="F204" s="236" t="s">
        <v>307</v>
      </c>
      <c r="G204" s="233"/>
      <c r="H204" s="237">
        <v>15.493499999999999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163</v>
      </c>
      <c r="AU204" s="243" t="s">
        <v>88</v>
      </c>
      <c r="AV204" s="13" t="s">
        <v>88</v>
      </c>
      <c r="AW204" s="13" t="s">
        <v>35</v>
      </c>
      <c r="AX204" s="13" t="s">
        <v>86</v>
      </c>
      <c r="AY204" s="243" t="s">
        <v>153</v>
      </c>
    </row>
    <row r="205" s="2" customFormat="1" ht="24.15" customHeight="1">
      <c r="A205" s="39"/>
      <c r="B205" s="40"/>
      <c r="C205" s="219" t="s">
        <v>308</v>
      </c>
      <c r="D205" s="219" t="s">
        <v>156</v>
      </c>
      <c r="E205" s="220" t="s">
        <v>309</v>
      </c>
      <c r="F205" s="221" t="s">
        <v>310</v>
      </c>
      <c r="G205" s="222" t="s">
        <v>170</v>
      </c>
      <c r="H205" s="223">
        <v>15.494</v>
      </c>
      <c r="I205" s="224"/>
      <c r="J205" s="225">
        <f>ROUND(I205*H205,2)</f>
        <v>0</v>
      </c>
      <c r="K205" s="221" t="s">
        <v>160</v>
      </c>
      <c r="L205" s="45"/>
      <c r="M205" s="226" t="s">
        <v>1</v>
      </c>
      <c r="N205" s="227" t="s">
        <v>43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0.010999999999999999</v>
      </c>
      <c r="T205" s="229">
        <f>S205*H205</f>
        <v>0.17043399999999997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240</v>
      </c>
      <c r="AT205" s="230" t="s">
        <v>156</v>
      </c>
      <c r="AU205" s="230" t="s">
        <v>88</v>
      </c>
      <c r="AY205" s="18" t="s">
        <v>153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86</v>
      </c>
      <c r="BK205" s="231">
        <f>ROUND(I205*H205,2)</f>
        <v>0</v>
      </c>
      <c r="BL205" s="18" t="s">
        <v>240</v>
      </c>
      <c r="BM205" s="230" t="s">
        <v>311</v>
      </c>
    </row>
    <row r="206" s="13" customFormat="1">
      <c r="A206" s="13"/>
      <c r="B206" s="232"/>
      <c r="C206" s="233"/>
      <c r="D206" s="234" t="s">
        <v>163</v>
      </c>
      <c r="E206" s="235" t="s">
        <v>1</v>
      </c>
      <c r="F206" s="236" t="s">
        <v>312</v>
      </c>
      <c r="G206" s="233"/>
      <c r="H206" s="237">
        <v>15.493499999999999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163</v>
      </c>
      <c r="AU206" s="243" t="s">
        <v>88</v>
      </c>
      <c r="AV206" s="13" t="s">
        <v>88</v>
      </c>
      <c r="AW206" s="13" t="s">
        <v>35</v>
      </c>
      <c r="AX206" s="13" t="s">
        <v>86</v>
      </c>
      <c r="AY206" s="243" t="s">
        <v>153</v>
      </c>
    </row>
    <row r="207" s="12" customFormat="1" ht="22.8" customHeight="1">
      <c r="A207" s="12"/>
      <c r="B207" s="203"/>
      <c r="C207" s="204"/>
      <c r="D207" s="205" t="s">
        <v>77</v>
      </c>
      <c r="E207" s="217" t="s">
        <v>313</v>
      </c>
      <c r="F207" s="217" t="s">
        <v>314</v>
      </c>
      <c r="G207" s="204"/>
      <c r="H207" s="204"/>
      <c r="I207" s="207"/>
      <c r="J207" s="218">
        <f>BK207</f>
        <v>0</v>
      </c>
      <c r="K207" s="204"/>
      <c r="L207" s="209"/>
      <c r="M207" s="210"/>
      <c r="N207" s="211"/>
      <c r="O207" s="211"/>
      <c r="P207" s="212">
        <f>SUM(P208:P213)</f>
        <v>0</v>
      </c>
      <c r="Q207" s="211"/>
      <c r="R207" s="212">
        <f>SUM(R208:R213)</f>
        <v>0</v>
      </c>
      <c r="S207" s="211"/>
      <c r="T207" s="213">
        <f>SUM(T208:T213)</f>
        <v>0.78655445000000002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4" t="s">
        <v>88</v>
      </c>
      <c r="AT207" s="215" t="s">
        <v>77</v>
      </c>
      <c r="AU207" s="215" t="s">
        <v>86</v>
      </c>
      <c r="AY207" s="214" t="s">
        <v>153</v>
      </c>
      <c r="BK207" s="216">
        <f>SUM(BK208:BK213)</f>
        <v>0</v>
      </c>
    </row>
    <row r="208" s="2" customFormat="1" ht="24.15" customHeight="1">
      <c r="A208" s="39"/>
      <c r="B208" s="40"/>
      <c r="C208" s="219" t="s">
        <v>315</v>
      </c>
      <c r="D208" s="219" t="s">
        <v>156</v>
      </c>
      <c r="E208" s="220" t="s">
        <v>316</v>
      </c>
      <c r="F208" s="221" t="s">
        <v>317</v>
      </c>
      <c r="G208" s="222" t="s">
        <v>170</v>
      </c>
      <c r="H208" s="223">
        <v>31.356000000000002</v>
      </c>
      <c r="I208" s="224"/>
      <c r="J208" s="225">
        <f>ROUND(I208*H208,2)</f>
        <v>0</v>
      </c>
      <c r="K208" s="221" t="s">
        <v>160</v>
      </c>
      <c r="L208" s="45"/>
      <c r="M208" s="226" t="s">
        <v>1</v>
      </c>
      <c r="N208" s="227" t="s">
        <v>43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0.0060000000000000001</v>
      </c>
      <c r="T208" s="229">
        <f>S208*H208</f>
        <v>0.18813600000000003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240</v>
      </c>
      <c r="AT208" s="230" t="s">
        <v>156</v>
      </c>
      <c r="AU208" s="230" t="s">
        <v>88</v>
      </c>
      <c r="AY208" s="18" t="s">
        <v>153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86</v>
      </c>
      <c r="BK208" s="231">
        <f>ROUND(I208*H208,2)</f>
        <v>0</v>
      </c>
      <c r="BL208" s="18" t="s">
        <v>240</v>
      </c>
      <c r="BM208" s="230" t="s">
        <v>318</v>
      </c>
    </row>
    <row r="209" s="13" customFormat="1">
      <c r="A209" s="13"/>
      <c r="B209" s="232"/>
      <c r="C209" s="233"/>
      <c r="D209" s="234" t="s">
        <v>163</v>
      </c>
      <c r="E209" s="235" t="s">
        <v>1</v>
      </c>
      <c r="F209" s="236" t="s">
        <v>319</v>
      </c>
      <c r="G209" s="233"/>
      <c r="H209" s="237">
        <v>31.356000000000002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163</v>
      </c>
      <c r="AU209" s="243" t="s">
        <v>88</v>
      </c>
      <c r="AV209" s="13" t="s">
        <v>88</v>
      </c>
      <c r="AW209" s="13" t="s">
        <v>35</v>
      </c>
      <c r="AX209" s="13" t="s">
        <v>86</v>
      </c>
      <c r="AY209" s="243" t="s">
        <v>153</v>
      </c>
    </row>
    <row r="210" s="2" customFormat="1" ht="33" customHeight="1">
      <c r="A210" s="39"/>
      <c r="B210" s="40"/>
      <c r="C210" s="219" t="s">
        <v>320</v>
      </c>
      <c r="D210" s="219" t="s">
        <v>156</v>
      </c>
      <c r="E210" s="220" t="s">
        <v>321</v>
      </c>
      <c r="F210" s="221" t="s">
        <v>322</v>
      </c>
      <c r="G210" s="222" t="s">
        <v>170</v>
      </c>
      <c r="H210" s="223">
        <v>105.721</v>
      </c>
      <c r="I210" s="224"/>
      <c r="J210" s="225">
        <f>ROUND(I210*H210,2)</f>
        <v>0</v>
      </c>
      <c r="K210" s="221" t="s">
        <v>160</v>
      </c>
      <c r="L210" s="45"/>
      <c r="M210" s="226" t="s">
        <v>1</v>
      </c>
      <c r="N210" s="227" t="s">
        <v>43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0.0052500000000000003</v>
      </c>
      <c r="T210" s="229">
        <f>S210*H210</f>
        <v>0.55503525000000009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240</v>
      </c>
      <c r="AT210" s="230" t="s">
        <v>156</v>
      </c>
      <c r="AU210" s="230" t="s">
        <v>88</v>
      </c>
      <c r="AY210" s="18" t="s">
        <v>153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86</v>
      </c>
      <c r="BK210" s="231">
        <f>ROUND(I210*H210,2)</f>
        <v>0</v>
      </c>
      <c r="BL210" s="18" t="s">
        <v>240</v>
      </c>
      <c r="BM210" s="230" t="s">
        <v>323</v>
      </c>
    </row>
    <row r="211" s="13" customFormat="1">
      <c r="A211" s="13"/>
      <c r="B211" s="232"/>
      <c r="C211" s="233"/>
      <c r="D211" s="234" t="s">
        <v>163</v>
      </c>
      <c r="E211" s="235" t="s">
        <v>1</v>
      </c>
      <c r="F211" s="236" t="s">
        <v>324</v>
      </c>
      <c r="G211" s="233"/>
      <c r="H211" s="237">
        <v>105.721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163</v>
      </c>
      <c r="AU211" s="243" t="s">
        <v>88</v>
      </c>
      <c r="AV211" s="13" t="s">
        <v>88</v>
      </c>
      <c r="AW211" s="13" t="s">
        <v>35</v>
      </c>
      <c r="AX211" s="13" t="s">
        <v>86</v>
      </c>
      <c r="AY211" s="243" t="s">
        <v>153</v>
      </c>
    </row>
    <row r="212" s="2" customFormat="1" ht="24.15" customHeight="1">
      <c r="A212" s="39"/>
      <c r="B212" s="40"/>
      <c r="C212" s="219" t="s">
        <v>325</v>
      </c>
      <c r="D212" s="219" t="s">
        <v>156</v>
      </c>
      <c r="E212" s="220" t="s">
        <v>326</v>
      </c>
      <c r="F212" s="221" t="s">
        <v>327</v>
      </c>
      <c r="G212" s="222" t="s">
        <v>170</v>
      </c>
      <c r="H212" s="223">
        <v>15.494</v>
      </c>
      <c r="I212" s="224"/>
      <c r="J212" s="225">
        <f>ROUND(I212*H212,2)</f>
        <v>0</v>
      </c>
      <c r="K212" s="221" t="s">
        <v>160</v>
      </c>
      <c r="L212" s="45"/>
      <c r="M212" s="226" t="s">
        <v>1</v>
      </c>
      <c r="N212" s="227" t="s">
        <v>43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0.0028</v>
      </c>
      <c r="T212" s="229">
        <f>S212*H212</f>
        <v>0.043383199999999997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240</v>
      </c>
      <c r="AT212" s="230" t="s">
        <v>156</v>
      </c>
      <c r="AU212" s="230" t="s">
        <v>88</v>
      </c>
      <c r="AY212" s="18" t="s">
        <v>153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86</v>
      </c>
      <c r="BK212" s="231">
        <f>ROUND(I212*H212,2)</f>
        <v>0</v>
      </c>
      <c r="BL212" s="18" t="s">
        <v>240</v>
      </c>
      <c r="BM212" s="230" t="s">
        <v>328</v>
      </c>
    </row>
    <row r="213" s="13" customFormat="1">
      <c r="A213" s="13"/>
      <c r="B213" s="232"/>
      <c r="C213" s="233"/>
      <c r="D213" s="234" t="s">
        <v>163</v>
      </c>
      <c r="E213" s="235" t="s">
        <v>1</v>
      </c>
      <c r="F213" s="236" t="s">
        <v>329</v>
      </c>
      <c r="G213" s="233"/>
      <c r="H213" s="237">
        <v>15.493499999999999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163</v>
      </c>
      <c r="AU213" s="243" t="s">
        <v>88</v>
      </c>
      <c r="AV213" s="13" t="s">
        <v>88</v>
      </c>
      <c r="AW213" s="13" t="s">
        <v>35</v>
      </c>
      <c r="AX213" s="13" t="s">
        <v>86</v>
      </c>
      <c r="AY213" s="243" t="s">
        <v>153</v>
      </c>
    </row>
    <row r="214" s="12" customFormat="1" ht="22.8" customHeight="1">
      <c r="A214" s="12"/>
      <c r="B214" s="203"/>
      <c r="C214" s="204"/>
      <c r="D214" s="205" t="s">
        <v>77</v>
      </c>
      <c r="E214" s="217" t="s">
        <v>330</v>
      </c>
      <c r="F214" s="217" t="s">
        <v>331</v>
      </c>
      <c r="G214" s="204"/>
      <c r="H214" s="204"/>
      <c r="I214" s="207"/>
      <c r="J214" s="218">
        <f>BK214</f>
        <v>0</v>
      </c>
      <c r="K214" s="204"/>
      <c r="L214" s="209"/>
      <c r="M214" s="210"/>
      <c r="N214" s="211"/>
      <c r="O214" s="211"/>
      <c r="P214" s="212">
        <f>SUM(P215:P228)</f>
        <v>0</v>
      </c>
      <c r="Q214" s="211"/>
      <c r="R214" s="212">
        <f>SUM(R215:R228)</f>
        <v>0</v>
      </c>
      <c r="S214" s="211"/>
      <c r="T214" s="213">
        <f>SUM(T215:T228)</f>
        <v>0.28253230000000001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4" t="s">
        <v>88</v>
      </c>
      <c r="AT214" s="215" t="s">
        <v>77</v>
      </c>
      <c r="AU214" s="215" t="s">
        <v>86</v>
      </c>
      <c r="AY214" s="214" t="s">
        <v>153</v>
      </c>
      <c r="BK214" s="216">
        <f>SUM(BK215:BK228)</f>
        <v>0</v>
      </c>
    </row>
    <row r="215" s="2" customFormat="1" ht="24.15" customHeight="1">
      <c r="A215" s="39"/>
      <c r="B215" s="40"/>
      <c r="C215" s="219" t="s">
        <v>332</v>
      </c>
      <c r="D215" s="219" t="s">
        <v>156</v>
      </c>
      <c r="E215" s="220" t="s">
        <v>333</v>
      </c>
      <c r="F215" s="221" t="s">
        <v>334</v>
      </c>
      <c r="G215" s="222" t="s">
        <v>196</v>
      </c>
      <c r="H215" s="223">
        <v>12.77</v>
      </c>
      <c r="I215" s="224"/>
      <c r="J215" s="225">
        <f>ROUND(I215*H215,2)</f>
        <v>0</v>
      </c>
      <c r="K215" s="221" t="s">
        <v>160</v>
      </c>
      <c r="L215" s="45"/>
      <c r="M215" s="226" t="s">
        <v>1</v>
      </c>
      <c r="N215" s="227" t="s">
        <v>43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0.0017700000000000001</v>
      </c>
      <c r="T215" s="229">
        <f>S215*H215</f>
        <v>0.022602899999999999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240</v>
      </c>
      <c r="AT215" s="230" t="s">
        <v>156</v>
      </c>
      <c r="AU215" s="230" t="s">
        <v>88</v>
      </c>
      <c r="AY215" s="18" t="s">
        <v>153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86</v>
      </c>
      <c r="BK215" s="231">
        <f>ROUND(I215*H215,2)</f>
        <v>0</v>
      </c>
      <c r="BL215" s="18" t="s">
        <v>240</v>
      </c>
      <c r="BM215" s="230" t="s">
        <v>335</v>
      </c>
    </row>
    <row r="216" s="13" customFormat="1">
      <c r="A216" s="13"/>
      <c r="B216" s="232"/>
      <c r="C216" s="233"/>
      <c r="D216" s="234" t="s">
        <v>163</v>
      </c>
      <c r="E216" s="235" t="s">
        <v>1</v>
      </c>
      <c r="F216" s="236" t="s">
        <v>336</v>
      </c>
      <c r="G216" s="233"/>
      <c r="H216" s="237">
        <v>12.77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163</v>
      </c>
      <c r="AU216" s="243" t="s">
        <v>88</v>
      </c>
      <c r="AV216" s="13" t="s">
        <v>88</v>
      </c>
      <c r="AW216" s="13" t="s">
        <v>35</v>
      </c>
      <c r="AX216" s="13" t="s">
        <v>86</v>
      </c>
      <c r="AY216" s="243" t="s">
        <v>153</v>
      </c>
    </row>
    <row r="217" s="2" customFormat="1" ht="24.15" customHeight="1">
      <c r="A217" s="39"/>
      <c r="B217" s="40"/>
      <c r="C217" s="219" t="s">
        <v>337</v>
      </c>
      <c r="D217" s="219" t="s">
        <v>156</v>
      </c>
      <c r="E217" s="220" t="s">
        <v>338</v>
      </c>
      <c r="F217" s="221" t="s">
        <v>339</v>
      </c>
      <c r="G217" s="222" t="s">
        <v>196</v>
      </c>
      <c r="H217" s="223">
        <v>35.939999999999998</v>
      </c>
      <c r="I217" s="224"/>
      <c r="J217" s="225">
        <f>ROUND(I217*H217,2)</f>
        <v>0</v>
      </c>
      <c r="K217" s="221" t="s">
        <v>160</v>
      </c>
      <c r="L217" s="45"/>
      <c r="M217" s="226" t="s">
        <v>1</v>
      </c>
      <c r="N217" s="227" t="s">
        <v>43</v>
      </c>
      <c r="O217" s="92"/>
      <c r="P217" s="228">
        <f>O217*H217</f>
        <v>0</v>
      </c>
      <c r="Q217" s="228">
        <v>0</v>
      </c>
      <c r="R217" s="228">
        <f>Q217*H217</f>
        <v>0</v>
      </c>
      <c r="S217" s="228">
        <v>0.00191</v>
      </c>
      <c r="T217" s="229">
        <f>S217*H217</f>
        <v>0.068645399999999995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240</v>
      </c>
      <c r="AT217" s="230" t="s">
        <v>156</v>
      </c>
      <c r="AU217" s="230" t="s">
        <v>88</v>
      </c>
      <c r="AY217" s="18" t="s">
        <v>153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86</v>
      </c>
      <c r="BK217" s="231">
        <f>ROUND(I217*H217,2)</f>
        <v>0</v>
      </c>
      <c r="BL217" s="18" t="s">
        <v>240</v>
      </c>
      <c r="BM217" s="230" t="s">
        <v>340</v>
      </c>
    </row>
    <row r="218" s="13" customFormat="1">
      <c r="A218" s="13"/>
      <c r="B218" s="232"/>
      <c r="C218" s="233"/>
      <c r="D218" s="234" t="s">
        <v>163</v>
      </c>
      <c r="E218" s="235" t="s">
        <v>1</v>
      </c>
      <c r="F218" s="236" t="s">
        <v>341</v>
      </c>
      <c r="G218" s="233"/>
      <c r="H218" s="237">
        <v>35.939999999999998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163</v>
      </c>
      <c r="AU218" s="243" t="s">
        <v>88</v>
      </c>
      <c r="AV218" s="13" t="s">
        <v>88</v>
      </c>
      <c r="AW218" s="13" t="s">
        <v>35</v>
      </c>
      <c r="AX218" s="13" t="s">
        <v>86</v>
      </c>
      <c r="AY218" s="243" t="s">
        <v>153</v>
      </c>
    </row>
    <row r="219" s="2" customFormat="1" ht="16.5" customHeight="1">
      <c r="A219" s="39"/>
      <c r="B219" s="40"/>
      <c r="C219" s="219" t="s">
        <v>342</v>
      </c>
      <c r="D219" s="219" t="s">
        <v>156</v>
      </c>
      <c r="E219" s="220" t="s">
        <v>343</v>
      </c>
      <c r="F219" s="221" t="s">
        <v>344</v>
      </c>
      <c r="G219" s="222" t="s">
        <v>196</v>
      </c>
      <c r="H219" s="223">
        <v>7.5999999999999996</v>
      </c>
      <c r="I219" s="224"/>
      <c r="J219" s="225">
        <f>ROUND(I219*H219,2)</f>
        <v>0</v>
      </c>
      <c r="K219" s="221" t="s">
        <v>160</v>
      </c>
      <c r="L219" s="45"/>
      <c r="M219" s="226" t="s">
        <v>1</v>
      </c>
      <c r="N219" s="227" t="s">
        <v>43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0.00167</v>
      </c>
      <c r="T219" s="229">
        <f>S219*H219</f>
        <v>0.012692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240</v>
      </c>
      <c r="AT219" s="230" t="s">
        <v>156</v>
      </c>
      <c r="AU219" s="230" t="s">
        <v>88</v>
      </c>
      <c r="AY219" s="18" t="s">
        <v>153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86</v>
      </c>
      <c r="BK219" s="231">
        <f>ROUND(I219*H219,2)</f>
        <v>0</v>
      </c>
      <c r="BL219" s="18" t="s">
        <v>240</v>
      </c>
      <c r="BM219" s="230" t="s">
        <v>345</v>
      </c>
    </row>
    <row r="220" s="13" customFormat="1">
      <c r="A220" s="13"/>
      <c r="B220" s="232"/>
      <c r="C220" s="233"/>
      <c r="D220" s="234" t="s">
        <v>163</v>
      </c>
      <c r="E220" s="235" t="s">
        <v>1</v>
      </c>
      <c r="F220" s="236" t="s">
        <v>346</v>
      </c>
      <c r="G220" s="233"/>
      <c r="H220" s="237">
        <v>5.2000000000000002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163</v>
      </c>
      <c r="AU220" s="243" t="s">
        <v>88</v>
      </c>
      <c r="AV220" s="13" t="s">
        <v>88</v>
      </c>
      <c r="AW220" s="13" t="s">
        <v>35</v>
      </c>
      <c r="AX220" s="13" t="s">
        <v>78</v>
      </c>
      <c r="AY220" s="243" t="s">
        <v>153</v>
      </c>
    </row>
    <row r="221" s="13" customFormat="1">
      <c r="A221" s="13"/>
      <c r="B221" s="232"/>
      <c r="C221" s="233"/>
      <c r="D221" s="234" t="s">
        <v>163</v>
      </c>
      <c r="E221" s="235" t="s">
        <v>1</v>
      </c>
      <c r="F221" s="236" t="s">
        <v>347</v>
      </c>
      <c r="G221" s="233"/>
      <c r="H221" s="237">
        <v>2.3999999999999999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163</v>
      </c>
      <c r="AU221" s="243" t="s">
        <v>88</v>
      </c>
      <c r="AV221" s="13" t="s">
        <v>88</v>
      </c>
      <c r="AW221" s="13" t="s">
        <v>35</v>
      </c>
      <c r="AX221" s="13" t="s">
        <v>78</v>
      </c>
      <c r="AY221" s="243" t="s">
        <v>153</v>
      </c>
    </row>
    <row r="222" s="14" customFormat="1">
      <c r="A222" s="14"/>
      <c r="B222" s="244"/>
      <c r="C222" s="245"/>
      <c r="D222" s="234" t="s">
        <v>163</v>
      </c>
      <c r="E222" s="246" t="s">
        <v>1</v>
      </c>
      <c r="F222" s="247" t="s">
        <v>167</v>
      </c>
      <c r="G222" s="245"/>
      <c r="H222" s="248">
        <v>7.5999999999999996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163</v>
      </c>
      <c r="AU222" s="254" t="s">
        <v>88</v>
      </c>
      <c r="AV222" s="14" t="s">
        <v>161</v>
      </c>
      <c r="AW222" s="14" t="s">
        <v>35</v>
      </c>
      <c r="AX222" s="14" t="s">
        <v>86</v>
      </c>
      <c r="AY222" s="254" t="s">
        <v>153</v>
      </c>
    </row>
    <row r="223" s="2" customFormat="1" ht="16.5" customHeight="1">
      <c r="A223" s="39"/>
      <c r="B223" s="40"/>
      <c r="C223" s="219" t="s">
        <v>348</v>
      </c>
      <c r="D223" s="219" t="s">
        <v>156</v>
      </c>
      <c r="E223" s="220" t="s">
        <v>349</v>
      </c>
      <c r="F223" s="221" t="s">
        <v>350</v>
      </c>
      <c r="G223" s="222" t="s">
        <v>196</v>
      </c>
      <c r="H223" s="223">
        <v>12.77</v>
      </c>
      <c r="I223" s="224"/>
      <c r="J223" s="225">
        <f>ROUND(I223*H223,2)</f>
        <v>0</v>
      </c>
      <c r="K223" s="221" t="s">
        <v>160</v>
      </c>
      <c r="L223" s="45"/>
      <c r="M223" s="226" t="s">
        <v>1</v>
      </c>
      <c r="N223" s="227" t="s">
        <v>43</v>
      </c>
      <c r="O223" s="92"/>
      <c r="P223" s="228">
        <f>O223*H223</f>
        <v>0</v>
      </c>
      <c r="Q223" s="228">
        <v>0</v>
      </c>
      <c r="R223" s="228">
        <f>Q223*H223</f>
        <v>0</v>
      </c>
      <c r="S223" s="228">
        <v>0.0025999999999999999</v>
      </c>
      <c r="T223" s="229">
        <f>S223*H223</f>
        <v>0.033201999999999995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240</v>
      </c>
      <c r="AT223" s="230" t="s">
        <v>156</v>
      </c>
      <c r="AU223" s="230" t="s">
        <v>88</v>
      </c>
      <c r="AY223" s="18" t="s">
        <v>153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86</v>
      </c>
      <c r="BK223" s="231">
        <f>ROUND(I223*H223,2)</f>
        <v>0</v>
      </c>
      <c r="BL223" s="18" t="s">
        <v>240</v>
      </c>
      <c r="BM223" s="230" t="s">
        <v>351</v>
      </c>
    </row>
    <row r="224" s="13" customFormat="1">
      <c r="A224" s="13"/>
      <c r="B224" s="232"/>
      <c r="C224" s="233"/>
      <c r="D224" s="234" t="s">
        <v>163</v>
      </c>
      <c r="E224" s="235" t="s">
        <v>1</v>
      </c>
      <c r="F224" s="236" t="s">
        <v>336</v>
      </c>
      <c r="G224" s="233"/>
      <c r="H224" s="237">
        <v>12.77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163</v>
      </c>
      <c r="AU224" s="243" t="s">
        <v>88</v>
      </c>
      <c r="AV224" s="13" t="s">
        <v>88</v>
      </c>
      <c r="AW224" s="13" t="s">
        <v>35</v>
      </c>
      <c r="AX224" s="13" t="s">
        <v>86</v>
      </c>
      <c r="AY224" s="243" t="s">
        <v>153</v>
      </c>
    </row>
    <row r="225" s="2" customFormat="1" ht="16.5" customHeight="1">
      <c r="A225" s="39"/>
      <c r="B225" s="40"/>
      <c r="C225" s="219" t="s">
        <v>352</v>
      </c>
      <c r="D225" s="219" t="s">
        <v>156</v>
      </c>
      <c r="E225" s="220" t="s">
        <v>353</v>
      </c>
      <c r="F225" s="221" t="s">
        <v>354</v>
      </c>
      <c r="G225" s="222" t="s">
        <v>355</v>
      </c>
      <c r="H225" s="223">
        <v>14</v>
      </c>
      <c r="I225" s="224"/>
      <c r="J225" s="225">
        <f>ROUND(I225*H225,2)</f>
        <v>0</v>
      </c>
      <c r="K225" s="221" t="s">
        <v>160</v>
      </c>
      <c r="L225" s="45"/>
      <c r="M225" s="226" t="s">
        <v>1</v>
      </c>
      <c r="N225" s="227" t="s">
        <v>43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0.0094000000000000004</v>
      </c>
      <c r="T225" s="229">
        <f>S225*H225</f>
        <v>0.1316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240</v>
      </c>
      <c r="AT225" s="230" t="s">
        <v>156</v>
      </c>
      <c r="AU225" s="230" t="s">
        <v>88</v>
      </c>
      <c r="AY225" s="18" t="s">
        <v>153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86</v>
      </c>
      <c r="BK225" s="231">
        <f>ROUND(I225*H225,2)</f>
        <v>0</v>
      </c>
      <c r="BL225" s="18" t="s">
        <v>240</v>
      </c>
      <c r="BM225" s="230" t="s">
        <v>356</v>
      </c>
    </row>
    <row r="226" s="13" customFormat="1">
      <c r="A226" s="13"/>
      <c r="B226" s="232"/>
      <c r="C226" s="233"/>
      <c r="D226" s="234" t="s">
        <v>163</v>
      </c>
      <c r="E226" s="235" t="s">
        <v>1</v>
      </c>
      <c r="F226" s="236" t="s">
        <v>357</v>
      </c>
      <c r="G226" s="233"/>
      <c r="H226" s="237">
        <v>14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163</v>
      </c>
      <c r="AU226" s="243" t="s">
        <v>88</v>
      </c>
      <c r="AV226" s="13" t="s">
        <v>88</v>
      </c>
      <c r="AW226" s="13" t="s">
        <v>35</v>
      </c>
      <c r="AX226" s="13" t="s">
        <v>86</v>
      </c>
      <c r="AY226" s="243" t="s">
        <v>153</v>
      </c>
    </row>
    <row r="227" s="2" customFormat="1" ht="16.5" customHeight="1">
      <c r="A227" s="39"/>
      <c r="B227" s="40"/>
      <c r="C227" s="219" t="s">
        <v>358</v>
      </c>
      <c r="D227" s="219" t="s">
        <v>156</v>
      </c>
      <c r="E227" s="220" t="s">
        <v>359</v>
      </c>
      <c r="F227" s="221" t="s">
        <v>360</v>
      </c>
      <c r="G227" s="222" t="s">
        <v>196</v>
      </c>
      <c r="H227" s="223">
        <v>3.5</v>
      </c>
      <c r="I227" s="224"/>
      <c r="J227" s="225">
        <f>ROUND(I227*H227,2)</f>
        <v>0</v>
      </c>
      <c r="K227" s="221" t="s">
        <v>160</v>
      </c>
      <c r="L227" s="45"/>
      <c r="M227" s="226" t="s">
        <v>1</v>
      </c>
      <c r="N227" s="227" t="s">
        <v>43</v>
      </c>
      <c r="O227" s="92"/>
      <c r="P227" s="228">
        <f>O227*H227</f>
        <v>0</v>
      </c>
      <c r="Q227" s="228">
        <v>0</v>
      </c>
      <c r="R227" s="228">
        <f>Q227*H227</f>
        <v>0</v>
      </c>
      <c r="S227" s="228">
        <v>0.0039399999999999999</v>
      </c>
      <c r="T227" s="229">
        <f>S227*H227</f>
        <v>0.01379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240</v>
      </c>
      <c r="AT227" s="230" t="s">
        <v>156</v>
      </c>
      <c r="AU227" s="230" t="s">
        <v>88</v>
      </c>
      <c r="AY227" s="18" t="s">
        <v>153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86</v>
      </c>
      <c r="BK227" s="231">
        <f>ROUND(I227*H227,2)</f>
        <v>0</v>
      </c>
      <c r="BL227" s="18" t="s">
        <v>240</v>
      </c>
      <c r="BM227" s="230" t="s">
        <v>361</v>
      </c>
    </row>
    <row r="228" s="13" customFormat="1">
      <c r="A228" s="13"/>
      <c r="B228" s="232"/>
      <c r="C228" s="233"/>
      <c r="D228" s="234" t="s">
        <v>163</v>
      </c>
      <c r="E228" s="235" t="s">
        <v>1</v>
      </c>
      <c r="F228" s="236" t="s">
        <v>362</v>
      </c>
      <c r="G228" s="233"/>
      <c r="H228" s="237">
        <v>3.5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163</v>
      </c>
      <c r="AU228" s="243" t="s">
        <v>88</v>
      </c>
      <c r="AV228" s="13" t="s">
        <v>88</v>
      </c>
      <c r="AW228" s="13" t="s">
        <v>35</v>
      </c>
      <c r="AX228" s="13" t="s">
        <v>86</v>
      </c>
      <c r="AY228" s="243" t="s">
        <v>153</v>
      </c>
    </row>
    <row r="229" s="12" customFormat="1" ht="22.8" customHeight="1">
      <c r="A229" s="12"/>
      <c r="B229" s="203"/>
      <c r="C229" s="204"/>
      <c r="D229" s="205" t="s">
        <v>77</v>
      </c>
      <c r="E229" s="217" t="s">
        <v>363</v>
      </c>
      <c r="F229" s="217" t="s">
        <v>364</v>
      </c>
      <c r="G229" s="204"/>
      <c r="H229" s="204"/>
      <c r="I229" s="207"/>
      <c r="J229" s="218">
        <f>BK229</f>
        <v>0</v>
      </c>
      <c r="K229" s="204"/>
      <c r="L229" s="209"/>
      <c r="M229" s="210"/>
      <c r="N229" s="211"/>
      <c r="O229" s="211"/>
      <c r="P229" s="212">
        <f>SUM(P230:P235)</f>
        <v>0</v>
      </c>
      <c r="Q229" s="211"/>
      <c r="R229" s="212">
        <f>SUM(R230:R235)</f>
        <v>0</v>
      </c>
      <c r="S229" s="211"/>
      <c r="T229" s="213">
        <f>SUM(T230:T235)</f>
        <v>0.051000000000000004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4" t="s">
        <v>88</v>
      </c>
      <c r="AT229" s="215" t="s">
        <v>77</v>
      </c>
      <c r="AU229" s="215" t="s">
        <v>86</v>
      </c>
      <c r="AY229" s="214" t="s">
        <v>153</v>
      </c>
      <c r="BK229" s="216">
        <f>SUM(BK230:BK235)</f>
        <v>0</v>
      </c>
    </row>
    <row r="230" s="2" customFormat="1" ht="33" customHeight="1">
      <c r="A230" s="39"/>
      <c r="B230" s="40"/>
      <c r="C230" s="219" t="s">
        <v>365</v>
      </c>
      <c r="D230" s="219" t="s">
        <v>156</v>
      </c>
      <c r="E230" s="220" t="s">
        <v>366</v>
      </c>
      <c r="F230" s="221" t="s">
        <v>367</v>
      </c>
      <c r="G230" s="222" t="s">
        <v>355</v>
      </c>
      <c r="H230" s="223">
        <v>4</v>
      </c>
      <c r="I230" s="224"/>
      <c r="J230" s="225">
        <f>ROUND(I230*H230,2)</f>
        <v>0</v>
      </c>
      <c r="K230" s="221" t="s">
        <v>160</v>
      </c>
      <c r="L230" s="45"/>
      <c r="M230" s="226" t="s">
        <v>1</v>
      </c>
      <c r="N230" s="227" t="s">
        <v>43</v>
      </c>
      <c r="O230" s="92"/>
      <c r="P230" s="228">
        <f>O230*H230</f>
        <v>0</v>
      </c>
      <c r="Q230" s="228">
        <v>0</v>
      </c>
      <c r="R230" s="228">
        <f>Q230*H230</f>
        <v>0</v>
      </c>
      <c r="S230" s="228">
        <v>0.0050000000000000001</v>
      </c>
      <c r="T230" s="229">
        <f>S230*H230</f>
        <v>0.02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240</v>
      </c>
      <c r="AT230" s="230" t="s">
        <v>156</v>
      </c>
      <c r="AU230" s="230" t="s">
        <v>88</v>
      </c>
      <c r="AY230" s="18" t="s">
        <v>153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86</v>
      </c>
      <c r="BK230" s="231">
        <f>ROUND(I230*H230,2)</f>
        <v>0</v>
      </c>
      <c r="BL230" s="18" t="s">
        <v>240</v>
      </c>
      <c r="BM230" s="230" t="s">
        <v>368</v>
      </c>
    </row>
    <row r="231" s="13" customFormat="1">
      <c r="A231" s="13"/>
      <c r="B231" s="232"/>
      <c r="C231" s="233"/>
      <c r="D231" s="234" t="s">
        <v>163</v>
      </c>
      <c r="E231" s="235" t="s">
        <v>1</v>
      </c>
      <c r="F231" s="236" t="s">
        <v>369</v>
      </c>
      <c r="G231" s="233"/>
      <c r="H231" s="237">
        <v>4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163</v>
      </c>
      <c r="AU231" s="243" t="s">
        <v>88</v>
      </c>
      <c r="AV231" s="13" t="s">
        <v>88</v>
      </c>
      <c r="AW231" s="13" t="s">
        <v>35</v>
      </c>
      <c r="AX231" s="13" t="s">
        <v>86</v>
      </c>
      <c r="AY231" s="243" t="s">
        <v>153</v>
      </c>
    </row>
    <row r="232" s="2" customFormat="1" ht="33" customHeight="1">
      <c r="A232" s="39"/>
      <c r="B232" s="40"/>
      <c r="C232" s="219" t="s">
        <v>370</v>
      </c>
      <c r="D232" s="219" t="s">
        <v>156</v>
      </c>
      <c r="E232" s="220" t="s">
        <v>371</v>
      </c>
      <c r="F232" s="221" t="s">
        <v>372</v>
      </c>
      <c r="G232" s="222" t="s">
        <v>355</v>
      </c>
      <c r="H232" s="223">
        <v>1</v>
      </c>
      <c r="I232" s="224"/>
      <c r="J232" s="225">
        <f>ROUND(I232*H232,2)</f>
        <v>0</v>
      </c>
      <c r="K232" s="221" t="s">
        <v>160</v>
      </c>
      <c r="L232" s="45"/>
      <c r="M232" s="226" t="s">
        <v>1</v>
      </c>
      <c r="N232" s="227" t="s">
        <v>43</v>
      </c>
      <c r="O232" s="92"/>
      <c r="P232" s="228">
        <f>O232*H232</f>
        <v>0</v>
      </c>
      <c r="Q232" s="228">
        <v>0</v>
      </c>
      <c r="R232" s="228">
        <f>Q232*H232</f>
        <v>0</v>
      </c>
      <c r="S232" s="228">
        <v>0.0070000000000000001</v>
      </c>
      <c r="T232" s="229">
        <f>S232*H232</f>
        <v>0.0070000000000000001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240</v>
      </c>
      <c r="AT232" s="230" t="s">
        <v>156</v>
      </c>
      <c r="AU232" s="230" t="s">
        <v>88</v>
      </c>
      <c r="AY232" s="18" t="s">
        <v>153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86</v>
      </c>
      <c r="BK232" s="231">
        <f>ROUND(I232*H232,2)</f>
        <v>0</v>
      </c>
      <c r="BL232" s="18" t="s">
        <v>240</v>
      </c>
      <c r="BM232" s="230" t="s">
        <v>373</v>
      </c>
    </row>
    <row r="233" s="13" customFormat="1">
      <c r="A233" s="13"/>
      <c r="B233" s="232"/>
      <c r="C233" s="233"/>
      <c r="D233" s="234" t="s">
        <v>163</v>
      </c>
      <c r="E233" s="235" t="s">
        <v>1</v>
      </c>
      <c r="F233" s="236" t="s">
        <v>86</v>
      </c>
      <c r="G233" s="233"/>
      <c r="H233" s="237">
        <v>1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163</v>
      </c>
      <c r="AU233" s="243" t="s">
        <v>88</v>
      </c>
      <c r="AV233" s="13" t="s">
        <v>88</v>
      </c>
      <c r="AW233" s="13" t="s">
        <v>35</v>
      </c>
      <c r="AX233" s="13" t="s">
        <v>86</v>
      </c>
      <c r="AY233" s="243" t="s">
        <v>153</v>
      </c>
    </row>
    <row r="234" s="2" customFormat="1" ht="24.15" customHeight="1">
      <c r="A234" s="39"/>
      <c r="B234" s="40"/>
      <c r="C234" s="219" t="s">
        <v>374</v>
      </c>
      <c r="D234" s="219" t="s">
        <v>156</v>
      </c>
      <c r="E234" s="220" t="s">
        <v>375</v>
      </c>
      <c r="F234" s="221" t="s">
        <v>376</v>
      </c>
      <c r="G234" s="222" t="s">
        <v>355</v>
      </c>
      <c r="H234" s="223">
        <v>1</v>
      </c>
      <c r="I234" s="224"/>
      <c r="J234" s="225">
        <f>ROUND(I234*H234,2)</f>
        <v>0</v>
      </c>
      <c r="K234" s="221" t="s">
        <v>160</v>
      </c>
      <c r="L234" s="45"/>
      <c r="M234" s="226" t="s">
        <v>1</v>
      </c>
      <c r="N234" s="227" t="s">
        <v>43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0.024</v>
      </c>
      <c r="T234" s="229">
        <f>S234*H234</f>
        <v>0.024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240</v>
      </c>
      <c r="AT234" s="230" t="s">
        <v>156</v>
      </c>
      <c r="AU234" s="230" t="s">
        <v>88</v>
      </c>
      <c r="AY234" s="18" t="s">
        <v>153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86</v>
      </c>
      <c r="BK234" s="231">
        <f>ROUND(I234*H234,2)</f>
        <v>0</v>
      </c>
      <c r="BL234" s="18" t="s">
        <v>240</v>
      </c>
      <c r="BM234" s="230" t="s">
        <v>377</v>
      </c>
    </row>
    <row r="235" s="13" customFormat="1">
      <c r="A235" s="13"/>
      <c r="B235" s="232"/>
      <c r="C235" s="233"/>
      <c r="D235" s="234" t="s">
        <v>163</v>
      </c>
      <c r="E235" s="235" t="s">
        <v>1</v>
      </c>
      <c r="F235" s="236" t="s">
        <v>378</v>
      </c>
      <c r="G235" s="233"/>
      <c r="H235" s="237">
        <v>1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163</v>
      </c>
      <c r="AU235" s="243" t="s">
        <v>88</v>
      </c>
      <c r="AV235" s="13" t="s">
        <v>88</v>
      </c>
      <c r="AW235" s="13" t="s">
        <v>35</v>
      </c>
      <c r="AX235" s="13" t="s">
        <v>86</v>
      </c>
      <c r="AY235" s="243" t="s">
        <v>153</v>
      </c>
    </row>
    <row r="236" s="12" customFormat="1" ht="22.8" customHeight="1">
      <c r="A236" s="12"/>
      <c r="B236" s="203"/>
      <c r="C236" s="204"/>
      <c r="D236" s="205" t="s">
        <v>77</v>
      </c>
      <c r="E236" s="217" t="s">
        <v>379</v>
      </c>
      <c r="F236" s="217" t="s">
        <v>380</v>
      </c>
      <c r="G236" s="204"/>
      <c r="H236" s="204"/>
      <c r="I236" s="207"/>
      <c r="J236" s="218">
        <f>BK236</f>
        <v>0</v>
      </c>
      <c r="K236" s="204"/>
      <c r="L236" s="209"/>
      <c r="M236" s="210"/>
      <c r="N236" s="211"/>
      <c r="O236" s="211"/>
      <c r="P236" s="212">
        <f>SUM(P237:P240)</f>
        <v>0</v>
      </c>
      <c r="Q236" s="211"/>
      <c r="R236" s="212">
        <f>SUM(R237:R240)</f>
        <v>0</v>
      </c>
      <c r="S236" s="211"/>
      <c r="T236" s="213">
        <f>SUM(T237:T240)</f>
        <v>0.097600000000000006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4" t="s">
        <v>88</v>
      </c>
      <c r="AT236" s="215" t="s">
        <v>77</v>
      </c>
      <c r="AU236" s="215" t="s">
        <v>86</v>
      </c>
      <c r="AY236" s="214" t="s">
        <v>153</v>
      </c>
      <c r="BK236" s="216">
        <f>SUM(BK237:BK240)</f>
        <v>0</v>
      </c>
    </row>
    <row r="237" s="2" customFormat="1" ht="16.5" customHeight="1">
      <c r="A237" s="39"/>
      <c r="B237" s="40"/>
      <c r="C237" s="219" t="s">
        <v>381</v>
      </c>
      <c r="D237" s="219" t="s">
        <v>156</v>
      </c>
      <c r="E237" s="220" t="s">
        <v>382</v>
      </c>
      <c r="F237" s="221" t="s">
        <v>383</v>
      </c>
      <c r="G237" s="222" t="s">
        <v>170</v>
      </c>
      <c r="H237" s="223">
        <v>3.6000000000000001</v>
      </c>
      <c r="I237" s="224"/>
      <c r="J237" s="225">
        <f>ROUND(I237*H237,2)</f>
        <v>0</v>
      </c>
      <c r="K237" s="221" t="s">
        <v>160</v>
      </c>
      <c r="L237" s="45"/>
      <c r="M237" s="226" t="s">
        <v>1</v>
      </c>
      <c r="N237" s="227" t="s">
        <v>43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0.02</v>
      </c>
      <c r="T237" s="229">
        <f>S237*H237</f>
        <v>0.072000000000000008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240</v>
      </c>
      <c r="AT237" s="230" t="s">
        <v>156</v>
      </c>
      <c r="AU237" s="230" t="s">
        <v>88</v>
      </c>
      <c r="AY237" s="18" t="s">
        <v>153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86</v>
      </c>
      <c r="BK237" s="231">
        <f>ROUND(I237*H237,2)</f>
        <v>0</v>
      </c>
      <c r="BL237" s="18" t="s">
        <v>240</v>
      </c>
      <c r="BM237" s="230" t="s">
        <v>384</v>
      </c>
    </row>
    <row r="238" s="13" customFormat="1">
      <c r="A238" s="13"/>
      <c r="B238" s="232"/>
      <c r="C238" s="233"/>
      <c r="D238" s="234" t="s">
        <v>163</v>
      </c>
      <c r="E238" s="235" t="s">
        <v>1</v>
      </c>
      <c r="F238" s="236" t="s">
        <v>385</v>
      </c>
      <c r="G238" s="233"/>
      <c r="H238" s="237">
        <v>3.6000000000000001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163</v>
      </c>
      <c r="AU238" s="243" t="s">
        <v>88</v>
      </c>
      <c r="AV238" s="13" t="s">
        <v>88</v>
      </c>
      <c r="AW238" s="13" t="s">
        <v>35</v>
      </c>
      <c r="AX238" s="13" t="s">
        <v>86</v>
      </c>
      <c r="AY238" s="243" t="s">
        <v>153</v>
      </c>
    </row>
    <row r="239" s="2" customFormat="1" ht="21.75" customHeight="1">
      <c r="A239" s="39"/>
      <c r="B239" s="40"/>
      <c r="C239" s="219" t="s">
        <v>386</v>
      </c>
      <c r="D239" s="219" t="s">
        <v>156</v>
      </c>
      <c r="E239" s="220" t="s">
        <v>387</v>
      </c>
      <c r="F239" s="221" t="s">
        <v>388</v>
      </c>
      <c r="G239" s="222" t="s">
        <v>196</v>
      </c>
      <c r="H239" s="223">
        <v>1.6000000000000001</v>
      </c>
      <c r="I239" s="224"/>
      <c r="J239" s="225">
        <f>ROUND(I239*H239,2)</f>
        <v>0</v>
      </c>
      <c r="K239" s="221" t="s">
        <v>160</v>
      </c>
      <c r="L239" s="45"/>
      <c r="M239" s="226" t="s">
        <v>1</v>
      </c>
      <c r="N239" s="227" t="s">
        <v>43</v>
      </c>
      <c r="O239" s="92"/>
      <c r="P239" s="228">
        <f>O239*H239</f>
        <v>0</v>
      </c>
      <c r="Q239" s="228">
        <v>0</v>
      </c>
      <c r="R239" s="228">
        <f>Q239*H239</f>
        <v>0</v>
      </c>
      <c r="S239" s="228">
        <v>0.016</v>
      </c>
      <c r="T239" s="229">
        <f>S239*H239</f>
        <v>0.025600000000000001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240</v>
      </c>
      <c r="AT239" s="230" t="s">
        <v>156</v>
      </c>
      <c r="AU239" s="230" t="s">
        <v>88</v>
      </c>
      <c r="AY239" s="18" t="s">
        <v>153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86</v>
      </c>
      <c r="BK239" s="231">
        <f>ROUND(I239*H239,2)</f>
        <v>0</v>
      </c>
      <c r="BL239" s="18" t="s">
        <v>240</v>
      </c>
      <c r="BM239" s="230" t="s">
        <v>389</v>
      </c>
    </row>
    <row r="240" s="13" customFormat="1">
      <c r="A240" s="13"/>
      <c r="B240" s="232"/>
      <c r="C240" s="233"/>
      <c r="D240" s="234" t="s">
        <v>163</v>
      </c>
      <c r="E240" s="235" t="s">
        <v>1</v>
      </c>
      <c r="F240" s="236" t="s">
        <v>390</v>
      </c>
      <c r="G240" s="233"/>
      <c r="H240" s="237">
        <v>1.6000000000000001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163</v>
      </c>
      <c r="AU240" s="243" t="s">
        <v>88</v>
      </c>
      <c r="AV240" s="13" t="s">
        <v>88</v>
      </c>
      <c r="AW240" s="13" t="s">
        <v>35</v>
      </c>
      <c r="AX240" s="13" t="s">
        <v>86</v>
      </c>
      <c r="AY240" s="243" t="s">
        <v>153</v>
      </c>
    </row>
    <row r="241" s="12" customFormat="1" ht="22.8" customHeight="1">
      <c r="A241" s="12"/>
      <c r="B241" s="203"/>
      <c r="C241" s="204"/>
      <c r="D241" s="205" t="s">
        <v>77</v>
      </c>
      <c r="E241" s="217" t="s">
        <v>391</v>
      </c>
      <c r="F241" s="217" t="s">
        <v>392</v>
      </c>
      <c r="G241" s="204"/>
      <c r="H241" s="204"/>
      <c r="I241" s="207"/>
      <c r="J241" s="218">
        <f>BK241</f>
        <v>0</v>
      </c>
      <c r="K241" s="204"/>
      <c r="L241" s="209"/>
      <c r="M241" s="210"/>
      <c r="N241" s="211"/>
      <c r="O241" s="211"/>
      <c r="P241" s="212">
        <f>SUM(P242:P249)</f>
        <v>0</v>
      </c>
      <c r="Q241" s="211"/>
      <c r="R241" s="212">
        <f>SUM(R242:R249)</f>
        <v>0</v>
      </c>
      <c r="S241" s="211"/>
      <c r="T241" s="213">
        <f>SUM(T242:T249)</f>
        <v>0.41526000000000002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4" t="s">
        <v>88</v>
      </c>
      <c r="AT241" s="215" t="s">
        <v>77</v>
      </c>
      <c r="AU241" s="215" t="s">
        <v>86</v>
      </c>
      <c r="AY241" s="214" t="s">
        <v>153</v>
      </c>
      <c r="BK241" s="216">
        <f>SUM(BK242:BK249)</f>
        <v>0</v>
      </c>
    </row>
    <row r="242" s="2" customFormat="1" ht="24.15" customHeight="1">
      <c r="A242" s="39"/>
      <c r="B242" s="40"/>
      <c r="C242" s="219" t="s">
        <v>393</v>
      </c>
      <c r="D242" s="219" t="s">
        <v>156</v>
      </c>
      <c r="E242" s="220" t="s">
        <v>394</v>
      </c>
      <c r="F242" s="221" t="s">
        <v>395</v>
      </c>
      <c r="G242" s="222" t="s">
        <v>170</v>
      </c>
      <c r="H242" s="223">
        <v>2.0699999999999998</v>
      </c>
      <c r="I242" s="224"/>
      <c r="J242" s="225">
        <f>ROUND(I242*H242,2)</f>
        <v>0</v>
      </c>
      <c r="K242" s="221" t="s">
        <v>160</v>
      </c>
      <c r="L242" s="45"/>
      <c r="M242" s="226" t="s">
        <v>1</v>
      </c>
      <c r="N242" s="227" t="s">
        <v>43</v>
      </c>
      <c r="O242" s="92"/>
      <c r="P242" s="228">
        <f>O242*H242</f>
        <v>0</v>
      </c>
      <c r="Q242" s="228">
        <v>0</v>
      </c>
      <c r="R242" s="228">
        <f>Q242*H242</f>
        <v>0</v>
      </c>
      <c r="S242" s="228">
        <v>0.123</v>
      </c>
      <c r="T242" s="229">
        <f>S242*H242</f>
        <v>0.25461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240</v>
      </c>
      <c r="AT242" s="230" t="s">
        <v>156</v>
      </c>
      <c r="AU242" s="230" t="s">
        <v>88</v>
      </c>
      <c r="AY242" s="18" t="s">
        <v>153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86</v>
      </c>
      <c r="BK242" s="231">
        <f>ROUND(I242*H242,2)</f>
        <v>0</v>
      </c>
      <c r="BL242" s="18" t="s">
        <v>240</v>
      </c>
      <c r="BM242" s="230" t="s">
        <v>396</v>
      </c>
    </row>
    <row r="243" s="13" customFormat="1">
      <c r="A243" s="13"/>
      <c r="B243" s="232"/>
      <c r="C243" s="233"/>
      <c r="D243" s="234" t="s">
        <v>163</v>
      </c>
      <c r="E243" s="235" t="s">
        <v>1</v>
      </c>
      <c r="F243" s="236" t="s">
        <v>397</v>
      </c>
      <c r="G243" s="233"/>
      <c r="H243" s="237">
        <v>1.4850000000000001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163</v>
      </c>
      <c r="AU243" s="243" t="s">
        <v>88</v>
      </c>
      <c r="AV243" s="13" t="s">
        <v>88</v>
      </c>
      <c r="AW243" s="13" t="s">
        <v>35</v>
      </c>
      <c r="AX243" s="13" t="s">
        <v>78</v>
      </c>
      <c r="AY243" s="243" t="s">
        <v>153</v>
      </c>
    </row>
    <row r="244" s="13" customFormat="1">
      <c r="A244" s="13"/>
      <c r="B244" s="232"/>
      <c r="C244" s="233"/>
      <c r="D244" s="234" t="s">
        <v>163</v>
      </c>
      <c r="E244" s="235" t="s">
        <v>1</v>
      </c>
      <c r="F244" s="236" t="s">
        <v>398</v>
      </c>
      <c r="G244" s="233"/>
      <c r="H244" s="237">
        <v>0.58499999999999996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163</v>
      </c>
      <c r="AU244" s="243" t="s">
        <v>88</v>
      </c>
      <c r="AV244" s="13" t="s">
        <v>88</v>
      </c>
      <c r="AW244" s="13" t="s">
        <v>35</v>
      </c>
      <c r="AX244" s="13" t="s">
        <v>78</v>
      </c>
      <c r="AY244" s="243" t="s">
        <v>153</v>
      </c>
    </row>
    <row r="245" s="14" customFormat="1">
      <c r="A245" s="14"/>
      <c r="B245" s="244"/>
      <c r="C245" s="245"/>
      <c r="D245" s="234" t="s">
        <v>163</v>
      </c>
      <c r="E245" s="246" t="s">
        <v>1</v>
      </c>
      <c r="F245" s="247" t="s">
        <v>167</v>
      </c>
      <c r="G245" s="245"/>
      <c r="H245" s="248">
        <v>2.0699999999999998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163</v>
      </c>
      <c r="AU245" s="254" t="s">
        <v>88</v>
      </c>
      <c r="AV245" s="14" t="s">
        <v>161</v>
      </c>
      <c r="AW245" s="14" t="s">
        <v>35</v>
      </c>
      <c r="AX245" s="14" t="s">
        <v>86</v>
      </c>
      <c r="AY245" s="254" t="s">
        <v>153</v>
      </c>
    </row>
    <row r="246" s="2" customFormat="1" ht="24.15" customHeight="1">
      <c r="A246" s="39"/>
      <c r="B246" s="40"/>
      <c r="C246" s="219" t="s">
        <v>399</v>
      </c>
      <c r="D246" s="219" t="s">
        <v>156</v>
      </c>
      <c r="E246" s="220" t="s">
        <v>400</v>
      </c>
      <c r="F246" s="221" t="s">
        <v>401</v>
      </c>
      <c r="G246" s="222" t="s">
        <v>170</v>
      </c>
      <c r="H246" s="223">
        <v>1.05</v>
      </c>
      <c r="I246" s="224"/>
      <c r="J246" s="225">
        <f>ROUND(I246*H246,2)</f>
        <v>0</v>
      </c>
      <c r="K246" s="221" t="s">
        <v>160</v>
      </c>
      <c r="L246" s="45"/>
      <c r="M246" s="226" t="s">
        <v>1</v>
      </c>
      <c r="N246" s="227" t="s">
        <v>43</v>
      </c>
      <c r="O246" s="92"/>
      <c r="P246" s="228">
        <f>O246*H246</f>
        <v>0</v>
      </c>
      <c r="Q246" s="228">
        <v>0</v>
      </c>
      <c r="R246" s="228">
        <f>Q246*H246</f>
        <v>0</v>
      </c>
      <c r="S246" s="228">
        <v>0.153</v>
      </c>
      <c r="T246" s="229">
        <f>S246*H246</f>
        <v>0.16065000000000002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0" t="s">
        <v>240</v>
      </c>
      <c r="AT246" s="230" t="s">
        <v>156</v>
      </c>
      <c r="AU246" s="230" t="s">
        <v>88</v>
      </c>
      <c r="AY246" s="18" t="s">
        <v>153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8" t="s">
        <v>86</v>
      </c>
      <c r="BK246" s="231">
        <f>ROUND(I246*H246,2)</f>
        <v>0</v>
      </c>
      <c r="BL246" s="18" t="s">
        <v>240</v>
      </c>
      <c r="BM246" s="230" t="s">
        <v>402</v>
      </c>
    </row>
    <row r="247" s="13" customFormat="1">
      <c r="A247" s="13"/>
      <c r="B247" s="232"/>
      <c r="C247" s="233"/>
      <c r="D247" s="234" t="s">
        <v>163</v>
      </c>
      <c r="E247" s="235" t="s">
        <v>1</v>
      </c>
      <c r="F247" s="236" t="s">
        <v>403</v>
      </c>
      <c r="G247" s="233"/>
      <c r="H247" s="237">
        <v>0.79000000000000004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163</v>
      </c>
      <c r="AU247" s="243" t="s">
        <v>88</v>
      </c>
      <c r="AV247" s="13" t="s">
        <v>88</v>
      </c>
      <c r="AW247" s="13" t="s">
        <v>35</v>
      </c>
      <c r="AX247" s="13" t="s">
        <v>78</v>
      </c>
      <c r="AY247" s="243" t="s">
        <v>153</v>
      </c>
    </row>
    <row r="248" s="13" customFormat="1">
      <c r="A248" s="13"/>
      <c r="B248" s="232"/>
      <c r="C248" s="233"/>
      <c r="D248" s="234" t="s">
        <v>163</v>
      </c>
      <c r="E248" s="235" t="s">
        <v>1</v>
      </c>
      <c r="F248" s="236" t="s">
        <v>404</v>
      </c>
      <c r="G248" s="233"/>
      <c r="H248" s="237">
        <v>0.26000000000000001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163</v>
      </c>
      <c r="AU248" s="243" t="s">
        <v>88</v>
      </c>
      <c r="AV248" s="13" t="s">
        <v>88</v>
      </c>
      <c r="AW248" s="13" t="s">
        <v>35</v>
      </c>
      <c r="AX248" s="13" t="s">
        <v>78</v>
      </c>
      <c r="AY248" s="243" t="s">
        <v>153</v>
      </c>
    </row>
    <row r="249" s="14" customFormat="1">
      <c r="A249" s="14"/>
      <c r="B249" s="244"/>
      <c r="C249" s="245"/>
      <c r="D249" s="234" t="s">
        <v>163</v>
      </c>
      <c r="E249" s="246" t="s">
        <v>1</v>
      </c>
      <c r="F249" s="247" t="s">
        <v>167</v>
      </c>
      <c r="G249" s="245"/>
      <c r="H249" s="248">
        <v>1.05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163</v>
      </c>
      <c r="AU249" s="254" t="s">
        <v>88</v>
      </c>
      <c r="AV249" s="14" t="s">
        <v>161</v>
      </c>
      <c r="AW249" s="14" t="s">
        <v>35</v>
      </c>
      <c r="AX249" s="14" t="s">
        <v>86</v>
      </c>
      <c r="AY249" s="254" t="s">
        <v>153</v>
      </c>
    </row>
    <row r="250" s="12" customFormat="1" ht="22.8" customHeight="1">
      <c r="A250" s="12"/>
      <c r="B250" s="203"/>
      <c r="C250" s="204"/>
      <c r="D250" s="205" t="s">
        <v>77</v>
      </c>
      <c r="E250" s="217" t="s">
        <v>405</v>
      </c>
      <c r="F250" s="217" t="s">
        <v>406</v>
      </c>
      <c r="G250" s="204"/>
      <c r="H250" s="204"/>
      <c r="I250" s="207"/>
      <c r="J250" s="218">
        <f>BK250</f>
        <v>0</v>
      </c>
      <c r="K250" s="204"/>
      <c r="L250" s="209"/>
      <c r="M250" s="210"/>
      <c r="N250" s="211"/>
      <c r="O250" s="211"/>
      <c r="P250" s="212">
        <f>SUM(P251:P256)</f>
        <v>0</v>
      </c>
      <c r="Q250" s="211"/>
      <c r="R250" s="212">
        <f>SUM(R251:R256)</f>
        <v>0</v>
      </c>
      <c r="S250" s="211"/>
      <c r="T250" s="213">
        <f>SUM(T251:T256)</f>
        <v>0.036534999999999998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4" t="s">
        <v>88</v>
      </c>
      <c r="AT250" s="215" t="s">
        <v>77</v>
      </c>
      <c r="AU250" s="215" t="s">
        <v>86</v>
      </c>
      <c r="AY250" s="214" t="s">
        <v>153</v>
      </c>
      <c r="BK250" s="216">
        <f>SUM(BK251:BK256)</f>
        <v>0</v>
      </c>
    </row>
    <row r="251" s="2" customFormat="1" ht="24.15" customHeight="1">
      <c r="A251" s="39"/>
      <c r="B251" s="40"/>
      <c r="C251" s="219" t="s">
        <v>407</v>
      </c>
      <c r="D251" s="219" t="s">
        <v>156</v>
      </c>
      <c r="E251" s="220" t="s">
        <v>408</v>
      </c>
      <c r="F251" s="221" t="s">
        <v>409</v>
      </c>
      <c r="G251" s="222" t="s">
        <v>170</v>
      </c>
      <c r="H251" s="223">
        <v>12.85</v>
      </c>
      <c r="I251" s="224"/>
      <c r="J251" s="225">
        <f>ROUND(I251*H251,2)</f>
        <v>0</v>
      </c>
      <c r="K251" s="221" t="s">
        <v>160</v>
      </c>
      <c r="L251" s="45"/>
      <c r="M251" s="226" t="s">
        <v>1</v>
      </c>
      <c r="N251" s="227" t="s">
        <v>43</v>
      </c>
      <c r="O251" s="92"/>
      <c r="P251" s="228">
        <f>O251*H251</f>
        <v>0</v>
      </c>
      <c r="Q251" s="228">
        <v>0</v>
      </c>
      <c r="R251" s="228">
        <f>Q251*H251</f>
        <v>0</v>
      </c>
      <c r="S251" s="228">
        <v>0.0025000000000000001</v>
      </c>
      <c r="T251" s="229">
        <f>S251*H251</f>
        <v>0.032125000000000001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240</v>
      </c>
      <c r="AT251" s="230" t="s">
        <v>156</v>
      </c>
      <c r="AU251" s="230" t="s">
        <v>88</v>
      </c>
      <c r="AY251" s="18" t="s">
        <v>153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86</v>
      </c>
      <c r="BK251" s="231">
        <f>ROUND(I251*H251,2)</f>
        <v>0</v>
      </c>
      <c r="BL251" s="18" t="s">
        <v>240</v>
      </c>
      <c r="BM251" s="230" t="s">
        <v>410</v>
      </c>
    </row>
    <row r="252" s="13" customFormat="1">
      <c r="A252" s="13"/>
      <c r="B252" s="232"/>
      <c r="C252" s="233"/>
      <c r="D252" s="234" t="s">
        <v>163</v>
      </c>
      <c r="E252" s="235" t="s">
        <v>1</v>
      </c>
      <c r="F252" s="236" t="s">
        <v>411</v>
      </c>
      <c r="G252" s="233"/>
      <c r="H252" s="237">
        <v>12.85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163</v>
      </c>
      <c r="AU252" s="243" t="s">
        <v>88</v>
      </c>
      <c r="AV252" s="13" t="s">
        <v>88</v>
      </c>
      <c r="AW252" s="13" t="s">
        <v>35</v>
      </c>
      <c r="AX252" s="13" t="s">
        <v>86</v>
      </c>
      <c r="AY252" s="243" t="s">
        <v>153</v>
      </c>
    </row>
    <row r="253" s="2" customFormat="1" ht="21.75" customHeight="1">
      <c r="A253" s="39"/>
      <c r="B253" s="40"/>
      <c r="C253" s="219" t="s">
        <v>412</v>
      </c>
      <c r="D253" s="219" t="s">
        <v>156</v>
      </c>
      <c r="E253" s="220" t="s">
        <v>413</v>
      </c>
      <c r="F253" s="221" t="s">
        <v>414</v>
      </c>
      <c r="G253" s="222" t="s">
        <v>196</v>
      </c>
      <c r="H253" s="223">
        <v>14.699999999999999</v>
      </c>
      <c r="I253" s="224"/>
      <c r="J253" s="225">
        <f>ROUND(I253*H253,2)</f>
        <v>0</v>
      </c>
      <c r="K253" s="221" t="s">
        <v>160</v>
      </c>
      <c r="L253" s="45"/>
      <c r="M253" s="226" t="s">
        <v>1</v>
      </c>
      <c r="N253" s="227" t="s">
        <v>43</v>
      </c>
      <c r="O253" s="92"/>
      <c r="P253" s="228">
        <f>O253*H253</f>
        <v>0</v>
      </c>
      <c r="Q253" s="228">
        <v>0</v>
      </c>
      <c r="R253" s="228">
        <f>Q253*H253</f>
        <v>0</v>
      </c>
      <c r="S253" s="228">
        <v>0.00029999999999999997</v>
      </c>
      <c r="T253" s="229">
        <f>S253*H253</f>
        <v>0.004409999999999999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240</v>
      </c>
      <c r="AT253" s="230" t="s">
        <v>156</v>
      </c>
      <c r="AU253" s="230" t="s">
        <v>88</v>
      </c>
      <c r="AY253" s="18" t="s">
        <v>153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86</v>
      </c>
      <c r="BK253" s="231">
        <f>ROUND(I253*H253,2)</f>
        <v>0</v>
      </c>
      <c r="BL253" s="18" t="s">
        <v>240</v>
      </c>
      <c r="BM253" s="230" t="s">
        <v>415</v>
      </c>
    </row>
    <row r="254" s="13" customFormat="1">
      <c r="A254" s="13"/>
      <c r="B254" s="232"/>
      <c r="C254" s="233"/>
      <c r="D254" s="234" t="s">
        <v>163</v>
      </c>
      <c r="E254" s="235" t="s">
        <v>1</v>
      </c>
      <c r="F254" s="236" t="s">
        <v>416</v>
      </c>
      <c r="G254" s="233"/>
      <c r="H254" s="237">
        <v>1.1000000000000001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163</v>
      </c>
      <c r="AU254" s="243" t="s">
        <v>88</v>
      </c>
      <c r="AV254" s="13" t="s">
        <v>88</v>
      </c>
      <c r="AW254" s="13" t="s">
        <v>35</v>
      </c>
      <c r="AX254" s="13" t="s">
        <v>78</v>
      </c>
      <c r="AY254" s="243" t="s">
        <v>153</v>
      </c>
    </row>
    <row r="255" s="13" customFormat="1">
      <c r="A255" s="13"/>
      <c r="B255" s="232"/>
      <c r="C255" s="233"/>
      <c r="D255" s="234" t="s">
        <v>163</v>
      </c>
      <c r="E255" s="235" t="s">
        <v>1</v>
      </c>
      <c r="F255" s="236" t="s">
        <v>417</v>
      </c>
      <c r="G255" s="233"/>
      <c r="H255" s="237">
        <v>13.6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163</v>
      </c>
      <c r="AU255" s="243" t="s">
        <v>88</v>
      </c>
      <c r="AV255" s="13" t="s">
        <v>88</v>
      </c>
      <c r="AW255" s="13" t="s">
        <v>35</v>
      </c>
      <c r="AX255" s="13" t="s">
        <v>78</v>
      </c>
      <c r="AY255" s="243" t="s">
        <v>153</v>
      </c>
    </row>
    <row r="256" s="14" customFormat="1">
      <c r="A256" s="14"/>
      <c r="B256" s="244"/>
      <c r="C256" s="245"/>
      <c r="D256" s="234" t="s">
        <v>163</v>
      </c>
      <c r="E256" s="246" t="s">
        <v>1</v>
      </c>
      <c r="F256" s="247" t="s">
        <v>167</v>
      </c>
      <c r="G256" s="245"/>
      <c r="H256" s="248">
        <v>14.699999999999999</v>
      </c>
      <c r="I256" s="249"/>
      <c r="J256" s="245"/>
      <c r="K256" s="245"/>
      <c r="L256" s="250"/>
      <c r="M256" s="255"/>
      <c r="N256" s="256"/>
      <c r="O256" s="256"/>
      <c r="P256" s="256"/>
      <c r="Q256" s="256"/>
      <c r="R256" s="256"/>
      <c r="S256" s="256"/>
      <c r="T256" s="25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163</v>
      </c>
      <c r="AU256" s="254" t="s">
        <v>88</v>
      </c>
      <c r="AV256" s="14" t="s">
        <v>161</v>
      </c>
      <c r="AW256" s="14" t="s">
        <v>35</v>
      </c>
      <c r="AX256" s="14" t="s">
        <v>86</v>
      </c>
      <c r="AY256" s="254" t="s">
        <v>153</v>
      </c>
    </row>
    <row r="257" s="2" customFormat="1" ht="6.96" customHeight="1">
      <c r="A257" s="39"/>
      <c r="B257" s="67"/>
      <c r="C257" s="68"/>
      <c r="D257" s="68"/>
      <c r="E257" s="68"/>
      <c r="F257" s="68"/>
      <c r="G257" s="68"/>
      <c r="H257" s="68"/>
      <c r="I257" s="68"/>
      <c r="J257" s="68"/>
      <c r="K257" s="68"/>
      <c r="L257" s="45"/>
      <c r="M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</sheetData>
  <sheetProtection sheet="1" autoFilter="0" formatColumns="0" formatRows="0" objects="1" scenarios="1" spinCount="100000" saltValue="t8pKUadwNFAtBSGhPAkDLHZfATojer7YAseQ3kRNCENybh8DQbJGwxkHtfa2RQYoYLB1JdhOrI65FeQubrj0rg==" hashValue="ImAZvpsVXKufJGpID2cNAmei/ou9ntvAlNMfHbGFvsuDr6ccEniGeDCY7kPHI61UMUjawLu4ZkJ+pOcYboFstA==" algorithmName="SHA-512" password="CC35"/>
  <autoFilter ref="C127:K256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118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Přístavba MŠ Nad Palatou, objekt Pod Lipkami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34</v>
      </c>
      <c r="G12" s="39"/>
      <c r="H12" s="39"/>
      <c r="I12" s="141" t="s">
        <v>22</v>
      </c>
      <c r="J12" s="145" t="str">
        <f>'Rekapitulace stavby'!AN8</f>
        <v>15.10.2023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>00063631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Městská část Praha 5</v>
      </c>
      <c r="F15" s="39"/>
      <c r="G15" s="39"/>
      <c r="H15" s="39"/>
      <c r="I15" s="141" t="s">
        <v>28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MEPRO s.r.o.</v>
      </c>
      <c r="F21" s="39"/>
      <c r="G21" s="39"/>
      <c r="H21" s="39"/>
      <c r="I21" s="141" t="s">
        <v>28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ROUND(J143,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ROUND((SUM(BE143:BE2602)),  2)</f>
        <v>0</v>
      </c>
      <c r="G33" s="39"/>
      <c r="H33" s="39"/>
      <c r="I33" s="156">
        <v>0.20999999999999999</v>
      </c>
      <c r="J33" s="155">
        <f>ROUND(((SUM(BE143:BE2602))*I33),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ROUND((SUM(BF143:BF2602)),  2)</f>
        <v>0</v>
      </c>
      <c r="G34" s="39"/>
      <c r="H34" s="39"/>
      <c r="I34" s="156">
        <v>0.14999999999999999</v>
      </c>
      <c r="J34" s="155">
        <f>ROUND(((SUM(BF143:BF2602))*I34),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ROUND((SUM(BG143:BG2602)),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ROUND((SUM(BH143:BH2602)),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ROUND((SUM(BI143:BI2602)),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Přístavba MŠ Nad Palatou, objekt Pod Lipkami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02 - Architektonicko-stavební řešení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15.10.2023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Městská část Praha 5</v>
      </c>
      <c r="G91" s="41"/>
      <c r="H91" s="41"/>
      <c r="I91" s="33" t="s">
        <v>31</v>
      </c>
      <c r="J91" s="37" t="str">
        <f>E21</f>
        <v>MEPRO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122</v>
      </c>
      <c r="D94" s="177"/>
      <c r="E94" s="177"/>
      <c r="F94" s="177"/>
      <c r="G94" s="177"/>
      <c r="H94" s="177"/>
      <c r="I94" s="177"/>
      <c r="J94" s="178" t="s">
        <v>123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124</v>
      </c>
      <c r="D96" s="41"/>
      <c r="E96" s="41"/>
      <c r="F96" s="41"/>
      <c r="G96" s="41"/>
      <c r="H96" s="41"/>
      <c r="I96" s="41"/>
      <c r="J96" s="111">
        <f>J143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125</v>
      </c>
    </row>
    <row r="97" s="9" customFormat="1" ht="24.96" customHeight="1">
      <c r="A97" s="9"/>
      <c r="B97" s="180"/>
      <c r="C97" s="181"/>
      <c r="D97" s="182" t="s">
        <v>126</v>
      </c>
      <c r="E97" s="183"/>
      <c r="F97" s="183"/>
      <c r="G97" s="183"/>
      <c r="H97" s="183"/>
      <c r="I97" s="183"/>
      <c r="J97" s="184">
        <f>J144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419</v>
      </c>
      <c r="E98" s="189"/>
      <c r="F98" s="189"/>
      <c r="G98" s="189"/>
      <c r="H98" s="189"/>
      <c r="I98" s="189"/>
      <c r="J98" s="190">
        <f>J145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420</v>
      </c>
      <c r="E99" s="189"/>
      <c r="F99" s="189"/>
      <c r="G99" s="189"/>
      <c r="H99" s="189"/>
      <c r="I99" s="189"/>
      <c r="J99" s="190">
        <f>J190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421</v>
      </c>
      <c r="E100" s="189"/>
      <c r="F100" s="189"/>
      <c r="G100" s="189"/>
      <c r="H100" s="189"/>
      <c r="I100" s="189"/>
      <c r="J100" s="190">
        <f>J238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422</v>
      </c>
      <c r="E101" s="189"/>
      <c r="F101" s="189"/>
      <c r="G101" s="189"/>
      <c r="H101" s="189"/>
      <c r="I101" s="189"/>
      <c r="J101" s="190">
        <f>J428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423</v>
      </c>
      <c r="E102" s="189"/>
      <c r="F102" s="189"/>
      <c r="G102" s="189"/>
      <c r="H102" s="189"/>
      <c r="I102" s="189"/>
      <c r="J102" s="190">
        <f>J486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127</v>
      </c>
      <c r="E103" s="189"/>
      <c r="F103" s="189"/>
      <c r="G103" s="189"/>
      <c r="H103" s="189"/>
      <c r="I103" s="189"/>
      <c r="J103" s="190">
        <f>J911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128</v>
      </c>
      <c r="E104" s="189"/>
      <c r="F104" s="189"/>
      <c r="G104" s="189"/>
      <c r="H104" s="189"/>
      <c r="I104" s="189"/>
      <c r="J104" s="190">
        <f>J1049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424</v>
      </c>
      <c r="E105" s="189"/>
      <c r="F105" s="189"/>
      <c r="G105" s="189"/>
      <c r="H105" s="189"/>
      <c r="I105" s="189"/>
      <c r="J105" s="190">
        <f>J1055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129</v>
      </c>
      <c r="E106" s="183"/>
      <c r="F106" s="183"/>
      <c r="G106" s="183"/>
      <c r="H106" s="183"/>
      <c r="I106" s="183"/>
      <c r="J106" s="184">
        <f>J1057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130</v>
      </c>
      <c r="E107" s="189"/>
      <c r="F107" s="189"/>
      <c r="G107" s="189"/>
      <c r="H107" s="189"/>
      <c r="I107" s="189"/>
      <c r="J107" s="190">
        <f>J1058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131</v>
      </c>
      <c r="E108" s="189"/>
      <c r="F108" s="189"/>
      <c r="G108" s="189"/>
      <c r="H108" s="189"/>
      <c r="I108" s="189"/>
      <c r="J108" s="190">
        <f>J1094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132</v>
      </c>
      <c r="E109" s="189"/>
      <c r="F109" s="189"/>
      <c r="G109" s="189"/>
      <c r="H109" s="189"/>
      <c r="I109" s="189"/>
      <c r="J109" s="190">
        <f>J1167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425</v>
      </c>
      <c r="E110" s="189"/>
      <c r="F110" s="189"/>
      <c r="G110" s="189"/>
      <c r="H110" s="189"/>
      <c r="I110" s="189"/>
      <c r="J110" s="190">
        <f>J1295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426</v>
      </c>
      <c r="E111" s="189"/>
      <c r="F111" s="189"/>
      <c r="G111" s="189"/>
      <c r="H111" s="189"/>
      <c r="I111" s="189"/>
      <c r="J111" s="190">
        <f>J1340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427</v>
      </c>
      <c r="E112" s="189"/>
      <c r="F112" s="189"/>
      <c r="G112" s="189"/>
      <c r="H112" s="189"/>
      <c r="I112" s="189"/>
      <c r="J112" s="190">
        <f>J1344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428</v>
      </c>
      <c r="E113" s="189"/>
      <c r="F113" s="189"/>
      <c r="G113" s="189"/>
      <c r="H113" s="189"/>
      <c r="I113" s="189"/>
      <c r="J113" s="190">
        <f>J1361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133</v>
      </c>
      <c r="E114" s="189"/>
      <c r="F114" s="189"/>
      <c r="G114" s="189"/>
      <c r="H114" s="189"/>
      <c r="I114" s="189"/>
      <c r="J114" s="190">
        <f>J1433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134</v>
      </c>
      <c r="E115" s="189"/>
      <c r="F115" s="189"/>
      <c r="G115" s="189"/>
      <c r="H115" s="189"/>
      <c r="I115" s="189"/>
      <c r="J115" s="190">
        <f>J1473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429</v>
      </c>
      <c r="E116" s="189"/>
      <c r="F116" s="189"/>
      <c r="G116" s="189"/>
      <c r="H116" s="189"/>
      <c r="I116" s="189"/>
      <c r="J116" s="190">
        <f>J1736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6"/>
      <c r="C117" s="187"/>
      <c r="D117" s="188" t="s">
        <v>135</v>
      </c>
      <c r="E117" s="189"/>
      <c r="F117" s="189"/>
      <c r="G117" s="189"/>
      <c r="H117" s="189"/>
      <c r="I117" s="189"/>
      <c r="J117" s="190">
        <f>J1752</f>
        <v>0</v>
      </c>
      <c r="K117" s="187"/>
      <c r="L117" s="19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6"/>
      <c r="C118" s="187"/>
      <c r="D118" s="188" t="s">
        <v>430</v>
      </c>
      <c r="E118" s="189"/>
      <c r="F118" s="189"/>
      <c r="G118" s="189"/>
      <c r="H118" s="189"/>
      <c r="I118" s="189"/>
      <c r="J118" s="190">
        <f>J1991</f>
        <v>0</v>
      </c>
      <c r="K118" s="187"/>
      <c r="L118" s="19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6"/>
      <c r="C119" s="187"/>
      <c r="D119" s="188" t="s">
        <v>137</v>
      </c>
      <c r="E119" s="189"/>
      <c r="F119" s="189"/>
      <c r="G119" s="189"/>
      <c r="H119" s="189"/>
      <c r="I119" s="189"/>
      <c r="J119" s="190">
        <f>J2141</f>
        <v>0</v>
      </c>
      <c r="K119" s="187"/>
      <c r="L119" s="19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6"/>
      <c r="C120" s="187"/>
      <c r="D120" s="188" t="s">
        <v>431</v>
      </c>
      <c r="E120" s="189"/>
      <c r="F120" s="189"/>
      <c r="G120" s="189"/>
      <c r="H120" s="189"/>
      <c r="I120" s="189"/>
      <c r="J120" s="190">
        <f>J2295</f>
        <v>0</v>
      </c>
      <c r="K120" s="187"/>
      <c r="L120" s="19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6"/>
      <c r="C121" s="187"/>
      <c r="D121" s="188" t="s">
        <v>432</v>
      </c>
      <c r="E121" s="189"/>
      <c r="F121" s="189"/>
      <c r="G121" s="189"/>
      <c r="H121" s="189"/>
      <c r="I121" s="189"/>
      <c r="J121" s="190">
        <f>J2323</f>
        <v>0</v>
      </c>
      <c r="K121" s="187"/>
      <c r="L121" s="19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6"/>
      <c r="C122" s="187"/>
      <c r="D122" s="188" t="s">
        <v>433</v>
      </c>
      <c r="E122" s="189"/>
      <c r="F122" s="189"/>
      <c r="G122" s="189"/>
      <c r="H122" s="189"/>
      <c r="I122" s="189"/>
      <c r="J122" s="190">
        <f>J2418</f>
        <v>0</v>
      </c>
      <c r="K122" s="187"/>
      <c r="L122" s="19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6"/>
      <c r="C123" s="187"/>
      <c r="D123" s="188" t="s">
        <v>434</v>
      </c>
      <c r="E123" s="189"/>
      <c r="F123" s="189"/>
      <c r="G123" s="189"/>
      <c r="H123" s="189"/>
      <c r="I123" s="189"/>
      <c r="J123" s="190">
        <f>J2434</f>
        <v>0</v>
      </c>
      <c r="K123" s="187"/>
      <c r="L123" s="19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2" customFormat="1" ht="21.84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9" s="2" customFormat="1" ht="6.96" customHeight="1">
      <c r="A129" s="39"/>
      <c r="B129" s="69"/>
      <c r="C129" s="70"/>
      <c r="D129" s="70"/>
      <c r="E129" s="70"/>
      <c r="F129" s="70"/>
      <c r="G129" s="70"/>
      <c r="H129" s="70"/>
      <c r="I129" s="70"/>
      <c r="J129" s="70"/>
      <c r="K129" s="70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4.96" customHeight="1">
      <c r="A130" s="39"/>
      <c r="B130" s="40"/>
      <c r="C130" s="24" t="s">
        <v>138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16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6.5" customHeight="1">
      <c r="A133" s="39"/>
      <c r="B133" s="40"/>
      <c r="C133" s="41"/>
      <c r="D133" s="41"/>
      <c r="E133" s="175" t="str">
        <f>E7</f>
        <v>Přístavba MŠ Nad Palatou, objekt Pod Lipkami</v>
      </c>
      <c r="F133" s="33"/>
      <c r="G133" s="33"/>
      <c r="H133" s="33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119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6.5" customHeight="1">
      <c r="A135" s="39"/>
      <c r="B135" s="40"/>
      <c r="C135" s="41"/>
      <c r="D135" s="41"/>
      <c r="E135" s="77" t="str">
        <f>E9</f>
        <v>02 - Architektonicko-stavební řešení</v>
      </c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20</v>
      </c>
      <c r="D137" s="41"/>
      <c r="E137" s="41"/>
      <c r="F137" s="28" t="str">
        <f>F12</f>
        <v xml:space="preserve"> </v>
      </c>
      <c r="G137" s="41"/>
      <c r="H137" s="41"/>
      <c r="I137" s="33" t="s">
        <v>22</v>
      </c>
      <c r="J137" s="80" t="str">
        <f>IF(J12="","",J12)</f>
        <v>15.10.2023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24</v>
      </c>
      <c r="D139" s="41"/>
      <c r="E139" s="41"/>
      <c r="F139" s="28" t="str">
        <f>E15</f>
        <v>Městská část Praha 5</v>
      </c>
      <c r="G139" s="41"/>
      <c r="H139" s="41"/>
      <c r="I139" s="33" t="s">
        <v>31</v>
      </c>
      <c r="J139" s="37" t="str">
        <f>E21</f>
        <v>MEPRO s.r.o.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5.15" customHeight="1">
      <c r="A140" s="39"/>
      <c r="B140" s="40"/>
      <c r="C140" s="33" t="s">
        <v>29</v>
      </c>
      <c r="D140" s="41"/>
      <c r="E140" s="41"/>
      <c r="F140" s="28" t="str">
        <f>IF(E18="","",E18)</f>
        <v>Vyplň údaj</v>
      </c>
      <c r="G140" s="41"/>
      <c r="H140" s="41"/>
      <c r="I140" s="33" t="s">
        <v>33</v>
      </c>
      <c r="J140" s="37" t="str">
        <f>E24</f>
        <v xml:space="preserve"> 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0.32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1" customFormat="1" ht="29.28" customHeight="1">
      <c r="A142" s="192"/>
      <c r="B142" s="193"/>
      <c r="C142" s="194" t="s">
        <v>139</v>
      </c>
      <c r="D142" s="195" t="s">
        <v>63</v>
      </c>
      <c r="E142" s="195" t="s">
        <v>59</v>
      </c>
      <c r="F142" s="195" t="s">
        <v>60</v>
      </c>
      <c r="G142" s="195" t="s">
        <v>140</v>
      </c>
      <c r="H142" s="195" t="s">
        <v>141</v>
      </c>
      <c r="I142" s="195" t="s">
        <v>142</v>
      </c>
      <c r="J142" s="195" t="s">
        <v>123</v>
      </c>
      <c r="K142" s="196" t="s">
        <v>143</v>
      </c>
      <c r="L142" s="197"/>
      <c r="M142" s="101" t="s">
        <v>1</v>
      </c>
      <c r="N142" s="102" t="s">
        <v>42</v>
      </c>
      <c r="O142" s="102" t="s">
        <v>144</v>
      </c>
      <c r="P142" s="102" t="s">
        <v>145</v>
      </c>
      <c r="Q142" s="102" t="s">
        <v>146</v>
      </c>
      <c r="R142" s="102" t="s">
        <v>147</v>
      </c>
      <c r="S142" s="102" t="s">
        <v>148</v>
      </c>
      <c r="T142" s="103" t="s">
        <v>149</v>
      </c>
      <c r="U142" s="192"/>
      <c r="V142" s="192"/>
      <c r="W142" s="192"/>
      <c r="X142" s="192"/>
      <c r="Y142" s="192"/>
      <c r="Z142" s="192"/>
      <c r="AA142" s="192"/>
      <c r="AB142" s="192"/>
      <c r="AC142" s="192"/>
      <c r="AD142" s="192"/>
      <c r="AE142" s="192"/>
    </row>
    <row r="143" s="2" customFormat="1" ht="22.8" customHeight="1">
      <c r="A143" s="39"/>
      <c r="B143" s="40"/>
      <c r="C143" s="108" t="s">
        <v>150</v>
      </c>
      <c r="D143" s="41"/>
      <c r="E143" s="41"/>
      <c r="F143" s="41"/>
      <c r="G143" s="41"/>
      <c r="H143" s="41"/>
      <c r="I143" s="41"/>
      <c r="J143" s="198">
        <f>BK143</f>
        <v>0</v>
      </c>
      <c r="K143" s="41"/>
      <c r="L143" s="45"/>
      <c r="M143" s="104"/>
      <c r="N143" s="199"/>
      <c r="O143" s="105"/>
      <c r="P143" s="200">
        <f>P144+P1057</f>
        <v>0</v>
      </c>
      <c r="Q143" s="105"/>
      <c r="R143" s="200">
        <f>R144+R1057</f>
        <v>1830.9852206399996</v>
      </c>
      <c r="S143" s="105"/>
      <c r="T143" s="201">
        <f>T144+T1057</f>
        <v>3.2400656499999996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77</v>
      </c>
      <c r="AU143" s="18" t="s">
        <v>125</v>
      </c>
      <c r="BK143" s="202">
        <f>BK144+BK1057</f>
        <v>0</v>
      </c>
    </row>
    <row r="144" s="12" customFormat="1" ht="25.92" customHeight="1">
      <c r="A144" s="12"/>
      <c r="B144" s="203"/>
      <c r="C144" s="204"/>
      <c r="D144" s="205" t="s">
        <v>77</v>
      </c>
      <c r="E144" s="206" t="s">
        <v>151</v>
      </c>
      <c r="F144" s="206" t="s">
        <v>152</v>
      </c>
      <c r="G144" s="204"/>
      <c r="H144" s="204"/>
      <c r="I144" s="207"/>
      <c r="J144" s="208">
        <f>BK144</f>
        <v>0</v>
      </c>
      <c r="K144" s="204"/>
      <c r="L144" s="209"/>
      <c r="M144" s="210"/>
      <c r="N144" s="211"/>
      <c r="O144" s="211"/>
      <c r="P144" s="212">
        <f>P145+P190+P238+P428+P486+P911+P1049+P1055</f>
        <v>0</v>
      </c>
      <c r="Q144" s="211"/>
      <c r="R144" s="212">
        <f>R145+R190+R238+R428+R486+R911+R1049+R1055</f>
        <v>1774.0058433499996</v>
      </c>
      <c r="S144" s="211"/>
      <c r="T144" s="213">
        <f>T145+T190+T238+T428+T486+T911+T1049+T1055</f>
        <v>3.0830599999999997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4" t="s">
        <v>86</v>
      </c>
      <c r="AT144" s="215" t="s">
        <v>77</v>
      </c>
      <c r="AU144" s="215" t="s">
        <v>78</v>
      </c>
      <c r="AY144" s="214" t="s">
        <v>153</v>
      </c>
      <c r="BK144" s="216">
        <f>BK145+BK190+BK238+BK428+BK486+BK911+BK1049+BK1055</f>
        <v>0</v>
      </c>
    </row>
    <row r="145" s="12" customFormat="1" ht="22.8" customHeight="1">
      <c r="A145" s="12"/>
      <c r="B145" s="203"/>
      <c r="C145" s="204"/>
      <c r="D145" s="205" t="s">
        <v>77</v>
      </c>
      <c r="E145" s="217" t="s">
        <v>86</v>
      </c>
      <c r="F145" s="217" t="s">
        <v>435</v>
      </c>
      <c r="G145" s="204"/>
      <c r="H145" s="204"/>
      <c r="I145" s="207"/>
      <c r="J145" s="218">
        <f>BK145</f>
        <v>0</v>
      </c>
      <c r="K145" s="204"/>
      <c r="L145" s="209"/>
      <c r="M145" s="210"/>
      <c r="N145" s="211"/>
      <c r="O145" s="211"/>
      <c r="P145" s="212">
        <f>SUM(P146:P189)</f>
        <v>0</v>
      </c>
      <c r="Q145" s="211"/>
      <c r="R145" s="212">
        <f>SUM(R146:R189)</f>
        <v>0.0042900000000000004</v>
      </c>
      <c r="S145" s="211"/>
      <c r="T145" s="213">
        <f>SUM(T146:T189)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86</v>
      </c>
      <c r="AT145" s="215" t="s">
        <v>77</v>
      </c>
      <c r="AU145" s="215" t="s">
        <v>86</v>
      </c>
      <c r="AY145" s="214" t="s">
        <v>153</v>
      </c>
      <c r="BK145" s="216">
        <f>SUM(BK146:BK189)</f>
        <v>0</v>
      </c>
    </row>
    <row r="146" s="2" customFormat="1" ht="24.15" customHeight="1">
      <c r="A146" s="39"/>
      <c r="B146" s="40"/>
      <c r="C146" s="219" t="s">
        <v>86</v>
      </c>
      <c r="D146" s="219" t="s">
        <v>156</v>
      </c>
      <c r="E146" s="220" t="s">
        <v>436</v>
      </c>
      <c r="F146" s="221" t="s">
        <v>437</v>
      </c>
      <c r="G146" s="222" t="s">
        <v>170</v>
      </c>
      <c r="H146" s="223">
        <v>429</v>
      </c>
      <c r="I146" s="224"/>
      <c r="J146" s="225">
        <f>ROUND(I146*H146,2)</f>
        <v>0</v>
      </c>
      <c r="K146" s="221" t="s">
        <v>160</v>
      </c>
      <c r="L146" s="45"/>
      <c r="M146" s="226" t="s">
        <v>1</v>
      </c>
      <c r="N146" s="227" t="s">
        <v>43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161</v>
      </c>
      <c r="AT146" s="230" t="s">
        <v>156</v>
      </c>
      <c r="AU146" s="230" t="s">
        <v>88</v>
      </c>
      <c r="AY146" s="18" t="s">
        <v>153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86</v>
      </c>
      <c r="BK146" s="231">
        <f>ROUND(I146*H146,2)</f>
        <v>0</v>
      </c>
      <c r="BL146" s="18" t="s">
        <v>161</v>
      </c>
      <c r="BM146" s="230" t="s">
        <v>438</v>
      </c>
    </row>
    <row r="147" s="13" customFormat="1">
      <c r="A147" s="13"/>
      <c r="B147" s="232"/>
      <c r="C147" s="233"/>
      <c r="D147" s="234" t="s">
        <v>163</v>
      </c>
      <c r="E147" s="235" t="s">
        <v>1</v>
      </c>
      <c r="F147" s="236" t="s">
        <v>439</v>
      </c>
      <c r="G147" s="233"/>
      <c r="H147" s="237">
        <v>429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163</v>
      </c>
      <c r="AU147" s="243" t="s">
        <v>88</v>
      </c>
      <c r="AV147" s="13" t="s">
        <v>88</v>
      </c>
      <c r="AW147" s="13" t="s">
        <v>35</v>
      </c>
      <c r="AX147" s="13" t="s">
        <v>86</v>
      </c>
      <c r="AY147" s="243" t="s">
        <v>153</v>
      </c>
    </row>
    <row r="148" s="2" customFormat="1" ht="21.75" customHeight="1">
      <c r="A148" s="39"/>
      <c r="B148" s="40"/>
      <c r="C148" s="219" t="s">
        <v>88</v>
      </c>
      <c r="D148" s="219" t="s">
        <v>156</v>
      </c>
      <c r="E148" s="220" t="s">
        <v>440</v>
      </c>
      <c r="F148" s="221" t="s">
        <v>441</v>
      </c>
      <c r="G148" s="222" t="s">
        <v>355</v>
      </c>
      <c r="H148" s="223">
        <v>2</v>
      </c>
      <c r="I148" s="224"/>
      <c r="J148" s="225">
        <f>ROUND(I148*H148,2)</f>
        <v>0</v>
      </c>
      <c r="K148" s="221" t="s">
        <v>160</v>
      </c>
      <c r="L148" s="45"/>
      <c r="M148" s="226" t="s">
        <v>1</v>
      </c>
      <c r="N148" s="227" t="s">
        <v>43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161</v>
      </c>
      <c r="AT148" s="230" t="s">
        <v>156</v>
      </c>
      <c r="AU148" s="230" t="s">
        <v>88</v>
      </c>
      <c r="AY148" s="18" t="s">
        <v>153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86</v>
      </c>
      <c r="BK148" s="231">
        <f>ROUND(I148*H148,2)</f>
        <v>0</v>
      </c>
      <c r="BL148" s="18" t="s">
        <v>161</v>
      </c>
      <c r="BM148" s="230" t="s">
        <v>442</v>
      </c>
    </row>
    <row r="149" s="2" customFormat="1" ht="21.75" customHeight="1">
      <c r="A149" s="39"/>
      <c r="B149" s="40"/>
      <c r="C149" s="219" t="s">
        <v>173</v>
      </c>
      <c r="D149" s="219" t="s">
        <v>156</v>
      </c>
      <c r="E149" s="220" t="s">
        <v>443</v>
      </c>
      <c r="F149" s="221" t="s">
        <v>444</v>
      </c>
      <c r="G149" s="222" t="s">
        <v>355</v>
      </c>
      <c r="H149" s="223">
        <v>3</v>
      </c>
      <c r="I149" s="224"/>
      <c r="J149" s="225">
        <f>ROUND(I149*H149,2)</f>
        <v>0</v>
      </c>
      <c r="K149" s="221" t="s">
        <v>160</v>
      </c>
      <c r="L149" s="45"/>
      <c r="M149" s="226" t="s">
        <v>1</v>
      </c>
      <c r="N149" s="227" t="s">
        <v>43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161</v>
      </c>
      <c r="AT149" s="230" t="s">
        <v>156</v>
      </c>
      <c r="AU149" s="230" t="s">
        <v>88</v>
      </c>
      <c r="AY149" s="18" t="s">
        <v>153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86</v>
      </c>
      <c r="BK149" s="231">
        <f>ROUND(I149*H149,2)</f>
        <v>0</v>
      </c>
      <c r="BL149" s="18" t="s">
        <v>161</v>
      </c>
      <c r="BM149" s="230" t="s">
        <v>445</v>
      </c>
    </row>
    <row r="150" s="2" customFormat="1" ht="24.15" customHeight="1">
      <c r="A150" s="39"/>
      <c r="B150" s="40"/>
      <c r="C150" s="219" t="s">
        <v>161</v>
      </c>
      <c r="D150" s="219" t="s">
        <v>156</v>
      </c>
      <c r="E150" s="220" t="s">
        <v>446</v>
      </c>
      <c r="F150" s="221" t="s">
        <v>447</v>
      </c>
      <c r="G150" s="222" t="s">
        <v>355</v>
      </c>
      <c r="H150" s="223">
        <v>2</v>
      </c>
      <c r="I150" s="224"/>
      <c r="J150" s="225">
        <f>ROUND(I150*H150,2)</f>
        <v>0</v>
      </c>
      <c r="K150" s="221" t="s">
        <v>160</v>
      </c>
      <c r="L150" s="45"/>
      <c r="M150" s="226" t="s">
        <v>1</v>
      </c>
      <c r="N150" s="227" t="s">
        <v>43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161</v>
      </c>
      <c r="AT150" s="230" t="s">
        <v>156</v>
      </c>
      <c r="AU150" s="230" t="s">
        <v>88</v>
      </c>
      <c r="AY150" s="18" t="s">
        <v>153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86</v>
      </c>
      <c r="BK150" s="231">
        <f>ROUND(I150*H150,2)</f>
        <v>0</v>
      </c>
      <c r="BL150" s="18" t="s">
        <v>161</v>
      </c>
      <c r="BM150" s="230" t="s">
        <v>448</v>
      </c>
    </row>
    <row r="151" s="2" customFormat="1" ht="24.15" customHeight="1">
      <c r="A151" s="39"/>
      <c r="B151" s="40"/>
      <c r="C151" s="219" t="s">
        <v>183</v>
      </c>
      <c r="D151" s="219" t="s">
        <v>156</v>
      </c>
      <c r="E151" s="220" t="s">
        <v>449</v>
      </c>
      <c r="F151" s="221" t="s">
        <v>450</v>
      </c>
      <c r="G151" s="222" t="s">
        <v>355</v>
      </c>
      <c r="H151" s="223">
        <v>3</v>
      </c>
      <c r="I151" s="224"/>
      <c r="J151" s="225">
        <f>ROUND(I151*H151,2)</f>
        <v>0</v>
      </c>
      <c r="K151" s="221" t="s">
        <v>160</v>
      </c>
      <c r="L151" s="45"/>
      <c r="M151" s="226" t="s">
        <v>1</v>
      </c>
      <c r="N151" s="227" t="s">
        <v>43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161</v>
      </c>
      <c r="AT151" s="230" t="s">
        <v>156</v>
      </c>
      <c r="AU151" s="230" t="s">
        <v>88</v>
      </c>
      <c r="AY151" s="18" t="s">
        <v>153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86</v>
      </c>
      <c r="BK151" s="231">
        <f>ROUND(I151*H151,2)</f>
        <v>0</v>
      </c>
      <c r="BL151" s="18" t="s">
        <v>161</v>
      </c>
      <c r="BM151" s="230" t="s">
        <v>451</v>
      </c>
    </row>
    <row r="152" s="2" customFormat="1" ht="24.15" customHeight="1">
      <c r="A152" s="39"/>
      <c r="B152" s="40"/>
      <c r="C152" s="219" t="s">
        <v>188</v>
      </c>
      <c r="D152" s="219" t="s">
        <v>156</v>
      </c>
      <c r="E152" s="220" t="s">
        <v>452</v>
      </c>
      <c r="F152" s="221" t="s">
        <v>453</v>
      </c>
      <c r="G152" s="222" t="s">
        <v>355</v>
      </c>
      <c r="H152" s="223">
        <v>38</v>
      </c>
      <c r="I152" s="224"/>
      <c r="J152" s="225">
        <f>ROUND(I152*H152,2)</f>
        <v>0</v>
      </c>
      <c r="K152" s="221" t="s">
        <v>160</v>
      </c>
      <c r="L152" s="45"/>
      <c r="M152" s="226" t="s">
        <v>1</v>
      </c>
      <c r="N152" s="227" t="s">
        <v>43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161</v>
      </c>
      <c r="AT152" s="230" t="s">
        <v>156</v>
      </c>
      <c r="AU152" s="230" t="s">
        <v>88</v>
      </c>
      <c r="AY152" s="18" t="s">
        <v>153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86</v>
      </c>
      <c r="BK152" s="231">
        <f>ROUND(I152*H152,2)</f>
        <v>0</v>
      </c>
      <c r="BL152" s="18" t="s">
        <v>161</v>
      </c>
      <c r="BM152" s="230" t="s">
        <v>454</v>
      </c>
    </row>
    <row r="153" s="13" customFormat="1">
      <c r="A153" s="13"/>
      <c r="B153" s="232"/>
      <c r="C153" s="233"/>
      <c r="D153" s="234" t="s">
        <v>163</v>
      </c>
      <c r="E153" s="235" t="s">
        <v>1</v>
      </c>
      <c r="F153" s="236" t="s">
        <v>455</v>
      </c>
      <c r="G153" s="233"/>
      <c r="H153" s="237">
        <v>38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163</v>
      </c>
      <c r="AU153" s="243" t="s">
        <v>88</v>
      </c>
      <c r="AV153" s="13" t="s">
        <v>88</v>
      </c>
      <c r="AW153" s="13" t="s">
        <v>35</v>
      </c>
      <c r="AX153" s="13" t="s">
        <v>86</v>
      </c>
      <c r="AY153" s="243" t="s">
        <v>153</v>
      </c>
    </row>
    <row r="154" s="2" customFormat="1" ht="24.15" customHeight="1">
      <c r="A154" s="39"/>
      <c r="B154" s="40"/>
      <c r="C154" s="219" t="s">
        <v>193</v>
      </c>
      <c r="D154" s="219" t="s">
        <v>156</v>
      </c>
      <c r="E154" s="220" t="s">
        <v>456</v>
      </c>
      <c r="F154" s="221" t="s">
        <v>457</v>
      </c>
      <c r="G154" s="222" t="s">
        <v>355</v>
      </c>
      <c r="H154" s="223">
        <v>57</v>
      </c>
      <c r="I154" s="224"/>
      <c r="J154" s="225">
        <f>ROUND(I154*H154,2)</f>
        <v>0</v>
      </c>
      <c r="K154" s="221" t="s">
        <v>160</v>
      </c>
      <c r="L154" s="45"/>
      <c r="M154" s="226" t="s">
        <v>1</v>
      </c>
      <c r="N154" s="227" t="s">
        <v>43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161</v>
      </c>
      <c r="AT154" s="230" t="s">
        <v>156</v>
      </c>
      <c r="AU154" s="230" t="s">
        <v>88</v>
      </c>
      <c r="AY154" s="18" t="s">
        <v>153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86</v>
      </c>
      <c r="BK154" s="231">
        <f>ROUND(I154*H154,2)</f>
        <v>0</v>
      </c>
      <c r="BL154" s="18" t="s">
        <v>161</v>
      </c>
      <c r="BM154" s="230" t="s">
        <v>458</v>
      </c>
    </row>
    <row r="155" s="13" customFormat="1">
      <c r="A155" s="13"/>
      <c r="B155" s="232"/>
      <c r="C155" s="233"/>
      <c r="D155" s="234" t="s">
        <v>163</v>
      </c>
      <c r="E155" s="235" t="s">
        <v>1</v>
      </c>
      <c r="F155" s="236" t="s">
        <v>459</v>
      </c>
      <c r="G155" s="233"/>
      <c r="H155" s="237">
        <v>57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163</v>
      </c>
      <c r="AU155" s="243" t="s">
        <v>88</v>
      </c>
      <c r="AV155" s="13" t="s">
        <v>88</v>
      </c>
      <c r="AW155" s="13" t="s">
        <v>35</v>
      </c>
      <c r="AX155" s="13" t="s">
        <v>86</v>
      </c>
      <c r="AY155" s="243" t="s">
        <v>153</v>
      </c>
    </row>
    <row r="156" s="2" customFormat="1" ht="33" customHeight="1">
      <c r="A156" s="39"/>
      <c r="B156" s="40"/>
      <c r="C156" s="219" t="s">
        <v>200</v>
      </c>
      <c r="D156" s="219" t="s">
        <v>156</v>
      </c>
      <c r="E156" s="220" t="s">
        <v>460</v>
      </c>
      <c r="F156" s="221" t="s">
        <v>461</v>
      </c>
      <c r="G156" s="222" t="s">
        <v>159</v>
      </c>
      <c r="H156" s="223">
        <v>319.08699999999999</v>
      </c>
      <c r="I156" s="224"/>
      <c r="J156" s="225">
        <f>ROUND(I156*H156,2)</f>
        <v>0</v>
      </c>
      <c r="K156" s="221" t="s">
        <v>160</v>
      </c>
      <c r="L156" s="45"/>
      <c r="M156" s="226" t="s">
        <v>1</v>
      </c>
      <c r="N156" s="227" t="s">
        <v>43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161</v>
      </c>
      <c r="AT156" s="230" t="s">
        <v>156</v>
      </c>
      <c r="AU156" s="230" t="s">
        <v>88</v>
      </c>
      <c r="AY156" s="18" t="s">
        <v>153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86</v>
      </c>
      <c r="BK156" s="231">
        <f>ROUND(I156*H156,2)</f>
        <v>0</v>
      </c>
      <c r="BL156" s="18" t="s">
        <v>161</v>
      </c>
      <c r="BM156" s="230" t="s">
        <v>462</v>
      </c>
    </row>
    <row r="157" s="15" customFormat="1">
      <c r="A157" s="15"/>
      <c r="B157" s="258"/>
      <c r="C157" s="259"/>
      <c r="D157" s="234" t="s">
        <v>163</v>
      </c>
      <c r="E157" s="260" t="s">
        <v>1</v>
      </c>
      <c r="F157" s="261" t="s">
        <v>463</v>
      </c>
      <c r="G157" s="259"/>
      <c r="H157" s="260" t="s">
        <v>1</v>
      </c>
      <c r="I157" s="262"/>
      <c r="J157" s="259"/>
      <c r="K157" s="259"/>
      <c r="L157" s="263"/>
      <c r="M157" s="264"/>
      <c r="N157" s="265"/>
      <c r="O157" s="265"/>
      <c r="P157" s="265"/>
      <c r="Q157" s="265"/>
      <c r="R157" s="265"/>
      <c r="S157" s="265"/>
      <c r="T157" s="26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7" t="s">
        <v>163</v>
      </c>
      <c r="AU157" s="267" t="s">
        <v>88</v>
      </c>
      <c r="AV157" s="15" t="s">
        <v>86</v>
      </c>
      <c r="AW157" s="15" t="s">
        <v>35</v>
      </c>
      <c r="AX157" s="15" t="s">
        <v>78</v>
      </c>
      <c r="AY157" s="267" t="s">
        <v>153</v>
      </c>
    </row>
    <row r="158" s="13" customFormat="1">
      <c r="A158" s="13"/>
      <c r="B158" s="232"/>
      <c r="C158" s="233"/>
      <c r="D158" s="234" t="s">
        <v>163</v>
      </c>
      <c r="E158" s="235" t="s">
        <v>1</v>
      </c>
      <c r="F158" s="236" t="s">
        <v>464</v>
      </c>
      <c r="G158" s="233"/>
      <c r="H158" s="237">
        <v>63.57206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163</v>
      </c>
      <c r="AU158" s="243" t="s">
        <v>88</v>
      </c>
      <c r="AV158" s="13" t="s">
        <v>88</v>
      </c>
      <c r="AW158" s="13" t="s">
        <v>35</v>
      </c>
      <c r="AX158" s="13" t="s">
        <v>78</v>
      </c>
      <c r="AY158" s="243" t="s">
        <v>153</v>
      </c>
    </row>
    <row r="159" s="13" customFormat="1">
      <c r="A159" s="13"/>
      <c r="B159" s="232"/>
      <c r="C159" s="233"/>
      <c r="D159" s="234" t="s">
        <v>163</v>
      </c>
      <c r="E159" s="235" t="s">
        <v>1</v>
      </c>
      <c r="F159" s="236" t="s">
        <v>465</v>
      </c>
      <c r="G159" s="233"/>
      <c r="H159" s="237">
        <v>64.094939999999994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163</v>
      </c>
      <c r="AU159" s="243" t="s">
        <v>88</v>
      </c>
      <c r="AV159" s="13" t="s">
        <v>88</v>
      </c>
      <c r="AW159" s="13" t="s">
        <v>35</v>
      </c>
      <c r="AX159" s="13" t="s">
        <v>78</v>
      </c>
      <c r="AY159" s="243" t="s">
        <v>153</v>
      </c>
    </row>
    <row r="160" s="13" customFormat="1">
      <c r="A160" s="13"/>
      <c r="B160" s="232"/>
      <c r="C160" s="233"/>
      <c r="D160" s="234" t="s">
        <v>163</v>
      </c>
      <c r="E160" s="235" t="s">
        <v>1</v>
      </c>
      <c r="F160" s="236" t="s">
        <v>466</v>
      </c>
      <c r="G160" s="233"/>
      <c r="H160" s="237">
        <v>191.4204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163</v>
      </c>
      <c r="AU160" s="243" t="s">
        <v>88</v>
      </c>
      <c r="AV160" s="13" t="s">
        <v>88</v>
      </c>
      <c r="AW160" s="13" t="s">
        <v>35</v>
      </c>
      <c r="AX160" s="13" t="s">
        <v>78</v>
      </c>
      <c r="AY160" s="243" t="s">
        <v>153</v>
      </c>
    </row>
    <row r="161" s="14" customFormat="1">
      <c r="A161" s="14"/>
      <c r="B161" s="244"/>
      <c r="C161" s="245"/>
      <c r="D161" s="234" t="s">
        <v>163</v>
      </c>
      <c r="E161" s="246" t="s">
        <v>1</v>
      </c>
      <c r="F161" s="247" t="s">
        <v>167</v>
      </c>
      <c r="G161" s="245"/>
      <c r="H161" s="248">
        <v>319.0874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163</v>
      </c>
      <c r="AU161" s="254" t="s">
        <v>88</v>
      </c>
      <c r="AV161" s="14" t="s">
        <v>161</v>
      </c>
      <c r="AW161" s="14" t="s">
        <v>35</v>
      </c>
      <c r="AX161" s="14" t="s">
        <v>86</v>
      </c>
      <c r="AY161" s="254" t="s">
        <v>153</v>
      </c>
    </row>
    <row r="162" s="2" customFormat="1" ht="37.8" customHeight="1">
      <c r="A162" s="39"/>
      <c r="B162" s="40"/>
      <c r="C162" s="219" t="s">
        <v>154</v>
      </c>
      <c r="D162" s="219" t="s">
        <v>156</v>
      </c>
      <c r="E162" s="220" t="s">
        <v>467</v>
      </c>
      <c r="F162" s="221" t="s">
        <v>468</v>
      </c>
      <c r="G162" s="222" t="s">
        <v>159</v>
      </c>
      <c r="H162" s="223">
        <v>133.71600000000001</v>
      </c>
      <c r="I162" s="224"/>
      <c r="J162" s="225">
        <f>ROUND(I162*H162,2)</f>
        <v>0</v>
      </c>
      <c r="K162" s="221" t="s">
        <v>160</v>
      </c>
      <c r="L162" s="45"/>
      <c r="M162" s="226" t="s">
        <v>1</v>
      </c>
      <c r="N162" s="227" t="s">
        <v>43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161</v>
      </c>
      <c r="AT162" s="230" t="s">
        <v>156</v>
      </c>
      <c r="AU162" s="230" t="s">
        <v>88</v>
      </c>
      <c r="AY162" s="18" t="s">
        <v>153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86</v>
      </c>
      <c r="BK162" s="231">
        <f>ROUND(I162*H162,2)</f>
        <v>0</v>
      </c>
      <c r="BL162" s="18" t="s">
        <v>161</v>
      </c>
      <c r="BM162" s="230" t="s">
        <v>469</v>
      </c>
    </row>
    <row r="163" s="13" customFormat="1">
      <c r="A163" s="13"/>
      <c r="B163" s="232"/>
      <c r="C163" s="233"/>
      <c r="D163" s="234" t="s">
        <v>163</v>
      </c>
      <c r="E163" s="235" t="s">
        <v>1</v>
      </c>
      <c r="F163" s="236" t="s">
        <v>470</v>
      </c>
      <c r="G163" s="233"/>
      <c r="H163" s="237">
        <v>133.71600000000001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163</v>
      </c>
      <c r="AU163" s="243" t="s">
        <v>88</v>
      </c>
      <c r="AV163" s="13" t="s">
        <v>88</v>
      </c>
      <c r="AW163" s="13" t="s">
        <v>35</v>
      </c>
      <c r="AX163" s="13" t="s">
        <v>86</v>
      </c>
      <c r="AY163" s="243" t="s">
        <v>153</v>
      </c>
    </row>
    <row r="164" s="2" customFormat="1" ht="37.8" customHeight="1">
      <c r="A164" s="39"/>
      <c r="B164" s="40"/>
      <c r="C164" s="219" t="s">
        <v>112</v>
      </c>
      <c r="D164" s="219" t="s">
        <v>156</v>
      </c>
      <c r="E164" s="220" t="s">
        <v>471</v>
      </c>
      <c r="F164" s="221" t="s">
        <v>472</v>
      </c>
      <c r="G164" s="222" t="s">
        <v>159</v>
      </c>
      <c r="H164" s="223">
        <v>304.45299999999997</v>
      </c>
      <c r="I164" s="224"/>
      <c r="J164" s="225">
        <f>ROUND(I164*H164,2)</f>
        <v>0</v>
      </c>
      <c r="K164" s="221" t="s">
        <v>160</v>
      </c>
      <c r="L164" s="45"/>
      <c r="M164" s="226" t="s">
        <v>1</v>
      </c>
      <c r="N164" s="227" t="s">
        <v>43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161</v>
      </c>
      <c r="AT164" s="230" t="s">
        <v>156</v>
      </c>
      <c r="AU164" s="230" t="s">
        <v>88</v>
      </c>
      <c r="AY164" s="18" t="s">
        <v>153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86</v>
      </c>
      <c r="BK164" s="231">
        <f>ROUND(I164*H164,2)</f>
        <v>0</v>
      </c>
      <c r="BL164" s="18" t="s">
        <v>161</v>
      </c>
      <c r="BM164" s="230" t="s">
        <v>473</v>
      </c>
    </row>
    <row r="165" s="13" customFormat="1">
      <c r="A165" s="13"/>
      <c r="B165" s="232"/>
      <c r="C165" s="233"/>
      <c r="D165" s="234" t="s">
        <v>163</v>
      </c>
      <c r="E165" s="235" t="s">
        <v>1</v>
      </c>
      <c r="F165" s="236" t="s">
        <v>474</v>
      </c>
      <c r="G165" s="233"/>
      <c r="H165" s="237">
        <v>252.22900000000001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163</v>
      </c>
      <c r="AU165" s="243" t="s">
        <v>88</v>
      </c>
      <c r="AV165" s="13" t="s">
        <v>88</v>
      </c>
      <c r="AW165" s="13" t="s">
        <v>35</v>
      </c>
      <c r="AX165" s="13" t="s">
        <v>78</v>
      </c>
      <c r="AY165" s="243" t="s">
        <v>153</v>
      </c>
    </row>
    <row r="166" s="13" customFormat="1">
      <c r="A166" s="13"/>
      <c r="B166" s="232"/>
      <c r="C166" s="233"/>
      <c r="D166" s="234" t="s">
        <v>163</v>
      </c>
      <c r="E166" s="235" t="s">
        <v>1</v>
      </c>
      <c r="F166" s="236" t="s">
        <v>475</v>
      </c>
      <c r="G166" s="233"/>
      <c r="H166" s="237">
        <v>52.223999999999997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163</v>
      </c>
      <c r="AU166" s="243" t="s">
        <v>88</v>
      </c>
      <c r="AV166" s="13" t="s">
        <v>88</v>
      </c>
      <c r="AW166" s="13" t="s">
        <v>35</v>
      </c>
      <c r="AX166" s="13" t="s">
        <v>78</v>
      </c>
      <c r="AY166" s="243" t="s">
        <v>153</v>
      </c>
    </row>
    <row r="167" s="14" customFormat="1">
      <c r="A167" s="14"/>
      <c r="B167" s="244"/>
      <c r="C167" s="245"/>
      <c r="D167" s="234" t="s">
        <v>163</v>
      </c>
      <c r="E167" s="246" t="s">
        <v>1</v>
      </c>
      <c r="F167" s="247" t="s">
        <v>167</v>
      </c>
      <c r="G167" s="245"/>
      <c r="H167" s="248">
        <v>304.45299999999997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163</v>
      </c>
      <c r="AU167" s="254" t="s">
        <v>88</v>
      </c>
      <c r="AV167" s="14" t="s">
        <v>161</v>
      </c>
      <c r="AW167" s="14" t="s">
        <v>35</v>
      </c>
      <c r="AX167" s="14" t="s">
        <v>86</v>
      </c>
      <c r="AY167" s="254" t="s">
        <v>153</v>
      </c>
    </row>
    <row r="168" s="2" customFormat="1" ht="37.8" customHeight="1">
      <c r="A168" s="39"/>
      <c r="B168" s="40"/>
      <c r="C168" s="219" t="s">
        <v>115</v>
      </c>
      <c r="D168" s="219" t="s">
        <v>156</v>
      </c>
      <c r="E168" s="220" t="s">
        <v>476</v>
      </c>
      <c r="F168" s="221" t="s">
        <v>477</v>
      </c>
      <c r="G168" s="222" t="s">
        <v>159</v>
      </c>
      <c r="H168" s="223">
        <v>3044.5300000000002</v>
      </c>
      <c r="I168" s="224"/>
      <c r="J168" s="225">
        <f>ROUND(I168*H168,2)</f>
        <v>0</v>
      </c>
      <c r="K168" s="221" t="s">
        <v>160</v>
      </c>
      <c r="L168" s="45"/>
      <c r="M168" s="226" t="s">
        <v>1</v>
      </c>
      <c r="N168" s="227" t="s">
        <v>43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161</v>
      </c>
      <c r="AT168" s="230" t="s">
        <v>156</v>
      </c>
      <c r="AU168" s="230" t="s">
        <v>88</v>
      </c>
      <c r="AY168" s="18" t="s">
        <v>153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86</v>
      </c>
      <c r="BK168" s="231">
        <f>ROUND(I168*H168,2)</f>
        <v>0</v>
      </c>
      <c r="BL168" s="18" t="s">
        <v>161</v>
      </c>
      <c r="BM168" s="230" t="s">
        <v>478</v>
      </c>
    </row>
    <row r="169" s="13" customFormat="1">
      <c r="A169" s="13"/>
      <c r="B169" s="232"/>
      <c r="C169" s="233"/>
      <c r="D169" s="234" t="s">
        <v>163</v>
      </c>
      <c r="E169" s="235" t="s">
        <v>1</v>
      </c>
      <c r="F169" s="236" t="s">
        <v>479</v>
      </c>
      <c r="G169" s="233"/>
      <c r="H169" s="237">
        <v>3044.5300000000002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163</v>
      </c>
      <c r="AU169" s="243" t="s">
        <v>88</v>
      </c>
      <c r="AV169" s="13" t="s">
        <v>88</v>
      </c>
      <c r="AW169" s="13" t="s">
        <v>35</v>
      </c>
      <c r="AX169" s="13" t="s">
        <v>86</v>
      </c>
      <c r="AY169" s="243" t="s">
        <v>153</v>
      </c>
    </row>
    <row r="170" s="2" customFormat="1" ht="33" customHeight="1">
      <c r="A170" s="39"/>
      <c r="B170" s="40"/>
      <c r="C170" s="219" t="s">
        <v>219</v>
      </c>
      <c r="D170" s="219" t="s">
        <v>156</v>
      </c>
      <c r="E170" s="220" t="s">
        <v>480</v>
      </c>
      <c r="F170" s="221" t="s">
        <v>481</v>
      </c>
      <c r="G170" s="222" t="s">
        <v>250</v>
      </c>
      <c r="H170" s="223">
        <v>548.01499999999999</v>
      </c>
      <c r="I170" s="224"/>
      <c r="J170" s="225">
        <f>ROUND(I170*H170,2)</f>
        <v>0</v>
      </c>
      <c r="K170" s="221" t="s">
        <v>160</v>
      </c>
      <c r="L170" s="45"/>
      <c r="M170" s="226" t="s">
        <v>1</v>
      </c>
      <c r="N170" s="227" t="s">
        <v>43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161</v>
      </c>
      <c r="AT170" s="230" t="s">
        <v>156</v>
      </c>
      <c r="AU170" s="230" t="s">
        <v>88</v>
      </c>
      <c r="AY170" s="18" t="s">
        <v>153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86</v>
      </c>
      <c r="BK170" s="231">
        <f>ROUND(I170*H170,2)</f>
        <v>0</v>
      </c>
      <c r="BL170" s="18" t="s">
        <v>161</v>
      </c>
      <c r="BM170" s="230" t="s">
        <v>482</v>
      </c>
    </row>
    <row r="171" s="13" customFormat="1">
      <c r="A171" s="13"/>
      <c r="B171" s="232"/>
      <c r="C171" s="233"/>
      <c r="D171" s="234" t="s">
        <v>163</v>
      </c>
      <c r="E171" s="235" t="s">
        <v>1</v>
      </c>
      <c r="F171" s="236" t="s">
        <v>483</v>
      </c>
      <c r="G171" s="233"/>
      <c r="H171" s="237">
        <v>548.0154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163</v>
      </c>
      <c r="AU171" s="243" t="s">
        <v>88</v>
      </c>
      <c r="AV171" s="13" t="s">
        <v>88</v>
      </c>
      <c r="AW171" s="13" t="s">
        <v>35</v>
      </c>
      <c r="AX171" s="13" t="s">
        <v>86</v>
      </c>
      <c r="AY171" s="243" t="s">
        <v>153</v>
      </c>
    </row>
    <row r="172" s="2" customFormat="1" ht="24.15" customHeight="1">
      <c r="A172" s="39"/>
      <c r="B172" s="40"/>
      <c r="C172" s="219" t="s">
        <v>224</v>
      </c>
      <c r="D172" s="219" t="s">
        <v>156</v>
      </c>
      <c r="E172" s="220" t="s">
        <v>484</v>
      </c>
      <c r="F172" s="221" t="s">
        <v>485</v>
      </c>
      <c r="G172" s="222" t="s">
        <v>170</v>
      </c>
      <c r="H172" s="223">
        <v>519.72699999999998</v>
      </c>
      <c r="I172" s="224"/>
      <c r="J172" s="225">
        <f>ROUND(I172*H172,2)</f>
        <v>0</v>
      </c>
      <c r="K172" s="221" t="s">
        <v>160</v>
      </c>
      <c r="L172" s="45"/>
      <c r="M172" s="226" t="s">
        <v>1</v>
      </c>
      <c r="N172" s="227" t="s">
        <v>43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161</v>
      </c>
      <c r="AT172" s="230" t="s">
        <v>156</v>
      </c>
      <c r="AU172" s="230" t="s">
        <v>88</v>
      </c>
      <c r="AY172" s="18" t="s">
        <v>153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86</v>
      </c>
      <c r="BK172" s="231">
        <f>ROUND(I172*H172,2)</f>
        <v>0</v>
      </c>
      <c r="BL172" s="18" t="s">
        <v>161</v>
      </c>
      <c r="BM172" s="230" t="s">
        <v>486</v>
      </c>
    </row>
    <row r="173" s="13" customFormat="1">
      <c r="A173" s="13"/>
      <c r="B173" s="232"/>
      <c r="C173" s="233"/>
      <c r="D173" s="234" t="s">
        <v>163</v>
      </c>
      <c r="E173" s="235" t="s">
        <v>1</v>
      </c>
      <c r="F173" s="236" t="s">
        <v>487</v>
      </c>
      <c r="G173" s="233"/>
      <c r="H173" s="237">
        <v>519.72720000000004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163</v>
      </c>
      <c r="AU173" s="243" t="s">
        <v>88</v>
      </c>
      <c r="AV173" s="13" t="s">
        <v>88</v>
      </c>
      <c r="AW173" s="13" t="s">
        <v>35</v>
      </c>
      <c r="AX173" s="13" t="s">
        <v>86</v>
      </c>
      <c r="AY173" s="243" t="s">
        <v>153</v>
      </c>
    </row>
    <row r="174" s="2" customFormat="1" ht="24.15" customHeight="1">
      <c r="A174" s="39"/>
      <c r="B174" s="40"/>
      <c r="C174" s="219" t="s">
        <v>230</v>
      </c>
      <c r="D174" s="219" t="s">
        <v>156</v>
      </c>
      <c r="E174" s="220" t="s">
        <v>488</v>
      </c>
      <c r="F174" s="221" t="s">
        <v>489</v>
      </c>
      <c r="G174" s="222" t="s">
        <v>159</v>
      </c>
      <c r="H174" s="223">
        <v>119.08199999999999</v>
      </c>
      <c r="I174" s="224"/>
      <c r="J174" s="225">
        <f>ROUND(I174*H174,2)</f>
        <v>0</v>
      </c>
      <c r="K174" s="221" t="s">
        <v>160</v>
      </c>
      <c r="L174" s="45"/>
      <c r="M174" s="226" t="s">
        <v>1</v>
      </c>
      <c r="N174" s="227" t="s">
        <v>43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161</v>
      </c>
      <c r="AT174" s="230" t="s">
        <v>156</v>
      </c>
      <c r="AU174" s="230" t="s">
        <v>88</v>
      </c>
      <c r="AY174" s="18" t="s">
        <v>153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86</v>
      </c>
      <c r="BK174" s="231">
        <f>ROUND(I174*H174,2)</f>
        <v>0</v>
      </c>
      <c r="BL174" s="18" t="s">
        <v>161</v>
      </c>
      <c r="BM174" s="230" t="s">
        <v>490</v>
      </c>
    </row>
    <row r="175" s="13" customFormat="1">
      <c r="A175" s="13"/>
      <c r="B175" s="232"/>
      <c r="C175" s="233"/>
      <c r="D175" s="234" t="s">
        <v>163</v>
      </c>
      <c r="E175" s="235" t="s">
        <v>1</v>
      </c>
      <c r="F175" s="236" t="s">
        <v>491</v>
      </c>
      <c r="G175" s="233"/>
      <c r="H175" s="237">
        <v>66.858000000000004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163</v>
      </c>
      <c r="AU175" s="243" t="s">
        <v>88</v>
      </c>
      <c r="AV175" s="13" t="s">
        <v>88</v>
      </c>
      <c r="AW175" s="13" t="s">
        <v>35</v>
      </c>
      <c r="AX175" s="13" t="s">
        <v>78</v>
      </c>
      <c r="AY175" s="243" t="s">
        <v>153</v>
      </c>
    </row>
    <row r="176" s="13" customFormat="1">
      <c r="A176" s="13"/>
      <c r="B176" s="232"/>
      <c r="C176" s="233"/>
      <c r="D176" s="234" t="s">
        <v>163</v>
      </c>
      <c r="E176" s="235" t="s">
        <v>1</v>
      </c>
      <c r="F176" s="236" t="s">
        <v>475</v>
      </c>
      <c r="G176" s="233"/>
      <c r="H176" s="237">
        <v>52.223999999999997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163</v>
      </c>
      <c r="AU176" s="243" t="s">
        <v>88</v>
      </c>
      <c r="AV176" s="13" t="s">
        <v>88</v>
      </c>
      <c r="AW176" s="13" t="s">
        <v>35</v>
      </c>
      <c r="AX176" s="13" t="s">
        <v>78</v>
      </c>
      <c r="AY176" s="243" t="s">
        <v>153</v>
      </c>
    </row>
    <row r="177" s="14" customFormat="1">
      <c r="A177" s="14"/>
      <c r="B177" s="244"/>
      <c r="C177" s="245"/>
      <c r="D177" s="234" t="s">
        <v>163</v>
      </c>
      <c r="E177" s="246" t="s">
        <v>1</v>
      </c>
      <c r="F177" s="247" t="s">
        <v>167</v>
      </c>
      <c r="G177" s="245"/>
      <c r="H177" s="248">
        <v>119.08199999999999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163</v>
      </c>
      <c r="AU177" s="254" t="s">
        <v>88</v>
      </c>
      <c r="AV177" s="14" t="s">
        <v>161</v>
      </c>
      <c r="AW177" s="14" t="s">
        <v>35</v>
      </c>
      <c r="AX177" s="14" t="s">
        <v>86</v>
      </c>
      <c r="AY177" s="254" t="s">
        <v>153</v>
      </c>
    </row>
    <row r="178" s="2" customFormat="1" ht="24.15" customHeight="1">
      <c r="A178" s="39"/>
      <c r="B178" s="40"/>
      <c r="C178" s="219" t="s">
        <v>8</v>
      </c>
      <c r="D178" s="219" t="s">
        <v>156</v>
      </c>
      <c r="E178" s="220" t="s">
        <v>492</v>
      </c>
      <c r="F178" s="221" t="s">
        <v>493</v>
      </c>
      <c r="G178" s="222" t="s">
        <v>159</v>
      </c>
      <c r="H178" s="223">
        <v>66.858000000000004</v>
      </c>
      <c r="I178" s="224"/>
      <c r="J178" s="225">
        <f>ROUND(I178*H178,2)</f>
        <v>0</v>
      </c>
      <c r="K178" s="221" t="s">
        <v>160</v>
      </c>
      <c r="L178" s="45"/>
      <c r="M178" s="226" t="s">
        <v>1</v>
      </c>
      <c r="N178" s="227" t="s">
        <v>43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161</v>
      </c>
      <c r="AT178" s="230" t="s">
        <v>156</v>
      </c>
      <c r="AU178" s="230" t="s">
        <v>88</v>
      </c>
      <c r="AY178" s="18" t="s">
        <v>153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86</v>
      </c>
      <c r="BK178" s="231">
        <f>ROUND(I178*H178,2)</f>
        <v>0</v>
      </c>
      <c r="BL178" s="18" t="s">
        <v>161</v>
      </c>
      <c r="BM178" s="230" t="s">
        <v>494</v>
      </c>
    </row>
    <row r="179" s="15" customFormat="1">
      <c r="A179" s="15"/>
      <c r="B179" s="258"/>
      <c r="C179" s="259"/>
      <c r="D179" s="234" t="s">
        <v>163</v>
      </c>
      <c r="E179" s="260" t="s">
        <v>1</v>
      </c>
      <c r="F179" s="261" t="s">
        <v>495</v>
      </c>
      <c r="G179" s="259"/>
      <c r="H179" s="260" t="s">
        <v>1</v>
      </c>
      <c r="I179" s="262"/>
      <c r="J179" s="259"/>
      <c r="K179" s="259"/>
      <c r="L179" s="263"/>
      <c r="M179" s="264"/>
      <c r="N179" s="265"/>
      <c r="O179" s="265"/>
      <c r="P179" s="265"/>
      <c r="Q179" s="265"/>
      <c r="R179" s="265"/>
      <c r="S179" s="265"/>
      <c r="T179" s="26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7" t="s">
        <v>163</v>
      </c>
      <c r="AU179" s="267" t="s">
        <v>88</v>
      </c>
      <c r="AV179" s="15" t="s">
        <v>86</v>
      </c>
      <c r="AW179" s="15" t="s">
        <v>35</v>
      </c>
      <c r="AX179" s="15" t="s">
        <v>78</v>
      </c>
      <c r="AY179" s="267" t="s">
        <v>153</v>
      </c>
    </row>
    <row r="180" s="13" customFormat="1">
      <c r="A180" s="13"/>
      <c r="B180" s="232"/>
      <c r="C180" s="233"/>
      <c r="D180" s="234" t="s">
        <v>163</v>
      </c>
      <c r="E180" s="235" t="s">
        <v>1</v>
      </c>
      <c r="F180" s="236" t="s">
        <v>496</v>
      </c>
      <c r="G180" s="233"/>
      <c r="H180" s="237">
        <v>58.758479999999999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163</v>
      </c>
      <c r="AU180" s="243" t="s">
        <v>88</v>
      </c>
      <c r="AV180" s="13" t="s">
        <v>88</v>
      </c>
      <c r="AW180" s="13" t="s">
        <v>35</v>
      </c>
      <c r="AX180" s="13" t="s">
        <v>78</v>
      </c>
      <c r="AY180" s="243" t="s">
        <v>153</v>
      </c>
    </row>
    <row r="181" s="15" customFormat="1">
      <c r="A181" s="15"/>
      <c r="B181" s="258"/>
      <c r="C181" s="259"/>
      <c r="D181" s="234" t="s">
        <v>163</v>
      </c>
      <c r="E181" s="260" t="s">
        <v>1</v>
      </c>
      <c r="F181" s="261" t="s">
        <v>497</v>
      </c>
      <c r="G181" s="259"/>
      <c r="H181" s="260" t="s">
        <v>1</v>
      </c>
      <c r="I181" s="262"/>
      <c r="J181" s="259"/>
      <c r="K181" s="259"/>
      <c r="L181" s="263"/>
      <c r="M181" s="264"/>
      <c r="N181" s="265"/>
      <c r="O181" s="265"/>
      <c r="P181" s="265"/>
      <c r="Q181" s="265"/>
      <c r="R181" s="265"/>
      <c r="S181" s="265"/>
      <c r="T181" s="26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7" t="s">
        <v>163</v>
      </c>
      <c r="AU181" s="267" t="s">
        <v>88</v>
      </c>
      <c r="AV181" s="15" t="s">
        <v>86</v>
      </c>
      <c r="AW181" s="15" t="s">
        <v>35</v>
      </c>
      <c r="AX181" s="15" t="s">
        <v>78</v>
      </c>
      <c r="AY181" s="267" t="s">
        <v>153</v>
      </c>
    </row>
    <row r="182" s="13" customFormat="1">
      <c r="A182" s="13"/>
      <c r="B182" s="232"/>
      <c r="C182" s="233"/>
      <c r="D182" s="234" t="s">
        <v>163</v>
      </c>
      <c r="E182" s="235" t="s">
        <v>1</v>
      </c>
      <c r="F182" s="236" t="s">
        <v>498</v>
      </c>
      <c r="G182" s="233"/>
      <c r="H182" s="237">
        <v>8.0999999999999996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163</v>
      </c>
      <c r="AU182" s="243" t="s">
        <v>88</v>
      </c>
      <c r="AV182" s="13" t="s">
        <v>88</v>
      </c>
      <c r="AW182" s="13" t="s">
        <v>35</v>
      </c>
      <c r="AX182" s="13" t="s">
        <v>78</v>
      </c>
      <c r="AY182" s="243" t="s">
        <v>153</v>
      </c>
    </row>
    <row r="183" s="14" customFormat="1">
      <c r="A183" s="14"/>
      <c r="B183" s="244"/>
      <c r="C183" s="245"/>
      <c r="D183" s="234" t="s">
        <v>163</v>
      </c>
      <c r="E183" s="246" t="s">
        <v>1</v>
      </c>
      <c r="F183" s="247" t="s">
        <v>167</v>
      </c>
      <c r="G183" s="245"/>
      <c r="H183" s="248">
        <v>66.85848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163</v>
      </c>
      <c r="AU183" s="254" t="s">
        <v>88</v>
      </c>
      <c r="AV183" s="14" t="s">
        <v>161</v>
      </c>
      <c r="AW183" s="14" t="s">
        <v>35</v>
      </c>
      <c r="AX183" s="14" t="s">
        <v>86</v>
      </c>
      <c r="AY183" s="254" t="s">
        <v>153</v>
      </c>
    </row>
    <row r="184" s="2" customFormat="1" ht="33" customHeight="1">
      <c r="A184" s="39"/>
      <c r="B184" s="40"/>
      <c r="C184" s="219" t="s">
        <v>240</v>
      </c>
      <c r="D184" s="219" t="s">
        <v>156</v>
      </c>
      <c r="E184" s="220" t="s">
        <v>499</v>
      </c>
      <c r="F184" s="221" t="s">
        <v>500</v>
      </c>
      <c r="G184" s="222" t="s">
        <v>170</v>
      </c>
      <c r="H184" s="223">
        <v>214.5</v>
      </c>
      <c r="I184" s="224"/>
      <c r="J184" s="225">
        <f>ROUND(I184*H184,2)</f>
        <v>0</v>
      </c>
      <c r="K184" s="221" t="s">
        <v>160</v>
      </c>
      <c r="L184" s="45"/>
      <c r="M184" s="226" t="s">
        <v>1</v>
      </c>
      <c r="N184" s="227" t="s">
        <v>43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161</v>
      </c>
      <c r="AT184" s="230" t="s">
        <v>156</v>
      </c>
      <c r="AU184" s="230" t="s">
        <v>88</v>
      </c>
      <c r="AY184" s="18" t="s">
        <v>153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86</v>
      </c>
      <c r="BK184" s="231">
        <f>ROUND(I184*H184,2)</f>
        <v>0</v>
      </c>
      <c r="BL184" s="18" t="s">
        <v>161</v>
      </c>
      <c r="BM184" s="230" t="s">
        <v>501</v>
      </c>
    </row>
    <row r="185" s="13" customFormat="1">
      <c r="A185" s="13"/>
      <c r="B185" s="232"/>
      <c r="C185" s="233"/>
      <c r="D185" s="234" t="s">
        <v>163</v>
      </c>
      <c r="E185" s="235" t="s">
        <v>1</v>
      </c>
      <c r="F185" s="236" t="s">
        <v>502</v>
      </c>
      <c r="G185" s="233"/>
      <c r="H185" s="237">
        <v>214.5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163</v>
      </c>
      <c r="AU185" s="243" t="s">
        <v>88</v>
      </c>
      <c r="AV185" s="13" t="s">
        <v>88</v>
      </c>
      <c r="AW185" s="13" t="s">
        <v>35</v>
      </c>
      <c r="AX185" s="13" t="s">
        <v>86</v>
      </c>
      <c r="AY185" s="243" t="s">
        <v>153</v>
      </c>
    </row>
    <row r="186" s="2" customFormat="1" ht="21.75" customHeight="1">
      <c r="A186" s="39"/>
      <c r="B186" s="40"/>
      <c r="C186" s="219" t="s">
        <v>247</v>
      </c>
      <c r="D186" s="219" t="s">
        <v>156</v>
      </c>
      <c r="E186" s="220" t="s">
        <v>503</v>
      </c>
      <c r="F186" s="221" t="s">
        <v>504</v>
      </c>
      <c r="G186" s="222" t="s">
        <v>170</v>
      </c>
      <c r="H186" s="223">
        <v>214.5</v>
      </c>
      <c r="I186" s="224"/>
      <c r="J186" s="225">
        <f>ROUND(I186*H186,2)</f>
        <v>0</v>
      </c>
      <c r="K186" s="221" t="s">
        <v>160</v>
      </c>
      <c r="L186" s="45"/>
      <c r="M186" s="226" t="s">
        <v>1</v>
      </c>
      <c r="N186" s="227" t="s">
        <v>43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161</v>
      </c>
      <c r="AT186" s="230" t="s">
        <v>156</v>
      </c>
      <c r="AU186" s="230" t="s">
        <v>88</v>
      </c>
      <c r="AY186" s="18" t="s">
        <v>153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86</v>
      </c>
      <c r="BK186" s="231">
        <f>ROUND(I186*H186,2)</f>
        <v>0</v>
      </c>
      <c r="BL186" s="18" t="s">
        <v>161</v>
      </c>
      <c r="BM186" s="230" t="s">
        <v>505</v>
      </c>
    </row>
    <row r="187" s="2" customFormat="1" ht="24.15" customHeight="1">
      <c r="A187" s="39"/>
      <c r="B187" s="40"/>
      <c r="C187" s="219" t="s">
        <v>252</v>
      </c>
      <c r="D187" s="219" t="s">
        <v>156</v>
      </c>
      <c r="E187" s="220" t="s">
        <v>506</v>
      </c>
      <c r="F187" s="221" t="s">
        <v>507</v>
      </c>
      <c r="G187" s="222" t="s">
        <v>170</v>
      </c>
      <c r="H187" s="223">
        <v>214.5</v>
      </c>
      <c r="I187" s="224"/>
      <c r="J187" s="225">
        <f>ROUND(I187*H187,2)</f>
        <v>0</v>
      </c>
      <c r="K187" s="221" t="s">
        <v>160</v>
      </c>
      <c r="L187" s="45"/>
      <c r="M187" s="226" t="s">
        <v>1</v>
      </c>
      <c r="N187" s="227" t="s">
        <v>43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161</v>
      </c>
      <c r="AT187" s="230" t="s">
        <v>156</v>
      </c>
      <c r="AU187" s="230" t="s">
        <v>88</v>
      </c>
      <c r="AY187" s="18" t="s">
        <v>153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86</v>
      </c>
      <c r="BK187" s="231">
        <f>ROUND(I187*H187,2)</f>
        <v>0</v>
      </c>
      <c r="BL187" s="18" t="s">
        <v>161</v>
      </c>
      <c r="BM187" s="230" t="s">
        <v>508</v>
      </c>
    </row>
    <row r="188" s="2" customFormat="1" ht="16.5" customHeight="1">
      <c r="A188" s="39"/>
      <c r="B188" s="40"/>
      <c r="C188" s="268" t="s">
        <v>256</v>
      </c>
      <c r="D188" s="268" t="s">
        <v>509</v>
      </c>
      <c r="E188" s="269" t="s">
        <v>510</v>
      </c>
      <c r="F188" s="270" t="s">
        <v>511</v>
      </c>
      <c r="G188" s="271" t="s">
        <v>512</v>
      </c>
      <c r="H188" s="272">
        <v>4.29</v>
      </c>
      <c r="I188" s="273"/>
      <c r="J188" s="274">
        <f>ROUND(I188*H188,2)</f>
        <v>0</v>
      </c>
      <c r="K188" s="270" t="s">
        <v>160</v>
      </c>
      <c r="L188" s="275"/>
      <c r="M188" s="276" t="s">
        <v>1</v>
      </c>
      <c r="N188" s="277" t="s">
        <v>43</v>
      </c>
      <c r="O188" s="92"/>
      <c r="P188" s="228">
        <f>O188*H188</f>
        <v>0</v>
      </c>
      <c r="Q188" s="228">
        <v>0.001</v>
      </c>
      <c r="R188" s="228">
        <f>Q188*H188</f>
        <v>0.0042900000000000004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200</v>
      </c>
      <c r="AT188" s="230" t="s">
        <v>509</v>
      </c>
      <c r="AU188" s="230" t="s">
        <v>88</v>
      </c>
      <c r="AY188" s="18" t="s">
        <v>153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86</v>
      </c>
      <c r="BK188" s="231">
        <f>ROUND(I188*H188,2)</f>
        <v>0</v>
      </c>
      <c r="BL188" s="18" t="s">
        <v>161</v>
      </c>
      <c r="BM188" s="230" t="s">
        <v>513</v>
      </c>
    </row>
    <row r="189" s="13" customFormat="1">
      <c r="A189" s="13"/>
      <c r="B189" s="232"/>
      <c r="C189" s="233"/>
      <c r="D189" s="234" t="s">
        <v>163</v>
      </c>
      <c r="E189" s="233"/>
      <c r="F189" s="236" t="s">
        <v>514</v>
      </c>
      <c r="G189" s="233"/>
      <c r="H189" s="237">
        <v>4.29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163</v>
      </c>
      <c r="AU189" s="243" t="s">
        <v>88</v>
      </c>
      <c r="AV189" s="13" t="s">
        <v>88</v>
      </c>
      <c r="AW189" s="13" t="s">
        <v>4</v>
      </c>
      <c r="AX189" s="13" t="s">
        <v>86</v>
      </c>
      <c r="AY189" s="243" t="s">
        <v>153</v>
      </c>
    </row>
    <row r="190" s="12" customFormat="1" ht="22.8" customHeight="1">
      <c r="A190" s="12"/>
      <c r="B190" s="203"/>
      <c r="C190" s="204"/>
      <c r="D190" s="205" t="s">
        <v>77</v>
      </c>
      <c r="E190" s="217" t="s">
        <v>88</v>
      </c>
      <c r="F190" s="217" t="s">
        <v>515</v>
      </c>
      <c r="G190" s="204"/>
      <c r="H190" s="204"/>
      <c r="I190" s="207"/>
      <c r="J190" s="218">
        <f>BK190</f>
        <v>0</v>
      </c>
      <c r="K190" s="204"/>
      <c r="L190" s="209"/>
      <c r="M190" s="210"/>
      <c r="N190" s="211"/>
      <c r="O190" s="211"/>
      <c r="P190" s="212">
        <f>SUM(P191:P237)</f>
        <v>0</v>
      </c>
      <c r="Q190" s="211"/>
      <c r="R190" s="212">
        <f>SUM(R191:R237)</f>
        <v>750.68061356999999</v>
      </c>
      <c r="S190" s="211"/>
      <c r="T190" s="213">
        <f>SUM(T191:T237)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4" t="s">
        <v>86</v>
      </c>
      <c r="AT190" s="215" t="s">
        <v>77</v>
      </c>
      <c r="AU190" s="215" t="s">
        <v>86</v>
      </c>
      <c r="AY190" s="214" t="s">
        <v>153</v>
      </c>
      <c r="BK190" s="216">
        <f>SUM(BK191:BK237)</f>
        <v>0</v>
      </c>
    </row>
    <row r="191" s="2" customFormat="1" ht="24.15" customHeight="1">
      <c r="A191" s="39"/>
      <c r="B191" s="40"/>
      <c r="C191" s="219" t="s">
        <v>261</v>
      </c>
      <c r="D191" s="219" t="s">
        <v>156</v>
      </c>
      <c r="E191" s="220" t="s">
        <v>516</v>
      </c>
      <c r="F191" s="221" t="s">
        <v>517</v>
      </c>
      <c r="G191" s="222" t="s">
        <v>196</v>
      </c>
      <c r="H191" s="223">
        <v>168</v>
      </c>
      <c r="I191" s="224"/>
      <c r="J191" s="225">
        <f>ROUND(I191*H191,2)</f>
        <v>0</v>
      </c>
      <c r="K191" s="221" t="s">
        <v>160</v>
      </c>
      <c r="L191" s="45"/>
      <c r="M191" s="226" t="s">
        <v>1</v>
      </c>
      <c r="N191" s="227" t="s">
        <v>43</v>
      </c>
      <c r="O191" s="92"/>
      <c r="P191" s="228">
        <f>O191*H191</f>
        <v>0</v>
      </c>
      <c r="Q191" s="228">
        <v>3.0000000000000001E-05</v>
      </c>
      <c r="R191" s="228">
        <f>Q191*H191</f>
        <v>0.0050400000000000002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161</v>
      </c>
      <c r="AT191" s="230" t="s">
        <v>156</v>
      </c>
      <c r="AU191" s="230" t="s">
        <v>88</v>
      </c>
      <c r="AY191" s="18" t="s">
        <v>153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86</v>
      </c>
      <c r="BK191" s="231">
        <f>ROUND(I191*H191,2)</f>
        <v>0</v>
      </c>
      <c r="BL191" s="18" t="s">
        <v>161</v>
      </c>
      <c r="BM191" s="230" t="s">
        <v>518</v>
      </c>
    </row>
    <row r="192" s="15" customFormat="1">
      <c r="A192" s="15"/>
      <c r="B192" s="258"/>
      <c r="C192" s="259"/>
      <c r="D192" s="234" t="s">
        <v>163</v>
      </c>
      <c r="E192" s="260" t="s">
        <v>1</v>
      </c>
      <c r="F192" s="261" t="s">
        <v>519</v>
      </c>
      <c r="G192" s="259"/>
      <c r="H192" s="260" t="s">
        <v>1</v>
      </c>
      <c r="I192" s="262"/>
      <c r="J192" s="259"/>
      <c r="K192" s="259"/>
      <c r="L192" s="263"/>
      <c r="M192" s="264"/>
      <c r="N192" s="265"/>
      <c r="O192" s="265"/>
      <c r="P192" s="265"/>
      <c r="Q192" s="265"/>
      <c r="R192" s="265"/>
      <c r="S192" s="265"/>
      <c r="T192" s="26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7" t="s">
        <v>163</v>
      </c>
      <c r="AU192" s="267" t="s">
        <v>88</v>
      </c>
      <c r="AV192" s="15" t="s">
        <v>86</v>
      </c>
      <c r="AW192" s="15" t="s">
        <v>35</v>
      </c>
      <c r="AX192" s="15" t="s">
        <v>78</v>
      </c>
      <c r="AY192" s="267" t="s">
        <v>153</v>
      </c>
    </row>
    <row r="193" s="13" customFormat="1">
      <c r="A193" s="13"/>
      <c r="B193" s="232"/>
      <c r="C193" s="233"/>
      <c r="D193" s="234" t="s">
        <v>163</v>
      </c>
      <c r="E193" s="235" t="s">
        <v>1</v>
      </c>
      <c r="F193" s="236" t="s">
        <v>520</v>
      </c>
      <c r="G193" s="233"/>
      <c r="H193" s="237">
        <v>168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163</v>
      </c>
      <c r="AU193" s="243" t="s">
        <v>88</v>
      </c>
      <c r="AV193" s="13" t="s">
        <v>88</v>
      </c>
      <c r="AW193" s="13" t="s">
        <v>35</v>
      </c>
      <c r="AX193" s="13" t="s">
        <v>86</v>
      </c>
      <c r="AY193" s="243" t="s">
        <v>153</v>
      </c>
    </row>
    <row r="194" s="2" customFormat="1" ht="33" customHeight="1">
      <c r="A194" s="39"/>
      <c r="B194" s="40"/>
      <c r="C194" s="219" t="s">
        <v>7</v>
      </c>
      <c r="D194" s="219" t="s">
        <v>156</v>
      </c>
      <c r="E194" s="220" t="s">
        <v>521</v>
      </c>
      <c r="F194" s="221" t="s">
        <v>522</v>
      </c>
      <c r="G194" s="222" t="s">
        <v>196</v>
      </c>
      <c r="H194" s="223">
        <v>168</v>
      </c>
      <c r="I194" s="224"/>
      <c r="J194" s="225">
        <f>ROUND(I194*H194,2)</f>
        <v>0</v>
      </c>
      <c r="K194" s="221" t="s">
        <v>160</v>
      </c>
      <c r="L194" s="45"/>
      <c r="M194" s="226" t="s">
        <v>1</v>
      </c>
      <c r="N194" s="227" t="s">
        <v>43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161</v>
      </c>
      <c r="AT194" s="230" t="s">
        <v>156</v>
      </c>
      <c r="AU194" s="230" t="s">
        <v>88</v>
      </c>
      <c r="AY194" s="18" t="s">
        <v>153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86</v>
      </c>
      <c r="BK194" s="231">
        <f>ROUND(I194*H194,2)</f>
        <v>0</v>
      </c>
      <c r="BL194" s="18" t="s">
        <v>161</v>
      </c>
      <c r="BM194" s="230" t="s">
        <v>523</v>
      </c>
    </row>
    <row r="195" s="13" customFormat="1">
      <c r="A195" s="13"/>
      <c r="B195" s="232"/>
      <c r="C195" s="233"/>
      <c r="D195" s="234" t="s">
        <v>163</v>
      </c>
      <c r="E195" s="235" t="s">
        <v>1</v>
      </c>
      <c r="F195" s="236" t="s">
        <v>520</v>
      </c>
      <c r="G195" s="233"/>
      <c r="H195" s="237">
        <v>168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163</v>
      </c>
      <c r="AU195" s="243" t="s">
        <v>88</v>
      </c>
      <c r="AV195" s="13" t="s">
        <v>88</v>
      </c>
      <c r="AW195" s="13" t="s">
        <v>35</v>
      </c>
      <c r="AX195" s="13" t="s">
        <v>86</v>
      </c>
      <c r="AY195" s="243" t="s">
        <v>153</v>
      </c>
    </row>
    <row r="196" s="2" customFormat="1" ht="16.5" customHeight="1">
      <c r="A196" s="39"/>
      <c r="B196" s="40"/>
      <c r="C196" s="268" t="s">
        <v>271</v>
      </c>
      <c r="D196" s="268" t="s">
        <v>509</v>
      </c>
      <c r="E196" s="269" t="s">
        <v>524</v>
      </c>
      <c r="F196" s="270" t="s">
        <v>525</v>
      </c>
      <c r="G196" s="271" t="s">
        <v>159</v>
      </c>
      <c r="H196" s="272">
        <v>52.223999999999997</v>
      </c>
      <c r="I196" s="273"/>
      <c r="J196" s="274">
        <f>ROUND(I196*H196,2)</f>
        <v>0</v>
      </c>
      <c r="K196" s="270" t="s">
        <v>160</v>
      </c>
      <c r="L196" s="275"/>
      <c r="M196" s="276" t="s">
        <v>1</v>
      </c>
      <c r="N196" s="277" t="s">
        <v>43</v>
      </c>
      <c r="O196" s="92"/>
      <c r="P196" s="228">
        <f>O196*H196</f>
        <v>0</v>
      </c>
      <c r="Q196" s="228">
        <v>2.4289999999999998</v>
      </c>
      <c r="R196" s="228">
        <f>Q196*H196</f>
        <v>126.85209599999999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200</v>
      </c>
      <c r="AT196" s="230" t="s">
        <v>509</v>
      </c>
      <c r="AU196" s="230" t="s">
        <v>88</v>
      </c>
      <c r="AY196" s="18" t="s">
        <v>153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86</v>
      </c>
      <c r="BK196" s="231">
        <f>ROUND(I196*H196,2)</f>
        <v>0</v>
      </c>
      <c r="BL196" s="18" t="s">
        <v>161</v>
      </c>
      <c r="BM196" s="230" t="s">
        <v>526</v>
      </c>
    </row>
    <row r="197" s="15" customFormat="1">
      <c r="A197" s="15"/>
      <c r="B197" s="258"/>
      <c r="C197" s="259"/>
      <c r="D197" s="234" t="s">
        <v>163</v>
      </c>
      <c r="E197" s="260" t="s">
        <v>1</v>
      </c>
      <c r="F197" s="261" t="s">
        <v>527</v>
      </c>
      <c r="G197" s="259"/>
      <c r="H197" s="260" t="s">
        <v>1</v>
      </c>
      <c r="I197" s="262"/>
      <c r="J197" s="259"/>
      <c r="K197" s="259"/>
      <c r="L197" s="263"/>
      <c r="M197" s="264"/>
      <c r="N197" s="265"/>
      <c r="O197" s="265"/>
      <c r="P197" s="265"/>
      <c r="Q197" s="265"/>
      <c r="R197" s="265"/>
      <c r="S197" s="265"/>
      <c r="T197" s="26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7" t="s">
        <v>163</v>
      </c>
      <c r="AU197" s="267" t="s">
        <v>88</v>
      </c>
      <c r="AV197" s="15" t="s">
        <v>86</v>
      </c>
      <c r="AW197" s="15" t="s">
        <v>35</v>
      </c>
      <c r="AX197" s="15" t="s">
        <v>78</v>
      </c>
      <c r="AY197" s="267" t="s">
        <v>153</v>
      </c>
    </row>
    <row r="198" s="13" customFormat="1">
      <c r="A198" s="13"/>
      <c r="B198" s="232"/>
      <c r="C198" s="233"/>
      <c r="D198" s="234" t="s">
        <v>163</v>
      </c>
      <c r="E198" s="235" t="s">
        <v>1</v>
      </c>
      <c r="F198" s="236" t="s">
        <v>528</v>
      </c>
      <c r="G198" s="233"/>
      <c r="H198" s="237">
        <v>52.22448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163</v>
      </c>
      <c r="AU198" s="243" t="s">
        <v>88</v>
      </c>
      <c r="AV198" s="13" t="s">
        <v>88</v>
      </c>
      <c r="AW198" s="13" t="s">
        <v>35</v>
      </c>
      <c r="AX198" s="13" t="s">
        <v>86</v>
      </c>
      <c r="AY198" s="243" t="s">
        <v>153</v>
      </c>
    </row>
    <row r="199" s="2" customFormat="1" ht="24.15" customHeight="1">
      <c r="A199" s="39"/>
      <c r="B199" s="40"/>
      <c r="C199" s="219" t="s">
        <v>281</v>
      </c>
      <c r="D199" s="219" t="s">
        <v>156</v>
      </c>
      <c r="E199" s="220" t="s">
        <v>529</v>
      </c>
      <c r="F199" s="221" t="s">
        <v>530</v>
      </c>
      <c r="G199" s="222" t="s">
        <v>250</v>
      </c>
      <c r="H199" s="223">
        <v>2.089</v>
      </c>
      <c r="I199" s="224"/>
      <c r="J199" s="225">
        <f>ROUND(I199*H199,2)</f>
        <v>0</v>
      </c>
      <c r="K199" s="221" t="s">
        <v>160</v>
      </c>
      <c r="L199" s="45"/>
      <c r="M199" s="226" t="s">
        <v>1</v>
      </c>
      <c r="N199" s="227" t="s">
        <v>43</v>
      </c>
      <c r="O199" s="92"/>
      <c r="P199" s="228">
        <f>O199*H199</f>
        <v>0</v>
      </c>
      <c r="Q199" s="228">
        <v>1.11381</v>
      </c>
      <c r="R199" s="228">
        <f>Q199*H199</f>
        <v>2.3267490899999999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161</v>
      </c>
      <c r="AT199" s="230" t="s">
        <v>156</v>
      </c>
      <c r="AU199" s="230" t="s">
        <v>88</v>
      </c>
      <c r="AY199" s="18" t="s">
        <v>153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86</v>
      </c>
      <c r="BK199" s="231">
        <f>ROUND(I199*H199,2)</f>
        <v>0</v>
      </c>
      <c r="BL199" s="18" t="s">
        <v>161</v>
      </c>
      <c r="BM199" s="230" t="s">
        <v>531</v>
      </c>
    </row>
    <row r="200" s="13" customFormat="1">
      <c r="A200" s="13"/>
      <c r="B200" s="232"/>
      <c r="C200" s="233"/>
      <c r="D200" s="234" t="s">
        <v>163</v>
      </c>
      <c r="E200" s="235" t="s">
        <v>1</v>
      </c>
      <c r="F200" s="236" t="s">
        <v>532</v>
      </c>
      <c r="G200" s="233"/>
      <c r="H200" s="237">
        <v>2.0889600000000002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163</v>
      </c>
      <c r="AU200" s="243" t="s">
        <v>88</v>
      </c>
      <c r="AV200" s="13" t="s">
        <v>88</v>
      </c>
      <c r="AW200" s="13" t="s">
        <v>35</v>
      </c>
      <c r="AX200" s="13" t="s">
        <v>86</v>
      </c>
      <c r="AY200" s="243" t="s">
        <v>153</v>
      </c>
    </row>
    <row r="201" s="2" customFormat="1" ht="24.15" customHeight="1">
      <c r="A201" s="39"/>
      <c r="B201" s="40"/>
      <c r="C201" s="219" t="s">
        <v>286</v>
      </c>
      <c r="D201" s="219" t="s">
        <v>156</v>
      </c>
      <c r="E201" s="220" t="s">
        <v>533</v>
      </c>
      <c r="F201" s="221" t="s">
        <v>534</v>
      </c>
      <c r="G201" s="222" t="s">
        <v>159</v>
      </c>
      <c r="H201" s="223">
        <v>64.266000000000005</v>
      </c>
      <c r="I201" s="224"/>
      <c r="J201" s="225">
        <f>ROUND(I201*H201,2)</f>
        <v>0</v>
      </c>
      <c r="K201" s="221" t="s">
        <v>160</v>
      </c>
      <c r="L201" s="45"/>
      <c r="M201" s="226" t="s">
        <v>1</v>
      </c>
      <c r="N201" s="227" t="s">
        <v>43</v>
      </c>
      <c r="O201" s="92"/>
      <c r="P201" s="228">
        <f>O201*H201</f>
        <v>0</v>
      </c>
      <c r="Q201" s="228">
        <v>2.1600000000000001</v>
      </c>
      <c r="R201" s="228">
        <f>Q201*H201</f>
        <v>138.81456000000003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161</v>
      </c>
      <c r="AT201" s="230" t="s">
        <v>156</v>
      </c>
      <c r="AU201" s="230" t="s">
        <v>88</v>
      </c>
      <c r="AY201" s="18" t="s">
        <v>153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86</v>
      </c>
      <c r="BK201" s="231">
        <f>ROUND(I201*H201,2)</f>
        <v>0</v>
      </c>
      <c r="BL201" s="18" t="s">
        <v>161</v>
      </c>
      <c r="BM201" s="230" t="s">
        <v>535</v>
      </c>
    </row>
    <row r="202" s="13" customFormat="1">
      <c r="A202" s="13"/>
      <c r="B202" s="232"/>
      <c r="C202" s="233"/>
      <c r="D202" s="234" t="s">
        <v>163</v>
      </c>
      <c r="E202" s="235" t="s">
        <v>1</v>
      </c>
      <c r="F202" s="236" t="s">
        <v>536</v>
      </c>
      <c r="G202" s="233"/>
      <c r="H202" s="237">
        <v>64.26585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163</v>
      </c>
      <c r="AU202" s="243" t="s">
        <v>88</v>
      </c>
      <c r="AV202" s="13" t="s">
        <v>88</v>
      </c>
      <c r="AW202" s="13" t="s">
        <v>35</v>
      </c>
      <c r="AX202" s="13" t="s">
        <v>86</v>
      </c>
      <c r="AY202" s="243" t="s">
        <v>153</v>
      </c>
    </row>
    <row r="203" s="2" customFormat="1" ht="33" customHeight="1">
      <c r="A203" s="39"/>
      <c r="B203" s="40"/>
      <c r="C203" s="219" t="s">
        <v>293</v>
      </c>
      <c r="D203" s="219" t="s">
        <v>156</v>
      </c>
      <c r="E203" s="220" t="s">
        <v>537</v>
      </c>
      <c r="F203" s="221" t="s">
        <v>538</v>
      </c>
      <c r="G203" s="222" t="s">
        <v>159</v>
      </c>
      <c r="H203" s="223">
        <v>42.908999999999999</v>
      </c>
      <c r="I203" s="224"/>
      <c r="J203" s="225">
        <f>ROUND(I203*H203,2)</f>
        <v>0</v>
      </c>
      <c r="K203" s="221" t="s">
        <v>160</v>
      </c>
      <c r="L203" s="45"/>
      <c r="M203" s="226" t="s">
        <v>1</v>
      </c>
      <c r="N203" s="227" t="s">
        <v>43</v>
      </c>
      <c r="O203" s="92"/>
      <c r="P203" s="228">
        <f>O203*H203</f>
        <v>0</v>
      </c>
      <c r="Q203" s="228">
        <v>2.3010199999999998</v>
      </c>
      <c r="R203" s="228">
        <f>Q203*H203</f>
        <v>98.734467179999996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161</v>
      </c>
      <c r="AT203" s="230" t="s">
        <v>156</v>
      </c>
      <c r="AU203" s="230" t="s">
        <v>88</v>
      </c>
      <c r="AY203" s="18" t="s">
        <v>153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86</v>
      </c>
      <c r="BK203" s="231">
        <f>ROUND(I203*H203,2)</f>
        <v>0</v>
      </c>
      <c r="BL203" s="18" t="s">
        <v>161</v>
      </c>
      <c r="BM203" s="230" t="s">
        <v>539</v>
      </c>
    </row>
    <row r="204" s="13" customFormat="1">
      <c r="A204" s="13"/>
      <c r="B204" s="232"/>
      <c r="C204" s="233"/>
      <c r="D204" s="234" t="s">
        <v>163</v>
      </c>
      <c r="E204" s="235" t="s">
        <v>1</v>
      </c>
      <c r="F204" s="236" t="s">
        <v>540</v>
      </c>
      <c r="G204" s="233"/>
      <c r="H204" s="237">
        <v>42.843899999999998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163</v>
      </c>
      <c r="AU204" s="243" t="s">
        <v>88</v>
      </c>
      <c r="AV204" s="13" t="s">
        <v>88</v>
      </c>
      <c r="AW204" s="13" t="s">
        <v>35</v>
      </c>
      <c r="AX204" s="13" t="s">
        <v>78</v>
      </c>
      <c r="AY204" s="243" t="s">
        <v>153</v>
      </c>
    </row>
    <row r="205" s="13" customFormat="1">
      <c r="A205" s="13"/>
      <c r="B205" s="232"/>
      <c r="C205" s="233"/>
      <c r="D205" s="234" t="s">
        <v>163</v>
      </c>
      <c r="E205" s="235" t="s">
        <v>1</v>
      </c>
      <c r="F205" s="236" t="s">
        <v>541</v>
      </c>
      <c r="G205" s="233"/>
      <c r="H205" s="237">
        <v>0.065000000000000002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163</v>
      </c>
      <c r="AU205" s="243" t="s">
        <v>88</v>
      </c>
      <c r="AV205" s="13" t="s">
        <v>88</v>
      </c>
      <c r="AW205" s="13" t="s">
        <v>35</v>
      </c>
      <c r="AX205" s="13" t="s">
        <v>78</v>
      </c>
      <c r="AY205" s="243" t="s">
        <v>153</v>
      </c>
    </row>
    <row r="206" s="14" customFormat="1">
      <c r="A206" s="14"/>
      <c r="B206" s="244"/>
      <c r="C206" s="245"/>
      <c r="D206" s="234" t="s">
        <v>163</v>
      </c>
      <c r="E206" s="246" t="s">
        <v>1</v>
      </c>
      <c r="F206" s="247" t="s">
        <v>167</v>
      </c>
      <c r="G206" s="245"/>
      <c r="H206" s="248">
        <v>42.908900000000003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163</v>
      </c>
      <c r="AU206" s="254" t="s">
        <v>88</v>
      </c>
      <c r="AV206" s="14" t="s">
        <v>161</v>
      </c>
      <c r="AW206" s="14" t="s">
        <v>35</v>
      </c>
      <c r="AX206" s="14" t="s">
        <v>86</v>
      </c>
      <c r="AY206" s="254" t="s">
        <v>153</v>
      </c>
    </row>
    <row r="207" s="2" customFormat="1" ht="16.5" customHeight="1">
      <c r="A207" s="39"/>
      <c r="B207" s="40"/>
      <c r="C207" s="219" t="s">
        <v>298</v>
      </c>
      <c r="D207" s="219" t="s">
        <v>156</v>
      </c>
      <c r="E207" s="220" t="s">
        <v>542</v>
      </c>
      <c r="F207" s="221" t="s">
        <v>543</v>
      </c>
      <c r="G207" s="222" t="s">
        <v>250</v>
      </c>
      <c r="H207" s="223">
        <v>0.0080000000000000002</v>
      </c>
      <c r="I207" s="224"/>
      <c r="J207" s="225">
        <f>ROUND(I207*H207,2)</f>
        <v>0</v>
      </c>
      <c r="K207" s="221" t="s">
        <v>160</v>
      </c>
      <c r="L207" s="45"/>
      <c r="M207" s="226" t="s">
        <v>1</v>
      </c>
      <c r="N207" s="227" t="s">
        <v>43</v>
      </c>
      <c r="O207" s="92"/>
      <c r="P207" s="228">
        <f>O207*H207</f>
        <v>0</v>
      </c>
      <c r="Q207" s="228">
        <v>1.06277</v>
      </c>
      <c r="R207" s="228">
        <f>Q207*H207</f>
        <v>0.0085021599999999999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161</v>
      </c>
      <c r="AT207" s="230" t="s">
        <v>156</v>
      </c>
      <c r="AU207" s="230" t="s">
        <v>88</v>
      </c>
      <c r="AY207" s="18" t="s">
        <v>153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86</v>
      </c>
      <c r="BK207" s="231">
        <f>ROUND(I207*H207,2)</f>
        <v>0</v>
      </c>
      <c r="BL207" s="18" t="s">
        <v>161</v>
      </c>
      <c r="BM207" s="230" t="s">
        <v>544</v>
      </c>
    </row>
    <row r="208" s="13" customFormat="1">
      <c r="A208" s="13"/>
      <c r="B208" s="232"/>
      <c r="C208" s="233"/>
      <c r="D208" s="234" t="s">
        <v>163</v>
      </c>
      <c r="E208" s="235" t="s">
        <v>1</v>
      </c>
      <c r="F208" s="236" t="s">
        <v>545</v>
      </c>
      <c r="G208" s="233"/>
      <c r="H208" s="237">
        <v>0.0083160000000000005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163</v>
      </c>
      <c r="AU208" s="243" t="s">
        <v>88</v>
      </c>
      <c r="AV208" s="13" t="s">
        <v>88</v>
      </c>
      <c r="AW208" s="13" t="s">
        <v>35</v>
      </c>
      <c r="AX208" s="13" t="s">
        <v>86</v>
      </c>
      <c r="AY208" s="243" t="s">
        <v>153</v>
      </c>
    </row>
    <row r="209" s="2" customFormat="1" ht="33" customHeight="1">
      <c r="A209" s="39"/>
      <c r="B209" s="40"/>
      <c r="C209" s="219" t="s">
        <v>303</v>
      </c>
      <c r="D209" s="219" t="s">
        <v>156</v>
      </c>
      <c r="E209" s="220" t="s">
        <v>546</v>
      </c>
      <c r="F209" s="221" t="s">
        <v>547</v>
      </c>
      <c r="G209" s="222" t="s">
        <v>170</v>
      </c>
      <c r="H209" s="223">
        <v>0.5</v>
      </c>
      <c r="I209" s="224"/>
      <c r="J209" s="225">
        <f>ROUND(I209*H209,2)</f>
        <v>0</v>
      </c>
      <c r="K209" s="221" t="s">
        <v>160</v>
      </c>
      <c r="L209" s="45"/>
      <c r="M209" s="226" t="s">
        <v>1</v>
      </c>
      <c r="N209" s="227" t="s">
        <v>43</v>
      </c>
      <c r="O209" s="92"/>
      <c r="P209" s="228">
        <f>O209*H209</f>
        <v>0</v>
      </c>
      <c r="Q209" s="228">
        <v>0.49689</v>
      </c>
      <c r="R209" s="228">
        <f>Q209*H209</f>
        <v>0.248445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161</v>
      </c>
      <c r="AT209" s="230" t="s">
        <v>156</v>
      </c>
      <c r="AU209" s="230" t="s">
        <v>88</v>
      </c>
      <c r="AY209" s="18" t="s">
        <v>153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86</v>
      </c>
      <c r="BK209" s="231">
        <f>ROUND(I209*H209,2)</f>
        <v>0</v>
      </c>
      <c r="BL209" s="18" t="s">
        <v>161</v>
      </c>
      <c r="BM209" s="230" t="s">
        <v>548</v>
      </c>
    </row>
    <row r="210" s="13" customFormat="1">
      <c r="A210" s="13"/>
      <c r="B210" s="232"/>
      <c r="C210" s="233"/>
      <c r="D210" s="234" t="s">
        <v>163</v>
      </c>
      <c r="E210" s="235" t="s">
        <v>1</v>
      </c>
      <c r="F210" s="236" t="s">
        <v>549</v>
      </c>
      <c r="G210" s="233"/>
      <c r="H210" s="237">
        <v>0.5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163</v>
      </c>
      <c r="AU210" s="243" t="s">
        <v>88</v>
      </c>
      <c r="AV210" s="13" t="s">
        <v>88</v>
      </c>
      <c r="AW210" s="13" t="s">
        <v>35</v>
      </c>
      <c r="AX210" s="13" t="s">
        <v>86</v>
      </c>
      <c r="AY210" s="243" t="s">
        <v>153</v>
      </c>
    </row>
    <row r="211" s="2" customFormat="1" ht="24.15" customHeight="1">
      <c r="A211" s="39"/>
      <c r="B211" s="40"/>
      <c r="C211" s="219" t="s">
        <v>308</v>
      </c>
      <c r="D211" s="219" t="s">
        <v>156</v>
      </c>
      <c r="E211" s="220" t="s">
        <v>550</v>
      </c>
      <c r="F211" s="221" t="s">
        <v>551</v>
      </c>
      <c r="G211" s="222" t="s">
        <v>250</v>
      </c>
      <c r="H211" s="223">
        <v>0.0050000000000000001</v>
      </c>
      <c r="I211" s="224"/>
      <c r="J211" s="225">
        <f>ROUND(I211*H211,2)</f>
        <v>0</v>
      </c>
      <c r="K211" s="221" t="s">
        <v>160</v>
      </c>
      <c r="L211" s="45"/>
      <c r="M211" s="226" t="s">
        <v>1</v>
      </c>
      <c r="N211" s="227" t="s">
        <v>43</v>
      </c>
      <c r="O211" s="92"/>
      <c r="P211" s="228">
        <f>O211*H211</f>
        <v>0</v>
      </c>
      <c r="Q211" s="228">
        <v>1.0593999999999999</v>
      </c>
      <c r="R211" s="228">
        <f>Q211*H211</f>
        <v>0.0052969999999999996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161</v>
      </c>
      <c r="AT211" s="230" t="s">
        <v>156</v>
      </c>
      <c r="AU211" s="230" t="s">
        <v>88</v>
      </c>
      <c r="AY211" s="18" t="s">
        <v>153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86</v>
      </c>
      <c r="BK211" s="231">
        <f>ROUND(I211*H211,2)</f>
        <v>0</v>
      </c>
      <c r="BL211" s="18" t="s">
        <v>161</v>
      </c>
      <c r="BM211" s="230" t="s">
        <v>552</v>
      </c>
    </row>
    <row r="212" s="13" customFormat="1">
      <c r="A212" s="13"/>
      <c r="B212" s="232"/>
      <c r="C212" s="233"/>
      <c r="D212" s="234" t="s">
        <v>163</v>
      </c>
      <c r="E212" s="235" t="s">
        <v>1</v>
      </c>
      <c r="F212" s="236" t="s">
        <v>553</v>
      </c>
      <c r="G212" s="233"/>
      <c r="H212" s="237">
        <v>0.0050000000000000001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163</v>
      </c>
      <c r="AU212" s="243" t="s">
        <v>88</v>
      </c>
      <c r="AV212" s="13" t="s">
        <v>88</v>
      </c>
      <c r="AW212" s="13" t="s">
        <v>35</v>
      </c>
      <c r="AX212" s="13" t="s">
        <v>86</v>
      </c>
      <c r="AY212" s="243" t="s">
        <v>153</v>
      </c>
    </row>
    <row r="213" s="2" customFormat="1" ht="24.15" customHeight="1">
      <c r="A213" s="39"/>
      <c r="B213" s="40"/>
      <c r="C213" s="219" t="s">
        <v>315</v>
      </c>
      <c r="D213" s="219" t="s">
        <v>156</v>
      </c>
      <c r="E213" s="220" t="s">
        <v>554</v>
      </c>
      <c r="F213" s="221" t="s">
        <v>555</v>
      </c>
      <c r="G213" s="222" t="s">
        <v>159</v>
      </c>
      <c r="H213" s="223">
        <v>143.577</v>
      </c>
      <c r="I213" s="224"/>
      <c r="J213" s="225">
        <f>ROUND(I213*H213,2)</f>
        <v>0</v>
      </c>
      <c r="K213" s="221" t="s">
        <v>160</v>
      </c>
      <c r="L213" s="45"/>
      <c r="M213" s="226" t="s">
        <v>1</v>
      </c>
      <c r="N213" s="227" t="s">
        <v>43</v>
      </c>
      <c r="O213" s="92"/>
      <c r="P213" s="228">
        <f>O213*H213</f>
        <v>0</v>
      </c>
      <c r="Q213" s="228">
        <v>2.5018699999999998</v>
      </c>
      <c r="R213" s="228">
        <f>Q213*H213</f>
        <v>359.21098898999998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161</v>
      </c>
      <c r="AT213" s="230" t="s">
        <v>156</v>
      </c>
      <c r="AU213" s="230" t="s">
        <v>88</v>
      </c>
      <c r="AY213" s="18" t="s">
        <v>153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86</v>
      </c>
      <c r="BK213" s="231">
        <f>ROUND(I213*H213,2)</f>
        <v>0</v>
      </c>
      <c r="BL213" s="18" t="s">
        <v>161</v>
      </c>
      <c r="BM213" s="230" t="s">
        <v>556</v>
      </c>
    </row>
    <row r="214" s="15" customFormat="1">
      <c r="A214" s="15"/>
      <c r="B214" s="258"/>
      <c r="C214" s="259"/>
      <c r="D214" s="234" t="s">
        <v>163</v>
      </c>
      <c r="E214" s="260" t="s">
        <v>1</v>
      </c>
      <c r="F214" s="261" t="s">
        <v>557</v>
      </c>
      <c r="G214" s="259"/>
      <c r="H214" s="260" t="s">
        <v>1</v>
      </c>
      <c r="I214" s="262"/>
      <c r="J214" s="259"/>
      <c r="K214" s="259"/>
      <c r="L214" s="263"/>
      <c r="M214" s="264"/>
      <c r="N214" s="265"/>
      <c r="O214" s="265"/>
      <c r="P214" s="265"/>
      <c r="Q214" s="265"/>
      <c r="R214" s="265"/>
      <c r="S214" s="265"/>
      <c r="T214" s="26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7" t="s">
        <v>163</v>
      </c>
      <c r="AU214" s="267" t="s">
        <v>88</v>
      </c>
      <c r="AV214" s="15" t="s">
        <v>86</v>
      </c>
      <c r="AW214" s="15" t="s">
        <v>35</v>
      </c>
      <c r="AX214" s="15" t="s">
        <v>78</v>
      </c>
      <c r="AY214" s="267" t="s">
        <v>153</v>
      </c>
    </row>
    <row r="215" s="13" customFormat="1">
      <c r="A215" s="13"/>
      <c r="B215" s="232"/>
      <c r="C215" s="233"/>
      <c r="D215" s="234" t="s">
        <v>163</v>
      </c>
      <c r="E215" s="235" t="s">
        <v>1</v>
      </c>
      <c r="F215" s="236" t="s">
        <v>558</v>
      </c>
      <c r="G215" s="233"/>
      <c r="H215" s="237">
        <v>143.57662500000001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163</v>
      </c>
      <c r="AU215" s="243" t="s">
        <v>88</v>
      </c>
      <c r="AV215" s="13" t="s">
        <v>88</v>
      </c>
      <c r="AW215" s="13" t="s">
        <v>35</v>
      </c>
      <c r="AX215" s="13" t="s">
        <v>86</v>
      </c>
      <c r="AY215" s="243" t="s">
        <v>153</v>
      </c>
    </row>
    <row r="216" s="2" customFormat="1" ht="16.5" customHeight="1">
      <c r="A216" s="39"/>
      <c r="B216" s="40"/>
      <c r="C216" s="219" t="s">
        <v>320</v>
      </c>
      <c r="D216" s="219" t="s">
        <v>156</v>
      </c>
      <c r="E216" s="220" t="s">
        <v>559</v>
      </c>
      <c r="F216" s="221" t="s">
        <v>560</v>
      </c>
      <c r="G216" s="222" t="s">
        <v>170</v>
      </c>
      <c r="H216" s="223">
        <v>32.561999999999998</v>
      </c>
      <c r="I216" s="224"/>
      <c r="J216" s="225">
        <f>ROUND(I216*H216,2)</f>
        <v>0</v>
      </c>
      <c r="K216" s="221" t="s">
        <v>160</v>
      </c>
      <c r="L216" s="45"/>
      <c r="M216" s="226" t="s">
        <v>1</v>
      </c>
      <c r="N216" s="227" t="s">
        <v>43</v>
      </c>
      <c r="O216" s="92"/>
      <c r="P216" s="228">
        <f>O216*H216</f>
        <v>0</v>
      </c>
      <c r="Q216" s="228">
        <v>0.00247</v>
      </c>
      <c r="R216" s="228">
        <f>Q216*H216</f>
        <v>0.080428139999999995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161</v>
      </c>
      <c r="AT216" s="230" t="s">
        <v>156</v>
      </c>
      <c r="AU216" s="230" t="s">
        <v>88</v>
      </c>
      <c r="AY216" s="18" t="s">
        <v>153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86</v>
      </c>
      <c r="BK216" s="231">
        <f>ROUND(I216*H216,2)</f>
        <v>0</v>
      </c>
      <c r="BL216" s="18" t="s">
        <v>161</v>
      </c>
      <c r="BM216" s="230" t="s">
        <v>561</v>
      </c>
    </row>
    <row r="217" s="13" customFormat="1">
      <c r="A217" s="13"/>
      <c r="B217" s="232"/>
      <c r="C217" s="233"/>
      <c r="D217" s="234" t="s">
        <v>163</v>
      </c>
      <c r="E217" s="235" t="s">
        <v>1</v>
      </c>
      <c r="F217" s="236" t="s">
        <v>562</v>
      </c>
      <c r="G217" s="233"/>
      <c r="H217" s="237">
        <v>7.7590000000000003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163</v>
      </c>
      <c r="AU217" s="243" t="s">
        <v>88</v>
      </c>
      <c r="AV217" s="13" t="s">
        <v>88</v>
      </c>
      <c r="AW217" s="13" t="s">
        <v>35</v>
      </c>
      <c r="AX217" s="13" t="s">
        <v>78</v>
      </c>
      <c r="AY217" s="243" t="s">
        <v>153</v>
      </c>
    </row>
    <row r="218" s="13" customFormat="1">
      <c r="A218" s="13"/>
      <c r="B218" s="232"/>
      <c r="C218" s="233"/>
      <c r="D218" s="234" t="s">
        <v>163</v>
      </c>
      <c r="E218" s="235" t="s">
        <v>1</v>
      </c>
      <c r="F218" s="236" t="s">
        <v>563</v>
      </c>
      <c r="G218" s="233"/>
      <c r="H218" s="237">
        <v>24.802499999999998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163</v>
      </c>
      <c r="AU218" s="243" t="s">
        <v>88</v>
      </c>
      <c r="AV218" s="13" t="s">
        <v>88</v>
      </c>
      <c r="AW218" s="13" t="s">
        <v>35</v>
      </c>
      <c r="AX218" s="13" t="s">
        <v>78</v>
      </c>
      <c r="AY218" s="243" t="s">
        <v>153</v>
      </c>
    </row>
    <row r="219" s="14" customFormat="1">
      <c r="A219" s="14"/>
      <c r="B219" s="244"/>
      <c r="C219" s="245"/>
      <c r="D219" s="234" t="s">
        <v>163</v>
      </c>
      <c r="E219" s="246" t="s">
        <v>1</v>
      </c>
      <c r="F219" s="247" t="s">
        <v>167</v>
      </c>
      <c r="G219" s="245"/>
      <c r="H219" s="248">
        <v>32.561500000000002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163</v>
      </c>
      <c r="AU219" s="254" t="s">
        <v>88</v>
      </c>
      <c r="AV219" s="14" t="s">
        <v>161</v>
      </c>
      <c r="AW219" s="14" t="s">
        <v>35</v>
      </c>
      <c r="AX219" s="14" t="s">
        <v>86</v>
      </c>
      <c r="AY219" s="254" t="s">
        <v>153</v>
      </c>
    </row>
    <row r="220" s="2" customFormat="1" ht="16.5" customHeight="1">
      <c r="A220" s="39"/>
      <c r="B220" s="40"/>
      <c r="C220" s="219" t="s">
        <v>325</v>
      </c>
      <c r="D220" s="219" t="s">
        <v>156</v>
      </c>
      <c r="E220" s="220" t="s">
        <v>564</v>
      </c>
      <c r="F220" s="221" t="s">
        <v>565</v>
      </c>
      <c r="G220" s="222" t="s">
        <v>170</v>
      </c>
      <c r="H220" s="223">
        <v>32.561999999999998</v>
      </c>
      <c r="I220" s="224"/>
      <c r="J220" s="225">
        <f>ROUND(I220*H220,2)</f>
        <v>0</v>
      </c>
      <c r="K220" s="221" t="s">
        <v>160</v>
      </c>
      <c r="L220" s="45"/>
      <c r="M220" s="226" t="s">
        <v>1</v>
      </c>
      <c r="N220" s="227" t="s">
        <v>43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161</v>
      </c>
      <c r="AT220" s="230" t="s">
        <v>156</v>
      </c>
      <c r="AU220" s="230" t="s">
        <v>88</v>
      </c>
      <c r="AY220" s="18" t="s">
        <v>153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86</v>
      </c>
      <c r="BK220" s="231">
        <f>ROUND(I220*H220,2)</f>
        <v>0</v>
      </c>
      <c r="BL220" s="18" t="s">
        <v>161</v>
      </c>
      <c r="BM220" s="230" t="s">
        <v>566</v>
      </c>
    </row>
    <row r="221" s="2" customFormat="1" ht="21.75" customHeight="1">
      <c r="A221" s="39"/>
      <c r="B221" s="40"/>
      <c r="C221" s="219" t="s">
        <v>332</v>
      </c>
      <c r="D221" s="219" t="s">
        <v>156</v>
      </c>
      <c r="E221" s="220" t="s">
        <v>567</v>
      </c>
      <c r="F221" s="221" t="s">
        <v>568</v>
      </c>
      <c r="G221" s="222" t="s">
        <v>250</v>
      </c>
      <c r="H221" s="223">
        <v>15.792999999999999</v>
      </c>
      <c r="I221" s="224"/>
      <c r="J221" s="225">
        <f>ROUND(I221*H221,2)</f>
        <v>0</v>
      </c>
      <c r="K221" s="221" t="s">
        <v>160</v>
      </c>
      <c r="L221" s="45"/>
      <c r="M221" s="226" t="s">
        <v>1</v>
      </c>
      <c r="N221" s="227" t="s">
        <v>43</v>
      </c>
      <c r="O221" s="92"/>
      <c r="P221" s="228">
        <f>O221*H221</f>
        <v>0</v>
      </c>
      <c r="Q221" s="228">
        <v>1.0606199999999999</v>
      </c>
      <c r="R221" s="228">
        <f>Q221*H221</f>
        <v>16.750371659999999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161</v>
      </c>
      <c r="AT221" s="230" t="s">
        <v>156</v>
      </c>
      <c r="AU221" s="230" t="s">
        <v>88</v>
      </c>
      <c r="AY221" s="18" t="s">
        <v>153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86</v>
      </c>
      <c r="BK221" s="231">
        <f>ROUND(I221*H221,2)</f>
        <v>0</v>
      </c>
      <c r="BL221" s="18" t="s">
        <v>161</v>
      </c>
      <c r="BM221" s="230" t="s">
        <v>569</v>
      </c>
    </row>
    <row r="222" s="13" customFormat="1">
      <c r="A222" s="13"/>
      <c r="B222" s="232"/>
      <c r="C222" s="233"/>
      <c r="D222" s="234" t="s">
        <v>163</v>
      </c>
      <c r="E222" s="235" t="s">
        <v>1</v>
      </c>
      <c r="F222" s="236" t="s">
        <v>570</v>
      </c>
      <c r="G222" s="233"/>
      <c r="H222" s="237">
        <v>15.793469999999999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163</v>
      </c>
      <c r="AU222" s="243" t="s">
        <v>88</v>
      </c>
      <c r="AV222" s="13" t="s">
        <v>88</v>
      </c>
      <c r="AW222" s="13" t="s">
        <v>35</v>
      </c>
      <c r="AX222" s="13" t="s">
        <v>86</v>
      </c>
      <c r="AY222" s="243" t="s">
        <v>153</v>
      </c>
    </row>
    <row r="223" s="2" customFormat="1" ht="24.15" customHeight="1">
      <c r="A223" s="39"/>
      <c r="B223" s="40"/>
      <c r="C223" s="219" t="s">
        <v>337</v>
      </c>
      <c r="D223" s="219" t="s">
        <v>156</v>
      </c>
      <c r="E223" s="220" t="s">
        <v>571</v>
      </c>
      <c r="F223" s="221" t="s">
        <v>572</v>
      </c>
      <c r="G223" s="222" t="s">
        <v>159</v>
      </c>
      <c r="H223" s="223">
        <v>0.84299999999999997</v>
      </c>
      <c r="I223" s="224"/>
      <c r="J223" s="225">
        <f>ROUND(I223*H223,2)</f>
        <v>0</v>
      </c>
      <c r="K223" s="221" t="s">
        <v>160</v>
      </c>
      <c r="L223" s="45"/>
      <c r="M223" s="226" t="s">
        <v>1</v>
      </c>
      <c r="N223" s="227" t="s">
        <v>43</v>
      </c>
      <c r="O223" s="92"/>
      <c r="P223" s="228">
        <f>O223*H223</f>
        <v>0</v>
      </c>
      <c r="Q223" s="228">
        <v>2.5018699999999998</v>
      </c>
      <c r="R223" s="228">
        <f>Q223*H223</f>
        <v>2.1090764099999997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161</v>
      </c>
      <c r="AT223" s="230" t="s">
        <v>156</v>
      </c>
      <c r="AU223" s="230" t="s">
        <v>88</v>
      </c>
      <c r="AY223" s="18" t="s">
        <v>153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86</v>
      </c>
      <c r="BK223" s="231">
        <f>ROUND(I223*H223,2)</f>
        <v>0</v>
      </c>
      <c r="BL223" s="18" t="s">
        <v>161</v>
      </c>
      <c r="BM223" s="230" t="s">
        <v>573</v>
      </c>
    </row>
    <row r="224" s="13" customFormat="1">
      <c r="A224" s="13"/>
      <c r="B224" s="232"/>
      <c r="C224" s="233"/>
      <c r="D224" s="234" t="s">
        <v>163</v>
      </c>
      <c r="E224" s="235" t="s">
        <v>1</v>
      </c>
      <c r="F224" s="236" t="s">
        <v>574</v>
      </c>
      <c r="G224" s="233"/>
      <c r="H224" s="237">
        <v>0.84319999999999995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163</v>
      </c>
      <c r="AU224" s="243" t="s">
        <v>88</v>
      </c>
      <c r="AV224" s="13" t="s">
        <v>88</v>
      </c>
      <c r="AW224" s="13" t="s">
        <v>35</v>
      </c>
      <c r="AX224" s="13" t="s">
        <v>86</v>
      </c>
      <c r="AY224" s="243" t="s">
        <v>153</v>
      </c>
    </row>
    <row r="225" s="2" customFormat="1" ht="16.5" customHeight="1">
      <c r="A225" s="39"/>
      <c r="B225" s="40"/>
      <c r="C225" s="219" t="s">
        <v>342</v>
      </c>
      <c r="D225" s="219" t="s">
        <v>156</v>
      </c>
      <c r="E225" s="220" t="s">
        <v>575</v>
      </c>
      <c r="F225" s="221" t="s">
        <v>576</v>
      </c>
      <c r="G225" s="222" t="s">
        <v>170</v>
      </c>
      <c r="H225" s="223">
        <v>3.7120000000000002</v>
      </c>
      <c r="I225" s="224"/>
      <c r="J225" s="225">
        <f>ROUND(I225*H225,2)</f>
        <v>0</v>
      </c>
      <c r="K225" s="221" t="s">
        <v>160</v>
      </c>
      <c r="L225" s="45"/>
      <c r="M225" s="226" t="s">
        <v>1</v>
      </c>
      <c r="N225" s="227" t="s">
        <v>43</v>
      </c>
      <c r="O225" s="92"/>
      <c r="P225" s="228">
        <f>O225*H225</f>
        <v>0</v>
      </c>
      <c r="Q225" s="228">
        <v>0.0026900000000000001</v>
      </c>
      <c r="R225" s="228">
        <f>Q225*H225</f>
        <v>0.0099852800000000009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161</v>
      </c>
      <c r="AT225" s="230" t="s">
        <v>156</v>
      </c>
      <c r="AU225" s="230" t="s">
        <v>88</v>
      </c>
      <c r="AY225" s="18" t="s">
        <v>153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86</v>
      </c>
      <c r="BK225" s="231">
        <f>ROUND(I225*H225,2)</f>
        <v>0</v>
      </c>
      <c r="BL225" s="18" t="s">
        <v>161</v>
      </c>
      <c r="BM225" s="230" t="s">
        <v>577</v>
      </c>
    </row>
    <row r="226" s="13" customFormat="1">
      <c r="A226" s="13"/>
      <c r="B226" s="232"/>
      <c r="C226" s="233"/>
      <c r="D226" s="234" t="s">
        <v>163</v>
      </c>
      <c r="E226" s="235" t="s">
        <v>1</v>
      </c>
      <c r="F226" s="236" t="s">
        <v>578</v>
      </c>
      <c r="G226" s="233"/>
      <c r="H226" s="237">
        <v>3.7120000000000002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163</v>
      </c>
      <c r="AU226" s="243" t="s">
        <v>88</v>
      </c>
      <c r="AV226" s="13" t="s">
        <v>88</v>
      </c>
      <c r="AW226" s="13" t="s">
        <v>35</v>
      </c>
      <c r="AX226" s="13" t="s">
        <v>86</v>
      </c>
      <c r="AY226" s="243" t="s">
        <v>153</v>
      </c>
    </row>
    <row r="227" s="2" customFormat="1" ht="16.5" customHeight="1">
      <c r="A227" s="39"/>
      <c r="B227" s="40"/>
      <c r="C227" s="219" t="s">
        <v>348</v>
      </c>
      <c r="D227" s="219" t="s">
        <v>156</v>
      </c>
      <c r="E227" s="220" t="s">
        <v>579</v>
      </c>
      <c r="F227" s="221" t="s">
        <v>580</v>
      </c>
      <c r="G227" s="222" t="s">
        <v>170</v>
      </c>
      <c r="H227" s="223">
        <v>3.7120000000000002</v>
      </c>
      <c r="I227" s="224"/>
      <c r="J227" s="225">
        <f>ROUND(I227*H227,2)</f>
        <v>0</v>
      </c>
      <c r="K227" s="221" t="s">
        <v>160</v>
      </c>
      <c r="L227" s="45"/>
      <c r="M227" s="226" t="s">
        <v>1</v>
      </c>
      <c r="N227" s="227" t="s">
        <v>43</v>
      </c>
      <c r="O227" s="92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161</v>
      </c>
      <c r="AT227" s="230" t="s">
        <v>156</v>
      </c>
      <c r="AU227" s="230" t="s">
        <v>88</v>
      </c>
      <c r="AY227" s="18" t="s">
        <v>153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86</v>
      </c>
      <c r="BK227" s="231">
        <f>ROUND(I227*H227,2)</f>
        <v>0</v>
      </c>
      <c r="BL227" s="18" t="s">
        <v>161</v>
      </c>
      <c r="BM227" s="230" t="s">
        <v>581</v>
      </c>
    </row>
    <row r="228" s="2" customFormat="1" ht="21.75" customHeight="1">
      <c r="A228" s="39"/>
      <c r="B228" s="40"/>
      <c r="C228" s="219" t="s">
        <v>352</v>
      </c>
      <c r="D228" s="219" t="s">
        <v>156</v>
      </c>
      <c r="E228" s="220" t="s">
        <v>582</v>
      </c>
      <c r="F228" s="221" t="s">
        <v>583</v>
      </c>
      <c r="G228" s="222" t="s">
        <v>250</v>
      </c>
      <c r="H228" s="223">
        <v>0.092999999999999999</v>
      </c>
      <c r="I228" s="224"/>
      <c r="J228" s="225">
        <f>ROUND(I228*H228,2)</f>
        <v>0</v>
      </c>
      <c r="K228" s="221" t="s">
        <v>160</v>
      </c>
      <c r="L228" s="45"/>
      <c r="M228" s="226" t="s">
        <v>1</v>
      </c>
      <c r="N228" s="227" t="s">
        <v>43</v>
      </c>
      <c r="O228" s="92"/>
      <c r="P228" s="228">
        <f>O228*H228</f>
        <v>0</v>
      </c>
      <c r="Q228" s="228">
        <v>1.0606199999999999</v>
      </c>
      <c r="R228" s="228">
        <f>Q228*H228</f>
        <v>0.098637659999999988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161</v>
      </c>
      <c r="AT228" s="230" t="s">
        <v>156</v>
      </c>
      <c r="AU228" s="230" t="s">
        <v>88</v>
      </c>
      <c r="AY228" s="18" t="s">
        <v>153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86</v>
      </c>
      <c r="BK228" s="231">
        <f>ROUND(I228*H228,2)</f>
        <v>0</v>
      </c>
      <c r="BL228" s="18" t="s">
        <v>161</v>
      </c>
      <c r="BM228" s="230" t="s">
        <v>584</v>
      </c>
    </row>
    <row r="229" s="13" customFormat="1">
      <c r="A229" s="13"/>
      <c r="B229" s="232"/>
      <c r="C229" s="233"/>
      <c r="D229" s="234" t="s">
        <v>163</v>
      </c>
      <c r="E229" s="235" t="s">
        <v>1</v>
      </c>
      <c r="F229" s="236" t="s">
        <v>585</v>
      </c>
      <c r="G229" s="233"/>
      <c r="H229" s="237">
        <v>0.092730000000000007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163</v>
      </c>
      <c r="AU229" s="243" t="s">
        <v>88</v>
      </c>
      <c r="AV229" s="13" t="s">
        <v>88</v>
      </c>
      <c r="AW229" s="13" t="s">
        <v>35</v>
      </c>
      <c r="AX229" s="13" t="s">
        <v>86</v>
      </c>
      <c r="AY229" s="243" t="s">
        <v>153</v>
      </c>
    </row>
    <row r="230" s="2" customFormat="1" ht="24.15" customHeight="1">
      <c r="A230" s="39"/>
      <c r="B230" s="40"/>
      <c r="C230" s="219" t="s">
        <v>358</v>
      </c>
      <c r="D230" s="219" t="s">
        <v>156</v>
      </c>
      <c r="E230" s="220" t="s">
        <v>586</v>
      </c>
      <c r="F230" s="221" t="s">
        <v>587</v>
      </c>
      <c r="G230" s="222" t="s">
        <v>159</v>
      </c>
      <c r="H230" s="223">
        <v>2.0550000000000002</v>
      </c>
      <c r="I230" s="224"/>
      <c r="J230" s="225">
        <f>ROUND(I230*H230,2)</f>
        <v>0</v>
      </c>
      <c r="K230" s="221" t="s">
        <v>160</v>
      </c>
      <c r="L230" s="45"/>
      <c r="M230" s="226" t="s">
        <v>1</v>
      </c>
      <c r="N230" s="227" t="s">
        <v>43</v>
      </c>
      <c r="O230" s="92"/>
      <c r="P230" s="228">
        <f>O230*H230</f>
        <v>0</v>
      </c>
      <c r="Q230" s="228">
        <v>2.5018699999999998</v>
      </c>
      <c r="R230" s="228">
        <f>Q230*H230</f>
        <v>5.14134285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161</v>
      </c>
      <c r="AT230" s="230" t="s">
        <v>156</v>
      </c>
      <c r="AU230" s="230" t="s">
        <v>88</v>
      </c>
      <c r="AY230" s="18" t="s">
        <v>153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86</v>
      </c>
      <c r="BK230" s="231">
        <f>ROUND(I230*H230,2)</f>
        <v>0</v>
      </c>
      <c r="BL230" s="18" t="s">
        <v>161</v>
      </c>
      <c r="BM230" s="230" t="s">
        <v>588</v>
      </c>
    </row>
    <row r="231" s="15" customFormat="1">
      <c r="A231" s="15"/>
      <c r="B231" s="258"/>
      <c r="C231" s="259"/>
      <c r="D231" s="234" t="s">
        <v>163</v>
      </c>
      <c r="E231" s="260" t="s">
        <v>1</v>
      </c>
      <c r="F231" s="261" t="s">
        <v>557</v>
      </c>
      <c r="G231" s="259"/>
      <c r="H231" s="260" t="s">
        <v>1</v>
      </c>
      <c r="I231" s="262"/>
      <c r="J231" s="259"/>
      <c r="K231" s="259"/>
      <c r="L231" s="263"/>
      <c r="M231" s="264"/>
      <c r="N231" s="265"/>
      <c r="O231" s="265"/>
      <c r="P231" s="265"/>
      <c r="Q231" s="265"/>
      <c r="R231" s="265"/>
      <c r="S231" s="265"/>
      <c r="T231" s="26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7" t="s">
        <v>163</v>
      </c>
      <c r="AU231" s="267" t="s">
        <v>88</v>
      </c>
      <c r="AV231" s="15" t="s">
        <v>86</v>
      </c>
      <c r="AW231" s="15" t="s">
        <v>35</v>
      </c>
      <c r="AX231" s="15" t="s">
        <v>78</v>
      </c>
      <c r="AY231" s="267" t="s">
        <v>153</v>
      </c>
    </row>
    <row r="232" s="13" customFormat="1">
      <c r="A232" s="13"/>
      <c r="B232" s="232"/>
      <c r="C232" s="233"/>
      <c r="D232" s="234" t="s">
        <v>163</v>
      </c>
      <c r="E232" s="235" t="s">
        <v>1</v>
      </c>
      <c r="F232" s="236" t="s">
        <v>589</v>
      </c>
      <c r="G232" s="233"/>
      <c r="H232" s="237">
        <v>2.0546250000000001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163</v>
      </c>
      <c r="AU232" s="243" t="s">
        <v>88</v>
      </c>
      <c r="AV232" s="13" t="s">
        <v>88</v>
      </c>
      <c r="AW232" s="13" t="s">
        <v>35</v>
      </c>
      <c r="AX232" s="13" t="s">
        <v>86</v>
      </c>
      <c r="AY232" s="243" t="s">
        <v>153</v>
      </c>
    </row>
    <row r="233" s="2" customFormat="1" ht="16.5" customHeight="1">
      <c r="A233" s="39"/>
      <c r="B233" s="40"/>
      <c r="C233" s="219" t="s">
        <v>365</v>
      </c>
      <c r="D233" s="219" t="s">
        <v>156</v>
      </c>
      <c r="E233" s="220" t="s">
        <v>590</v>
      </c>
      <c r="F233" s="221" t="s">
        <v>591</v>
      </c>
      <c r="G233" s="222" t="s">
        <v>170</v>
      </c>
      <c r="H233" s="223">
        <v>16.437000000000001</v>
      </c>
      <c r="I233" s="224"/>
      <c r="J233" s="225">
        <f>ROUND(I233*H233,2)</f>
        <v>0</v>
      </c>
      <c r="K233" s="221" t="s">
        <v>160</v>
      </c>
      <c r="L233" s="45"/>
      <c r="M233" s="226" t="s">
        <v>1</v>
      </c>
      <c r="N233" s="227" t="s">
        <v>43</v>
      </c>
      <c r="O233" s="92"/>
      <c r="P233" s="228">
        <f>O233*H233</f>
        <v>0</v>
      </c>
      <c r="Q233" s="228">
        <v>0.0027499999999999998</v>
      </c>
      <c r="R233" s="228">
        <f>Q233*H233</f>
        <v>0.045201749999999999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161</v>
      </c>
      <c r="AT233" s="230" t="s">
        <v>156</v>
      </c>
      <c r="AU233" s="230" t="s">
        <v>88</v>
      </c>
      <c r="AY233" s="18" t="s">
        <v>153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86</v>
      </c>
      <c r="BK233" s="231">
        <f>ROUND(I233*H233,2)</f>
        <v>0</v>
      </c>
      <c r="BL233" s="18" t="s">
        <v>161</v>
      </c>
      <c r="BM233" s="230" t="s">
        <v>592</v>
      </c>
    </row>
    <row r="234" s="13" customFormat="1">
      <c r="A234" s="13"/>
      <c r="B234" s="232"/>
      <c r="C234" s="233"/>
      <c r="D234" s="234" t="s">
        <v>163</v>
      </c>
      <c r="E234" s="235" t="s">
        <v>1</v>
      </c>
      <c r="F234" s="236" t="s">
        <v>593</v>
      </c>
      <c r="G234" s="233"/>
      <c r="H234" s="237">
        <v>16.437000000000001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163</v>
      </c>
      <c r="AU234" s="243" t="s">
        <v>88</v>
      </c>
      <c r="AV234" s="13" t="s">
        <v>88</v>
      </c>
      <c r="AW234" s="13" t="s">
        <v>35</v>
      </c>
      <c r="AX234" s="13" t="s">
        <v>86</v>
      </c>
      <c r="AY234" s="243" t="s">
        <v>153</v>
      </c>
    </row>
    <row r="235" s="2" customFormat="1" ht="21.75" customHeight="1">
      <c r="A235" s="39"/>
      <c r="B235" s="40"/>
      <c r="C235" s="219" t="s">
        <v>370</v>
      </c>
      <c r="D235" s="219" t="s">
        <v>156</v>
      </c>
      <c r="E235" s="220" t="s">
        <v>594</v>
      </c>
      <c r="F235" s="221" t="s">
        <v>595</v>
      </c>
      <c r="G235" s="222" t="s">
        <v>170</v>
      </c>
      <c r="H235" s="223">
        <v>16.437000000000001</v>
      </c>
      <c r="I235" s="224"/>
      <c r="J235" s="225">
        <f>ROUND(I235*H235,2)</f>
        <v>0</v>
      </c>
      <c r="K235" s="221" t="s">
        <v>160</v>
      </c>
      <c r="L235" s="45"/>
      <c r="M235" s="226" t="s">
        <v>1</v>
      </c>
      <c r="N235" s="227" t="s">
        <v>43</v>
      </c>
      <c r="O235" s="92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161</v>
      </c>
      <c r="AT235" s="230" t="s">
        <v>156</v>
      </c>
      <c r="AU235" s="230" t="s">
        <v>88</v>
      </c>
      <c r="AY235" s="18" t="s">
        <v>153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86</v>
      </c>
      <c r="BK235" s="231">
        <f>ROUND(I235*H235,2)</f>
        <v>0</v>
      </c>
      <c r="BL235" s="18" t="s">
        <v>161</v>
      </c>
      <c r="BM235" s="230" t="s">
        <v>596</v>
      </c>
    </row>
    <row r="236" s="2" customFormat="1" ht="24.15" customHeight="1">
      <c r="A236" s="39"/>
      <c r="B236" s="40"/>
      <c r="C236" s="219" t="s">
        <v>374</v>
      </c>
      <c r="D236" s="219" t="s">
        <v>156</v>
      </c>
      <c r="E236" s="220" t="s">
        <v>550</v>
      </c>
      <c r="F236" s="221" t="s">
        <v>551</v>
      </c>
      <c r="G236" s="222" t="s">
        <v>250</v>
      </c>
      <c r="H236" s="223">
        <v>0.22600000000000001</v>
      </c>
      <c r="I236" s="224"/>
      <c r="J236" s="225">
        <f>ROUND(I236*H236,2)</f>
        <v>0</v>
      </c>
      <c r="K236" s="221" t="s">
        <v>160</v>
      </c>
      <c r="L236" s="45"/>
      <c r="M236" s="226" t="s">
        <v>1</v>
      </c>
      <c r="N236" s="227" t="s">
        <v>43</v>
      </c>
      <c r="O236" s="92"/>
      <c r="P236" s="228">
        <f>O236*H236</f>
        <v>0</v>
      </c>
      <c r="Q236" s="228">
        <v>1.0593999999999999</v>
      </c>
      <c r="R236" s="228">
        <f>Q236*H236</f>
        <v>0.23942439999999998</v>
      </c>
      <c r="S236" s="228">
        <v>0</v>
      </c>
      <c r="T236" s="22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161</v>
      </c>
      <c r="AT236" s="230" t="s">
        <v>156</v>
      </c>
      <c r="AU236" s="230" t="s">
        <v>88</v>
      </c>
      <c r="AY236" s="18" t="s">
        <v>153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86</v>
      </c>
      <c r="BK236" s="231">
        <f>ROUND(I236*H236,2)</f>
        <v>0</v>
      </c>
      <c r="BL236" s="18" t="s">
        <v>161</v>
      </c>
      <c r="BM236" s="230" t="s">
        <v>597</v>
      </c>
    </row>
    <row r="237" s="13" customFormat="1">
      <c r="A237" s="13"/>
      <c r="B237" s="232"/>
      <c r="C237" s="233"/>
      <c r="D237" s="234" t="s">
        <v>163</v>
      </c>
      <c r="E237" s="235" t="s">
        <v>1</v>
      </c>
      <c r="F237" s="236" t="s">
        <v>598</v>
      </c>
      <c r="G237" s="233"/>
      <c r="H237" s="237">
        <v>0.22605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163</v>
      </c>
      <c r="AU237" s="243" t="s">
        <v>88</v>
      </c>
      <c r="AV237" s="13" t="s">
        <v>88</v>
      </c>
      <c r="AW237" s="13" t="s">
        <v>35</v>
      </c>
      <c r="AX237" s="13" t="s">
        <v>86</v>
      </c>
      <c r="AY237" s="243" t="s">
        <v>153</v>
      </c>
    </row>
    <row r="238" s="12" customFormat="1" ht="22.8" customHeight="1">
      <c r="A238" s="12"/>
      <c r="B238" s="203"/>
      <c r="C238" s="204"/>
      <c r="D238" s="205" t="s">
        <v>77</v>
      </c>
      <c r="E238" s="217" t="s">
        <v>173</v>
      </c>
      <c r="F238" s="217" t="s">
        <v>599</v>
      </c>
      <c r="G238" s="204"/>
      <c r="H238" s="204"/>
      <c r="I238" s="207"/>
      <c r="J238" s="218">
        <f>BK238</f>
        <v>0</v>
      </c>
      <c r="K238" s="204"/>
      <c r="L238" s="209"/>
      <c r="M238" s="210"/>
      <c r="N238" s="211"/>
      <c r="O238" s="211"/>
      <c r="P238" s="212">
        <f>SUM(P239:P427)</f>
        <v>0</v>
      </c>
      <c r="Q238" s="211"/>
      <c r="R238" s="212">
        <f>SUM(R239:R427)</f>
        <v>277.58569962999997</v>
      </c>
      <c r="S238" s="211"/>
      <c r="T238" s="213">
        <f>SUM(T239:T427)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4" t="s">
        <v>86</v>
      </c>
      <c r="AT238" s="215" t="s">
        <v>77</v>
      </c>
      <c r="AU238" s="215" t="s">
        <v>86</v>
      </c>
      <c r="AY238" s="214" t="s">
        <v>153</v>
      </c>
      <c r="BK238" s="216">
        <f>SUM(BK239:BK427)</f>
        <v>0</v>
      </c>
    </row>
    <row r="239" s="2" customFormat="1" ht="33" customHeight="1">
      <c r="A239" s="39"/>
      <c r="B239" s="40"/>
      <c r="C239" s="219" t="s">
        <v>381</v>
      </c>
      <c r="D239" s="219" t="s">
        <v>156</v>
      </c>
      <c r="E239" s="220" t="s">
        <v>600</v>
      </c>
      <c r="F239" s="221" t="s">
        <v>601</v>
      </c>
      <c r="G239" s="222" t="s">
        <v>170</v>
      </c>
      <c r="H239" s="223">
        <v>168.941</v>
      </c>
      <c r="I239" s="224"/>
      <c r="J239" s="225">
        <f>ROUND(I239*H239,2)</f>
        <v>0</v>
      </c>
      <c r="K239" s="221" t="s">
        <v>1</v>
      </c>
      <c r="L239" s="45"/>
      <c r="M239" s="226" t="s">
        <v>1</v>
      </c>
      <c r="N239" s="227" t="s">
        <v>43</v>
      </c>
      <c r="O239" s="92"/>
      <c r="P239" s="228">
        <f>O239*H239</f>
        <v>0</v>
      </c>
      <c r="Q239" s="228">
        <v>0.19692000000000001</v>
      </c>
      <c r="R239" s="228">
        <f>Q239*H239</f>
        <v>33.267861719999999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161</v>
      </c>
      <c r="AT239" s="230" t="s">
        <v>156</v>
      </c>
      <c r="AU239" s="230" t="s">
        <v>88</v>
      </c>
      <c r="AY239" s="18" t="s">
        <v>153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86</v>
      </c>
      <c r="BK239" s="231">
        <f>ROUND(I239*H239,2)</f>
        <v>0</v>
      </c>
      <c r="BL239" s="18" t="s">
        <v>161</v>
      </c>
      <c r="BM239" s="230" t="s">
        <v>602</v>
      </c>
    </row>
    <row r="240" s="15" customFormat="1">
      <c r="A240" s="15"/>
      <c r="B240" s="258"/>
      <c r="C240" s="259"/>
      <c r="D240" s="234" t="s">
        <v>163</v>
      </c>
      <c r="E240" s="260" t="s">
        <v>1</v>
      </c>
      <c r="F240" s="261" t="s">
        <v>603</v>
      </c>
      <c r="G240" s="259"/>
      <c r="H240" s="260" t="s">
        <v>1</v>
      </c>
      <c r="I240" s="262"/>
      <c r="J240" s="259"/>
      <c r="K240" s="259"/>
      <c r="L240" s="263"/>
      <c r="M240" s="264"/>
      <c r="N240" s="265"/>
      <c r="O240" s="265"/>
      <c r="P240" s="265"/>
      <c r="Q240" s="265"/>
      <c r="R240" s="265"/>
      <c r="S240" s="265"/>
      <c r="T240" s="266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7" t="s">
        <v>163</v>
      </c>
      <c r="AU240" s="267" t="s">
        <v>88</v>
      </c>
      <c r="AV240" s="15" t="s">
        <v>86</v>
      </c>
      <c r="AW240" s="15" t="s">
        <v>35</v>
      </c>
      <c r="AX240" s="15" t="s">
        <v>78</v>
      </c>
      <c r="AY240" s="267" t="s">
        <v>153</v>
      </c>
    </row>
    <row r="241" s="13" customFormat="1">
      <c r="A241" s="13"/>
      <c r="B241" s="232"/>
      <c r="C241" s="233"/>
      <c r="D241" s="234" t="s">
        <v>163</v>
      </c>
      <c r="E241" s="235" t="s">
        <v>1</v>
      </c>
      <c r="F241" s="236" t="s">
        <v>604</v>
      </c>
      <c r="G241" s="233"/>
      <c r="H241" s="237">
        <v>54.524999999999999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163</v>
      </c>
      <c r="AU241" s="243" t="s">
        <v>88</v>
      </c>
      <c r="AV241" s="13" t="s">
        <v>88</v>
      </c>
      <c r="AW241" s="13" t="s">
        <v>35</v>
      </c>
      <c r="AX241" s="13" t="s">
        <v>78</v>
      </c>
      <c r="AY241" s="243" t="s">
        <v>153</v>
      </c>
    </row>
    <row r="242" s="13" customFormat="1">
      <c r="A242" s="13"/>
      <c r="B242" s="232"/>
      <c r="C242" s="233"/>
      <c r="D242" s="234" t="s">
        <v>163</v>
      </c>
      <c r="E242" s="235" t="s">
        <v>1</v>
      </c>
      <c r="F242" s="236" t="s">
        <v>605</v>
      </c>
      <c r="G242" s="233"/>
      <c r="H242" s="237">
        <v>-1.8899999999999999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163</v>
      </c>
      <c r="AU242" s="243" t="s">
        <v>88</v>
      </c>
      <c r="AV242" s="13" t="s">
        <v>88</v>
      </c>
      <c r="AW242" s="13" t="s">
        <v>35</v>
      </c>
      <c r="AX242" s="13" t="s">
        <v>78</v>
      </c>
      <c r="AY242" s="243" t="s">
        <v>153</v>
      </c>
    </row>
    <row r="243" s="16" customFormat="1">
      <c r="A243" s="16"/>
      <c r="B243" s="278"/>
      <c r="C243" s="279"/>
      <c r="D243" s="234" t="s">
        <v>163</v>
      </c>
      <c r="E243" s="280" t="s">
        <v>1</v>
      </c>
      <c r="F243" s="281" t="s">
        <v>606</v>
      </c>
      <c r="G243" s="279"/>
      <c r="H243" s="282">
        <v>52.634999999999998</v>
      </c>
      <c r="I243" s="283"/>
      <c r="J243" s="279"/>
      <c r="K243" s="279"/>
      <c r="L243" s="284"/>
      <c r="M243" s="285"/>
      <c r="N243" s="286"/>
      <c r="O243" s="286"/>
      <c r="P243" s="286"/>
      <c r="Q243" s="286"/>
      <c r="R243" s="286"/>
      <c r="S243" s="286"/>
      <c r="T243" s="287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88" t="s">
        <v>163</v>
      </c>
      <c r="AU243" s="288" t="s">
        <v>88</v>
      </c>
      <c r="AV243" s="16" t="s">
        <v>173</v>
      </c>
      <c r="AW243" s="16" t="s">
        <v>35</v>
      </c>
      <c r="AX243" s="16" t="s">
        <v>78</v>
      </c>
      <c r="AY243" s="288" t="s">
        <v>153</v>
      </c>
    </row>
    <row r="244" s="15" customFormat="1">
      <c r="A244" s="15"/>
      <c r="B244" s="258"/>
      <c r="C244" s="259"/>
      <c r="D244" s="234" t="s">
        <v>163</v>
      </c>
      <c r="E244" s="260" t="s">
        <v>1</v>
      </c>
      <c r="F244" s="261" t="s">
        <v>607</v>
      </c>
      <c r="G244" s="259"/>
      <c r="H244" s="260" t="s">
        <v>1</v>
      </c>
      <c r="I244" s="262"/>
      <c r="J244" s="259"/>
      <c r="K244" s="259"/>
      <c r="L244" s="263"/>
      <c r="M244" s="264"/>
      <c r="N244" s="265"/>
      <c r="O244" s="265"/>
      <c r="P244" s="265"/>
      <c r="Q244" s="265"/>
      <c r="R244" s="265"/>
      <c r="S244" s="265"/>
      <c r="T244" s="266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7" t="s">
        <v>163</v>
      </c>
      <c r="AU244" s="267" t="s">
        <v>88</v>
      </c>
      <c r="AV244" s="15" t="s">
        <v>86</v>
      </c>
      <c r="AW244" s="15" t="s">
        <v>35</v>
      </c>
      <c r="AX244" s="15" t="s">
        <v>78</v>
      </c>
      <c r="AY244" s="267" t="s">
        <v>153</v>
      </c>
    </row>
    <row r="245" s="13" customFormat="1">
      <c r="A245" s="13"/>
      <c r="B245" s="232"/>
      <c r="C245" s="233"/>
      <c r="D245" s="234" t="s">
        <v>163</v>
      </c>
      <c r="E245" s="235" t="s">
        <v>1</v>
      </c>
      <c r="F245" s="236" t="s">
        <v>608</v>
      </c>
      <c r="G245" s="233"/>
      <c r="H245" s="237">
        <v>54.506250000000001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163</v>
      </c>
      <c r="AU245" s="243" t="s">
        <v>88</v>
      </c>
      <c r="AV245" s="13" t="s">
        <v>88</v>
      </c>
      <c r="AW245" s="13" t="s">
        <v>35</v>
      </c>
      <c r="AX245" s="13" t="s">
        <v>78</v>
      </c>
      <c r="AY245" s="243" t="s">
        <v>153</v>
      </c>
    </row>
    <row r="246" s="13" customFormat="1">
      <c r="A246" s="13"/>
      <c r="B246" s="232"/>
      <c r="C246" s="233"/>
      <c r="D246" s="234" t="s">
        <v>163</v>
      </c>
      <c r="E246" s="235" t="s">
        <v>1</v>
      </c>
      <c r="F246" s="236" t="s">
        <v>609</v>
      </c>
      <c r="G246" s="233"/>
      <c r="H246" s="237">
        <v>-3.7799999999999998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163</v>
      </c>
      <c r="AU246" s="243" t="s">
        <v>88</v>
      </c>
      <c r="AV246" s="13" t="s">
        <v>88</v>
      </c>
      <c r="AW246" s="13" t="s">
        <v>35</v>
      </c>
      <c r="AX246" s="13" t="s">
        <v>78</v>
      </c>
      <c r="AY246" s="243" t="s">
        <v>153</v>
      </c>
    </row>
    <row r="247" s="16" customFormat="1">
      <c r="A247" s="16"/>
      <c r="B247" s="278"/>
      <c r="C247" s="279"/>
      <c r="D247" s="234" t="s">
        <v>163</v>
      </c>
      <c r="E247" s="280" t="s">
        <v>1</v>
      </c>
      <c r="F247" s="281" t="s">
        <v>606</v>
      </c>
      <c r="G247" s="279"/>
      <c r="H247" s="282">
        <v>50.72625</v>
      </c>
      <c r="I247" s="283"/>
      <c r="J247" s="279"/>
      <c r="K247" s="279"/>
      <c r="L247" s="284"/>
      <c r="M247" s="285"/>
      <c r="N247" s="286"/>
      <c r="O247" s="286"/>
      <c r="P247" s="286"/>
      <c r="Q247" s="286"/>
      <c r="R247" s="286"/>
      <c r="S247" s="286"/>
      <c r="T247" s="287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88" t="s">
        <v>163</v>
      </c>
      <c r="AU247" s="288" t="s">
        <v>88</v>
      </c>
      <c r="AV247" s="16" t="s">
        <v>173</v>
      </c>
      <c r="AW247" s="16" t="s">
        <v>35</v>
      </c>
      <c r="AX247" s="16" t="s">
        <v>78</v>
      </c>
      <c r="AY247" s="288" t="s">
        <v>153</v>
      </c>
    </row>
    <row r="248" s="15" customFormat="1">
      <c r="A248" s="15"/>
      <c r="B248" s="258"/>
      <c r="C248" s="259"/>
      <c r="D248" s="234" t="s">
        <v>163</v>
      </c>
      <c r="E248" s="260" t="s">
        <v>1</v>
      </c>
      <c r="F248" s="261" t="s">
        <v>610</v>
      </c>
      <c r="G248" s="259"/>
      <c r="H248" s="260" t="s">
        <v>1</v>
      </c>
      <c r="I248" s="262"/>
      <c r="J248" s="259"/>
      <c r="K248" s="259"/>
      <c r="L248" s="263"/>
      <c r="M248" s="264"/>
      <c r="N248" s="265"/>
      <c r="O248" s="265"/>
      <c r="P248" s="265"/>
      <c r="Q248" s="265"/>
      <c r="R248" s="265"/>
      <c r="S248" s="265"/>
      <c r="T248" s="26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7" t="s">
        <v>163</v>
      </c>
      <c r="AU248" s="267" t="s">
        <v>88</v>
      </c>
      <c r="AV248" s="15" t="s">
        <v>86</v>
      </c>
      <c r="AW248" s="15" t="s">
        <v>35</v>
      </c>
      <c r="AX248" s="15" t="s">
        <v>78</v>
      </c>
      <c r="AY248" s="267" t="s">
        <v>153</v>
      </c>
    </row>
    <row r="249" s="13" customFormat="1">
      <c r="A249" s="13"/>
      <c r="B249" s="232"/>
      <c r="C249" s="233"/>
      <c r="D249" s="234" t="s">
        <v>163</v>
      </c>
      <c r="E249" s="235" t="s">
        <v>1</v>
      </c>
      <c r="F249" s="236" t="s">
        <v>611</v>
      </c>
      <c r="G249" s="233"/>
      <c r="H249" s="237">
        <v>65.579999999999998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163</v>
      </c>
      <c r="AU249" s="243" t="s">
        <v>88</v>
      </c>
      <c r="AV249" s="13" t="s">
        <v>88</v>
      </c>
      <c r="AW249" s="13" t="s">
        <v>35</v>
      </c>
      <c r="AX249" s="13" t="s">
        <v>78</v>
      </c>
      <c r="AY249" s="243" t="s">
        <v>153</v>
      </c>
    </row>
    <row r="250" s="16" customFormat="1">
      <c r="A250" s="16"/>
      <c r="B250" s="278"/>
      <c r="C250" s="279"/>
      <c r="D250" s="234" t="s">
        <v>163</v>
      </c>
      <c r="E250" s="280" t="s">
        <v>1</v>
      </c>
      <c r="F250" s="281" t="s">
        <v>606</v>
      </c>
      <c r="G250" s="279"/>
      <c r="H250" s="282">
        <v>65.579999999999998</v>
      </c>
      <c r="I250" s="283"/>
      <c r="J250" s="279"/>
      <c r="K250" s="279"/>
      <c r="L250" s="284"/>
      <c r="M250" s="285"/>
      <c r="N250" s="286"/>
      <c r="O250" s="286"/>
      <c r="P250" s="286"/>
      <c r="Q250" s="286"/>
      <c r="R250" s="286"/>
      <c r="S250" s="286"/>
      <c r="T250" s="287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88" t="s">
        <v>163</v>
      </c>
      <c r="AU250" s="288" t="s">
        <v>88</v>
      </c>
      <c r="AV250" s="16" t="s">
        <v>173</v>
      </c>
      <c r="AW250" s="16" t="s">
        <v>35</v>
      </c>
      <c r="AX250" s="16" t="s">
        <v>78</v>
      </c>
      <c r="AY250" s="288" t="s">
        <v>153</v>
      </c>
    </row>
    <row r="251" s="14" customFormat="1">
      <c r="A251" s="14"/>
      <c r="B251" s="244"/>
      <c r="C251" s="245"/>
      <c r="D251" s="234" t="s">
        <v>163</v>
      </c>
      <c r="E251" s="246" t="s">
        <v>1</v>
      </c>
      <c r="F251" s="247" t="s">
        <v>167</v>
      </c>
      <c r="G251" s="245"/>
      <c r="H251" s="248">
        <v>168.94125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163</v>
      </c>
      <c r="AU251" s="254" t="s">
        <v>88</v>
      </c>
      <c r="AV251" s="14" t="s">
        <v>161</v>
      </c>
      <c r="AW251" s="14" t="s">
        <v>35</v>
      </c>
      <c r="AX251" s="14" t="s">
        <v>86</v>
      </c>
      <c r="AY251" s="254" t="s">
        <v>153</v>
      </c>
    </row>
    <row r="252" s="2" customFormat="1" ht="33" customHeight="1">
      <c r="A252" s="39"/>
      <c r="B252" s="40"/>
      <c r="C252" s="219" t="s">
        <v>386</v>
      </c>
      <c r="D252" s="219" t="s">
        <v>156</v>
      </c>
      <c r="E252" s="220" t="s">
        <v>612</v>
      </c>
      <c r="F252" s="221" t="s">
        <v>613</v>
      </c>
      <c r="G252" s="222" t="s">
        <v>170</v>
      </c>
      <c r="H252" s="223">
        <v>526.75800000000004</v>
      </c>
      <c r="I252" s="224"/>
      <c r="J252" s="225">
        <f>ROUND(I252*H252,2)</f>
        <v>0</v>
      </c>
      <c r="K252" s="221" t="s">
        <v>160</v>
      </c>
      <c r="L252" s="45"/>
      <c r="M252" s="226" t="s">
        <v>1</v>
      </c>
      <c r="N252" s="227" t="s">
        <v>43</v>
      </c>
      <c r="O252" s="92"/>
      <c r="P252" s="228">
        <f>O252*H252</f>
        <v>0</v>
      </c>
      <c r="Q252" s="228">
        <v>0.25862000000000002</v>
      </c>
      <c r="R252" s="228">
        <f>Q252*H252</f>
        <v>136.23015396000002</v>
      </c>
      <c r="S252" s="228">
        <v>0</v>
      </c>
      <c r="T252" s="22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0" t="s">
        <v>161</v>
      </c>
      <c r="AT252" s="230" t="s">
        <v>156</v>
      </c>
      <c r="AU252" s="230" t="s">
        <v>88</v>
      </c>
      <c r="AY252" s="18" t="s">
        <v>153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8" t="s">
        <v>86</v>
      </c>
      <c r="BK252" s="231">
        <f>ROUND(I252*H252,2)</f>
        <v>0</v>
      </c>
      <c r="BL252" s="18" t="s">
        <v>161</v>
      </c>
      <c r="BM252" s="230" t="s">
        <v>614</v>
      </c>
    </row>
    <row r="253" s="15" customFormat="1">
      <c r="A253" s="15"/>
      <c r="B253" s="258"/>
      <c r="C253" s="259"/>
      <c r="D253" s="234" t="s">
        <v>163</v>
      </c>
      <c r="E253" s="260" t="s">
        <v>1</v>
      </c>
      <c r="F253" s="261" t="s">
        <v>603</v>
      </c>
      <c r="G253" s="259"/>
      <c r="H253" s="260" t="s">
        <v>1</v>
      </c>
      <c r="I253" s="262"/>
      <c r="J253" s="259"/>
      <c r="K253" s="259"/>
      <c r="L253" s="263"/>
      <c r="M253" s="264"/>
      <c r="N253" s="265"/>
      <c r="O253" s="265"/>
      <c r="P253" s="265"/>
      <c r="Q253" s="265"/>
      <c r="R253" s="265"/>
      <c r="S253" s="265"/>
      <c r="T253" s="26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7" t="s">
        <v>163</v>
      </c>
      <c r="AU253" s="267" t="s">
        <v>88</v>
      </c>
      <c r="AV253" s="15" t="s">
        <v>86</v>
      </c>
      <c r="AW253" s="15" t="s">
        <v>35</v>
      </c>
      <c r="AX253" s="15" t="s">
        <v>78</v>
      </c>
      <c r="AY253" s="267" t="s">
        <v>153</v>
      </c>
    </row>
    <row r="254" s="13" customFormat="1">
      <c r="A254" s="13"/>
      <c r="B254" s="232"/>
      <c r="C254" s="233"/>
      <c r="D254" s="234" t="s">
        <v>163</v>
      </c>
      <c r="E254" s="235" t="s">
        <v>1</v>
      </c>
      <c r="F254" s="236" t="s">
        <v>615</v>
      </c>
      <c r="G254" s="233"/>
      <c r="H254" s="237">
        <v>313.66874999999999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163</v>
      </c>
      <c r="AU254" s="243" t="s">
        <v>88</v>
      </c>
      <c r="AV254" s="13" t="s">
        <v>88</v>
      </c>
      <c r="AW254" s="13" t="s">
        <v>35</v>
      </c>
      <c r="AX254" s="13" t="s">
        <v>78</v>
      </c>
      <c r="AY254" s="243" t="s">
        <v>153</v>
      </c>
    </row>
    <row r="255" s="13" customFormat="1">
      <c r="A255" s="13"/>
      <c r="B255" s="232"/>
      <c r="C255" s="233"/>
      <c r="D255" s="234" t="s">
        <v>163</v>
      </c>
      <c r="E255" s="235" t="s">
        <v>1</v>
      </c>
      <c r="F255" s="236" t="s">
        <v>616</v>
      </c>
      <c r="G255" s="233"/>
      <c r="H255" s="237">
        <v>-7.9100000000000001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163</v>
      </c>
      <c r="AU255" s="243" t="s">
        <v>88</v>
      </c>
      <c r="AV255" s="13" t="s">
        <v>88</v>
      </c>
      <c r="AW255" s="13" t="s">
        <v>35</v>
      </c>
      <c r="AX255" s="13" t="s">
        <v>78</v>
      </c>
      <c r="AY255" s="243" t="s">
        <v>153</v>
      </c>
    </row>
    <row r="256" s="13" customFormat="1">
      <c r="A256" s="13"/>
      <c r="B256" s="232"/>
      <c r="C256" s="233"/>
      <c r="D256" s="234" t="s">
        <v>163</v>
      </c>
      <c r="E256" s="235" t="s">
        <v>1</v>
      </c>
      <c r="F256" s="236" t="s">
        <v>617</v>
      </c>
      <c r="G256" s="233"/>
      <c r="H256" s="237">
        <v>-31.413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163</v>
      </c>
      <c r="AU256" s="243" t="s">
        <v>88</v>
      </c>
      <c r="AV256" s="13" t="s">
        <v>88</v>
      </c>
      <c r="AW256" s="13" t="s">
        <v>35</v>
      </c>
      <c r="AX256" s="13" t="s">
        <v>78</v>
      </c>
      <c r="AY256" s="243" t="s">
        <v>153</v>
      </c>
    </row>
    <row r="257" s="13" customFormat="1">
      <c r="A257" s="13"/>
      <c r="B257" s="232"/>
      <c r="C257" s="233"/>
      <c r="D257" s="234" t="s">
        <v>163</v>
      </c>
      <c r="E257" s="235" t="s">
        <v>1</v>
      </c>
      <c r="F257" s="236" t="s">
        <v>618</v>
      </c>
      <c r="G257" s="233"/>
      <c r="H257" s="237">
        <v>1.98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163</v>
      </c>
      <c r="AU257" s="243" t="s">
        <v>88</v>
      </c>
      <c r="AV257" s="13" t="s">
        <v>88</v>
      </c>
      <c r="AW257" s="13" t="s">
        <v>35</v>
      </c>
      <c r="AX257" s="13" t="s">
        <v>78</v>
      </c>
      <c r="AY257" s="243" t="s">
        <v>153</v>
      </c>
    </row>
    <row r="258" s="16" customFormat="1">
      <c r="A258" s="16"/>
      <c r="B258" s="278"/>
      <c r="C258" s="279"/>
      <c r="D258" s="234" t="s">
        <v>163</v>
      </c>
      <c r="E258" s="280" t="s">
        <v>1</v>
      </c>
      <c r="F258" s="281" t="s">
        <v>606</v>
      </c>
      <c r="G258" s="279"/>
      <c r="H258" s="282">
        <v>276.32575000000003</v>
      </c>
      <c r="I258" s="283"/>
      <c r="J258" s="279"/>
      <c r="K258" s="279"/>
      <c r="L258" s="284"/>
      <c r="M258" s="285"/>
      <c r="N258" s="286"/>
      <c r="O258" s="286"/>
      <c r="P258" s="286"/>
      <c r="Q258" s="286"/>
      <c r="R258" s="286"/>
      <c r="S258" s="286"/>
      <c r="T258" s="287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8" t="s">
        <v>163</v>
      </c>
      <c r="AU258" s="288" t="s">
        <v>88</v>
      </c>
      <c r="AV258" s="16" t="s">
        <v>173</v>
      </c>
      <c r="AW258" s="16" t="s">
        <v>35</v>
      </c>
      <c r="AX258" s="16" t="s">
        <v>78</v>
      </c>
      <c r="AY258" s="288" t="s">
        <v>153</v>
      </c>
    </row>
    <row r="259" s="15" customFormat="1">
      <c r="A259" s="15"/>
      <c r="B259" s="258"/>
      <c r="C259" s="259"/>
      <c r="D259" s="234" t="s">
        <v>163</v>
      </c>
      <c r="E259" s="260" t="s">
        <v>1</v>
      </c>
      <c r="F259" s="261" t="s">
        <v>607</v>
      </c>
      <c r="G259" s="259"/>
      <c r="H259" s="260" t="s">
        <v>1</v>
      </c>
      <c r="I259" s="262"/>
      <c r="J259" s="259"/>
      <c r="K259" s="259"/>
      <c r="L259" s="263"/>
      <c r="M259" s="264"/>
      <c r="N259" s="265"/>
      <c r="O259" s="265"/>
      <c r="P259" s="265"/>
      <c r="Q259" s="265"/>
      <c r="R259" s="265"/>
      <c r="S259" s="265"/>
      <c r="T259" s="26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7" t="s">
        <v>163</v>
      </c>
      <c r="AU259" s="267" t="s">
        <v>88</v>
      </c>
      <c r="AV259" s="15" t="s">
        <v>86</v>
      </c>
      <c r="AW259" s="15" t="s">
        <v>35</v>
      </c>
      <c r="AX259" s="15" t="s">
        <v>78</v>
      </c>
      <c r="AY259" s="267" t="s">
        <v>153</v>
      </c>
    </row>
    <row r="260" s="13" customFormat="1">
      <c r="A260" s="13"/>
      <c r="B260" s="232"/>
      <c r="C260" s="233"/>
      <c r="D260" s="234" t="s">
        <v>163</v>
      </c>
      <c r="E260" s="235" t="s">
        <v>1</v>
      </c>
      <c r="F260" s="236" t="s">
        <v>619</v>
      </c>
      <c r="G260" s="233"/>
      <c r="H260" s="237">
        <v>301.50749999999999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163</v>
      </c>
      <c r="AU260" s="243" t="s">
        <v>88</v>
      </c>
      <c r="AV260" s="13" t="s">
        <v>88</v>
      </c>
      <c r="AW260" s="13" t="s">
        <v>35</v>
      </c>
      <c r="AX260" s="13" t="s">
        <v>78</v>
      </c>
      <c r="AY260" s="243" t="s">
        <v>153</v>
      </c>
    </row>
    <row r="261" s="13" customFormat="1">
      <c r="A261" s="13"/>
      <c r="B261" s="232"/>
      <c r="C261" s="233"/>
      <c r="D261" s="234" t="s">
        <v>163</v>
      </c>
      <c r="E261" s="235" t="s">
        <v>1</v>
      </c>
      <c r="F261" s="236" t="s">
        <v>620</v>
      </c>
      <c r="G261" s="233"/>
      <c r="H261" s="237">
        <v>-41.414999999999999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163</v>
      </c>
      <c r="AU261" s="243" t="s">
        <v>88</v>
      </c>
      <c r="AV261" s="13" t="s">
        <v>88</v>
      </c>
      <c r="AW261" s="13" t="s">
        <v>35</v>
      </c>
      <c r="AX261" s="13" t="s">
        <v>78</v>
      </c>
      <c r="AY261" s="243" t="s">
        <v>153</v>
      </c>
    </row>
    <row r="262" s="13" customFormat="1">
      <c r="A262" s="13"/>
      <c r="B262" s="232"/>
      <c r="C262" s="233"/>
      <c r="D262" s="234" t="s">
        <v>163</v>
      </c>
      <c r="E262" s="235" t="s">
        <v>1</v>
      </c>
      <c r="F262" s="236" t="s">
        <v>621</v>
      </c>
      <c r="G262" s="233"/>
      <c r="H262" s="237">
        <v>-9.6600000000000001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163</v>
      </c>
      <c r="AU262" s="243" t="s">
        <v>88</v>
      </c>
      <c r="AV262" s="13" t="s">
        <v>88</v>
      </c>
      <c r="AW262" s="13" t="s">
        <v>35</v>
      </c>
      <c r="AX262" s="13" t="s">
        <v>78</v>
      </c>
      <c r="AY262" s="243" t="s">
        <v>153</v>
      </c>
    </row>
    <row r="263" s="16" customFormat="1">
      <c r="A263" s="16"/>
      <c r="B263" s="278"/>
      <c r="C263" s="279"/>
      <c r="D263" s="234" t="s">
        <v>163</v>
      </c>
      <c r="E263" s="280" t="s">
        <v>1</v>
      </c>
      <c r="F263" s="281" t="s">
        <v>606</v>
      </c>
      <c r="G263" s="279"/>
      <c r="H263" s="282">
        <v>250.43250000000001</v>
      </c>
      <c r="I263" s="283"/>
      <c r="J263" s="279"/>
      <c r="K263" s="279"/>
      <c r="L263" s="284"/>
      <c r="M263" s="285"/>
      <c r="N263" s="286"/>
      <c r="O263" s="286"/>
      <c r="P263" s="286"/>
      <c r="Q263" s="286"/>
      <c r="R263" s="286"/>
      <c r="S263" s="286"/>
      <c r="T263" s="287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88" t="s">
        <v>163</v>
      </c>
      <c r="AU263" s="288" t="s">
        <v>88</v>
      </c>
      <c r="AV263" s="16" t="s">
        <v>173</v>
      </c>
      <c r="AW263" s="16" t="s">
        <v>35</v>
      </c>
      <c r="AX263" s="16" t="s">
        <v>78</v>
      </c>
      <c r="AY263" s="288" t="s">
        <v>153</v>
      </c>
    </row>
    <row r="264" s="14" customFormat="1">
      <c r="A264" s="14"/>
      <c r="B264" s="244"/>
      <c r="C264" s="245"/>
      <c r="D264" s="234" t="s">
        <v>163</v>
      </c>
      <c r="E264" s="246" t="s">
        <v>1</v>
      </c>
      <c r="F264" s="247" t="s">
        <v>167</v>
      </c>
      <c r="G264" s="245"/>
      <c r="H264" s="248">
        <v>526.75824999999998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163</v>
      </c>
      <c r="AU264" s="254" t="s">
        <v>88</v>
      </c>
      <c r="AV264" s="14" t="s">
        <v>161</v>
      </c>
      <c r="AW264" s="14" t="s">
        <v>35</v>
      </c>
      <c r="AX264" s="14" t="s">
        <v>86</v>
      </c>
      <c r="AY264" s="254" t="s">
        <v>153</v>
      </c>
    </row>
    <row r="265" s="2" customFormat="1" ht="24.15" customHeight="1">
      <c r="A265" s="39"/>
      <c r="B265" s="40"/>
      <c r="C265" s="219" t="s">
        <v>393</v>
      </c>
      <c r="D265" s="219" t="s">
        <v>156</v>
      </c>
      <c r="E265" s="220" t="s">
        <v>622</v>
      </c>
      <c r="F265" s="221" t="s">
        <v>623</v>
      </c>
      <c r="G265" s="222" t="s">
        <v>196</v>
      </c>
      <c r="H265" s="223">
        <v>116.515</v>
      </c>
      <c r="I265" s="224"/>
      <c r="J265" s="225">
        <f>ROUND(I265*H265,2)</f>
        <v>0</v>
      </c>
      <c r="K265" s="221" t="s">
        <v>160</v>
      </c>
      <c r="L265" s="45"/>
      <c r="M265" s="226" t="s">
        <v>1</v>
      </c>
      <c r="N265" s="227" t="s">
        <v>43</v>
      </c>
      <c r="O265" s="92"/>
      <c r="P265" s="228">
        <f>O265*H265</f>
        <v>0</v>
      </c>
      <c r="Q265" s="228">
        <v>0.0124</v>
      </c>
      <c r="R265" s="228">
        <f>Q265*H265</f>
        <v>1.4447859999999999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161</v>
      </c>
      <c r="AT265" s="230" t="s">
        <v>156</v>
      </c>
      <c r="AU265" s="230" t="s">
        <v>88</v>
      </c>
      <c r="AY265" s="18" t="s">
        <v>153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86</v>
      </c>
      <c r="BK265" s="231">
        <f>ROUND(I265*H265,2)</f>
        <v>0</v>
      </c>
      <c r="BL265" s="18" t="s">
        <v>161</v>
      </c>
      <c r="BM265" s="230" t="s">
        <v>624</v>
      </c>
    </row>
    <row r="266" s="13" customFormat="1">
      <c r="A266" s="13"/>
      <c r="B266" s="232"/>
      <c r="C266" s="233"/>
      <c r="D266" s="234" t="s">
        <v>163</v>
      </c>
      <c r="E266" s="235" t="s">
        <v>1</v>
      </c>
      <c r="F266" s="236" t="s">
        <v>625</v>
      </c>
      <c r="G266" s="233"/>
      <c r="H266" s="237">
        <v>14.539999999999999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163</v>
      </c>
      <c r="AU266" s="243" t="s">
        <v>88</v>
      </c>
      <c r="AV266" s="13" t="s">
        <v>88</v>
      </c>
      <c r="AW266" s="13" t="s">
        <v>35</v>
      </c>
      <c r="AX266" s="13" t="s">
        <v>78</v>
      </c>
      <c r="AY266" s="243" t="s">
        <v>153</v>
      </c>
    </row>
    <row r="267" s="13" customFormat="1">
      <c r="A267" s="13"/>
      <c r="B267" s="232"/>
      <c r="C267" s="233"/>
      <c r="D267" s="234" t="s">
        <v>163</v>
      </c>
      <c r="E267" s="235" t="s">
        <v>1</v>
      </c>
      <c r="F267" s="236" t="s">
        <v>626</v>
      </c>
      <c r="G267" s="233"/>
      <c r="H267" s="237">
        <v>14.535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163</v>
      </c>
      <c r="AU267" s="243" t="s">
        <v>88</v>
      </c>
      <c r="AV267" s="13" t="s">
        <v>88</v>
      </c>
      <c r="AW267" s="13" t="s">
        <v>35</v>
      </c>
      <c r="AX267" s="13" t="s">
        <v>78</v>
      </c>
      <c r="AY267" s="243" t="s">
        <v>153</v>
      </c>
    </row>
    <row r="268" s="13" customFormat="1">
      <c r="A268" s="13"/>
      <c r="B268" s="232"/>
      <c r="C268" s="233"/>
      <c r="D268" s="234" t="s">
        <v>163</v>
      </c>
      <c r="E268" s="235" t="s">
        <v>1</v>
      </c>
      <c r="F268" s="236" t="s">
        <v>627</v>
      </c>
      <c r="G268" s="233"/>
      <c r="H268" s="237">
        <v>87.439999999999998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163</v>
      </c>
      <c r="AU268" s="243" t="s">
        <v>88</v>
      </c>
      <c r="AV268" s="13" t="s">
        <v>88</v>
      </c>
      <c r="AW268" s="13" t="s">
        <v>35</v>
      </c>
      <c r="AX268" s="13" t="s">
        <v>78</v>
      </c>
      <c r="AY268" s="243" t="s">
        <v>153</v>
      </c>
    </row>
    <row r="269" s="14" customFormat="1">
      <c r="A269" s="14"/>
      <c r="B269" s="244"/>
      <c r="C269" s="245"/>
      <c r="D269" s="234" t="s">
        <v>163</v>
      </c>
      <c r="E269" s="246" t="s">
        <v>1</v>
      </c>
      <c r="F269" s="247" t="s">
        <v>167</v>
      </c>
      <c r="G269" s="245"/>
      <c r="H269" s="248">
        <v>116.515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163</v>
      </c>
      <c r="AU269" s="254" t="s">
        <v>88</v>
      </c>
      <c r="AV269" s="14" t="s">
        <v>161</v>
      </c>
      <c r="AW269" s="14" t="s">
        <v>35</v>
      </c>
      <c r="AX269" s="14" t="s">
        <v>86</v>
      </c>
      <c r="AY269" s="254" t="s">
        <v>153</v>
      </c>
    </row>
    <row r="270" s="2" customFormat="1" ht="24.15" customHeight="1">
      <c r="A270" s="39"/>
      <c r="B270" s="40"/>
      <c r="C270" s="219" t="s">
        <v>399</v>
      </c>
      <c r="D270" s="219" t="s">
        <v>156</v>
      </c>
      <c r="E270" s="220" t="s">
        <v>628</v>
      </c>
      <c r="F270" s="221" t="s">
        <v>629</v>
      </c>
      <c r="G270" s="222" t="s">
        <v>196</v>
      </c>
      <c r="H270" s="223">
        <v>164.047</v>
      </c>
      <c r="I270" s="224"/>
      <c r="J270" s="225">
        <f>ROUND(I270*H270,2)</f>
        <v>0</v>
      </c>
      <c r="K270" s="221" t="s">
        <v>160</v>
      </c>
      <c r="L270" s="45"/>
      <c r="M270" s="226" t="s">
        <v>1</v>
      </c>
      <c r="N270" s="227" t="s">
        <v>43</v>
      </c>
      <c r="O270" s="92"/>
      <c r="P270" s="228">
        <f>O270*H270</f>
        <v>0</v>
      </c>
      <c r="Q270" s="228">
        <v>0.015520000000000001</v>
      </c>
      <c r="R270" s="228">
        <f>Q270*H270</f>
        <v>2.5460094400000002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161</v>
      </c>
      <c r="AT270" s="230" t="s">
        <v>156</v>
      </c>
      <c r="AU270" s="230" t="s">
        <v>88</v>
      </c>
      <c r="AY270" s="18" t="s">
        <v>153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86</v>
      </c>
      <c r="BK270" s="231">
        <f>ROUND(I270*H270,2)</f>
        <v>0</v>
      </c>
      <c r="BL270" s="18" t="s">
        <v>161</v>
      </c>
      <c r="BM270" s="230" t="s">
        <v>630</v>
      </c>
    </row>
    <row r="271" s="13" customFormat="1">
      <c r="A271" s="13"/>
      <c r="B271" s="232"/>
      <c r="C271" s="233"/>
      <c r="D271" s="234" t="s">
        <v>163</v>
      </c>
      <c r="E271" s="235" t="s">
        <v>1</v>
      </c>
      <c r="F271" s="236" t="s">
        <v>631</v>
      </c>
      <c r="G271" s="233"/>
      <c r="H271" s="237">
        <v>83.644999999999996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163</v>
      </c>
      <c r="AU271" s="243" t="s">
        <v>88</v>
      </c>
      <c r="AV271" s="13" t="s">
        <v>88</v>
      </c>
      <c r="AW271" s="13" t="s">
        <v>35</v>
      </c>
      <c r="AX271" s="13" t="s">
        <v>78</v>
      </c>
      <c r="AY271" s="243" t="s">
        <v>153</v>
      </c>
    </row>
    <row r="272" s="13" customFormat="1">
      <c r="A272" s="13"/>
      <c r="B272" s="232"/>
      <c r="C272" s="233"/>
      <c r="D272" s="234" t="s">
        <v>163</v>
      </c>
      <c r="E272" s="235" t="s">
        <v>1</v>
      </c>
      <c r="F272" s="236" t="s">
        <v>632</v>
      </c>
      <c r="G272" s="233"/>
      <c r="H272" s="237">
        <v>80.402000000000001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163</v>
      </c>
      <c r="AU272" s="243" t="s">
        <v>88</v>
      </c>
      <c r="AV272" s="13" t="s">
        <v>88</v>
      </c>
      <c r="AW272" s="13" t="s">
        <v>35</v>
      </c>
      <c r="AX272" s="13" t="s">
        <v>78</v>
      </c>
      <c r="AY272" s="243" t="s">
        <v>153</v>
      </c>
    </row>
    <row r="273" s="14" customFormat="1">
      <c r="A273" s="14"/>
      <c r="B273" s="244"/>
      <c r="C273" s="245"/>
      <c r="D273" s="234" t="s">
        <v>163</v>
      </c>
      <c r="E273" s="246" t="s">
        <v>1</v>
      </c>
      <c r="F273" s="247" t="s">
        <v>167</v>
      </c>
      <c r="G273" s="245"/>
      <c r="H273" s="248">
        <v>164.047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163</v>
      </c>
      <c r="AU273" s="254" t="s">
        <v>88</v>
      </c>
      <c r="AV273" s="14" t="s">
        <v>161</v>
      </c>
      <c r="AW273" s="14" t="s">
        <v>35</v>
      </c>
      <c r="AX273" s="14" t="s">
        <v>86</v>
      </c>
      <c r="AY273" s="254" t="s">
        <v>153</v>
      </c>
    </row>
    <row r="274" s="2" customFormat="1" ht="16.5" customHeight="1">
      <c r="A274" s="39"/>
      <c r="B274" s="40"/>
      <c r="C274" s="219" t="s">
        <v>407</v>
      </c>
      <c r="D274" s="219" t="s">
        <v>156</v>
      </c>
      <c r="E274" s="220" t="s">
        <v>633</v>
      </c>
      <c r="F274" s="221" t="s">
        <v>634</v>
      </c>
      <c r="G274" s="222" t="s">
        <v>159</v>
      </c>
      <c r="H274" s="223">
        <v>3.0169999999999999</v>
      </c>
      <c r="I274" s="224"/>
      <c r="J274" s="225">
        <f>ROUND(I274*H274,2)</f>
        <v>0</v>
      </c>
      <c r="K274" s="221" t="s">
        <v>160</v>
      </c>
      <c r="L274" s="45"/>
      <c r="M274" s="226" t="s">
        <v>1</v>
      </c>
      <c r="N274" s="227" t="s">
        <v>43</v>
      </c>
      <c r="O274" s="92"/>
      <c r="P274" s="228">
        <f>O274*H274</f>
        <v>0</v>
      </c>
      <c r="Q274" s="228">
        <v>2.5018699999999998</v>
      </c>
      <c r="R274" s="228">
        <f>Q274*H274</f>
        <v>7.548141789999999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161</v>
      </c>
      <c r="AT274" s="230" t="s">
        <v>156</v>
      </c>
      <c r="AU274" s="230" t="s">
        <v>88</v>
      </c>
      <c r="AY274" s="18" t="s">
        <v>153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86</v>
      </c>
      <c r="BK274" s="231">
        <f>ROUND(I274*H274,2)</f>
        <v>0</v>
      </c>
      <c r="BL274" s="18" t="s">
        <v>161</v>
      </c>
      <c r="BM274" s="230" t="s">
        <v>635</v>
      </c>
    </row>
    <row r="275" s="15" customFormat="1">
      <c r="A275" s="15"/>
      <c r="B275" s="258"/>
      <c r="C275" s="259"/>
      <c r="D275" s="234" t="s">
        <v>163</v>
      </c>
      <c r="E275" s="260" t="s">
        <v>1</v>
      </c>
      <c r="F275" s="261" t="s">
        <v>636</v>
      </c>
      <c r="G275" s="259"/>
      <c r="H275" s="260" t="s">
        <v>1</v>
      </c>
      <c r="I275" s="262"/>
      <c r="J275" s="259"/>
      <c r="K275" s="259"/>
      <c r="L275" s="263"/>
      <c r="M275" s="264"/>
      <c r="N275" s="265"/>
      <c r="O275" s="265"/>
      <c r="P275" s="265"/>
      <c r="Q275" s="265"/>
      <c r="R275" s="265"/>
      <c r="S275" s="265"/>
      <c r="T275" s="26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7" t="s">
        <v>163</v>
      </c>
      <c r="AU275" s="267" t="s">
        <v>88</v>
      </c>
      <c r="AV275" s="15" t="s">
        <v>86</v>
      </c>
      <c r="AW275" s="15" t="s">
        <v>35</v>
      </c>
      <c r="AX275" s="15" t="s">
        <v>78</v>
      </c>
      <c r="AY275" s="267" t="s">
        <v>153</v>
      </c>
    </row>
    <row r="276" s="13" customFormat="1">
      <c r="A276" s="13"/>
      <c r="B276" s="232"/>
      <c r="C276" s="233"/>
      <c r="D276" s="234" t="s">
        <v>163</v>
      </c>
      <c r="E276" s="235" t="s">
        <v>1</v>
      </c>
      <c r="F276" s="236" t="s">
        <v>637</v>
      </c>
      <c r="G276" s="233"/>
      <c r="H276" s="237">
        <v>3.0173375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163</v>
      </c>
      <c r="AU276" s="243" t="s">
        <v>88</v>
      </c>
      <c r="AV276" s="13" t="s">
        <v>88</v>
      </c>
      <c r="AW276" s="13" t="s">
        <v>35</v>
      </c>
      <c r="AX276" s="13" t="s">
        <v>78</v>
      </c>
      <c r="AY276" s="243" t="s">
        <v>153</v>
      </c>
    </row>
    <row r="277" s="14" customFormat="1">
      <c r="A277" s="14"/>
      <c r="B277" s="244"/>
      <c r="C277" s="245"/>
      <c r="D277" s="234" t="s">
        <v>163</v>
      </c>
      <c r="E277" s="246" t="s">
        <v>1</v>
      </c>
      <c r="F277" s="247" t="s">
        <v>167</v>
      </c>
      <c r="G277" s="245"/>
      <c r="H277" s="248">
        <v>3.0173375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163</v>
      </c>
      <c r="AU277" s="254" t="s">
        <v>88</v>
      </c>
      <c r="AV277" s="14" t="s">
        <v>161</v>
      </c>
      <c r="AW277" s="14" t="s">
        <v>35</v>
      </c>
      <c r="AX277" s="14" t="s">
        <v>86</v>
      </c>
      <c r="AY277" s="254" t="s">
        <v>153</v>
      </c>
    </row>
    <row r="278" s="2" customFormat="1" ht="24.15" customHeight="1">
      <c r="A278" s="39"/>
      <c r="B278" s="40"/>
      <c r="C278" s="219" t="s">
        <v>412</v>
      </c>
      <c r="D278" s="219" t="s">
        <v>156</v>
      </c>
      <c r="E278" s="220" t="s">
        <v>638</v>
      </c>
      <c r="F278" s="221" t="s">
        <v>639</v>
      </c>
      <c r="G278" s="222" t="s">
        <v>170</v>
      </c>
      <c r="H278" s="223">
        <v>24.138999999999999</v>
      </c>
      <c r="I278" s="224"/>
      <c r="J278" s="225">
        <f>ROUND(I278*H278,2)</f>
        <v>0</v>
      </c>
      <c r="K278" s="221" t="s">
        <v>160</v>
      </c>
      <c r="L278" s="45"/>
      <c r="M278" s="226" t="s">
        <v>1</v>
      </c>
      <c r="N278" s="227" t="s">
        <v>43</v>
      </c>
      <c r="O278" s="92"/>
      <c r="P278" s="228">
        <f>O278*H278</f>
        <v>0</v>
      </c>
      <c r="Q278" s="228">
        <v>0.0027499999999999998</v>
      </c>
      <c r="R278" s="228">
        <f>Q278*H278</f>
        <v>0.06638224999999999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161</v>
      </c>
      <c r="AT278" s="230" t="s">
        <v>156</v>
      </c>
      <c r="AU278" s="230" t="s">
        <v>88</v>
      </c>
      <c r="AY278" s="18" t="s">
        <v>153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86</v>
      </c>
      <c r="BK278" s="231">
        <f>ROUND(I278*H278,2)</f>
        <v>0</v>
      </c>
      <c r="BL278" s="18" t="s">
        <v>161</v>
      </c>
      <c r="BM278" s="230" t="s">
        <v>640</v>
      </c>
    </row>
    <row r="279" s="13" customFormat="1">
      <c r="A279" s="13"/>
      <c r="B279" s="232"/>
      <c r="C279" s="233"/>
      <c r="D279" s="234" t="s">
        <v>163</v>
      </c>
      <c r="E279" s="235" t="s">
        <v>1</v>
      </c>
      <c r="F279" s="236" t="s">
        <v>641</v>
      </c>
      <c r="G279" s="233"/>
      <c r="H279" s="237">
        <v>24.1387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163</v>
      </c>
      <c r="AU279" s="243" t="s">
        <v>88</v>
      </c>
      <c r="AV279" s="13" t="s">
        <v>88</v>
      </c>
      <c r="AW279" s="13" t="s">
        <v>35</v>
      </c>
      <c r="AX279" s="13" t="s">
        <v>86</v>
      </c>
      <c r="AY279" s="243" t="s">
        <v>153</v>
      </c>
    </row>
    <row r="280" s="2" customFormat="1" ht="24.15" customHeight="1">
      <c r="A280" s="39"/>
      <c r="B280" s="40"/>
      <c r="C280" s="219" t="s">
        <v>642</v>
      </c>
      <c r="D280" s="219" t="s">
        <v>156</v>
      </c>
      <c r="E280" s="220" t="s">
        <v>643</v>
      </c>
      <c r="F280" s="221" t="s">
        <v>644</v>
      </c>
      <c r="G280" s="222" t="s">
        <v>170</v>
      </c>
      <c r="H280" s="223">
        <v>24.138999999999999</v>
      </c>
      <c r="I280" s="224"/>
      <c r="J280" s="225">
        <f>ROUND(I280*H280,2)</f>
        <v>0</v>
      </c>
      <c r="K280" s="221" t="s">
        <v>160</v>
      </c>
      <c r="L280" s="45"/>
      <c r="M280" s="226" t="s">
        <v>1</v>
      </c>
      <c r="N280" s="227" t="s">
        <v>43</v>
      </c>
      <c r="O280" s="92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161</v>
      </c>
      <c r="AT280" s="230" t="s">
        <v>156</v>
      </c>
      <c r="AU280" s="230" t="s">
        <v>88</v>
      </c>
      <c r="AY280" s="18" t="s">
        <v>153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86</v>
      </c>
      <c r="BK280" s="231">
        <f>ROUND(I280*H280,2)</f>
        <v>0</v>
      </c>
      <c r="BL280" s="18" t="s">
        <v>161</v>
      </c>
      <c r="BM280" s="230" t="s">
        <v>645</v>
      </c>
    </row>
    <row r="281" s="2" customFormat="1" ht="16.5" customHeight="1">
      <c r="A281" s="39"/>
      <c r="B281" s="40"/>
      <c r="C281" s="219" t="s">
        <v>646</v>
      </c>
      <c r="D281" s="219" t="s">
        <v>156</v>
      </c>
      <c r="E281" s="220" t="s">
        <v>647</v>
      </c>
      <c r="F281" s="221" t="s">
        <v>648</v>
      </c>
      <c r="G281" s="222" t="s">
        <v>250</v>
      </c>
      <c r="H281" s="223">
        <v>0.24099999999999999</v>
      </c>
      <c r="I281" s="224"/>
      <c r="J281" s="225">
        <f>ROUND(I281*H281,2)</f>
        <v>0</v>
      </c>
      <c r="K281" s="221" t="s">
        <v>160</v>
      </c>
      <c r="L281" s="45"/>
      <c r="M281" s="226" t="s">
        <v>1</v>
      </c>
      <c r="N281" s="227" t="s">
        <v>43</v>
      </c>
      <c r="O281" s="92"/>
      <c r="P281" s="228">
        <f>O281*H281</f>
        <v>0</v>
      </c>
      <c r="Q281" s="228">
        <v>1.04922</v>
      </c>
      <c r="R281" s="228">
        <f>Q281*H281</f>
        <v>0.25286202000000002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161</v>
      </c>
      <c r="AT281" s="230" t="s">
        <v>156</v>
      </c>
      <c r="AU281" s="230" t="s">
        <v>88</v>
      </c>
      <c r="AY281" s="18" t="s">
        <v>153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86</v>
      </c>
      <c r="BK281" s="231">
        <f>ROUND(I281*H281,2)</f>
        <v>0</v>
      </c>
      <c r="BL281" s="18" t="s">
        <v>161</v>
      </c>
      <c r="BM281" s="230" t="s">
        <v>649</v>
      </c>
    </row>
    <row r="282" s="13" customFormat="1">
      <c r="A282" s="13"/>
      <c r="B282" s="232"/>
      <c r="C282" s="233"/>
      <c r="D282" s="234" t="s">
        <v>163</v>
      </c>
      <c r="E282" s="235" t="s">
        <v>1</v>
      </c>
      <c r="F282" s="236" t="s">
        <v>650</v>
      </c>
      <c r="G282" s="233"/>
      <c r="H282" s="237">
        <v>0.24135999999999999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163</v>
      </c>
      <c r="AU282" s="243" t="s">
        <v>88</v>
      </c>
      <c r="AV282" s="13" t="s">
        <v>88</v>
      </c>
      <c r="AW282" s="13" t="s">
        <v>35</v>
      </c>
      <c r="AX282" s="13" t="s">
        <v>86</v>
      </c>
      <c r="AY282" s="243" t="s">
        <v>153</v>
      </c>
    </row>
    <row r="283" s="2" customFormat="1" ht="21.75" customHeight="1">
      <c r="A283" s="39"/>
      <c r="B283" s="40"/>
      <c r="C283" s="219" t="s">
        <v>651</v>
      </c>
      <c r="D283" s="219" t="s">
        <v>156</v>
      </c>
      <c r="E283" s="220" t="s">
        <v>652</v>
      </c>
      <c r="F283" s="221" t="s">
        <v>653</v>
      </c>
      <c r="G283" s="222" t="s">
        <v>355</v>
      </c>
      <c r="H283" s="223">
        <v>8</v>
      </c>
      <c r="I283" s="224"/>
      <c r="J283" s="225">
        <f>ROUND(I283*H283,2)</f>
        <v>0</v>
      </c>
      <c r="K283" s="221" t="s">
        <v>160</v>
      </c>
      <c r="L283" s="45"/>
      <c r="M283" s="226" t="s">
        <v>1</v>
      </c>
      <c r="N283" s="227" t="s">
        <v>43</v>
      </c>
      <c r="O283" s="92"/>
      <c r="P283" s="228">
        <f>O283*H283</f>
        <v>0</v>
      </c>
      <c r="Q283" s="228">
        <v>0.021260000000000001</v>
      </c>
      <c r="R283" s="228">
        <f>Q283*H283</f>
        <v>0.17008000000000001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161</v>
      </c>
      <c r="AT283" s="230" t="s">
        <v>156</v>
      </c>
      <c r="AU283" s="230" t="s">
        <v>88</v>
      </c>
      <c r="AY283" s="18" t="s">
        <v>153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86</v>
      </c>
      <c r="BK283" s="231">
        <f>ROUND(I283*H283,2)</f>
        <v>0</v>
      </c>
      <c r="BL283" s="18" t="s">
        <v>161</v>
      </c>
      <c r="BM283" s="230" t="s">
        <v>654</v>
      </c>
    </row>
    <row r="284" s="13" customFormat="1">
      <c r="A284" s="13"/>
      <c r="B284" s="232"/>
      <c r="C284" s="233"/>
      <c r="D284" s="234" t="s">
        <v>163</v>
      </c>
      <c r="E284" s="235" t="s">
        <v>1</v>
      </c>
      <c r="F284" s="236" t="s">
        <v>655</v>
      </c>
      <c r="G284" s="233"/>
      <c r="H284" s="237">
        <v>3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163</v>
      </c>
      <c r="AU284" s="243" t="s">
        <v>88</v>
      </c>
      <c r="AV284" s="13" t="s">
        <v>88</v>
      </c>
      <c r="AW284" s="13" t="s">
        <v>35</v>
      </c>
      <c r="AX284" s="13" t="s">
        <v>78</v>
      </c>
      <c r="AY284" s="243" t="s">
        <v>153</v>
      </c>
    </row>
    <row r="285" s="13" customFormat="1">
      <c r="A285" s="13"/>
      <c r="B285" s="232"/>
      <c r="C285" s="233"/>
      <c r="D285" s="234" t="s">
        <v>163</v>
      </c>
      <c r="E285" s="235" t="s">
        <v>1</v>
      </c>
      <c r="F285" s="236" t="s">
        <v>656</v>
      </c>
      <c r="G285" s="233"/>
      <c r="H285" s="237">
        <v>5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163</v>
      </c>
      <c r="AU285" s="243" t="s">
        <v>88</v>
      </c>
      <c r="AV285" s="13" t="s">
        <v>88</v>
      </c>
      <c r="AW285" s="13" t="s">
        <v>35</v>
      </c>
      <c r="AX285" s="13" t="s">
        <v>78</v>
      </c>
      <c r="AY285" s="243" t="s">
        <v>153</v>
      </c>
    </row>
    <row r="286" s="14" customFormat="1">
      <c r="A286" s="14"/>
      <c r="B286" s="244"/>
      <c r="C286" s="245"/>
      <c r="D286" s="234" t="s">
        <v>163</v>
      </c>
      <c r="E286" s="246" t="s">
        <v>1</v>
      </c>
      <c r="F286" s="247" t="s">
        <v>167</v>
      </c>
      <c r="G286" s="245"/>
      <c r="H286" s="248">
        <v>8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163</v>
      </c>
      <c r="AU286" s="254" t="s">
        <v>88</v>
      </c>
      <c r="AV286" s="14" t="s">
        <v>161</v>
      </c>
      <c r="AW286" s="14" t="s">
        <v>35</v>
      </c>
      <c r="AX286" s="14" t="s">
        <v>86</v>
      </c>
      <c r="AY286" s="254" t="s">
        <v>153</v>
      </c>
    </row>
    <row r="287" s="2" customFormat="1" ht="21.75" customHeight="1">
      <c r="A287" s="39"/>
      <c r="B287" s="40"/>
      <c r="C287" s="219" t="s">
        <v>657</v>
      </c>
      <c r="D287" s="219" t="s">
        <v>156</v>
      </c>
      <c r="E287" s="220" t="s">
        <v>658</v>
      </c>
      <c r="F287" s="221" t="s">
        <v>659</v>
      </c>
      <c r="G287" s="222" t="s">
        <v>355</v>
      </c>
      <c r="H287" s="223">
        <v>17</v>
      </c>
      <c r="I287" s="224"/>
      <c r="J287" s="225">
        <f>ROUND(I287*H287,2)</f>
        <v>0</v>
      </c>
      <c r="K287" s="221" t="s">
        <v>160</v>
      </c>
      <c r="L287" s="45"/>
      <c r="M287" s="226" t="s">
        <v>1</v>
      </c>
      <c r="N287" s="227" t="s">
        <v>43</v>
      </c>
      <c r="O287" s="92"/>
      <c r="P287" s="228">
        <f>O287*H287</f>
        <v>0</v>
      </c>
      <c r="Q287" s="228">
        <v>0.026929999999999999</v>
      </c>
      <c r="R287" s="228">
        <f>Q287*H287</f>
        <v>0.45780999999999999</v>
      </c>
      <c r="S287" s="228">
        <v>0</v>
      </c>
      <c r="T287" s="22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161</v>
      </c>
      <c r="AT287" s="230" t="s">
        <v>156</v>
      </c>
      <c r="AU287" s="230" t="s">
        <v>88</v>
      </c>
      <c r="AY287" s="18" t="s">
        <v>153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86</v>
      </c>
      <c r="BK287" s="231">
        <f>ROUND(I287*H287,2)</f>
        <v>0</v>
      </c>
      <c r="BL287" s="18" t="s">
        <v>161</v>
      </c>
      <c r="BM287" s="230" t="s">
        <v>660</v>
      </c>
    </row>
    <row r="288" s="13" customFormat="1">
      <c r="A288" s="13"/>
      <c r="B288" s="232"/>
      <c r="C288" s="233"/>
      <c r="D288" s="234" t="s">
        <v>163</v>
      </c>
      <c r="E288" s="235" t="s">
        <v>1</v>
      </c>
      <c r="F288" s="236" t="s">
        <v>661</v>
      </c>
      <c r="G288" s="233"/>
      <c r="H288" s="237">
        <v>9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163</v>
      </c>
      <c r="AU288" s="243" t="s">
        <v>88</v>
      </c>
      <c r="AV288" s="13" t="s">
        <v>88</v>
      </c>
      <c r="AW288" s="13" t="s">
        <v>35</v>
      </c>
      <c r="AX288" s="13" t="s">
        <v>78</v>
      </c>
      <c r="AY288" s="243" t="s">
        <v>153</v>
      </c>
    </row>
    <row r="289" s="13" customFormat="1">
      <c r="A289" s="13"/>
      <c r="B289" s="232"/>
      <c r="C289" s="233"/>
      <c r="D289" s="234" t="s">
        <v>163</v>
      </c>
      <c r="E289" s="235" t="s">
        <v>1</v>
      </c>
      <c r="F289" s="236" t="s">
        <v>662</v>
      </c>
      <c r="G289" s="233"/>
      <c r="H289" s="237">
        <v>8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163</v>
      </c>
      <c r="AU289" s="243" t="s">
        <v>88</v>
      </c>
      <c r="AV289" s="13" t="s">
        <v>88</v>
      </c>
      <c r="AW289" s="13" t="s">
        <v>35</v>
      </c>
      <c r="AX289" s="13" t="s">
        <v>78</v>
      </c>
      <c r="AY289" s="243" t="s">
        <v>153</v>
      </c>
    </row>
    <row r="290" s="14" customFormat="1">
      <c r="A290" s="14"/>
      <c r="B290" s="244"/>
      <c r="C290" s="245"/>
      <c r="D290" s="234" t="s">
        <v>163</v>
      </c>
      <c r="E290" s="246" t="s">
        <v>1</v>
      </c>
      <c r="F290" s="247" t="s">
        <v>167</v>
      </c>
      <c r="G290" s="245"/>
      <c r="H290" s="248">
        <v>17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163</v>
      </c>
      <c r="AU290" s="254" t="s">
        <v>88</v>
      </c>
      <c r="AV290" s="14" t="s">
        <v>161</v>
      </c>
      <c r="AW290" s="14" t="s">
        <v>35</v>
      </c>
      <c r="AX290" s="14" t="s">
        <v>86</v>
      </c>
      <c r="AY290" s="254" t="s">
        <v>153</v>
      </c>
    </row>
    <row r="291" s="2" customFormat="1" ht="21.75" customHeight="1">
      <c r="A291" s="39"/>
      <c r="B291" s="40"/>
      <c r="C291" s="219" t="s">
        <v>663</v>
      </c>
      <c r="D291" s="219" t="s">
        <v>156</v>
      </c>
      <c r="E291" s="220" t="s">
        <v>664</v>
      </c>
      <c r="F291" s="221" t="s">
        <v>665</v>
      </c>
      <c r="G291" s="222" t="s">
        <v>355</v>
      </c>
      <c r="H291" s="223">
        <v>4</v>
      </c>
      <c r="I291" s="224"/>
      <c r="J291" s="225">
        <f>ROUND(I291*H291,2)</f>
        <v>0</v>
      </c>
      <c r="K291" s="221" t="s">
        <v>160</v>
      </c>
      <c r="L291" s="45"/>
      <c r="M291" s="226" t="s">
        <v>1</v>
      </c>
      <c r="N291" s="227" t="s">
        <v>43</v>
      </c>
      <c r="O291" s="92"/>
      <c r="P291" s="228">
        <f>O291*H291</f>
        <v>0</v>
      </c>
      <c r="Q291" s="228">
        <v>0.036979999999999999</v>
      </c>
      <c r="R291" s="228">
        <f>Q291*H291</f>
        <v>0.14792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161</v>
      </c>
      <c r="AT291" s="230" t="s">
        <v>156</v>
      </c>
      <c r="AU291" s="230" t="s">
        <v>88</v>
      </c>
      <c r="AY291" s="18" t="s">
        <v>153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86</v>
      </c>
      <c r="BK291" s="231">
        <f>ROUND(I291*H291,2)</f>
        <v>0</v>
      </c>
      <c r="BL291" s="18" t="s">
        <v>161</v>
      </c>
      <c r="BM291" s="230" t="s">
        <v>666</v>
      </c>
    </row>
    <row r="292" s="13" customFormat="1">
      <c r="A292" s="13"/>
      <c r="B292" s="232"/>
      <c r="C292" s="233"/>
      <c r="D292" s="234" t="s">
        <v>163</v>
      </c>
      <c r="E292" s="235" t="s">
        <v>1</v>
      </c>
      <c r="F292" s="236" t="s">
        <v>667</v>
      </c>
      <c r="G292" s="233"/>
      <c r="H292" s="237">
        <v>2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163</v>
      </c>
      <c r="AU292" s="243" t="s">
        <v>88</v>
      </c>
      <c r="AV292" s="13" t="s">
        <v>88</v>
      </c>
      <c r="AW292" s="13" t="s">
        <v>35</v>
      </c>
      <c r="AX292" s="13" t="s">
        <v>78</v>
      </c>
      <c r="AY292" s="243" t="s">
        <v>153</v>
      </c>
    </row>
    <row r="293" s="13" customFormat="1">
      <c r="A293" s="13"/>
      <c r="B293" s="232"/>
      <c r="C293" s="233"/>
      <c r="D293" s="234" t="s">
        <v>163</v>
      </c>
      <c r="E293" s="235" t="s">
        <v>1</v>
      </c>
      <c r="F293" s="236" t="s">
        <v>668</v>
      </c>
      <c r="G293" s="233"/>
      <c r="H293" s="237">
        <v>2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163</v>
      </c>
      <c r="AU293" s="243" t="s">
        <v>88</v>
      </c>
      <c r="AV293" s="13" t="s">
        <v>88</v>
      </c>
      <c r="AW293" s="13" t="s">
        <v>35</v>
      </c>
      <c r="AX293" s="13" t="s">
        <v>78</v>
      </c>
      <c r="AY293" s="243" t="s">
        <v>153</v>
      </c>
    </row>
    <row r="294" s="14" customFormat="1">
      <c r="A294" s="14"/>
      <c r="B294" s="244"/>
      <c r="C294" s="245"/>
      <c r="D294" s="234" t="s">
        <v>163</v>
      </c>
      <c r="E294" s="246" t="s">
        <v>1</v>
      </c>
      <c r="F294" s="247" t="s">
        <v>167</v>
      </c>
      <c r="G294" s="245"/>
      <c r="H294" s="248">
        <v>4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163</v>
      </c>
      <c r="AU294" s="254" t="s">
        <v>88</v>
      </c>
      <c r="AV294" s="14" t="s">
        <v>161</v>
      </c>
      <c r="AW294" s="14" t="s">
        <v>35</v>
      </c>
      <c r="AX294" s="14" t="s">
        <v>86</v>
      </c>
      <c r="AY294" s="254" t="s">
        <v>153</v>
      </c>
    </row>
    <row r="295" s="2" customFormat="1" ht="21.75" customHeight="1">
      <c r="A295" s="39"/>
      <c r="B295" s="40"/>
      <c r="C295" s="219" t="s">
        <v>669</v>
      </c>
      <c r="D295" s="219" t="s">
        <v>156</v>
      </c>
      <c r="E295" s="220" t="s">
        <v>670</v>
      </c>
      <c r="F295" s="221" t="s">
        <v>671</v>
      </c>
      <c r="G295" s="222" t="s">
        <v>355</v>
      </c>
      <c r="H295" s="223">
        <v>2</v>
      </c>
      <c r="I295" s="224"/>
      <c r="J295" s="225">
        <f>ROUND(I295*H295,2)</f>
        <v>0</v>
      </c>
      <c r="K295" s="221" t="s">
        <v>160</v>
      </c>
      <c r="L295" s="45"/>
      <c r="M295" s="226" t="s">
        <v>1</v>
      </c>
      <c r="N295" s="227" t="s">
        <v>43</v>
      </c>
      <c r="O295" s="92"/>
      <c r="P295" s="228">
        <f>O295*H295</f>
        <v>0</v>
      </c>
      <c r="Q295" s="228">
        <v>0.047759999999999997</v>
      </c>
      <c r="R295" s="228">
        <f>Q295*H295</f>
        <v>0.095519999999999994</v>
      </c>
      <c r="S295" s="228">
        <v>0</v>
      </c>
      <c r="T295" s="22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0" t="s">
        <v>161</v>
      </c>
      <c r="AT295" s="230" t="s">
        <v>156</v>
      </c>
      <c r="AU295" s="230" t="s">
        <v>88</v>
      </c>
      <c r="AY295" s="18" t="s">
        <v>153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8" t="s">
        <v>86</v>
      </c>
      <c r="BK295" s="231">
        <f>ROUND(I295*H295,2)</f>
        <v>0</v>
      </c>
      <c r="BL295" s="18" t="s">
        <v>161</v>
      </c>
      <c r="BM295" s="230" t="s">
        <v>672</v>
      </c>
    </row>
    <row r="296" s="13" customFormat="1">
      <c r="A296" s="13"/>
      <c r="B296" s="232"/>
      <c r="C296" s="233"/>
      <c r="D296" s="234" t="s">
        <v>163</v>
      </c>
      <c r="E296" s="235" t="s">
        <v>1</v>
      </c>
      <c r="F296" s="236" t="s">
        <v>673</v>
      </c>
      <c r="G296" s="233"/>
      <c r="H296" s="237">
        <v>1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163</v>
      </c>
      <c r="AU296" s="243" t="s">
        <v>88</v>
      </c>
      <c r="AV296" s="13" t="s">
        <v>88</v>
      </c>
      <c r="AW296" s="13" t="s">
        <v>35</v>
      </c>
      <c r="AX296" s="13" t="s">
        <v>78</v>
      </c>
      <c r="AY296" s="243" t="s">
        <v>153</v>
      </c>
    </row>
    <row r="297" s="13" customFormat="1">
      <c r="A297" s="13"/>
      <c r="B297" s="232"/>
      <c r="C297" s="233"/>
      <c r="D297" s="234" t="s">
        <v>163</v>
      </c>
      <c r="E297" s="235" t="s">
        <v>1</v>
      </c>
      <c r="F297" s="236" t="s">
        <v>674</v>
      </c>
      <c r="G297" s="233"/>
      <c r="H297" s="237">
        <v>1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163</v>
      </c>
      <c r="AU297" s="243" t="s">
        <v>88</v>
      </c>
      <c r="AV297" s="13" t="s">
        <v>88</v>
      </c>
      <c r="AW297" s="13" t="s">
        <v>35</v>
      </c>
      <c r="AX297" s="13" t="s">
        <v>78</v>
      </c>
      <c r="AY297" s="243" t="s">
        <v>153</v>
      </c>
    </row>
    <row r="298" s="14" customFormat="1">
      <c r="A298" s="14"/>
      <c r="B298" s="244"/>
      <c r="C298" s="245"/>
      <c r="D298" s="234" t="s">
        <v>163</v>
      </c>
      <c r="E298" s="246" t="s">
        <v>1</v>
      </c>
      <c r="F298" s="247" t="s">
        <v>167</v>
      </c>
      <c r="G298" s="245"/>
      <c r="H298" s="248">
        <v>2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163</v>
      </c>
      <c r="AU298" s="254" t="s">
        <v>88</v>
      </c>
      <c r="AV298" s="14" t="s">
        <v>161</v>
      </c>
      <c r="AW298" s="14" t="s">
        <v>35</v>
      </c>
      <c r="AX298" s="14" t="s">
        <v>86</v>
      </c>
      <c r="AY298" s="254" t="s">
        <v>153</v>
      </c>
    </row>
    <row r="299" s="2" customFormat="1" ht="21.75" customHeight="1">
      <c r="A299" s="39"/>
      <c r="B299" s="40"/>
      <c r="C299" s="219" t="s">
        <v>675</v>
      </c>
      <c r="D299" s="219" t="s">
        <v>156</v>
      </c>
      <c r="E299" s="220" t="s">
        <v>676</v>
      </c>
      <c r="F299" s="221" t="s">
        <v>677</v>
      </c>
      <c r="G299" s="222" t="s">
        <v>355</v>
      </c>
      <c r="H299" s="223">
        <v>33</v>
      </c>
      <c r="I299" s="224"/>
      <c r="J299" s="225">
        <f>ROUND(I299*H299,2)</f>
        <v>0</v>
      </c>
      <c r="K299" s="221" t="s">
        <v>160</v>
      </c>
      <c r="L299" s="45"/>
      <c r="M299" s="226" t="s">
        <v>1</v>
      </c>
      <c r="N299" s="227" t="s">
        <v>43</v>
      </c>
      <c r="O299" s="92"/>
      <c r="P299" s="228">
        <f>O299*H299</f>
        <v>0</v>
      </c>
      <c r="Q299" s="228">
        <v>0.054550000000000001</v>
      </c>
      <c r="R299" s="228">
        <f>Q299*H299</f>
        <v>1.8001500000000001</v>
      </c>
      <c r="S299" s="228">
        <v>0</v>
      </c>
      <c r="T299" s="22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161</v>
      </c>
      <c r="AT299" s="230" t="s">
        <v>156</v>
      </c>
      <c r="AU299" s="230" t="s">
        <v>88</v>
      </c>
      <c r="AY299" s="18" t="s">
        <v>153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86</v>
      </c>
      <c r="BK299" s="231">
        <f>ROUND(I299*H299,2)</f>
        <v>0</v>
      </c>
      <c r="BL299" s="18" t="s">
        <v>161</v>
      </c>
      <c r="BM299" s="230" t="s">
        <v>678</v>
      </c>
    </row>
    <row r="300" s="13" customFormat="1">
      <c r="A300" s="13"/>
      <c r="B300" s="232"/>
      <c r="C300" s="233"/>
      <c r="D300" s="234" t="s">
        <v>163</v>
      </c>
      <c r="E300" s="235" t="s">
        <v>1</v>
      </c>
      <c r="F300" s="236" t="s">
        <v>679</v>
      </c>
      <c r="G300" s="233"/>
      <c r="H300" s="237">
        <v>20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163</v>
      </c>
      <c r="AU300" s="243" t="s">
        <v>88</v>
      </c>
      <c r="AV300" s="13" t="s">
        <v>88</v>
      </c>
      <c r="AW300" s="13" t="s">
        <v>35</v>
      </c>
      <c r="AX300" s="13" t="s">
        <v>78</v>
      </c>
      <c r="AY300" s="243" t="s">
        <v>153</v>
      </c>
    </row>
    <row r="301" s="13" customFormat="1">
      <c r="A301" s="13"/>
      <c r="B301" s="232"/>
      <c r="C301" s="233"/>
      <c r="D301" s="234" t="s">
        <v>163</v>
      </c>
      <c r="E301" s="235" t="s">
        <v>1</v>
      </c>
      <c r="F301" s="236" t="s">
        <v>680</v>
      </c>
      <c r="G301" s="233"/>
      <c r="H301" s="237">
        <v>13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163</v>
      </c>
      <c r="AU301" s="243" t="s">
        <v>88</v>
      </c>
      <c r="AV301" s="13" t="s">
        <v>88</v>
      </c>
      <c r="AW301" s="13" t="s">
        <v>35</v>
      </c>
      <c r="AX301" s="13" t="s">
        <v>78</v>
      </c>
      <c r="AY301" s="243" t="s">
        <v>153</v>
      </c>
    </row>
    <row r="302" s="14" customFormat="1">
      <c r="A302" s="14"/>
      <c r="B302" s="244"/>
      <c r="C302" s="245"/>
      <c r="D302" s="234" t="s">
        <v>163</v>
      </c>
      <c r="E302" s="246" t="s">
        <v>1</v>
      </c>
      <c r="F302" s="247" t="s">
        <v>167</v>
      </c>
      <c r="G302" s="245"/>
      <c r="H302" s="248">
        <v>33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163</v>
      </c>
      <c r="AU302" s="254" t="s">
        <v>88</v>
      </c>
      <c r="AV302" s="14" t="s">
        <v>161</v>
      </c>
      <c r="AW302" s="14" t="s">
        <v>35</v>
      </c>
      <c r="AX302" s="14" t="s">
        <v>86</v>
      </c>
      <c r="AY302" s="254" t="s">
        <v>153</v>
      </c>
    </row>
    <row r="303" s="2" customFormat="1" ht="21.75" customHeight="1">
      <c r="A303" s="39"/>
      <c r="B303" s="40"/>
      <c r="C303" s="219" t="s">
        <v>681</v>
      </c>
      <c r="D303" s="219" t="s">
        <v>156</v>
      </c>
      <c r="E303" s="220" t="s">
        <v>682</v>
      </c>
      <c r="F303" s="221" t="s">
        <v>683</v>
      </c>
      <c r="G303" s="222" t="s">
        <v>355</v>
      </c>
      <c r="H303" s="223">
        <v>48</v>
      </c>
      <c r="I303" s="224"/>
      <c r="J303" s="225">
        <f>ROUND(I303*H303,2)</f>
        <v>0</v>
      </c>
      <c r="K303" s="221" t="s">
        <v>160</v>
      </c>
      <c r="L303" s="45"/>
      <c r="M303" s="226" t="s">
        <v>1</v>
      </c>
      <c r="N303" s="227" t="s">
        <v>43</v>
      </c>
      <c r="O303" s="92"/>
      <c r="P303" s="228">
        <f>O303*H303</f>
        <v>0</v>
      </c>
      <c r="Q303" s="228">
        <v>0.063549999999999995</v>
      </c>
      <c r="R303" s="228">
        <f>Q303*H303</f>
        <v>3.0503999999999998</v>
      </c>
      <c r="S303" s="228">
        <v>0</v>
      </c>
      <c r="T303" s="22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0" t="s">
        <v>161</v>
      </c>
      <c r="AT303" s="230" t="s">
        <v>156</v>
      </c>
      <c r="AU303" s="230" t="s">
        <v>88</v>
      </c>
      <c r="AY303" s="18" t="s">
        <v>153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8" t="s">
        <v>86</v>
      </c>
      <c r="BK303" s="231">
        <f>ROUND(I303*H303,2)</f>
        <v>0</v>
      </c>
      <c r="BL303" s="18" t="s">
        <v>161</v>
      </c>
      <c r="BM303" s="230" t="s">
        <v>684</v>
      </c>
    </row>
    <row r="304" s="13" customFormat="1">
      <c r="A304" s="13"/>
      <c r="B304" s="232"/>
      <c r="C304" s="233"/>
      <c r="D304" s="234" t="s">
        <v>163</v>
      </c>
      <c r="E304" s="235" t="s">
        <v>1</v>
      </c>
      <c r="F304" s="236" t="s">
        <v>685</v>
      </c>
      <c r="G304" s="233"/>
      <c r="H304" s="237">
        <v>15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163</v>
      </c>
      <c r="AU304" s="243" t="s">
        <v>88</v>
      </c>
      <c r="AV304" s="13" t="s">
        <v>88</v>
      </c>
      <c r="AW304" s="13" t="s">
        <v>35</v>
      </c>
      <c r="AX304" s="13" t="s">
        <v>78</v>
      </c>
      <c r="AY304" s="243" t="s">
        <v>153</v>
      </c>
    </row>
    <row r="305" s="13" customFormat="1">
      <c r="A305" s="13"/>
      <c r="B305" s="232"/>
      <c r="C305" s="233"/>
      <c r="D305" s="234" t="s">
        <v>163</v>
      </c>
      <c r="E305" s="235" t="s">
        <v>1</v>
      </c>
      <c r="F305" s="236" t="s">
        <v>686</v>
      </c>
      <c r="G305" s="233"/>
      <c r="H305" s="237">
        <v>33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163</v>
      </c>
      <c r="AU305" s="243" t="s">
        <v>88</v>
      </c>
      <c r="AV305" s="13" t="s">
        <v>88</v>
      </c>
      <c r="AW305" s="13" t="s">
        <v>35</v>
      </c>
      <c r="AX305" s="13" t="s">
        <v>78</v>
      </c>
      <c r="AY305" s="243" t="s">
        <v>153</v>
      </c>
    </row>
    <row r="306" s="14" customFormat="1">
      <c r="A306" s="14"/>
      <c r="B306" s="244"/>
      <c r="C306" s="245"/>
      <c r="D306" s="234" t="s">
        <v>163</v>
      </c>
      <c r="E306" s="246" t="s">
        <v>1</v>
      </c>
      <c r="F306" s="247" t="s">
        <v>167</v>
      </c>
      <c r="G306" s="245"/>
      <c r="H306" s="248">
        <v>48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163</v>
      </c>
      <c r="AU306" s="254" t="s">
        <v>88</v>
      </c>
      <c r="AV306" s="14" t="s">
        <v>161</v>
      </c>
      <c r="AW306" s="14" t="s">
        <v>35</v>
      </c>
      <c r="AX306" s="14" t="s">
        <v>86</v>
      </c>
      <c r="AY306" s="254" t="s">
        <v>153</v>
      </c>
    </row>
    <row r="307" s="2" customFormat="1" ht="21.75" customHeight="1">
      <c r="A307" s="39"/>
      <c r="B307" s="40"/>
      <c r="C307" s="219" t="s">
        <v>687</v>
      </c>
      <c r="D307" s="219" t="s">
        <v>156</v>
      </c>
      <c r="E307" s="220" t="s">
        <v>688</v>
      </c>
      <c r="F307" s="221" t="s">
        <v>689</v>
      </c>
      <c r="G307" s="222" t="s">
        <v>355</v>
      </c>
      <c r="H307" s="223">
        <v>18</v>
      </c>
      <c r="I307" s="224"/>
      <c r="J307" s="225">
        <f>ROUND(I307*H307,2)</f>
        <v>0</v>
      </c>
      <c r="K307" s="221" t="s">
        <v>160</v>
      </c>
      <c r="L307" s="45"/>
      <c r="M307" s="226" t="s">
        <v>1</v>
      </c>
      <c r="N307" s="227" t="s">
        <v>43</v>
      </c>
      <c r="O307" s="92"/>
      <c r="P307" s="228">
        <f>O307*H307</f>
        <v>0</v>
      </c>
      <c r="Q307" s="228">
        <v>0.091050000000000006</v>
      </c>
      <c r="R307" s="228">
        <f>Q307*H307</f>
        <v>1.6389</v>
      </c>
      <c r="S307" s="228">
        <v>0</v>
      </c>
      <c r="T307" s="22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161</v>
      </c>
      <c r="AT307" s="230" t="s">
        <v>156</v>
      </c>
      <c r="AU307" s="230" t="s">
        <v>88</v>
      </c>
      <c r="AY307" s="18" t="s">
        <v>153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86</v>
      </c>
      <c r="BK307" s="231">
        <f>ROUND(I307*H307,2)</f>
        <v>0</v>
      </c>
      <c r="BL307" s="18" t="s">
        <v>161</v>
      </c>
      <c r="BM307" s="230" t="s">
        <v>690</v>
      </c>
    </row>
    <row r="308" s="13" customFormat="1">
      <c r="A308" s="13"/>
      <c r="B308" s="232"/>
      <c r="C308" s="233"/>
      <c r="D308" s="234" t="s">
        <v>163</v>
      </c>
      <c r="E308" s="235" t="s">
        <v>1</v>
      </c>
      <c r="F308" s="236" t="s">
        <v>691</v>
      </c>
      <c r="G308" s="233"/>
      <c r="H308" s="237">
        <v>12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163</v>
      </c>
      <c r="AU308" s="243" t="s">
        <v>88</v>
      </c>
      <c r="AV308" s="13" t="s">
        <v>88</v>
      </c>
      <c r="AW308" s="13" t="s">
        <v>35</v>
      </c>
      <c r="AX308" s="13" t="s">
        <v>78</v>
      </c>
      <c r="AY308" s="243" t="s">
        <v>153</v>
      </c>
    </row>
    <row r="309" s="13" customFormat="1">
      <c r="A309" s="13"/>
      <c r="B309" s="232"/>
      <c r="C309" s="233"/>
      <c r="D309" s="234" t="s">
        <v>163</v>
      </c>
      <c r="E309" s="235" t="s">
        <v>1</v>
      </c>
      <c r="F309" s="236" t="s">
        <v>692</v>
      </c>
      <c r="G309" s="233"/>
      <c r="H309" s="237">
        <v>6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163</v>
      </c>
      <c r="AU309" s="243" t="s">
        <v>88</v>
      </c>
      <c r="AV309" s="13" t="s">
        <v>88</v>
      </c>
      <c r="AW309" s="13" t="s">
        <v>35</v>
      </c>
      <c r="AX309" s="13" t="s">
        <v>78</v>
      </c>
      <c r="AY309" s="243" t="s">
        <v>153</v>
      </c>
    </row>
    <row r="310" s="14" customFormat="1">
      <c r="A310" s="14"/>
      <c r="B310" s="244"/>
      <c r="C310" s="245"/>
      <c r="D310" s="234" t="s">
        <v>163</v>
      </c>
      <c r="E310" s="246" t="s">
        <v>1</v>
      </c>
      <c r="F310" s="247" t="s">
        <v>167</v>
      </c>
      <c r="G310" s="245"/>
      <c r="H310" s="248">
        <v>18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163</v>
      </c>
      <c r="AU310" s="254" t="s">
        <v>88</v>
      </c>
      <c r="AV310" s="14" t="s">
        <v>161</v>
      </c>
      <c r="AW310" s="14" t="s">
        <v>35</v>
      </c>
      <c r="AX310" s="14" t="s">
        <v>86</v>
      </c>
      <c r="AY310" s="254" t="s">
        <v>153</v>
      </c>
    </row>
    <row r="311" s="2" customFormat="1" ht="21.75" customHeight="1">
      <c r="A311" s="39"/>
      <c r="B311" s="40"/>
      <c r="C311" s="219" t="s">
        <v>693</v>
      </c>
      <c r="D311" s="219" t="s">
        <v>156</v>
      </c>
      <c r="E311" s="220" t="s">
        <v>694</v>
      </c>
      <c r="F311" s="221" t="s">
        <v>695</v>
      </c>
      <c r="G311" s="222" t="s">
        <v>159</v>
      </c>
      <c r="H311" s="223">
        <v>8.4429999999999996</v>
      </c>
      <c r="I311" s="224"/>
      <c r="J311" s="225">
        <f>ROUND(I311*H311,2)</f>
        <v>0</v>
      </c>
      <c r="K311" s="221" t="s">
        <v>160</v>
      </c>
      <c r="L311" s="45"/>
      <c r="M311" s="226" t="s">
        <v>1</v>
      </c>
      <c r="N311" s="227" t="s">
        <v>43</v>
      </c>
      <c r="O311" s="92"/>
      <c r="P311" s="228">
        <f>O311*H311</f>
        <v>0</v>
      </c>
      <c r="Q311" s="228">
        <v>2.5018699999999998</v>
      </c>
      <c r="R311" s="228">
        <f>Q311*H311</f>
        <v>21.123288409999997</v>
      </c>
      <c r="S311" s="228">
        <v>0</v>
      </c>
      <c r="T311" s="22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161</v>
      </c>
      <c r="AT311" s="230" t="s">
        <v>156</v>
      </c>
      <c r="AU311" s="230" t="s">
        <v>88</v>
      </c>
      <c r="AY311" s="18" t="s">
        <v>153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86</v>
      </c>
      <c r="BK311" s="231">
        <f>ROUND(I311*H311,2)</f>
        <v>0</v>
      </c>
      <c r="BL311" s="18" t="s">
        <v>161</v>
      </c>
      <c r="BM311" s="230" t="s">
        <v>696</v>
      </c>
    </row>
    <row r="312" s="15" customFormat="1">
      <c r="A312" s="15"/>
      <c r="B312" s="258"/>
      <c r="C312" s="259"/>
      <c r="D312" s="234" t="s">
        <v>163</v>
      </c>
      <c r="E312" s="260" t="s">
        <v>1</v>
      </c>
      <c r="F312" s="261" t="s">
        <v>636</v>
      </c>
      <c r="G312" s="259"/>
      <c r="H312" s="260" t="s">
        <v>1</v>
      </c>
      <c r="I312" s="262"/>
      <c r="J312" s="259"/>
      <c r="K312" s="259"/>
      <c r="L312" s="263"/>
      <c r="M312" s="264"/>
      <c r="N312" s="265"/>
      <c r="O312" s="265"/>
      <c r="P312" s="265"/>
      <c r="Q312" s="265"/>
      <c r="R312" s="265"/>
      <c r="S312" s="265"/>
      <c r="T312" s="266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7" t="s">
        <v>163</v>
      </c>
      <c r="AU312" s="267" t="s">
        <v>88</v>
      </c>
      <c r="AV312" s="15" t="s">
        <v>86</v>
      </c>
      <c r="AW312" s="15" t="s">
        <v>35</v>
      </c>
      <c r="AX312" s="15" t="s">
        <v>78</v>
      </c>
      <c r="AY312" s="267" t="s">
        <v>153</v>
      </c>
    </row>
    <row r="313" s="13" customFormat="1">
      <c r="A313" s="13"/>
      <c r="B313" s="232"/>
      <c r="C313" s="233"/>
      <c r="D313" s="234" t="s">
        <v>163</v>
      </c>
      <c r="E313" s="235" t="s">
        <v>1</v>
      </c>
      <c r="F313" s="236" t="s">
        <v>697</v>
      </c>
      <c r="G313" s="233"/>
      <c r="H313" s="237">
        <v>3.5887500000000001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163</v>
      </c>
      <c r="AU313" s="243" t="s">
        <v>88</v>
      </c>
      <c r="AV313" s="13" t="s">
        <v>88</v>
      </c>
      <c r="AW313" s="13" t="s">
        <v>35</v>
      </c>
      <c r="AX313" s="13" t="s">
        <v>78</v>
      </c>
      <c r="AY313" s="243" t="s">
        <v>153</v>
      </c>
    </row>
    <row r="314" s="13" customFormat="1">
      <c r="A314" s="13"/>
      <c r="B314" s="232"/>
      <c r="C314" s="233"/>
      <c r="D314" s="234" t="s">
        <v>163</v>
      </c>
      <c r="E314" s="235" t="s">
        <v>1</v>
      </c>
      <c r="F314" s="236" t="s">
        <v>698</v>
      </c>
      <c r="G314" s="233"/>
      <c r="H314" s="237">
        <v>4.8538750000000004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163</v>
      </c>
      <c r="AU314" s="243" t="s">
        <v>88</v>
      </c>
      <c r="AV314" s="13" t="s">
        <v>88</v>
      </c>
      <c r="AW314" s="13" t="s">
        <v>35</v>
      </c>
      <c r="AX314" s="13" t="s">
        <v>78</v>
      </c>
      <c r="AY314" s="243" t="s">
        <v>153</v>
      </c>
    </row>
    <row r="315" s="14" customFormat="1">
      <c r="A315" s="14"/>
      <c r="B315" s="244"/>
      <c r="C315" s="245"/>
      <c r="D315" s="234" t="s">
        <v>163</v>
      </c>
      <c r="E315" s="246" t="s">
        <v>1</v>
      </c>
      <c r="F315" s="247" t="s">
        <v>167</v>
      </c>
      <c r="G315" s="245"/>
      <c r="H315" s="248">
        <v>8.4426249999999996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163</v>
      </c>
      <c r="AU315" s="254" t="s">
        <v>88</v>
      </c>
      <c r="AV315" s="14" t="s">
        <v>161</v>
      </c>
      <c r="AW315" s="14" t="s">
        <v>35</v>
      </c>
      <c r="AX315" s="14" t="s">
        <v>86</v>
      </c>
      <c r="AY315" s="254" t="s">
        <v>153</v>
      </c>
    </row>
    <row r="316" s="2" customFormat="1" ht="24.15" customHeight="1">
      <c r="A316" s="39"/>
      <c r="B316" s="40"/>
      <c r="C316" s="219" t="s">
        <v>699</v>
      </c>
      <c r="D316" s="219" t="s">
        <v>156</v>
      </c>
      <c r="E316" s="220" t="s">
        <v>700</v>
      </c>
      <c r="F316" s="221" t="s">
        <v>701</v>
      </c>
      <c r="G316" s="222" t="s">
        <v>170</v>
      </c>
      <c r="H316" s="223">
        <v>60.32</v>
      </c>
      <c r="I316" s="224"/>
      <c r="J316" s="225">
        <f>ROUND(I316*H316,2)</f>
        <v>0</v>
      </c>
      <c r="K316" s="221" t="s">
        <v>160</v>
      </c>
      <c r="L316" s="45"/>
      <c r="M316" s="226" t="s">
        <v>1</v>
      </c>
      <c r="N316" s="227" t="s">
        <v>43</v>
      </c>
      <c r="O316" s="92"/>
      <c r="P316" s="228">
        <f>O316*H316</f>
        <v>0</v>
      </c>
      <c r="Q316" s="228">
        <v>0.0024399999999999999</v>
      </c>
      <c r="R316" s="228">
        <f>Q316*H316</f>
        <v>0.1471808</v>
      </c>
      <c r="S316" s="228">
        <v>0</v>
      </c>
      <c r="T316" s="22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0" t="s">
        <v>161</v>
      </c>
      <c r="AT316" s="230" t="s">
        <v>156</v>
      </c>
      <c r="AU316" s="230" t="s">
        <v>88</v>
      </c>
      <c r="AY316" s="18" t="s">
        <v>153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8" t="s">
        <v>86</v>
      </c>
      <c r="BK316" s="231">
        <f>ROUND(I316*H316,2)</f>
        <v>0</v>
      </c>
      <c r="BL316" s="18" t="s">
        <v>161</v>
      </c>
      <c r="BM316" s="230" t="s">
        <v>702</v>
      </c>
    </row>
    <row r="317" s="13" customFormat="1">
      <c r="A317" s="13"/>
      <c r="B317" s="232"/>
      <c r="C317" s="233"/>
      <c r="D317" s="234" t="s">
        <v>163</v>
      </c>
      <c r="E317" s="235" t="s">
        <v>1</v>
      </c>
      <c r="F317" s="236" t="s">
        <v>703</v>
      </c>
      <c r="G317" s="233"/>
      <c r="H317" s="237">
        <v>27.84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163</v>
      </c>
      <c r="AU317" s="243" t="s">
        <v>88</v>
      </c>
      <c r="AV317" s="13" t="s">
        <v>88</v>
      </c>
      <c r="AW317" s="13" t="s">
        <v>35</v>
      </c>
      <c r="AX317" s="13" t="s">
        <v>78</v>
      </c>
      <c r="AY317" s="243" t="s">
        <v>153</v>
      </c>
    </row>
    <row r="318" s="13" customFormat="1">
      <c r="A318" s="13"/>
      <c r="B318" s="232"/>
      <c r="C318" s="233"/>
      <c r="D318" s="234" t="s">
        <v>163</v>
      </c>
      <c r="E318" s="235" t="s">
        <v>1</v>
      </c>
      <c r="F318" s="236" t="s">
        <v>704</v>
      </c>
      <c r="G318" s="233"/>
      <c r="H318" s="237">
        <v>32.479999999999997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163</v>
      </c>
      <c r="AU318" s="243" t="s">
        <v>88</v>
      </c>
      <c r="AV318" s="13" t="s">
        <v>88</v>
      </c>
      <c r="AW318" s="13" t="s">
        <v>35</v>
      </c>
      <c r="AX318" s="13" t="s">
        <v>78</v>
      </c>
      <c r="AY318" s="243" t="s">
        <v>153</v>
      </c>
    </row>
    <row r="319" s="14" customFormat="1">
      <c r="A319" s="14"/>
      <c r="B319" s="244"/>
      <c r="C319" s="245"/>
      <c r="D319" s="234" t="s">
        <v>163</v>
      </c>
      <c r="E319" s="246" t="s">
        <v>1</v>
      </c>
      <c r="F319" s="247" t="s">
        <v>167</v>
      </c>
      <c r="G319" s="245"/>
      <c r="H319" s="248">
        <v>60.32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163</v>
      </c>
      <c r="AU319" s="254" t="s">
        <v>88</v>
      </c>
      <c r="AV319" s="14" t="s">
        <v>161</v>
      </c>
      <c r="AW319" s="14" t="s">
        <v>35</v>
      </c>
      <c r="AX319" s="14" t="s">
        <v>86</v>
      </c>
      <c r="AY319" s="254" t="s">
        <v>153</v>
      </c>
    </row>
    <row r="320" s="2" customFormat="1" ht="24.15" customHeight="1">
      <c r="A320" s="39"/>
      <c r="B320" s="40"/>
      <c r="C320" s="219" t="s">
        <v>705</v>
      </c>
      <c r="D320" s="219" t="s">
        <v>156</v>
      </c>
      <c r="E320" s="220" t="s">
        <v>706</v>
      </c>
      <c r="F320" s="221" t="s">
        <v>707</v>
      </c>
      <c r="G320" s="222" t="s">
        <v>170</v>
      </c>
      <c r="H320" s="223">
        <v>60.32</v>
      </c>
      <c r="I320" s="224"/>
      <c r="J320" s="225">
        <f>ROUND(I320*H320,2)</f>
        <v>0</v>
      </c>
      <c r="K320" s="221" t="s">
        <v>160</v>
      </c>
      <c r="L320" s="45"/>
      <c r="M320" s="226" t="s">
        <v>1</v>
      </c>
      <c r="N320" s="227" t="s">
        <v>43</v>
      </c>
      <c r="O320" s="92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161</v>
      </c>
      <c r="AT320" s="230" t="s">
        <v>156</v>
      </c>
      <c r="AU320" s="230" t="s">
        <v>88</v>
      </c>
      <c r="AY320" s="18" t="s">
        <v>153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86</v>
      </c>
      <c r="BK320" s="231">
        <f>ROUND(I320*H320,2)</f>
        <v>0</v>
      </c>
      <c r="BL320" s="18" t="s">
        <v>161</v>
      </c>
      <c r="BM320" s="230" t="s">
        <v>708</v>
      </c>
    </row>
    <row r="321" s="2" customFormat="1" ht="24.15" customHeight="1">
      <c r="A321" s="39"/>
      <c r="B321" s="40"/>
      <c r="C321" s="219" t="s">
        <v>709</v>
      </c>
      <c r="D321" s="219" t="s">
        <v>156</v>
      </c>
      <c r="E321" s="220" t="s">
        <v>710</v>
      </c>
      <c r="F321" s="221" t="s">
        <v>711</v>
      </c>
      <c r="G321" s="222" t="s">
        <v>170</v>
      </c>
      <c r="H321" s="223">
        <v>33.320999999999998</v>
      </c>
      <c r="I321" s="224"/>
      <c r="J321" s="225">
        <f>ROUND(I321*H321,2)</f>
        <v>0</v>
      </c>
      <c r="K321" s="221" t="s">
        <v>160</v>
      </c>
      <c r="L321" s="45"/>
      <c r="M321" s="226" t="s">
        <v>1</v>
      </c>
      <c r="N321" s="227" t="s">
        <v>43</v>
      </c>
      <c r="O321" s="92"/>
      <c r="P321" s="228">
        <f>O321*H321</f>
        <v>0</v>
      </c>
      <c r="Q321" s="228">
        <v>0.0022000000000000001</v>
      </c>
      <c r="R321" s="228">
        <f>Q321*H321</f>
        <v>0.073306200000000002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161</v>
      </c>
      <c r="AT321" s="230" t="s">
        <v>156</v>
      </c>
      <c r="AU321" s="230" t="s">
        <v>88</v>
      </c>
      <c r="AY321" s="18" t="s">
        <v>153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86</v>
      </c>
      <c r="BK321" s="231">
        <f>ROUND(I321*H321,2)</f>
        <v>0</v>
      </c>
      <c r="BL321" s="18" t="s">
        <v>161</v>
      </c>
      <c r="BM321" s="230" t="s">
        <v>712</v>
      </c>
    </row>
    <row r="322" s="13" customFormat="1">
      <c r="A322" s="13"/>
      <c r="B322" s="232"/>
      <c r="C322" s="233"/>
      <c r="D322" s="234" t="s">
        <v>163</v>
      </c>
      <c r="E322" s="235" t="s">
        <v>1</v>
      </c>
      <c r="F322" s="236" t="s">
        <v>713</v>
      </c>
      <c r="G322" s="233"/>
      <c r="H322" s="237">
        <v>12.470000000000001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163</v>
      </c>
      <c r="AU322" s="243" t="s">
        <v>88</v>
      </c>
      <c r="AV322" s="13" t="s">
        <v>88</v>
      </c>
      <c r="AW322" s="13" t="s">
        <v>35</v>
      </c>
      <c r="AX322" s="13" t="s">
        <v>78</v>
      </c>
      <c r="AY322" s="243" t="s">
        <v>153</v>
      </c>
    </row>
    <row r="323" s="13" customFormat="1">
      <c r="A323" s="13"/>
      <c r="B323" s="232"/>
      <c r="C323" s="233"/>
      <c r="D323" s="234" t="s">
        <v>163</v>
      </c>
      <c r="E323" s="235" t="s">
        <v>1</v>
      </c>
      <c r="F323" s="236" t="s">
        <v>714</v>
      </c>
      <c r="G323" s="233"/>
      <c r="H323" s="237">
        <v>20.850999999999999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163</v>
      </c>
      <c r="AU323" s="243" t="s">
        <v>88</v>
      </c>
      <c r="AV323" s="13" t="s">
        <v>88</v>
      </c>
      <c r="AW323" s="13" t="s">
        <v>35</v>
      </c>
      <c r="AX323" s="13" t="s">
        <v>78</v>
      </c>
      <c r="AY323" s="243" t="s">
        <v>153</v>
      </c>
    </row>
    <row r="324" s="14" customFormat="1">
      <c r="A324" s="14"/>
      <c r="B324" s="244"/>
      <c r="C324" s="245"/>
      <c r="D324" s="234" t="s">
        <v>163</v>
      </c>
      <c r="E324" s="246" t="s">
        <v>1</v>
      </c>
      <c r="F324" s="247" t="s">
        <v>167</v>
      </c>
      <c r="G324" s="245"/>
      <c r="H324" s="248">
        <v>33.320999999999998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163</v>
      </c>
      <c r="AU324" s="254" t="s">
        <v>88</v>
      </c>
      <c r="AV324" s="14" t="s">
        <v>161</v>
      </c>
      <c r="AW324" s="14" t="s">
        <v>35</v>
      </c>
      <c r="AX324" s="14" t="s">
        <v>86</v>
      </c>
      <c r="AY324" s="254" t="s">
        <v>153</v>
      </c>
    </row>
    <row r="325" s="2" customFormat="1" ht="24.15" customHeight="1">
      <c r="A325" s="39"/>
      <c r="B325" s="40"/>
      <c r="C325" s="219" t="s">
        <v>715</v>
      </c>
      <c r="D325" s="219" t="s">
        <v>156</v>
      </c>
      <c r="E325" s="220" t="s">
        <v>716</v>
      </c>
      <c r="F325" s="221" t="s">
        <v>717</v>
      </c>
      <c r="G325" s="222" t="s">
        <v>170</v>
      </c>
      <c r="H325" s="223">
        <v>33.320999999999998</v>
      </c>
      <c r="I325" s="224"/>
      <c r="J325" s="225">
        <f>ROUND(I325*H325,2)</f>
        <v>0</v>
      </c>
      <c r="K325" s="221" t="s">
        <v>160</v>
      </c>
      <c r="L325" s="45"/>
      <c r="M325" s="226" t="s">
        <v>1</v>
      </c>
      <c r="N325" s="227" t="s">
        <v>43</v>
      </c>
      <c r="O325" s="92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0" t="s">
        <v>161</v>
      </c>
      <c r="AT325" s="230" t="s">
        <v>156</v>
      </c>
      <c r="AU325" s="230" t="s">
        <v>88</v>
      </c>
      <c r="AY325" s="18" t="s">
        <v>153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8" t="s">
        <v>86</v>
      </c>
      <c r="BK325" s="231">
        <f>ROUND(I325*H325,2)</f>
        <v>0</v>
      </c>
      <c r="BL325" s="18" t="s">
        <v>161</v>
      </c>
      <c r="BM325" s="230" t="s">
        <v>718</v>
      </c>
    </row>
    <row r="326" s="2" customFormat="1" ht="21.75" customHeight="1">
      <c r="A326" s="39"/>
      <c r="B326" s="40"/>
      <c r="C326" s="219" t="s">
        <v>719</v>
      </c>
      <c r="D326" s="219" t="s">
        <v>156</v>
      </c>
      <c r="E326" s="220" t="s">
        <v>720</v>
      </c>
      <c r="F326" s="221" t="s">
        <v>721</v>
      </c>
      <c r="G326" s="222" t="s">
        <v>250</v>
      </c>
      <c r="H326" s="223">
        <v>0.92900000000000005</v>
      </c>
      <c r="I326" s="224"/>
      <c r="J326" s="225">
        <f>ROUND(I326*H326,2)</f>
        <v>0</v>
      </c>
      <c r="K326" s="221" t="s">
        <v>160</v>
      </c>
      <c r="L326" s="45"/>
      <c r="M326" s="226" t="s">
        <v>1</v>
      </c>
      <c r="N326" s="227" t="s">
        <v>43</v>
      </c>
      <c r="O326" s="92"/>
      <c r="P326" s="228">
        <f>O326*H326</f>
        <v>0</v>
      </c>
      <c r="Q326" s="228">
        <v>1.05237</v>
      </c>
      <c r="R326" s="228">
        <f>Q326*H326</f>
        <v>0.97765173000000005</v>
      </c>
      <c r="S326" s="228">
        <v>0</v>
      </c>
      <c r="T326" s="22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0" t="s">
        <v>161</v>
      </c>
      <c r="AT326" s="230" t="s">
        <v>156</v>
      </c>
      <c r="AU326" s="230" t="s">
        <v>88</v>
      </c>
      <c r="AY326" s="18" t="s">
        <v>153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8" t="s">
        <v>86</v>
      </c>
      <c r="BK326" s="231">
        <f>ROUND(I326*H326,2)</f>
        <v>0</v>
      </c>
      <c r="BL326" s="18" t="s">
        <v>161</v>
      </c>
      <c r="BM326" s="230" t="s">
        <v>722</v>
      </c>
    </row>
    <row r="327" s="13" customFormat="1">
      <c r="A327" s="13"/>
      <c r="B327" s="232"/>
      <c r="C327" s="233"/>
      <c r="D327" s="234" t="s">
        <v>163</v>
      </c>
      <c r="E327" s="235" t="s">
        <v>1</v>
      </c>
      <c r="F327" s="236" t="s">
        <v>723</v>
      </c>
      <c r="G327" s="233"/>
      <c r="H327" s="237">
        <v>0.92873000000000006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163</v>
      </c>
      <c r="AU327" s="243" t="s">
        <v>88</v>
      </c>
      <c r="AV327" s="13" t="s">
        <v>88</v>
      </c>
      <c r="AW327" s="13" t="s">
        <v>35</v>
      </c>
      <c r="AX327" s="13" t="s">
        <v>86</v>
      </c>
      <c r="AY327" s="243" t="s">
        <v>153</v>
      </c>
    </row>
    <row r="328" s="2" customFormat="1" ht="24.15" customHeight="1">
      <c r="A328" s="39"/>
      <c r="B328" s="40"/>
      <c r="C328" s="219" t="s">
        <v>724</v>
      </c>
      <c r="D328" s="219" t="s">
        <v>156</v>
      </c>
      <c r="E328" s="220" t="s">
        <v>725</v>
      </c>
      <c r="F328" s="221" t="s">
        <v>726</v>
      </c>
      <c r="G328" s="222" t="s">
        <v>170</v>
      </c>
      <c r="H328" s="223">
        <v>2.02</v>
      </c>
      <c r="I328" s="224"/>
      <c r="J328" s="225">
        <f>ROUND(I328*H328,2)</f>
        <v>0</v>
      </c>
      <c r="K328" s="221" t="s">
        <v>160</v>
      </c>
      <c r="L328" s="45"/>
      <c r="M328" s="226" t="s">
        <v>1</v>
      </c>
      <c r="N328" s="227" t="s">
        <v>43</v>
      </c>
      <c r="O328" s="92"/>
      <c r="P328" s="228">
        <f>O328*H328</f>
        <v>0</v>
      </c>
      <c r="Q328" s="228">
        <v>0.12623999999999999</v>
      </c>
      <c r="R328" s="228">
        <f>Q328*H328</f>
        <v>0.25500479999999998</v>
      </c>
      <c r="S328" s="228">
        <v>0</v>
      </c>
      <c r="T328" s="22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161</v>
      </c>
      <c r="AT328" s="230" t="s">
        <v>156</v>
      </c>
      <c r="AU328" s="230" t="s">
        <v>88</v>
      </c>
      <c r="AY328" s="18" t="s">
        <v>153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86</v>
      </c>
      <c r="BK328" s="231">
        <f>ROUND(I328*H328,2)</f>
        <v>0</v>
      </c>
      <c r="BL328" s="18" t="s">
        <v>161</v>
      </c>
      <c r="BM328" s="230" t="s">
        <v>727</v>
      </c>
    </row>
    <row r="329" s="13" customFormat="1">
      <c r="A329" s="13"/>
      <c r="B329" s="232"/>
      <c r="C329" s="233"/>
      <c r="D329" s="234" t="s">
        <v>163</v>
      </c>
      <c r="E329" s="235" t="s">
        <v>1</v>
      </c>
      <c r="F329" s="236" t="s">
        <v>728</v>
      </c>
      <c r="G329" s="233"/>
      <c r="H329" s="237">
        <v>2.02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163</v>
      </c>
      <c r="AU329" s="243" t="s">
        <v>88</v>
      </c>
      <c r="AV329" s="13" t="s">
        <v>88</v>
      </c>
      <c r="AW329" s="13" t="s">
        <v>35</v>
      </c>
      <c r="AX329" s="13" t="s">
        <v>86</v>
      </c>
      <c r="AY329" s="243" t="s">
        <v>153</v>
      </c>
    </row>
    <row r="330" s="2" customFormat="1" ht="24.15" customHeight="1">
      <c r="A330" s="39"/>
      <c r="B330" s="40"/>
      <c r="C330" s="219" t="s">
        <v>729</v>
      </c>
      <c r="D330" s="219" t="s">
        <v>156</v>
      </c>
      <c r="E330" s="220" t="s">
        <v>730</v>
      </c>
      <c r="F330" s="221" t="s">
        <v>731</v>
      </c>
      <c r="G330" s="222" t="s">
        <v>170</v>
      </c>
      <c r="H330" s="223">
        <v>32.268999999999998</v>
      </c>
      <c r="I330" s="224"/>
      <c r="J330" s="225">
        <f>ROUND(I330*H330,2)</f>
        <v>0</v>
      </c>
      <c r="K330" s="221" t="s">
        <v>160</v>
      </c>
      <c r="L330" s="45"/>
      <c r="M330" s="226" t="s">
        <v>1</v>
      </c>
      <c r="N330" s="227" t="s">
        <v>43</v>
      </c>
      <c r="O330" s="92"/>
      <c r="P330" s="228">
        <f>O330*H330</f>
        <v>0</v>
      </c>
      <c r="Q330" s="228">
        <v>0.094479999999999995</v>
      </c>
      <c r="R330" s="228">
        <f>Q330*H330</f>
        <v>3.0487751199999997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161</v>
      </c>
      <c r="AT330" s="230" t="s">
        <v>156</v>
      </c>
      <c r="AU330" s="230" t="s">
        <v>88</v>
      </c>
      <c r="AY330" s="18" t="s">
        <v>153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86</v>
      </c>
      <c r="BK330" s="231">
        <f>ROUND(I330*H330,2)</f>
        <v>0</v>
      </c>
      <c r="BL330" s="18" t="s">
        <v>161</v>
      </c>
      <c r="BM330" s="230" t="s">
        <v>732</v>
      </c>
    </row>
    <row r="331" s="15" customFormat="1">
      <c r="A331" s="15"/>
      <c r="B331" s="258"/>
      <c r="C331" s="259"/>
      <c r="D331" s="234" t="s">
        <v>163</v>
      </c>
      <c r="E331" s="260" t="s">
        <v>1</v>
      </c>
      <c r="F331" s="261" t="s">
        <v>603</v>
      </c>
      <c r="G331" s="259"/>
      <c r="H331" s="260" t="s">
        <v>1</v>
      </c>
      <c r="I331" s="262"/>
      <c r="J331" s="259"/>
      <c r="K331" s="259"/>
      <c r="L331" s="263"/>
      <c r="M331" s="264"/>
      <c r="N331" s="265"/>
      <c r="O331" s="265"/>
      <c r="P331" s="265"/>
      <c r="Q331" s="265"/>
      <c r="R331" s="265"/>
      <c r="S331" s="265"/>
      <c r="T331" s="266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7" t="s">
        <v>163</v>
      </c>
      <c r="AU331" s="267" t="s">
        <v>88</v>
      </c>
      <c r="AV331" s="15" t="s">
        <v>86</v>
      </c>
      <c r="AW331" s="15" t="s">
        <v>35</v>
      </c>
      <c r="AX331" s="15" t="s">
        <v>78</v>
      </c>
      <c r="AY331" s="267" t="s">
        <v>153</v>
      </c>
    </row>
    <row r="332" s="13" customFormat="1">
      <c r="A332" s="13"/>
      <c r="B332" s="232"/>
      <c r="C332" s="233"/>
      <c r="D332" s="234" t="s">
        <v>163</v>
      </c>
      <c r="E332" s="235" t="s">
        <v>1</v>
      </c>
      <c r="F332" s="236" t="s">
        <v>733</v>
      </c>
      <c r="G332" s="233"/>
      <c r="H332" s="237">
        <v>10.125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163</v>
      </c>
      <c r="AU332" s="243" t="s">
        <v>88</v>
      </c>
      <c r="AV332" s="13" t="s">
        <v>88</v>
      </c>
      <c r="AW332" s="13" t="s">
        <v>35</v>
      </c>
      <c r="AX332" s="13" t="s">
        <v>78</v>
      </c>
      <c r="AY332" s="243" t="s">
        <v>153</v>
      </c>
    </row>
    <row r="333" s="13" customFormat="1">
      <c r="A333" s="13"/>
      <c r="B333" s="232"/>
      <c r="C333" s="233"/>
      <c r="D333" s="234" t="s">
        <v>163</v>
      </c>
      <c r="E333" s="235" t="s">
        <v>1</v>
      </c>
      <c r="F333" s="236" t="s">
        <v>734</v>
      </c>
      <c r="G333" s="233"/>
      <c r="H333" s="237">
        <v>2.9624999999999999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163</v>
      </c>
      <c r="AU333" s="243" t="s">
        <v>88</v>
      </c>
      <c r="AV333" s="13" t="s">
        <v>88</v>
      </c>
      <c r="AW333" s="13" t="s">
        <v>35</v>
      </c>
      <c r="AX333" s="13" t="s">
        <v>78</v>
      </c>
      <c r="AY333" s="243" t="s">
        <v>153</v>
      </c>
    </row>
    <row r="334" s="16" customFormat="1">
      <c r="A334" s="16"/>
      <c r="B334" s="278"/>
      <c r="C334" s="279"/>
      <c r="D334" s="234" t="s">
        <v>163</v>
      </c>
      <c r="E334" s="280" t="s">
        <v>1</v>
      </c>
      <c r="F334" s="281" t="s">
        <v>606</v>
      </c>
      <c r="G334" s="279"/>
      <c r="H334" s="282">
        <v>13.0875</v>
      </c>
      <c r="I334" s="283"/>
      <c r="J334" s="279"/>
      <c r="K334" s="279"/>
      <c r="L334" s="284"/>
      <c r="M334" s="285"/>
      <c r="N334" s="286"/>
      <c r="O334" s="286"/>
      <c r="P334" s="286"/>
      <c r="Q334" s="286"/>
      <c r="R334" s="286"/>
      <c r="S334" s="286"/>
      <c r="T334" s="287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88" t="s">
        <v>163</v>
      </c>
      <c r="AU334" s="288" t="s">
        <v>88</v>
      </c>
      <c r="AV334" s="16" t="s">
        <v>173</v>
      </c>
      <c r="AW334" s="16" t="s">
        <v>35</v>
      </c>
      <c r="AX334" s="16" t="s">
        <v>78</v>
      </c>
      <c r="AY334" s="288" t="s">
        <v>153</v>
      </c>
    </row>
    <row r="335" s="15" customFormat="1">
      <c r="A335" s="15"/>
      <c r="B335" s="258"/>
      <c r="C335" s="259"/>
      <c r="D335" s="234" t="s">
        <v>163</v>
      </c>
      <c r="E335" s="260" t="s">
        <v>1</v>
      </c>
      <c r="F335" s="261" t="s">
        <v>607</v>
      </c>
      <c r="G335" s="259"/>
      <c r="H335" s="260" t="s">
        <v>1</v>
      </c>
      <c r="I335" s="262"/>
      <c r="J335" s="259"/>
      <c r="K335" s="259"/>
      <c r="L335" s="263"/>
      <c r="M335" s="264"/>
      <c r="N335" s="265"/>
      <c r="O335" s="265"/>
      <c r="P335" s="265"/>
      <c r="Q335" s="265"/>
      <c r="R335" s="265"/>
      <c r="S335" s="265"/>
      <c r="T335" s="266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7" t="s">
        <v>163</v>
      </c>
      <c r="AU335" s="267" t="s">
        <v>88</v>
      </c>
      <c r="AV335" s="15" t="s">
        <v>86</v>
      </c>
      <c r="AW335" s="15" t="s">
        <v>35</v>
      </c>
      <c r="AX335" s="15" t="s">
        <v>78</v>
      </c>
      <c r="AY335" s="267" t="s">
        <v>153</v>
      </c>
    </row>
    <row r="336" s="13" customFormat="1">
      <c r="A336" s="13"/>
      <c r="B336" s="232"/>
      <c r="C336" s="233"/>
      <c r="D336" s="234" t="s">
        <v>163</v>
      </c>
      <c r="E336" s="235" t="s">
        <v>1</v>
      </c>
      <c r="F336" s="236" t="s">
        <v>735</v>
      </c>
      <c r="G336" s="233"/>
      <c r="H336" s="237">
        <v>10.125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163</v>
      </c>
      <c r="AU336" s="243" t="s">
        <v>88</v>
      </c>
      <c r="AV336" s="13" t="s">
        <v>88</v>
      </c>
      <c r="AW336" s="13" t="s">
        <v>35</v>
      </c>
      <c r="AX336" s="13" t="s">
        <v>78</v>
      </c>
      <c r="AY336" s="243" t="s">
        <v>153</v>
      </c>
    </row>
    <row r="337" s="13" customFormat="1">
      <c r="A337" s="13"/>
      <c r="B337" s="232"/>
      <c r="C337" s="233"/>
      <c r="D337" s="234" t="s">
        <v>163</v>
      </c>
      <c r="E337" s="235" t="s">
        <v>1</v>
      </c>
      <c r="F337" s="236" t="s">
        <v>736</v>
      </c>
      <c r="G337" s="233"/>
      <c r="H337" s="237">
        <v>6.09375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163</v>
      </c>
      <c r="AU337" s="243" t="s">
        <v>88</v>
      </c>
      <c r="AV337" s="13" t="s">
        <v>88</v>
      </c>
      <c r="AW337" s="13" t="s">
        <v>35</v>
      </c>
      <c r="AX337" s="13" t="s">
        <v>78</v>
      </c>
      <c r="AY337" s="243" t="s">
        <v>153</v>
      </c>
    </row>
    <row r="338" s="13" customFormat="1">
      <c r="A338" s="13"/>
      <c r="B338" s="232"/>
      <c r="C338" s="233"/>
      <c r="D338" s="234" t="s">
        <v>163</v>
      </c>
      <c r="E338" s="235" t="s">
        <v>1</v>
      </c>
      <c r="F338" s="236" t="s">
        <v>737</v>
      </c>
      <c r="G338" s="233"/>
      <c r="H338" s="237">
        <v>2.9624999999999999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163</v>
      </c>
      <c r="AU338" s="243" t="s">
        <v>88</v>
      </c>
      <c r="AV338" s="13" t="s">
        <v>88</v>
      </c>
      <c r="AW338" s="13" t="s">
        <v>35</v>
      </c>
      <c r="AX338" s="13" t="s">
        <v>78</v>
      </c>
      <c r="AY338" s="243" t="s">
        <v>153</v>
      </c>
    </row>
    <row r="339" s="16" customFormat="1">
      <c r="A339" s="16"/>
      <c r="B339" s="278"/>
      <c r="C339" s="279"/>
      <c r="D339" s="234" t="s">
        <v>163</v>
      </c>
      <c r="E339" s="280" t="s">
        <v>1</v>
      </c>
      <c r="F339" s="281" t="s">
        <v>606</v>
      </c>
      <c r="G339" s="279"/>
      <c r="H339" s="282">
        <v>19.181249999999999</v>
      </c>
      <c r="I339" s="283"/>
      <c r="J339" s="279"/>
      <c r="K339" s="279"/>
      <c r="L339" s="284"/>
      <c r="M339" s="285"/>
      <c r="N339" s="286"/>
      <c r="O339" s="286"/>
      <c r="P339" s="286"/>
      <c r="Q339" s="286"/>
      <c r="R339" s="286"/>
      <c r="S339" s="286"/>
      <c r="T339" s="287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88" t="s">
        <v>163</v>
      </c>
      <c r="AU339" s="288" t="s">
        <v>88</v>
      </c>
      <c r="AV339" s="16" t="s">
        <v>173</v>
      </c>
      <c r="AW339" s="16" t="s">
        <v>35</v>
      </c>
      <c r="AX339" s="16" t="s">
        <v>78</v>
      </c>
      <c r="AY339" s="288" t="s">
        <v>153</v>
      </c>
    </row>
    <row r="340" s="14" customFormat="1">
      <c r="A340" s="14"/>
      <c r="B340" s="244"/>
      <c r="C340" s="245"/>
      <c r="D340" s="234" t="s">
        <v>163</v>
      </c>
      <c r="E340" s="246" t="s">
        <v>1</v>
      </c>
      <c r="F340" s="247" t="s">
        <v>167</v>
      </c>
      <c r="G340" s="245"/>
      <c r="H340" s="248">
        <v>32.268749999999997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163</v>
      </c>
      <c r="AU340" s="254" t="s">
        <v>88</v>
      </c>
      <c r="AV340" s="14" t="s">
        <v>161</v>
      </c>
      <c r="AW340" s="14" t="s">
        <v>35</v>
      </c>
      <c r="AX340" s="14" t="s">
        <v>86</v>
      </c>
      <c r="AY340" s="254" t="s">
        <v>153</v>
      </c>
    </row>
    <row r="341" s="2" customFormat="1" ht="24.15" customHeight="1">
      <c r="A341" s="39"/>
      <c r="B341" s="40"/>
      <c r="C341" s="219" t="s">
        <v>738</v>
      </c>
      <c r="D341" s="219" t="s">
        <v>156</v>
      </c>
      <c r="E341" s="220" t="s">
        <v>739</v>
      </c>
      <c r="F341" s="221" t="s">
        <v>740</v>
      </c>
      <c r="G341" s="222" t="s">
        <v>170</v>
      </c>
      <c r="H341" s="223">
        <v>495.44099999999997</v>
      </c>
      <c r="I341" s="224"/>
      <c r="J341" s="225">
        <f>ROUND(I341*H341,2)</f>
        <v>0</v>
      </c>
      <c r="K341" s="221" t="s">
        <v>160</v>
      </c>
      <c r="L341" s="45"/>
      <c r="M341" s="226" t="s">
        <v>1</v>
      </c>
      <c r="N341" s="227" t="s">
        <v>43</v>
      </c>
      <c r="O341" s="92"/>
      <c r="P341" s="228">
        <f>O341*H341</f>
        <v>0</v>
      </c>
      <c r="Q341" s="228">
        <v>0.11396000000000001</v>
      </c>
      <c r="R341" s="228">
        <f>Q341*H341</f>
        <v>56.460456360000002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161</v>
      </c>
      <c r="AT341" s="230" t="s">
        <v>156</v>
      </c>
      <c r="AU341" s="230" t="s">
        <v>88</v>
      </c>
      <c r="AY341" s="18" t="s">
        <v>153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86</v>
      </c>
      <c r="BK341" s="231">
        <f>ROUND(I341*H341,2)</f>
        <v>0</v>
      </c>
      <c r="BL341" s="18" t="s">
        <v>161</v>
      </c>
      <c r="BM341" s="230" t="s">
        <v>741</v>
      </c>
    </row>
    <row r="342" s="15" customFormat="1">
      <c r="A342" s="15"/>
      <c r="B342" s="258"/>
      <c r="C342" s="259"/>
      <c r="D342" s="234" t="s">
        <v>163</v>
      </c>
      <c r="E342" s="260" t="s">
        <v>1</v>
      </c>
      <c r="F342" s="261" t="s">
        <v>603</v>
      </c>
      <c r="G342" s="259"/>
      <c r="H342" s="260" t="s">
        <v>1</v>
      </c>
      <c r="I342" s="262"/>
      <c r="J342" s="259"/>
      <c r="K342" s="259"/>
      <c r="L342" s="263"/>
      <c r="M342" s="264"/>
      <c r="N342" s="265"/>
      <c r="O342" s="265"/>
      <c r="P342" s="265"/>
      <c r="Q342" s="265"/>
      <c r="R342" s="265"/>
      <c r="S342" s="265"/>
      <c r="T342" s="266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7" t="s">
        <v>163</v>
      </c>
      <c r="AU342" s="267" t="s">
        <v>88</v>
      </c>
      <c r="AV342" s="15" t="s">
        <v>86</v>
      </c>
      <c r="AW342" s="15" t="s">
        <v>35</v>
      </c>
      <c r="AX342" s="15" t="s">
        <v>78</v>
      </c>
      <c r="AY342" s="267" t="s">
        <v>153</v>
      </c>
    </row>
    <row r="343" s="13" customFormat="1">
      <c r="A343" s="13"/>
      <c r="B343" s="232"/>
      <c r="C343" s="233"/>
      <c r="D343" s="234" t="s">
        <v>163</v>
      </c>
      <c r="E343" s="235" t="s">
        <v>1</v>
      </c>
      <c r="F343" s="236" t="s">
        <v>742</v>
      </c>
      <c r="G343" s="233"/>
      <c r="H343" s="237">
        <v>22.949999999999999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163</v>
      </c>
      <c r="AU343" s="243" t="s">
        <v>88</v>
      </c>
      <c r="AV343" s="13" t="s">
        <v>88</v>
      </c>
      <c r="AW343" s="13" t="s">
        <v>35</v>
      </c>
      <c r="AX343" s="13" t="s">
        <v>78</v>
      </c>
      <c r="AY343" s="243" t="s">
        <v>153</v>
      </c>
    </row>
    <row r="344" s="13" customFormat="1">
      <c r="A344" s="13"/>
      <c r="B344" s="232"/>
      <c r="C344" s="233"/>
      <c r="D344" s="234" t="s">
        <v>163</v>
      </c>
      <c r="E344" s="235" t="s">
        <v>1</v>
      </c>
      <c r="F344" s="236" t="s">
        <v>743</v>
      </c>
      <c r="G344" s="233"/>
      <c r="H344" s="237">
        <v>25.822500000000002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163</v>
      </c>
      <c r="AU344" s="243" t="s">
        <v>88</v>
      </c>
      <c r="AV344" s="13" t="s">
        <v>88</v>
      </c>
      <c r="AW344" s="13" t="s">
        <v>35</v>
      </c>
      <c r="AX344" s="13" t="s">
        <v>78</v>
      </c>
      <c r="AY344" s="243" t="s">
        <v>153</v>
      </c>
    </row>
    <row r="345" s="13" customFormat="1">
      <c r="A345" s="13"/>
      <c r="B345" s="232"/>
      <c r="C345" s="233"/>
      <c r="D345" s="234" t="s">
        <v>163</v>
      </c>
      <c r="E345" s="235" t="s">
        <v>1</v>
      </c>
      <c r="F345" s="236" t="s">
        <v>744</v>
      </c>
      <c r="G345" s="233"/>
      <c r="H345" s="237">
        <v>47.202500000000001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163</v>
      </c>
      <c r="AU345" s="243" t="s">
        <v>88</v>
      </c>
      <c r="AV345" s="13" t="s">
        <v>88</v>
      </c>
      <c r="AW345" s="13" t="s">
        <v>35</v>
      </c>
      <c r="AX345" s="13" t="s">
        <v>78</v>
      </c>
      <c r="AY345" s="243" t="s">
        <v>153</v>
      </c>
    </row>
    <row r="346" s="13" customFormat="1">
      <c r="A346" s="13"/>
      <c r="B346" s="232"/>
      <c r="C346" s="233"/>
      <c r="D346" s="234" t="s">
        <v>163</v>
      </c>
      <c r="E346" s="235" t="s">
        <v>1</v>
      </c>
      <c r="F346" s="236" t="s">
        <v>745</v>
      </c>
      <c r="G346" s="233"/>
      <c r="H346" s="237">
        <v>45.772500000000001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163</v>
      </c>
      <c r="AU346" s="243" t="s">
        <v>88</v>
      </c>
      <c r="AV346" s="13" t="s">
        <v>88</v>
      </c>
      <c r="AW346" s="13" t="s">
        <v>35</v>
      </c>
      <c r="AX346" s="13" t="s">
        <v>78</v>
      </c>
      <c r="AY346" s="243" t="s">
        <v>153</v>
      </c>
    </row>
    <row r="347" s="13" customFormat="1">
      <c r="A347" s="13"/>
      <c r="B347" s="232"/>
      <c r="C347" s="233"/>
      <c r="D347" s="234" t="s">
        <v>163</v>
      </c>
      <c r="E347" s="235" t="s">
        <v>1</v>
      </c>
      <c r="F347" s="236" t="s">
        <v>746</v>
      </c>
      <c r="G347" s="233"/>
      <c r="H347" s="237">
        <v>26.234999999999999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163</v>
      </c>
      <c r="AU347" s="243" t="s">
        <v>88</v>
      </c>
      <c r="AV347" s="13" t="s">
        <v>88</v>
      </c>
      <c r="AW347" s="13" t="s">
        <v>35</v>
      </c>
      <c r="AX347" s="13" t="s">
        <v>78</v>
      </c>
      <c r="AY347" s="243" t="s">
        <v>153</v>
      </c>
    </row>
    <row r="348" s="13" customFormat="1">
      <c r="A348" s="13"/>
      <c r="B348" s="232"/>
      <c r="C348" s="233"/>
      <c r="D348" s="234" t="s">
        <v>163</v>
      </c>
      <c r="E348" s="235" t="s">
        <v>1</v>
      </c>
      <c r="F348" s="236" t="s">
        <v>747</v>
      </c>
      <c r="G348" s="233"/>
      <c r="H348" s="237">
        <v>34.1175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163</v>
      </c>
      <c r="AU348" s="243" t="s">
        <v>88</v>
      </c>
      <c r="AV348" s="13" t="s">
        <v>88</v>
      </c>
      <c r="AW348" s="13" t="s">
        <v>35</v>
      </c>
      <c r="AX348" s="13" t="s">
        <v>78</v>
      </c>
      <c r="AY348" s="243" t="s">
        <v>153</v>
      </c>
    </row>
    <row r="349" s="13" customFormat="1">
      <c r="A349" s="13"/>
      <c r="B349" s="232"/>
      <c r="C349" s="233"/>
      <c r="D349" s="234" t="s">
        <v>163</v>
      </c>
      <c r="E349" s="235" t="s">
        <v>1</v>
      </c>
      <c r="F349" s="236" t="s">
        <v>748</v>
      </c>
      <c r="G349" s="233"/>
      <c r="H349" s="237">
        <v>17.572500000000002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163</v>
      </c>
      <c r="AU349" s="243" t="s">
        <v>88</v>
      </c>
      <c r="AV349" s="13" t="s">
        <v>88</v>
      </c>
      <c r="AW349" s="13" t="s">
        <v>35</v>
      </c>
      <c r="AX349" s="13" t="s">
        <v>78</v>
      </c>
      <c r="AY349" s="243" t="s">
        <v>153</v>
      </c>
    </row>
    <row r="350" s="13" customFormat="1">
      <c r="A350" s="13"/>
      <c r="B350" s="232"/>
      <c r="C350" s="233"/>
      <c r="D350" s="234" t="s">
        <v>163</v>
      </c>
      <c r="E350" s="235" t="s">
        <v>1</v>
      </c>
      <c r="F350" s="236" t="s">
        <v>749</v>
      </c>
      <c r="G350" s="233"/>
      <c r="H350" s="237">
        <v>42.097499999999997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163</v>
      </c>
      <c r="AU350" s="243" t="s">
        <v>88</v>
      </c>
      <c r="AV350" s="13" t="s">
        <v>88</v>
      </c>
      <c r="AW350" s="13" t="s">
        <v>35</v>
      </c>
      <c r="AX350" s="13" t="s">
        <v>78</v>
      </c>
      <c r="AY350" s="243" t="s">
        <v>153</v>
      </c>
    </row>
    <row r="351" s="16" customFormat="1">
      <c r="A351" s="16"/>
      <c r="B351" s="278"/>
      <c r="C351" s="279"/>
      <c r="D351" s="234" t="s">
        <v>163</v>
      </c>
      <c r="E351" s="280" t="s">
        <v>1</v>
      </c>
      <c r="F351" s="281" t="s">
        <v>606</v>
      </c>
      <c r="G351" s="279"/>
      <c r="H351" s="282">
        <v>261.76999999999998</v>
      </c>
      <c r="I351" s="283"/>
      <c r="J351" s="279"/>
      <c r="K351" s="279"/>
      <c r="L351" s="284"/>
      <c r="M351" s="285"/>
      <c r="N351" s="286"/>
      <c r="O351" s="286"/>
      <c r="P351" s="286"/>
      <c r="Q351" s="286"/>
      <c r="R351" s="286"/>
      <c r="S351" s="286"/>
      <c r="T351" s="287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288" t="s">
        <v>163</v>
      </c>
      <c r="AU351" s="288" t="s">
        <v>88</v>
      </c>
      <c r="AV351" s="16" t="s">
        <v>173</v>
      </c>
      <c r="AW351" s="16" t="s">
        <v>35</v>
      </c>
      <c r="AX351" s="16" t="s">
        <v>78</v>
      </c>
      <c r="AY351" s="288" t="s">
        <v>153</v>
      </c>
    </row>
    <row r="352" s="15" customFormat="1">
      <c r="A352" s="15"/>
      <c r="B352" s="258"/>
      <c r="C352" s="259"/>
      <c r="D352" s="234" t="s">
        <v>163</v>
      </c>
      <c r="E352" s="260" t="s">
        <v>1</v>
      </c>
      <c r="F352" s="261" t="s">
        <v>607</v>
      </c>
      <c r="G352" s="259"/>
      <c r="H352" s="260" t="s">
        <v>1</v>
      </c>
      <c r="I352" s="262"/>
      <c r="J352" s="259"/>
      <c r="K352" s="259"/>
      <c r="L352" s="263"/>
      <c r="M352" s="264"/>
      <c r="N352" s="265"/>
      <c r="O352" s="265"/>
      <c r="P352" s="265"/>
      <c r="Q352" s="265"/>
      <c r="R352" s="265"/>
      <c r="S352" s="265"/>
      <c r="T352" s="266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7" t="s">
        <v>163</v>
      </c>
      <c r="AU352" s="267" t="s">
        <v>88</v>
      </c>
      <c r="AV352" s="15" t="s">
        <v>86</v>
      </c>
      <c r="AW352" s="15" t="s">
        <v>35</v>
      </c>
      <c r="AX352" s="15" t="s">
        <v>78</v>
      </c>
      <c r="AY352" s="267" t="s">
        <v>153</v>
      </c>
    </row>
    <row r="353" s="13" customFormat="1">
      <c r="A353" s="13"/>
      <c r="B353" s="232"/>
      <c r="C353" s="233"/>
      <c r="D353" s="234" t="s">
        <v>163</v>
      </c>
      <c r="E353" s="235" t="s">
        <v>1</v>
      </c>
      <c r="F353" s="236" t="s">
        <v>750</v>
      </c>
      <c r="G353" s="233"/>
      <c r="H353" s="237">
        <v>36.847499999999997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163</v>
      </c>
      <c r="AU353" s="243" t="s">
        <v>88</v>
      </c>
      <c r="AV353" s="13" t="s">
        <v>88</v>
      </c>
      <c r="AW353" s="13" t="s">
        <v>35</v>
      </c>
      <c r="AX353" s="13" t="s">
        <v>78</v>
      </c>
      <c r="AY353" s="243" t="s">
        <v>153</v>
      </c>
    </row>
    <row r="354" s="13" customFormat="1">
      <c r="A354" s="13"/>
      <c r="B354" s="232"/>
      <c r="C354" s="233"/>
      <c r="D354" s="234" t="s">
        <v>163</v>
      </c>
      <c r="E354" s="235" t="s">
        <v>1</v>
      </c>
      <c r="F354" s="236" t="s">
        <v>751</v>
      </c>
      <c r="G354" s="233"/>
      <c r="H354" s="237">
        <v>47.202500000000001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163</v>
      </c>
      <c r="AU354" s="243" t="s">
        <v>88</v>
      </c>
      <c r="AV354" s="13" t="s">
        <v>88</v>
      </c>
      <c r="AW354" s="13" t="s">
        <v>35</v>
      </c>
      <c r="AX354" s="13" t="s">
        <v>78</v>
      </c>
      <c r="AY354" s="243" t="s">
        <v>153</v>
      </c>
    </row>
    <row r="355" s="13" customFormat="1">
      <c r="A355" s="13"/>
      <c r="B355" s="232"/>
      <c r="C355" s="233"/>
      <c r="D355" s="234" t="s">
        <v>163</v>
      </c>
      <c r="E355" s="235" t="s">
        <v>1</v>
      </c>
      <c r="F355" s="236" t="s">
        <v>752</v>
      </c>
      <c r="G355" s="233"/>
      <c r="H355" s="237">
        <v>26.234999999999999</v>
      </c>
      <c r="I355" s="238"/>
      <c r="J355" s="233"/>
      <c r="K355" s="233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163</v>
      </c>
      <c r="AU355" s="243" t="s">
        <v>88</v>
      </c>
      <c r="AV355" s="13" t="s">
        <v>88</v>
      </c>
      <c r="AW355" s="13" t="s">
        <v>35</v>
      </c>
      <c r="AX355" s="13" t="s">
        <v>78</v>
      </c>
      <c r="AY355" s="243" t="s">
        <v>153</v>
      </c>
    </row>
    <row r="356" s="13" customFormat="1">
      <c r="A356" s="13"/>
      <c r="B356" s="232"/>
      <c r="C356" s="233"/>
      <c r="D356" s="234" t="s">
        <v>163</v>
      </c>
      <c r="E356" s="235" t="s">
        <v>1</v>
      </c>
      <c r="F356" s="236" t="s">
        <v>753</v>
      </c>
      <c r="G356" s="233"/>
      <c r="H356" s="237">
        <v>34.267499999999998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163</v>
      </c>
      <c r="AU356" s="243" t="s">
        <v>88</v>
      </c>
      <c r="AV356" s="13" t="s">
        <v>88</v>
      </c>
      <c r="AW356" s="13" t="s">
        <v>35</v>
      </c>
      <c r="AX356" s="13" t="s">
        <v>78</v>
      </c>
      <c r="AY356" s="243" t="s">
        <v>153</v>
      </c>
    </row>
    <row r="357" s="13" customFormat="1">
      <c r="A357" s="13"/>
      <c r="B357" s="232"/>
      <c r="C357" s="233"/>
      <c r="D357" s="234" t="s">
        <v>163</v>
      </c>
      <c r="E357" s="235" t="s">
        <v>1</v>
      </c>
      <c r="F357" s="236" t="s">
        <v>754</v>
      </c>
      <c r="G357" s="233"/>
      <c r="H357" s="237">
        <v>58.58625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163</v>
      </c>
      <c r="AU357" s="243" t="s">
        <v>88</v>
      </c>
      <c r="AV357" s="13" t="s">
        <v>88</v>
      </c>
      <c r="AW357" s="13" t="s">
        <v>35</v>
      </c>
      <c r="AX357" s="13" t="s">
        <v>78</v>
      </c>
      <c r="AY357" s="243" t="s">
        <v>153</v>
      </c>
    </row>
    <row r="358" s="13" customFormat="1">
      <c r="A358" s="13"/>
      <c r="B358" s="232"/>
      <c r="C358" s="233"/>
      <c r="D358" s="234" t="s">
        <v>163</v>
      </c>
      <c r="E358" s="235" t="s">
        <v>1</v>
      </c>
      <c r="F358" s="236" t="s">
        <v>755</v>
      </c>
      <c r="G358" s="233"/>
      <c r="H358" s="237">
        <v>18.344999999999999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163</v>
      </c>
      <c r="AU358" s="243" t="s">
        <v>88</v>
      </c>
      <c r="AV358" s="13" t="s">
        <v>88</v>
      </c>
      <c r="AW358" s="13" t="s">
        <v>35</v>
      </c>
      <c r="AX358" s="13" t="s">
        <v>78</v>
      </c>
      <c r="AY358" s="243" t="s">
        <v>153</v>
      </c>
    </row>
    <row r="359" s="13" customFormat="1">
      <c r="A359" s="13"/>
      <c r="B359" s="232"/>
      <c r="C359" s="233"/>
      <c r="D359" s="234" t="s">
        <v>163</v>
      </c>
      <c r="E359" s="235" t="s">
        <v>1</v>
      </c>
      <c r="F359" s="236" t="s">
        <v>756</v>
      </c>
      <c r="G359" s="233"/>
      <c r="H359" s="237">
        <v>12.1875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163</v>
      </c>
      <c r="AU359" s="243" t="s">
        <v>88</v>
      </c>
      <c r="AV359" s="13" t="s">
        <v>88</v>
      </c>
      <c r="AW359" s="13" t="s">
        <v>35</v>
      </c>
      <c r="AX359" s="13" t="s">
        <v>78</v>
      </c>
      <c r="AY359" s="243" t="s">
        <v>153</v>
      </c>
    </row>
    <row r="360" s="16" customFormat="1">
      <c r="A360" s="16"/>
      <c r="B360" s="278"/>
      <c r="C360" s="279"/>
      <c r="D360" s="234" t="s">
        <v>163</v>
      </c>
      <c r="E360" s="280" t="s">
        <v>1</v>
      </c>
      <c r="F360" s="281" t="s">
        <v>606</v>
      </c>
      <c r="G360" s="279"/>
      <c r="H360" s="282">
        <v>233.67124999999999</v>
      </c>
      <c r="I360" s="283"/>
      <c r="J360" s="279"/>
      <c r="K360" s="279"/>
      <c r="L360" s="284"/>
      <c r="M360" s="285"/>
      <c r="N360" s="286"/>
      <c r="O360" s="286"/>
      <c r="P360" s="286"/>
      <c r="Q360" s="286"/>
      <c r="R360" s="286"/>
      <c r="S360" s="286"/>
      <c r="T360" s="287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288" t="s">
        <v>163</v>
      </c>
      <c r="AU360" s="288" t="s">
        <v>88</v>
      </c>
      <c r="AV360" s="16" t="s">
        <v>173</v>
      </c>
      <c r="AW360" s="16" t="s">
        <v>35</v>
      </c>
      <c r="AX360" s="16" t="s">
        <v>78</v>
      </c>
      <c r="AY360" s="288" t="s">
        <v>153</v>
      </c>
    </row>
    <row r="361" s="14" customFormat="1">
      <c r="A361" s="14"/>
      <c r="B361" s="244"/>
      <c r="C361" s="245"/>
      <c r="D361" s="234" t="s">
        <v>163</v>
      </c>
      <c r="E361" s="246" t="s">
        <v>1</v>
      </c>
      <c r="F361" s="247" t="s">
        <v>167</v>
      </c>
      <c r="G361" s="245"/>
      <c r="H361" s="248">
        <v>495.44125000000002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163</v>
      </c>
      <c r="AU361" s="254" t="s">
        <v>88</v>
      </c>
      <c r="AV361" s="14" t="s">
        <v>161</v>
      </c>
      <c r="AW361" s="14" t="s">
        <v>35</v>
      </c>
      <c r="AX361" s="14" t="s">
        <v>86</v>
      </c>
      <c r="AY361" s="254" t="s">
        <v>153</v>
      </c>
    </row>
    <row r="362" s="2" customFormat="1" ht="24.15" customHeight="1">
      <c r="A362" s="39"/>
      <c r="B362" s="40"/>
      <c r="C362" s="219" t="s">
        <v>757</v>
      </c>
      <c r="D362" s="219" t="s">
        <v>156</v>
      </c>
      <c r="E362" s="220" t="s">
        <v>758</v>
      </c>
      <c r="F362" s="221" t="s">
        <v>759</v>
      </c>
      <c r="G362" s="222" t="s">
        <v>196</v>
      </c>
      <c r="H362" s="223">
        <v>165</v>
      </c>
      <c r="I362" s="224"/>
      <c r="J362" s="225">
        <f>ROUND(I362*H362,2)</f>
        <v>0</v>
      </c>
      <c r="K362" s="221" t="s">
        <v>160</v>
      </c>
      <c r="L362" s="45"/>
      <c r="M362" s="226" t="s">
        <v>1</v>
      </c>
      <c r="N362" s="227" t="s">
        <v>43</v>
      </c>
      <c r="O362" s="92"/>
      <c r="P362" s="228">
        <f>O362*H362</f>
        <v>0</v>
      </c>
      <c r="Q362" s="228">
        <v>0.00012999999999999999</v>
      </c>
      <c r="R362" s="228">
        <f>Q362*H362</f>
        <v>0.021449999999999997</v>
      </c>
      <c r="S362" s="228">
        <v>0</v>
      </c>
      <c r="T362" s="22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0" t="s">
        <v>161</v>
      </c>
      <c r="AT362" s="230" t="s">
        <v>156</v>
      </c>
      <c r="AU362" s="230" t="s">
        <v>88</v>
      </c>
      <c r="AY362" s="18" t="s">
        <v>153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8" t="s">
        <v>86</v>
      </c>
      <c r="BK362" s="231">
        <f>ROUND(I362*H362,2)</f>
        <v>0</v>
      </c>
      <c r="BL362" s="18" t="s">
        <v>161</v>
      </c>
      <c r="BM362" s="230" t="s">
        <v>760</v>
      </c>
    </row>
    <row r="363" s="13" customFormat="1">
      <c r="A363" s="13"/>
      <c r="B363" s="232"/>
      <c r="C363" s="233"/>
      <c r="D363" s="234" t="s">
        <v>163</v>
      </c>
      <c r="E363" s="235" t="s">
        <v>1</v>
      </c>
      <c r="F363" s="236" t="s">
        <v>761</v>
      </c>
      <c r="G363" s="233"/>
      <c r="H363" s="237">
        <v>86.25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163</v>
      </c>
      <c r="AU363" s="243" t="s">
        <v>88</v>
      </c>
      <c r="AV363" s="13" t="s">
        <v>88</v>
      </c>
      <c r="AW363" s="13" t="s">
        <v>35</v>
      </c>
      <c r="AX363" s="13" t="s">
        <v>78</v>
      </c>
      <c r="AY363" s="243" t="s">
        <v>153</v>
      </c>
    </row>
    <row r="364" s="13" customFormat="1">
      <c r="A364" s="13"/>
      <c r="B364" s="232"/>
      <c r="C364" s="233"/>
      <c r="D364" s="234" t="s">
        <v>163</v>
      </c>
      <c r="E364" s="235" t="s">
        <v>1</v>
      </c>
      <c r="F364" s="236" t="s">
        <v>762</v>
      </c>
      <c r="G364" s="233"/>
      <c r="H364" s="237">
        <v>78.75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163</v>
      </c>
      <c r="AU364" s="243" t="s">
        <v>88</v>
      </c>
      <c r="AV364" s="13" t="s">
        <v>88</v>
      </c>
      <c r="AW364" s="13" t="s">
        <v>35</v>
      </c>
      <c r="AX364" s="13" t="s">
        <v>78</v>
      </c>
      <c r="AY364" s="243" t="s">
        <v>153</v>
      </c>
    </row>
    <row r="365" s="14" customFormat="1">
      <c r="A365" s="14"/>
      <c r="B365" s="244"/>
      <c r="C365" s="245"/>
      <c r="D365" s="234" t="s">
        <v>163</v>
      </c>
      <c r="E365" s="246" t="s">
        <v>1</v>
      </c>
      <c r="F365" s="247" t="s">
        <v>167</v>
      </c>
      <c r="G365" s="245"/>
      <c r="H365" s="248">
        <v>165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163</v>
      </c>
      <c r="AU365" s="254" t="s">
        <v>88</v>
      </c>
      <c r="AV365" s="14" t="s">
        <v>161</v>
      </c>
      <c r="AW365" s="14" t="s">
        <v>35</v>
      </c>
      <c r="AX365" s="14" t="s">
        <v>86</v>
      </c>
      <c r="AY365" s="254" t="s">
        <v>153</v>
      </c>
    </row>
    <row r="366" s="2" customFormat="1" ht="24.15" customHeight="1">
      <c r="A366" s="39"/>
      <c r="B366" s="40"/>
      <c r="C366" s="219" t="s">
        <v>763</v>
      </c>
      <c r="D366" s="219" t="s">
        <v>156</v>
      </c>
      <c r="E366" s="220" t="s">
        <v>764</v>
      </c>
      <c r="F366" s="221" t="s">
        <v>765</v>
      </c>
      <c r="G366" s="222" t="s">
        <v>196</v>
      </c>
      <c r="H366" s="223">
        <v>7.5</v>
      </c>
      <c r="I366" s="224"/>
      <c r="J366" s="225">
        <f>ROUND(I366*H366,2)</f>
        <v>0</v>
      </c>
      <c r="K366" s="221" t="s">
        <v>160</v>
      </c>
      <c r="L366" s="45"/>
      <c r="M366" s="226" t="s">
        <v>1</v>
      </c>
      <c r="N366" s="227" t="s">
        <v>43</v>
      </c>
      <c r="O366" s="92"/>
      <c r="P366" s="228">
        <f>O366*H366</f>
        <v>0</v>
      </c>
      <c r="Q366" s="228">
        <v>0.00020000000000000001</v>
      </c>
      <c r="R366" s="228">
        <f>Q366*H366</f>
        <v>0.0015</v>
      </c>
      <c r="S366" s="228">
        <v>0</v>
      </c>
      <c r="T366" s="22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0" t="s">
        <v>161</v>
      </c>
      <c r="AT366" s="230" t="s">
        <v>156</v>
      </c>
      <c r="AU366" s="230" t="s">
        <v>88</v>
      </c>
      <c r="AY366" s="18" t="s">
        <v>153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8" t="s">
        <v>86</v>
      </c>
      <c r="BK366" s="231">
        <f>ROUND(I366*H366,2)</f>
        <v>0</v>
      </c>
      <c r="BL366" s="18" t="s">
        <v>161</v>
      </c>
      <c r="BM366" s="230" t="s">
        <v>766</v>
      </c>
    </row>
    <row r="367" s="13" customFormat="1">
      <c r="A367" s="13"/>
      <c r="B367" s="232"/>
      <c r="C367" s="233"/>
      <c r="D367" s="234" t="s">
        <v>163</v>
      </c>
      <c r="E367" s="235" t="s">
        <v>1</v>
      </c>
      <c r="F367" s="236" t="s">
        <v>767</v>
      </c>
      <c r="G367" s="233"/>
      <c r="H367" s="237">
        <v>3.75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163</v>
      </c>
      <c r="AU367" s="243" t="s">
        <v>88</v>
      </c>
      <c r="AV367" s="13" t="s">
        <v>88</v>
      </c>
      <c r="AW367" s="13" t="s">
        <v>35</v>
      </c>
      <c r="AX367" s="13" t="s">
        <v>78</v>
      </c>
      <c r="AY367" s="243" t="s">
        <v>153</v>
      </c>
    </row>
    <row r="368" s="13" customFormat="1">
      <c r="A368" s="13"/>
      <c r="B368" s="232"/>
      <c r="C368" s="233"/>
      <c r="D368" s="234" t="s">
        <v>163</v>
      </c>
      <c r="E368" s="235" t="s">
        <v>1</v>
      </c>
      <c r="F368" s="236" t="s">
        <v>768</v>
      </c>
      <c r="G368" s="233"/>
      <c r="H368" s="237">
        <v>3.75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163</v>
      </c>
      <c r="AU368" s="243" t="s">
        <v>88</v>
      </c>
      <c r="AV368" s="13" t="s">
        <v>88</v>
      </c>
      <c r="AW368" s="13" t="s">
        <v>35</v>
      </c>
      <c r="AX368" s="13" t="s">
        <v>78</v>
      </c>
      <c r="AY368" s="243" t="s">
        <v>153</v>
      </c>
    </row>
    <row r="369" s="14" customFormat="1">
      <c r="A369" s="14"/>
      <c r="B369" s="244"/>
      <c r="C369" s="245"/>
      <c r="D369" s="234" t="s">
        <v>163</v>
      </c>
      <c r="E369" s="246" t="s">
        <v>1</v>
      </c>
      <c r="F369" s="247" t="s">
        <v>167</v>
      </c>
      <c r="G369" s="245"/>
      <c r="H369" s="248">
        <v>7.5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163</v>
      </c>
      <c r="AU369" s="254" t="s">
        <v>88</v>
      </c>
      <c r="AV369" s="14" t="s">
        <v>161</v>
      </c>
      <c r="AW369" s="14" t="s">
        <v>35</v>
      </c>
      <c r="AX369" s="14" t="s">
        <v>86</v>
      </c>
      <c r="AY369" s="254" t="s">
        <v>153</v>
      </c>
    </row>
    <row r="370" s="2" customFormat="1" ht="24.15" customHeight="1">
      <c r="A370" s="39"/>
      <c r="B370" s="40"/>
      <c r="C370" s="219" t="s">
        <v>769</v>
      </c>
      <c r="D370" s="219" t="s">
        <v>156</v>
      </c>
      <c r="E370" s="220" t="s">
        <v>770</v>
      </c>
      <c r="F370" s="221" t="s">
        <v>771</v>
      </c>
      <c r="G370" s="222" t="s">
        <v>196</v>
      </c>
      <c r="H370" s="223">
        <v>175.465</v>
      </c>
      <c r="I370" s="224"/>
      <c r="J370" s="225">
        <f>ROUND(I370*H370,2)</f>
        <v>0</v>
      </c>
      <c r="K370" s="221" t="s">
        <v>160</v>
      </c>
      <c r="L370" s="45"/>
      <c r="M370" s="226" t="s">
        <v>1</v>
      </c>
      <c r="N370" s="227" t="s">
        <v>43</v>
      </c>
      <c r="O370" s="92"/>
      <c r="P370" s="228">
        <f>O370*H370</f>
        <v>0</v>
      </c>
      <c r="Q370" s="228">
        <v>0.00012</v>
      </c>
      <c r="R370" s="228">
        <f>Q370*H370</f>
        <v>0.0210558</v>
      </c>
      <c r="S370" s="228">
        <v>0</v>
      </c>
      <c r="T370" s="22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0" t="s">
        <v>161</v>
      </c>
      <c r="AT370" s="230" t="s">
        <v>156</v>
      </c>
      <c r="AU370" s="230" t="s">
        <v>88</v>
      </c>
      <c r="AY370" s="18" t="s">
        <v>153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8" t="s">
        <v>86</v>
      </c>
      <c r="BK370" s="231">
        <f>ROUND(I370*H370,2)</f>
        <v>0</v>
      </c>
      <c r="BL370" s="18" t="s">
        <v>161</v>
      </c>
      <c r="BM370" s="230" t="s">
        <v>772</v>
      </c>
    </row>
    <row r="371" s="15" customFormat="1">
      <c r="A371" s="15"/>
      <c r="B371" s="258"/>
      <c r="C371" s="259"/>
      <c r="D371" s="234" t="s">
        <v>163</v>
      </c>
      <c r="E371" s="260" t="s">
        <v>1</v>
      </c>
      <c r="F371" s="261" t="s">
        <v>773</v>
      </c>
      <c r="G371" s="259"/>
      <c r="H371" s="260" t="s">
        <v>1</v>
      </c>
      <c r="I371" s="262"/>
      <c r="J371" s="259"/>
      <c r="K371" s="259"/>
      <c r="L371" s="263"/>
      <c r="M371" s="264"/>
      <c r="N371" s="265"/>
      <c r="O371" s="265"/>
      <c r="P371" s="265"/>
      <c r="Q371" s="265"/>
      <c r="R371" s="265"/>
      <c r="S371" s="265"/>
      <c r="T371" s="266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7" t="s">
        <v>163</v>
      </c>
      <c r="AU371" s="267" t="s">
        <v>88</v>
      </c>
      <c r="AV371" s="15" t="s">
        <v>86</v>
      </c>
      <c r="AW371" s="15" t="s">
        <v>35</v>
      </c>
      <c r="AX371" s="15" t="s">
        <v>78</v>
      </c>
      <c r="AY371" s="267" t="s">
        <v>153</v>
      </c>
    </row>
    <row r="372" s="13" customFormat="1">
      <c r="A372" s="13"/>
      <c r="B372" s="232"/>
      <c r="C372" s="233"/>
      <c r="D372" s="234" t="s">
        <v>163</v>
      </c>
      <c r="E372" s="235" t="s">
        <v>1</v>
      </c>
      <c r="F372" s="236" t="s">
        <v>774</v>
      </c>
      <c r="G372" s="233"/>
      <c r="H372" s="237">
        <v>6.1200000000000001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163</v>
      </c>
      <c r="AU372" s="243" t="s">
        <v>88</v>
      </c>
      <c r="AV372" s="13" t="s">
        <v>88</v>
      </c>
      <c r="AW372" s="13" t="s">
        <v>35</v>
      </c>
      <c r="AX372" s="13" t="s">
        <v>78</v>
      </c>
      <c r="AY372" s="243" t="s">
        <v>153</v>
      </c>
    </row>
    <row r="373" s="13" customFormat="1">
      <c r="A373" s="13"/>
      <c r="B373" s="232"/>
      <c r="C373" s="233"/>
      <c r="D373" s="234" t="s">
        <v>163</v>
      </c>
      <c r="E373" s="235" t="s">
        <v>1</v>
      </c>
      <c r="F373" s="236" t="s">
        <v>775</v>
      </c>
      <c r="G373" s="233"/>
      <c r="H373" s="237">
        <v>7.3899999999999997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163</v>
      </c>
      <c r="AU373" s="243" t="s">
        <v>88</v>
      </c>
      <c r="AV373" s="13" t="s">
        <v>88</v>
      </c>
      <c r="AW373" s="13" t="s">
        <v>35</v>
      </c>
      <c r="AX373" s="13" t="s">
        <v>78</v>
      </c>
      <c r="AY373" s="243" t="s">
        <v>153</v>
      </c>
    </row>
    <row r="374" s="13" customFormat="1">
      <c r="A374" s="13"/>
      <c r="B374" s="232"/>
      <c r="C374" s="233"/>
      <c r="D374" s="234" t="s">
        <v>163</v>
      </c>
      <c r="E374" s="235" t="s">
        <v>1</v>
      </c>
      <c r="F374" s="236" t="s">
        <v>776</v>
      </c>
      <c r="G374" s="233"/>
      <c r="H374" s="237">
        <v>2.7000000000000002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163</v>
      </c>
      <c r="AU374" s="243" t="s">
        <v>88</v>
      </c>
      <c r="AV374" s="13" t="s">
        <v>88</v>
      </c>
      <c r="AW374" s="13" t="s">
        <v>35</v>
      </c>
      <c r="AX374" s="13" t="s">
        <v>78</v>
      </c>
      <c r="AY374" s="243" t="s">
        <v>153</v>
      </c>
    </row>
    <row r="375" s="13" customFormat="1">
      <c r="A375" s="13"/>
      <c r="B375" s="232"/>
      <c r="C375" s="233"/>
      <c r="D375" s="234" t="s">
        <v>163</v>
      </c>
      <c r="E375" s="235" t="s">
        <v>1</v>
      </c>
      <c r="F375" s="236" t="s">
        <v>777</v>
      </c>
      <c r="G375" s="233"/>
      <c r="H375" s="237">
        <v>14.51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163</v>
      </c>
      <c r="AU375" s="243" t="s">
        <v>88</v>
      </c>
      <c r="AV375" s="13" t="s">
        <v>88</v>
      </c>
      <c r="AW375" s="13" t="s">
        <v>35</v>
      </c>
      <c r="AX375" s="13" t="s">
        <v>78</v>
      </c>
      <c r="AY375" s="243" t="s">
        <v>153</v>
      </c>
    </row>
    <row r="376" s="13" customFormat="1">
      <c r="A376" s="13"/>
      <c r="B376" s="232"/>
      <c r="C376" s="233"/>
      <c r="D376" s="234" t="s">
        <v>163</v>
      </c>
      <c r="E376" s="235" t="s">
        <v>1</v>
      </c>
      <c r="F376" s="236" t="s">
        <v>778</v>
      </c>
      <c r="G376" s="233"/>
      <c r="H376" s="237">
        <v>12.710000000000001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163</v>
      </c>
      <c r="AU376" s="243" t="s">
        <v>88</v>
      </c>
      <c r="AV376" s="13" t="s">
        <v>88</v>
      </c>
      <c r="AW376" s="13" t="s">
        <v>35</v>
      </c>
      <c r="AX376" s="13" t="s">
        <v>78</v>
      </c>
      <c r="AY376" s="243" t="s">
        <v>153</v>
      </c>
    </row>
    <row r="377" s="13" customFormat="1">
      <c r="A377" s="13"/>
      <c r="B377" s="232"/>
      <c r="C377" s="233"/>
      <c r="D377" s="234" t="s">
        <v>163</v>
      </c>
      <c r="E377" s="235" t="s">
        <v>1</v>
      </c>
      <c r="F377" s="236" t="s">
        <v>779</v>
      </c>
      <c r="G377" s="233"/>
      <c r="H377" s="237">
        <v>28.125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163</v>
      </c>
      <c r="AU377" s="243" t="s">
        <v>88</v>
      </c>
      <c r="AV377" s="13" t="s">
        <v>88</v>
      </c>
      <c r="AW377" s="13" t="s">
        <v>35</v>
      </c>
      <c r="AX377" s="13" t="s">
        <v>78</v>
      </c>
      <c r="AY377" s="243" t="s">
        <v>153</v>
      </c>
    </row>
    <row r="378" s="13" customFormat="1">
      <c r="A378" s="13"/>
      <c r="B378" s="232"/>
      <c r="C378" s="233"/>
      <c r="D378" s="234" t="s">
        <v>163</v>
      </c>
      <c r="E378" s="235" t="s">
        <v>1</v>
      </c>
      <c r="F378" s="236" t="s">
        <v>780</v>
      </c>
      <c r="G378" s="233"/>
      <c r="H378" s="237">
        <v>0.79000000000000004</v>
      </c>
      <c r="I378" s="238"/>
      <c r="J378" s="233"/>
      <c r="K378" s="233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163</v>
      </c>
      <c r="AU378" s="243" t="s">
        <v>88</v>
      </c>
      <c r="AV378" s="13" t="s">
        <v>88</v>
      </c>
      <c r="AW378" s="13" t="s">
        <v>35</v>
      </c>
      <c r="AX378" s="13" t="s">
        <v>78</v>
      </c>
      <c r="AY378" s="243" t="s">
        <v>153</v>
      </c>
    </row>
    <row r="379" s="13" customFormat="1">
      <c r="A379" s="13"/>
      <c r="B379" s="232"/>
      <c r="C379" s="233"/>
      <c r="D379" s="234" t="s">
        <v>163</v>
      </c>
      <c r="E379" s="235" t="s">
        <v>1</v>
      </c>
      <c r="F379" s="236" t="s">
        <v>781</v>
      </c>
      <c r="G379" s="233"/>
      <c r="H379" s="237">
        <v>10.050000000000001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163</v>
      </c>
      <c r="AU379" s="243" t="s">
        <v>88</v>
      </c>
      <c r="AV379" s="13" t="s">
        <v>88</v>
      </c>
      <c r="AW379" s="13" t="s">
        <v>35</v>
      </c>
      <c r="AX379" s="13" t="s">
        <v>78</v>
      </c>
      <c r="AY379" s="243" t="s">
        <v>153</v>
      </c>
    </row>
    <row r="380" s="13" customFormat="1">
      <c r="A380" s="13"/>
      <c r="B380" s="232"/>
      <c r="C380" s="233"/>
      <c r="D380" s="234" t="s">
        <v>163</v>
      </c>
      <c r="E380" s="235" t="s">
        <v>1</v>
      </c>
      <c r="F380" s="236" t="s">
        <v>782</v>
      </c>
      <c r="G380" s="233"/>
      <c r="H380" s="237">
        <v>5.1900000000000004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163</v>
      </c>
      <c r="AU380" s="243" t="s">
        <v>88</v>
      </c>
      <c r="AV380" s="13" t="s">
        <v>88</v>
      </c>
      <c r="AW380" s="13" t="s">
        <v>35</v>
      </c>
      <c r="AX380" s="13" t="s">
        <v>78</v>
      </c>
      <c r="AY380" s="243" t="s">
        <v>153</v>
      </c>
    </row>
    <row r="381" s="13" customFormat="1">
      <c r="A381" s="13"/>
      <c r="B381" s="232"/>
      <c r="C381" s="233"/>
      <c r="D381" s="234" t="s">
        <v>163</v>
      </c>
      <c r="E381" s="235" t="s">
        <v>1</v>
      </c>
      <c r="F381" s="236" t="s">
        <v>783</v>
      </c>
      <c r="G381" s="233"/>
      <c r="H381" s="237">
        <v>13.49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163</v>
      </c>
      <c r="AU381" s="243" t="s">
        <v>88</v>
      </c>
      <c r="AV381" s="13" t="s">
        <v>88</v>
      </c>
      <c r="AW381" s="13" t="s">
        <v>35</v>
      </c>
      <c r="AX381" s="13" t="s">
        <v>78</v>
      </c>
      <c r="AY381" s="243" t="s">
        <v>153</v>
      </c>
    </row>
    <row r="382" s="13" customFormat="1">
      <c r="A382" s="13"/>
      <c r="B382" s="232"/>
      <c r="C382" s="233"/>
      <c r="D382" s="234" t="s">
        <v>163</v>
      </c>
      <c r="E382" s="235" t="s">
        <v>1</v>
      </c>
      <c r="F382" s="236" t="s">
        <v>784</v>
      </c>
      <c r="G382" s="233"/>
      <c r="H382" s="237">
        <v>10.33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163</v>
      </c>
      <c r="AU382" s="243" t="s">
        <v>88</v>
      </c>
      <c r="AV382" s="13" t="s">
        <v>88</v>
      </c>
      <c r="AW382" s="13" t="s">
        <v>35</v>
      </c>
      <c r="AX382" s="13" t="s">
        <v>78</v>
      </c>
      <c r="AY382" s="243" t="s">
        <v>153</v>
      </c>
    </row>
    <row r="383" s="13" customFormat="1">
      <c r="A383" s="13"/>
      <c r="B383" s="232"/>
      <c r="C383" s="233"/>
      <c r="D383" s="234" t="s">
        <v>163</v>
      </c>
      <c r="E383" s="235" t="s">
        <v>1</v>
      </c>
      <c r="F383" s="236" t="s">
        <v>785</v>
      </c>
      <c r="G383" s="233"/>
      <c r="H383" s="237">
        <v>14.51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163</v>
      </c>
      <c r="AU383" s="243" t="s">
        <v>88</v>
      </c>
      <c r="AV383" s="13" t="s">
        <v>88</v>
      </c>
      <c r="AW383" s="13" t="s">
        <v>35</v>
      </c>
      <c r="AX383" s="13" t="s">
        <v>78</v>
      </c>
      <c r="AY383" s="243" t="s">
        <v>153</v>
      </c>
    </row>
    <row r="384" s="13" customFormat="1">
      <c r="A384" s="13"/>
      <c r="B384" s="232"/>
      <c r="C384" s="233"/>
      <c r="D384" s="234" t="s">
        <v>163</v>
      </c>
      <c r="E384" s="235" t="s">
        <v>1</v>
      </c>
      <c r="F384" s="236" t="s">
        <v>786</v>
      </c>
      <c r="G384" s="233"/>
      <c r="H384" s="237">
        <v>2.7000000000000002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163</v>
      </c>
      <c r="AU384" s="243" t="s">
        <v>88</v>
      </c>
      <c r="AV384" s="13" t="s">
        <v>88</v>
      </c>
      <c r="AW384" s="13" t="s">
        <v>35</v>
      </c>
      <c r="AX384" s="13" t="s">
        <v>78</v>
      </c>
      <c r="AY384" s="243" t="s">
        <v>153</v>
      </c>
    </row>
    <row r="385" s="13" customFormat="1">
      <c r="A385" s="13"/>
      <c r="B385" s="232"/>
      <c r="C385" s="233"/>
      <c r="D385" s="234" t="s">
        <v>163</v>
      </c>
      <c r="E385" s="235" t="s">
        <v>1</v>
      </c>
      <c r="F385" s="236" t="s">
        <v>787</v>
      </c>
      <c r="G385" s="233"/>
      <c r="H385" s="237">
        <v>1.625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163</v>
      </c>
      <c r="AU385" s="243" t="s">
        <v>88</v>
      </c>
      <c r="AV385" s="13" t="s">
        <v>88</v>
      </c>
      <c r="AW385" s="13" t="s">
        <v>35</v>
      </c>
      <c r="AX385" s="13" t="s">
        <v>78</v>
      </c>
      <c r="AY385" s="243" t="s">
        <v>153</v>
      </c>
    </row>
    <row r="386" s="13" customFormat="1">
      <c r="A386" s="13"/>
      <c r="B386" s="232"/>
      <c r="C386" s="233"/>
      <c r="D386" s="234" t="s">
        <v>163</v>
      </c>
      <c r="E386" s="235" t="s">
        <v>1</v>
      </c>
      <c r="F386" s="236" t="s">
        <v>788</v>
      </c>
      <c r="G386" s="233"/>
      <c r="H386" s="237">
        <v>0.79000000000000004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163</v>
      </c>
      <c r="AU386" s="243" t="s">
        <v>88</v>
      </c>
      <c r="AV386" s="13" t="s">
        <v>88</v>
      </c>
      <c r="AW386" s="13" t="s">
        <v>35</v>
      </c>
      <c r="AX386" s="13" t="s">
        <v>78</v>
      </c>
      <c r="AY386" s="243" t="s">
        <v>153</v>
      </c>
    </row>
    <row r="387" s="13" customFormat="1">
      <c r="A387" s="13"/>
      <c r="B387" s="232"/>
      <c r="C387" s="233"/>
      <c r="D387" s="234" t="s">
        <v>163</v>
      </c>
      <c r="E387" s="235" t="s">
        <v>1</v>
      </c>
      <c r="F387" s="236" t="s">
        <v>789</v>
      </c>
      <c r="G387" s="233"/>
      <c r="H387" s="237">
        <v>7.5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163</v>
      </c>
      <c r="AU387" s="243" t="s">
        <v>88</v>
      </c>
      <c r="AV387" s="13" t="s">
        <v>88</v>
      </c>
      <c r="AW387" s="13" t="s">
        <v>35</v>
      </c>
      <c r="AX387" s="13" t="s">
        <v>78</v>
      </c>
      <c r="AY387" s="243" t="s">
        <v>153</v>
      </c>
    </row>
    <row r="388" s="13" customFormat="1">
      <c r="A388" s="13"/>
      <c r="B388" s="232"/>
      <c r="C388" s="233"/>
      <c r="D388" s="234" t="s">
        <v>163</v>
      </c>
      <c r="E388" s="235" t="s">
        <v>1</v>
      </c>
      <c r="F388" s="236" t="s">
        <v>790</v>
      </c>
      <c r="G388" s="233"/>
      <c r="H388" s="237">
        <v>10.09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163</v>
      </c>
      <c r="AU388" s="243" t="s">
        <v>88</v>
      </c>
      <c r="AV388" s="13" t="s">
        <v>88</v>
      </c>
      <c r="AW388" s="13" t="s">
        <v>35</v>
      </c>
      <c r="AX388" s="13" t="s">
        <v>78</v>
      </c>
      <c r="AY388" s="243" t="s">
        <v>153</v>
      </c>
    </row>
    <row r="389" s="13" customFormat="1">
      <c r="A389" s="13"/>
      <c r="B389" s="232"/>
      <c r="C389" s="233"/>
      <c r="D389" s="234" t="s">
        <v>163</v>
      </c>
      <c r="E389" s="235" t="s">
        <v>1</v>
      </c>
      <c r="F389" s="236" t="s">
        <v>791</v>
      </c>
      <c r="G389" s="233"/>
      <c r="H389" s="237">
        <v>17.695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163</v>
      </c>
      <c r="AU389" s="243" t="s">
        <v>88</v>
      </c>
      <c r="AV389" s="13" t="s">
        <v>88</v>
      </c>
      <c r="AW389" s="13" t="s">
        <v>35</v>
      </c>
      <c r="AX389" s="13" t="s">
        <v>78</v>
      </c>
      <c r="AY389" s="243" t="s">
        <v>153</v>
      </c>
    </row>
    <row r="390" s="13" customFormat="1">
      <c r="A390" s="13"/>
      <c r="B390" s="232"/>
      <c r="C390" s="233"/>
      <c r="D390" s="234" t="s">
        <v>163</v>
      </c>
      <c r="E390" s="235" t="s">
        <v>1</v>
      </c>
      <c r="F390" s="236" t="s">
        <v>792</v>
      </c>
      <c r="G390" s="233"/>
      <c r="H390" s="237">
        <v>5.9000000000000004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163</v>
      </c>
      <c r="AU390" s="243" t="s">
        <v>88</v>
      </c>
      <c r="AV390" s="13" t="s">
        <v>88</v>
      </c>
      <c r="AW390" s="13" t="s">
        <v>35</v>
      </c>
      <c r="AX390" s="13" t="s">
        <v>78</v>
      </c>
      <c r="AY390" s="243" t="s">
        <v>153</v>
      </c>
    </row>
    <row r="391" s="13" customFormat="1">
      <c r="A391" s="13"/>
      <c r="B391" s="232"/>
      <c r="C391" s="233"/>
      <c r="D391" s="234" t="s">
        <v>163</v>
      </c>
      <c r="E391" s="235" t="s">
        <v>1</v>
      </c>
      <c r="F391" s="236" t="s">
        <v>793</v>
      </c>
      <c r="G391" s="233"/>
      <c r="H391" s="237">
        <v>3.25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163</v>
      </c>
      <c r="AU391" s="243" t="s">
        <v>88</v>
      </c>
      <c r="AV391" s="13" t="s">
        <v>88</v>
      </c>
      <c r="AW391" s="13" t="s">
        <v>35</v>
      </c>
      <c r="AX391" s="13" t="s">
        <v>78</v>
      </c>
      <c r="AY391" s="243" t="s">
        <v>153</v>
      </c>
    </row>
    <row r="392" s="14" customFormat="1">
      <c r="A392" s="14"/>
      <c r="B392" s="244"/>
      <c r="C392" s="245"/>
      <c r="D392" s="234" t="s">
        <v>163</v>
      </c>
      <c r="E392" s="246" t="s">
        <v>1</v>
      </c>
      <c r="F392" s="247" t="s">
        <v>167</v>
      </c>
      <c r="G392" s="245"/>
      <c r="H392" s="248">
        <v>175.465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163</v>
      </c>
      <c r="AU392" s="254" t="s">
        <v>88</v>
      </c>
      <c r="AV392" s="14" t="s">
        <v>161</v>
      </c>
      <c r="AW392" s="14" t="s">
        <v>35</v>
      </c>
      <c r="AX392" s="14" t="s">
        <v>86</v>
      </c>
      <c r="AY392" s="254" t="s">
        <v>153</v>
      </c>
    </row>
    <row r="393" s="2" customFormat="1" ht="16.5" customHeight="1">
      <c r="A393" s="39"/>
      <c r="B393" s="40"/>
      <c r="C393" s="219" t="s">
        <v>794</v>
      </c>
      <c r="D393" s="219" t="s">
        <v>156</v>
      </c>
      <c r="E393" s="220" t="s">
        <v>795</v>
      </c>
      <c r="F393" s="221" t="s">
        <v>796</v>
      </c>
      <c r="G393" s="222" t="s">
        <v>170</v>
      </c>
      <c r="H393" s="223">
        <v>34.304000000000002</v>
      </c>
      <c r="I393" s="224"/>
      <c r="J393" s="225">
        <f>ROUND(I393*H393,2)</f>
        <v>0</v>
      </c>
      <c r="K393" s="221" t="s">
        <v>160</v>
      </c>
      <c r="L393" s="45"/>
      <c r="M393" s="226" t="s">
        <v>1</v>
      </c>
      <c r="N393" s="227" t="s">
        <v>43</v>
      </c>
      <c r="O393" s="92"/>
      <c r="P393" s="228">
        <f>O393*H393</f>
        <v>0</v>
      </c>
      <c r="Q393" s="228">
        <v>0.083409999999999998</v>
      </c>
      <c r="R393" s="228">
        <f>Q393*H393</f>
        <v>2.8612966399999999</v>
      </c>
      <c r="S393" s="228">
        <v>0</v>
      </c>
      <c r="T393" s="22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0" t="s">
        <v>161</v>
      </c>
      <c r="AT393" s="230" t="s">
        <v>156</v>
      </c>
      <c r="AU393" s="230" t="s">
        <v>88</v>
      </c>
      <c r="AY393" s="18" t="s">
        <v>153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8" t="s">
        <v>86</v>
      </c>
      <c r="BK393" s="231">
        <f>ROUND(I393*H393,2)</f>
        <v>0</v>
      </c>
      <c r="BL393" s="18" t="s">
        <v>161</v>
      </c>
      <c r="BM393" s="230" t="s">
        <v>797</v>
      </c>
    </row>
    <row r="394" s="13" customFormat="1">
      <c r="A394" s="13"/>
      <c r="B394" s="232"/>
      <c r="C394" s="233"/>
      <c r="D394" s="234" t="s">
        <v>163</v>
      </c>
      <c r="E394" s="235" t="s">
        <v>1</v>
      </c>
      <c r="F394" s="236" t="s">
        <v>798</v>
      </c>
      <c r="G394" s="233"/>
      <c r="H394" s="237">
        <v>7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163</v>
      </c>
      <c r="AU394" s="243" t="s">
        <v>88</v>
      </c>
      <c r="AV394" s="13" t="s">
        <v>88</v>
      </c>
      <c r="AW394" s="13" t="s">
        <v>35</v>
      </c>
      <c r="AX394" s="13" t="s">
        <v>78</v>
      </c>
      <c r="AY394" s="243" t="s">
        <v>153</v>
      </c>
    </row>
    <row r="395" s="13" customFormat="1">
      <c r="A395" s="13"/>
      <c r="B395" s="232"/>
      <c r="C395" s="233"/>
      <c r="D395" s="234" t="s">
        <v>163</v>
      </c>
      <c r="E395" s="235" t="s">
        <v>1</v>
      </c>
      <c r="F395" s="236" t="s">
        <v>799</v>
      </c>
      <c r="G395" s="233"/>
      <c r="H395" s="237">
        <v>13.62825</v>
      </c>
      <c r="I395" s="238"/>
      <c r="J395" s="233"/>
      <c r="K395" s="233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163</v>
      </c>
      <c r="AU395" s="243" t="s">
        <v>88</v>
      </c>
      <c r="AV395" s="13" t="s">
        <v>88</v>
      </c>
      <c r="AW395" s="13" t="s">
        <v>35</v>
      </c>
      <c r="AX395" s="13" t="s">
        <v>78</v>
      </c>
      <c r="AY395" s="243" t="s">
        <v>153</v>
      </c>
    </row>
    <row r="396" s="13" customFormat="1">
      <c r="A396" s="13"/>
      <c r="B396" s="232"/>
      <c r="C396" s="233"/>
      <c r="D396" s="234" t="s">
        <v>163</v>
      </c>
      <c r="E396" s="235" t="s">
        <v>1</v>
      </c>
      <c r="F396" s="236" t="s">
        <v>800</v>
      </c>
      <c r="G396" s="233"/>
      <c r="H396" s="237">
        <v>13.6755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163</v>
      </c>
      <c r="AU396" s="243" t="s">
        <v>88</v>
      </c>
      <c r="AV396" s="13" t="s">
        <v>88</v>
      </c>
      <c r="AW396" s="13" t="s">
        <v>35</v>
      </c>
      <c r="AX396" s="13" t="s">
        <v>78</v>
      </c>
      <c r="AY396" s="243" t="s">
        <v>153</v>
      </c>
    </row>
    <row r="397" s="14" customFormat="1">
      <c r="A397" s="14"/>
      <c r="B397" s="244"/>
      <c r="C397" s="245"/>
      <c r="D397" s="234" t="s">
        <v>163</v>
      </c>
      <c r="E397" s="246" t="s">
        <v>1</v>
      </c>
      <c r="F397" s="247" t="s">
        <v>167</v>
      </c>
      <c r="G397" s="245"/>
      <c r="H397" s="248">
        <v>34.303750000000001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163</v>
      </c>
      <c r="AU397" s="254" t="s">
        <v>88</v>
      </c>
      <c r="AV397" s="14" t="s">
        <v>161</v>
      </c>
      <c r="AW397" s="14" t="s">
        <v>35</v>
      </c>
      <c r="AX397" s="14" t="s">
        <v>86</v>
      </c>
      <c r="AY397" s="254" t="s">
        <v>153</v>
      </c>
    </row>
    <row r="398" s="2" customFormat="1" ht="24.15" customHeight="1">
      <c r="A398" s="39"/>
      <c r="B398" s="40"/>
      <c r="C398" s="219" t="s">
        <v>801</v>
      </c>
      <c r="D398" s="219" t="s">
        <v>156</v>
      </c>
      <c r="E398" s="220" t="s">
        <v>802</v>
      </c>
      <c r="F398" s="221" t="s">
        <v>803</v>
      </c>
      <c r="G398" s="222" t="s">
        <v>159</v>
      </c>
      <c r="H398" s="223">
        <v>1.0269999999999999</v>
      </c>
      <c r="I398" s="224"/>
      <c r="J398" s="225">
        <f>ROUND(I398*H398,2)</f>
        <v>0</v>
      </c>
      <c r="K398" s="221" t="s">
        <v>160</v>
      </c>
      <c r="L398" s="45"/>
      <c r="M398" s="226" t="s">
        <v>1</v>
      </c>
      <c r="N398" s="227" t="s">
        <v>43</v>
      </c>
      <c r="O398" s="92"/>
      <c r="P398" s="228">
        <f>O398*H398</f>
        <v>0</v>
      </c>
      <c r="Q398" s="228">
        <v>2.5018899999999999</v>
      </c>
      <c r="R398" s="228">
        <f>Q398*H398</f>
        <v>2.5694410299999997</v>
      </c>
      <c r="S398" s="228">
        <v>0</v>
      </c>
      <c r="T398" s="22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0" t="s">
        <v>161</v>
      </c>
      <c r="AT398" s="230" t="s">
        <v>156</v>
      </c>
      <c r="AU398" s="230" t="s">
        <v>88</v>
      </c>
      <c r="AY398" s="18" t="s">
        <v>153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8" t="s">
        <v>86</v>
      </c>
      <c r="BK398" s="231">
        <f>ROUND(I398*H398,2)</f>
        <v>0</v>
      </c>
      <c r="BL398" s="18" t="s">
        <v>161</v>
      </c>
      <c r="BM398" s="230" t="s">
        <v>804</v>
      </c>
    </row>
    <row r="399" s="15" customFormat="1">
      <c r="A399" s="15"/>
      <c r="B399" s="258"/>
      <c r="C399" s="259"/>
      <c r="D399" s="234" t="s">
        <v>163</v>
      </c>
      <c r="E399" s="260" t="s">
        <v>1</v>
      </c>
      <c r="F399" s="261" t="s">
        <v>636</v>
      </c>
      <c r="G399" s="259"/>
      <c r="H399" s="260" t="s">
        <v>1</v>
      </c>
      <c r="I399" s="262"/>
      <c r="J399" s="259"/>
      <c r="K399" s="259"/>
      <c r="L399" s="263"/>
      <c r="M399" s="264"/>
      <c r="N399" s="265"/>
      <c r="O399" s="265"/>
      <c r="P399" s="265"/>
      <c r="Q399" s="265"/>
      <c r="R399" s="265"/>
      <c r="S399" s="265"/>
      <c r="T399" s="26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7" t="s">
        <v>163</v>
      </c>
      <c r="AU399" s="267" t="s">
        <v>88</v>
      </c>
      <c r="AV399" s="15" t="s">
        <v>86</v>
      </c>
      <c r="AW399" s="15" t="s">
        <v>35</v>
      </c>
      <c r="AX399" s="15" t="s">
        <v>78</v>
      </c>
      <c r="AY399" s="267" t="s">
        <v>153</v>
      </c>
    </row>
    <row r="400" s="13" customFormat="1">
      <c r="A400" s="13"/>
      <c r="B400" s="232"/>
      <c r="C400" s="233"/>
      <c r="D400" s="234" t="s">
        <v>163</v>
      </c>
      <c r="E400" s="235" t="s">
        <v>1</v>
      </c>
      <c r="F400" s="236" t="s">
        <v>805</v>
      </c>
      <c r="G400" s="233"/>
      <c r="H400" s="237">
        <v>1.0273125000000001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163</v>
      </c>
      <c r="AU400" s="243" t="s">
        <v>88</v>
      </c>
      <c r="AV400" s="13" t="s">
        <v>88</v>
      </c>
      <c r="AW400" s="13" t="s">
        <v>35</v>
      </c>
      <c r="AX400" s="13" t="s">
        <v>86</v>
      </c>
      <c r="AY400" s="243" t="s">
        <v>153</v>
      </c>
    </row>
    <row r="401" s="2" customFormat="1" ht="24.15" customHeight="1">
      <c r="A401" s="39"/>
      <c r="B401" s="40"/>
      <c r="C401" s="219" t="s">
        <v>806</v>
      </c>
      <c r="D401" s="219" t="s">
        <v>156</v>
      </c>
      <c r="E401" s="220" t="s">
        <v>807</v>
      </c>
      <c r="F401" s="221" t="s">
        <v>808</v>
      </c>
      <c r="G401" s="222" t="s">
        <v>170</v>
      </c>
      <c r="H401" s="223">
        <v>8.2189999999999994</v>
      </c>
      <c r="I401" s="224"/>
      <c r="J401" s="225">
        <f>ROUND(I401*H401,2)</f>
        <v>0</v>
      </c>
      <c r="K401" s="221" t="s">
        <v>160</v>
      </c>
      <c r="L401" s="45"/>
      <c r="M401" s="226" t="s">
        <v>1</v>
      </c>
      <c r="N401" s="227" t="s">
        <v>43</v>
      </c>
      <c r="O401" s="92"/>
      <c r="P401" s="228">
        <f>O401*H401</f>
        <v>0</v>
      </c>
      <c r="Q401" s="228">
        <v>0.00142</v>
      </c>
      <c r="R401" s="228">
        <f>Q401*H401</f>
        <v>0.011670979999999999</v>
      </c>
      <c r="S401" s="228">
        <v>0</v>
      </c>
      <c r="T401" s="22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0" t="s">
        <v>161</v>
      </c>
      <c r="AT401" s="230" t="s">
        <v>156</v>
      </c>
      <c r="AU401" s="230" t="s">
        <v>88</v>
      </c>
      <c r="AY401" s="18" t="s">
        <v>153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8" t="s">
        <v>86</v>
      </c>
      <c r="BK401" s="231">
        <f>ROUND(I401*H401,2)</f>
        <v>0</v>
      </c>
      <c r="BL401" s="18" t="s">
        <v>161</v>
      </c>
      <c r="BM401" s="230" t="s">
        <v>809</v>
      </c>
    </row>
    <row r="402" s="13" customFormat="1">
      <c r="A402" s="13"/>
      <c r="B402" s="232"/>
      <c r="C402" s="233"/>
      <c r="D402" s="234" t="s">
        <v>163</v>
      </c>
      <c r="E402" s="235" t="s">
        <v>1</v>
      </c>
      <c r="F402" s="236" t="s">
        <v>810</v>
      </c>
      <c r="G402" s="233"/>
      <c r="H402" s="237">
        <v>8.2185000000000006</v>
      </c>
      <c r="I402" s="238"/>
      <c r="J402" s="233"/>
      <c r="K402" s="233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163</v>
      </c>
      <c r="AU402" s="243" t="s">
        <v>88</v>
      </c>
      <c r="AV402" s="13" t="s">
        <v>88</v>
      </c>
      <c r="AW402" s="13" t="s">
        <v>35</v>
      </c>
      <c r="AX402" s="13" t="s">
        <v>86</v>
      </c>
      <c r="AY402" s="243" t="s">
        <v>153</v>
      </c>
    </row>
    <row r="403" s="2" customFormat="1" ht="24.15" customHeight="1">
      <c r="A403" s="39"/>
      <c r="B403" s="40"/>
      <c r="C403" s="219" t="s">
        <v>811</v>
      </c>
      <c r="D403" s="219" t="s">
        <v>156</v>
      </c>
      <c r="E403" s="220" t="s">
        <v>812</v>
      </c>
      <c r="F403" s="221" t="s">
        <v>813</v>
      </c>
      <c r="G403" s="222" t="s">
        <v>170</v>
      </c>
      <c r="H403" s="223">
        <v>8.2189999999999994</v>
      </c>
      <c r="I403" s="224"/>
      <c r="J403" s="225">
        <f>ROUND(I403*H403,2)</f>
        <v>0</v>
      </c>
      <c r="K403" s="221" t="s">
        <v>160</v>
      </c>
      <c r="L403" s="45"/>
      <c r="M403" s="226" t="s">
        <v>1</v>
      </c>
      <c r="N403" s="227" t="s">
        <v>43</v>
      </c>
      <c r="O403" s="92"/>
      <c r="P403" s="228">
        <f>O403*H403</f>
        <v>0</v>
      </c>
      <c r="Q403" s="228">
        <v>0</v>
      </c>
      <c r="R403" s="228">
        <f>Q403*H403</f>
        <v>0</v>
      </c>
      <c r="S403" s="228">
        <v>0</v>
      </c>
      <c r="T403" s="22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0" t="s">
        <v>161</v>
      </c>
      <c r="AT403" s="230" t="s">
        <v>156</v>
      </c>
      <c r="AU403" s="230" t="s">
        <v>88</v>
      </c>
      <c r="AY403" s="18" t="s">
        <v>153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8" t="s">
        <v>86</v>
      </c>
      <c r="BK403" s="231">
        <f>ROUND(I403*H403,2)</f>
        <v>0</v>
      </c>
      <c r="BL403" s="18" t="s">
        <v>161</v>
      </c>
      <c r="BM403" s="230" t="s">
        <v>814</v>
      </c>
    </row>
    <row r="404" s="2" customFormat="1" ht="24.15" customHeight="1">
      <c r="A404" s="39"/>
      <c r="B404" s="40"/>
      <c r="C404" s="219" t="s">
        <v>815</v>
      </c>
      <c r="D404" s="219" t="s">
        <v>156</v>
      </c>
      <c r="E404" s="220" t="s">
        <v>816</v>
      </c>
      <c r="F404" s="221" t="s">
        <v>817</v>
      </c>
      <c r="G404" s="222" t="s">
        <v>250</v>
      </c>
      <c r="H404" s="223">
        <v>0.082000000000000003</v>
      </c>
      <c r="I404" s="224"/>
      <c r="J404" s="225">
        <f>ROUND(I404*H404,2)</f>
        <v>0</v>
      </c>
      <c r="K404" s="221" t="s">
        <v>160</v>
      </c>
      <c r="L404" s="45"/>
      <c r="M404" s="226" t="s">
        <v>1</v>
      </c>
      <c r="N404" s="227" t="s">
        <v>43</v>
      </c>
      <c r="O404" s="92"/>
      <c r="P404" s="228">
        <f>O404*H404</f>
        <v>0</v>
      </c>
      <c r="Q404" s="228">
        <v>1.0508900000000001</v>
      </c>
      <c r="R404" s="228">
        <f>Q404*H404</f>
        <v>0.08617298000000001</v>
      </c>
      <c r="S404" s="228">
        <v>0</v>
      </c>
      <c r="T404" s="22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0" t="s">
        <v>161</v>
      </c>
      <c r="AT404" s="230" t="s">
        <v>156</v>
      </c>
      <c r="AU404" s="230" t="s">
        <v>88</v>
      </c>
      <c r="AY404" s="18" t="s">
        <v>153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8" t="s">
        <v>86</v>
      </c>
      <c r="BK404" s="231">
        <f>ROUND(I404*H404,2)</f>
        <v>0</v>
      </c>
      <c r="BL404" s="18" t="s">
        <v>161</v>
      </c>
      <c r="BM404" s="230" t="s">
        <v>818</v>
      </c>
    </row>
    <row r="405" s="13" customFormat="1">
      <c r="A405" s="13"/>
      <c r="B405" s="232"/>
      <c r="C405" s="233"/>
      <c r="D405" s="234" t="s">
        <v>163</v>
      </c>
      <c r="E405" s="235" t="s">
        <v>1</v>
      </c>
      <c r="F405" s="236" t="s">
        <v>819</v>
      </c>
      <c r="G405" s="233"/>
      <c r="H405" s="237">
        <v>0.082159999999999997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163</v>
      </c>
      <c r="AU405" s="243" t="s">
        <v>88</v>
      </c>
      <c r="AV405" s="13" t="s">
        <v>88</v>
      </c>
      <c r="AW405" s="13" t="s">
        <v>35</v>
      </c>
      <c r="AX405" s="13" t="s">
        <v>86</v>
      </c>
      <c r="AY405" s="243" t="s">
        <v>153</v>
      </c>
    </row>
    <row r="406" s="2" customFormat="1" ht="24.15" customHeight="1">
      <c r="A406" s="39"/>
      <c r="B406" s="40"/>
      <c r="C406" s="219" t="s">
        <v>820</v>
      </c>
      <c r="D406" s="219" t="s">
        <v>156</v>
      </c>
      <c r="E406" s="220" t="s">
        <v>821</v>
      </c>
      <c r="F406" s="221" t="s">
        <v>822</v>
      </c>
      <c r="G406" s="222" t="s">
        <v>250</v>
      </c>
      <c r="H406" s="223">
        <v>0.20699999999999999</v>
      </c>
      <c r="I406" s="224"/>
      <c r="J406" s="225">
        <f>ROUND(I406*H406,2)</f>
        <v>0</v>
      </c>
      <c r="K406" s="221" t="s">
        <v>160</v>
      </c>
      <c r="L406" s="45"/>
      <c r="M406" s="226" t="s">
        <v>1</v>
      </c>
      <c r="N406" s="227" t="s">
        <v>43</v>
      </c>
      <c r="O406" s="92"/>
      <c r="P406" s="228">
        <f>O406*H406</f>
        <v>0</v>
      </c>
      <c r="Q406" s="228">
        <v>1.0900000000000001</v>
      </c>
      <c r="R406" s="228">
        <f>Q406*H406</f>
        <v>0.22563</v>
      </c>
      <c r="S406" s="228">
        <v>0</v>
      </c>
      <c r="T406" s="22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0" t="s">
        <v>161</v>
      </c>
      <c r="AT406" s="230" t="s">
        <v>156</v>
      </c>
      <c r="AU406" s="230" t="s">
        <v>88</v>
      </c>
      <c r="AY406" s="18" t="s">
        <v>153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8" t="s">
        <v>86</v>
      </c>
      <c r="BK406" s="231">
        <f>ROUND(I406*H406,2)</f>
        <v>0</v>
      </c>
      <c r="BL406" s="18" t="s">
        <v>161</v>
      </c>
      <c r="BM406" s="230" t="s">
        <v>823</v>
      </c>
    </row>
    <row r="407" s="15" customFormat="1">
      <c r="A407" s="15"/>
      <c r="B407" s="258"/>
      <c r="C407" s="259"/>
      <c r="D407" s="234" t="s">
        <v>163</v>
      </c>
      <c r="E407" s="260" t="s">
        <v>1</v>
      </c>
      <c r="F407" s="261" t="s">
        <v>824</v>
      </c>
      <c r="G407" s="259"/>
      <c r="H407" s="260" t="s">
        <v>1</v>
      </c>
      <c r="I407" s="262"/>
      <c r="J407" s="259"/>
      <c r="K407" s="259"/>
      <c r="L407" s="263"/>
      <c r="M407" s="264"/>
      <c r="N407" s="265"/>
      <c r="O407" s="265"/>
      <c r="P407" s="265"/>
      <c r="Q407" s="265"/>
      <c r="R407" s="265"/>
      <c r="S407" s="265"/>
      <c r="T407" s="266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7" t="s">
        <v>163</v>
      </c>
      <c r="AU407" s="267" t="s">
        <v>88</v>
      </c>
      <c r="AV407" s="15" t="s">
        <v>86</v>
      </c>
      <c r="AW407" s="15" t="s">
        <v>35</v>
      </c>
      <c r="AX407" s="15" t="s">
        <v>78</v>
      </c>
      <c r="AY407" s="267" t="s">
        <v>153</v>
      </c>
    </row>
    <row r="408" s="13" customFormat="1">
      <c r="A408" s="13"/>
      <c r="B408" s="232"/>
      <c r="C408" s="233"/>
      <c r="D408" s="234" t="s">
        <v>163</v>
      </c>
      <c r="E408" s="235" t="s">
        <v>1</v>
      </c>
      <c r="F408" s="236" t="s">
        <v>825</v>
      </c>
      <c r="G408" s="233"/>
      <c r="H408" s="237">
        <v>0.073139999999999997</v>
      </c>
      <c r="I408" s="238"/>
      <c r="J408" s="233"/>
      <c r="K408" s="233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163</v>
      </c>
      <c r="AU408" s="243" t="s">
        <v>88</v>
      </c>
      <c r="AV408" s="13" t="s">
        <v>88</v>
      </c>
      <c r="AW408" s="13" t="s">
        <v>35</v>
      </c>
      <c r="AX408" s="13" t="s">
        <v>78</v>
      </c>
      <c r="AY408" s="243" t="s">
        <v>153</v>
      </c>
    </row>
    <row r="409" s="13" customFormat="1">
      <c r="A409" s="13"/>
      <c r="B409" s="232"/>
      <c r="C409" s="233"/>
      <c r="D409" s="234" t="s">
        <v>163</v>
      </c>
      <c r="E409" s="235" t="s">
        <v>1</v>
      </c>
      <c r="F409" s="236" t="s">
        <v>826</v>
      </c>
      <c r="G409" s="233"/>
      <c r="H409" s="237">
        <v>0.050880000000000002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163</v>
      </c>
      <c r="AU409" s="243" t="s">
        <v>88</v>
      </c>
      <c r="AV409" s="13" t="s">
        <v>88</v>
      </c>
      <c r="AW409" s="13" t="s">
        <v>35</v>
      </c>
      <c r="AX409" s="13" t="s">
        <v>78</v>
      </c>
      <c r="AY409" s="243" t="s">
        <v>153</v>
      </c>
    </row>
    <row r="410" s="13" customFormat="1">
      <c r="A410" s="13"/>
      <c r="B410" s="232"/>
      <c r="C410" s="233"/>
      <c r="D410" s="234" t="s">
        <v>163</v>
      </c>
      <c r="E410" s="235" t="s">
        <v>1</v>
      </c>
      <c r="F410" s="236" t="s">
        <v>827</v>
      </c>
      <c r="G410" s="233"/>
      <c r="H410" s="237">
        <v>0.041340000000000002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163</v>
      </c>
      <c r="AU410" s="243" t="s">
        <v>88</v>
      </c>
      <c r="AV410" s="13" t="s">
        <v>88</v>
      </c>
      <c r="AW410" s="13" t="s">
        <v>35</v>
      </c>
      <c r="AX410" s="13" t="s">
        <v>78</v>
      </c>
      <c r="AY410" s="243" t="s">
        <v>153</v>
      </c>
    </row>
    <row r="411" s="13" customFormat="1">
      <c r="A411" s="13"/>
      <c r="B411" s="232"/>
      <c r="C411" s="233"/>
      <c r="D411" s="234" t="s">
        <v>163</v>
      </c>
      <c r="E411" s="235" t="s">
        <v>1</v>
      </c>
      <c r="F411" s="236" t="s">
        <v>828</v>
      </c>
      <c r="G411" s="233"/>
      <c r="H411" s="237">
        <v>0.041340000000000002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163</v>
      </c>
      <c r="AU411" s="243" t="s">
        <v>88</v>
      </c>
      <c r="AV411" s="13" t="s">
        <v>88</v>
      </c>
      <c r="AW411" s="13" t="s">
        <v>35</v>
      </c>
      <c r="AX411" s="13" t="s">
        <v>78</v>
      </c>
      <c r="AY411" s="243" t="s">
        <v>153</v>
      </c>
    </row>
    <row r="412" s="14" customFormat="1">
      <c r="A412" s="14"/>
      <c r="B412" s="244"/>
      <c r="C412" s="245"/>
      <c r="D412" s="234" t="s">
        <v>163</v>
      </c>
      <c r="E412" s="246" t="s">
        <v>1</v>
      </c>
      <c r="F412" s="247" t="s">
        <v>167</v>
      </c>
      <c r="G412" s="245"/>
      <c r="H412" s="248">
        <v>0.2067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163</v>
      </c>
      <c r="AU412" s="254" t="s">
        <v>88</v>
      </c>
      <c r="AV412" s="14" t="s">
        <v>161</v>
      </c>
      <c r="AW412" s="14" t="s">
        <v>35</v>
      </c>
      <c r="AX412" s="14" t="s">
        <v>86</v>
      </c>
      <c r="AY412" s="254" t="s">
        <v>153</v>
      </c>
    </row>
    <row r="413" s="2" customFormat="1" ht="24.15" customHeight="1">
      <c r="A413" s="39"/>
      <c r="B413" s="40"/>
      <c r="C413" s="219" t="s">
        <v>829</v>
      </c>
      <c r="D413" s="219" t="s">
        <v>156</v>
      </c>
      <c r="E413" s="220" t="s">
        <v>830</v>
      </c>
      <c r="F413" s="221" t="s">
        <v>831</v>
      </c>
      <c r="G413" s="222" t="s">
        <v>170</v>
      </c>
      <c r="H413" s="223">
        <v>4.7450000000000001</v>
      </c>
      <c r="I413" s="224"/>
      <c r="J413" s="225">
        <f>ROUND(I413*H413,2)</f>
        <v>0</v>
      </c>
      <c r="K413" s="221" t="s">
        <v>160</v>
      </c>
      <c r="L413" s="45"/>
      <c r="M413" s="226" t="s">
        <v>1</v>
      </c>
      <c r="N413" s="227" t="s">
        <v>43</v>
      </c>
      <c r="O413" s="92"/>
      <c r="P413" s="228">
        <f>O413*H413</f>
        <v>0</v>
      </c>
      <c r="Q413" s="228">
        <v>0.17818000000000001</v>
      </c>
      <c r="R413" s="228">
        <f>Q413*H413</f>
        <v>0.84546410000000005</v>
      </c>
      <c r="S413" s="228">
        <v>0</v>
      </c>
      <c r="T413" s="22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0" t="s">
        <v>161</v>
      </c>
      <c r="AT413" s="230" t="s">
        <v>156</v>
      </c>
      <c r="AU413" s="230" t="s">
        <v>88</v>
      </c>
      <c r="AY413" s="18" t="s">
        <v>153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8" t="s">
        <v>86</v>
      </c>
      <c r="BK413" s="231">
        <f>ROUND(I413*H413,2)</f>
        <v>0</v>
      </c>
      <c r="BL413" s="18" t="s">
        <v>161</v>
      </c>
      <c r="BM413" s="230" t="s">
        <v>832</v>
      </c>
    </row>
    <row r="414" s="15" customFormat="1">
      <c r="A414" s="15"/>
      <c r="B414" s="258"/>
      <c r="C414" s="259"/>
      <c r="D414" s="234" t="s">
        <v>163</v>
      </c>
      <c r="E414" s="260" t="s">
        <v>1</v>
      </c>
      <c r="F414" s="261" t="s">
        <v>824</v>
      </c>
      <c r="G414" s="259"/>
      <c r="H414" s="260" t="s">
        <v>1</v>
      </c>
      <c r="I414" s="262"/>
      <c r="J414" s="259"/>
      <c r="K414" s="259"/>
      <c r="L414" s="263"/>
      <c r="M414" s="264"/>
      <c r="N414" s="265"/>
      <c r="O414" s="265"/>
      <c r="P414" s="265"/>
      <c r="Q414" s="265"/>
      <c r="R414" s="265"/>
      <c r="S414" s="265"/>
      <c r="T414" s="266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7" t="s">
        <v>163</v>
      </c>
      <c r="AU414" s="267" t="s">
        <v>88</v>
      </c>
      <c r="AV414" s="15" t="s">
        <v>86</v>
      </c>
      <c r="AW414" s="15" t="s">
        <v>35</v>
      </c>
      <c r="AX414" s="15" t="s">
        <v>78</v>
      </c>
      <c r="AY414" s="267" t="s">
        <v>153</v>
      </c>
    </row>
    <row r="415" s="13" customFormat="1">
      <c r="A415" s="13"/>
      <c r="B415" s="232"/>
      <c r="C415" s="233"/>
      <c r="D415" s="234" t="s">
        <v>163</v>
      </c>
      <c r="E415" s="235" t="s">
        <v>1</v>
      </c>
      <c r="F415" s="236" t="s">
        <v>833</v>
      </c>
      <c r="G415" s="233"/>
      <c r="H415" s="237">
        <v>1.625</v>
      </c>
      <c r="I415" s="238"/>
      <c r="J415" s="233"/>
      <c r="K415" s="233"/>
      <c r="L415" s="239"/>
      <c r="M415" s="240"/>
      <c r="N415" s="241"/>
      <c r="O415" s="241"/>
      <c r="P415" s="241"/>
      <c r="Q415" s="241"/>
      <c r="R415" s="241"/>
      <c r="S415" s="241"/>
      <c r="T415" s="24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3" t="s">
        <v>163</v>
      </c>
      <c r="AU415" s="243" t="s">
        <v>88</v>
      </c>
      <c r="AV415" s="13" t="s">
        <v>88</v>
      </c>
      <c r="AW415" s="13" t="s">
        <v>35</v>
      </c>
      <c r="AX415" s="13" t="s">
        <v>78</v>
      </c>
      <c r="AY415" s="243" t="s">
        <v>153</v>
      </c>
    </row>
    <row r="416" s="13" customFormat="1">
      <c r="A416" s="13"/>
      <c r="B416" s="232"/>
      <c r="C416" s="233"/>
      <c r="D416" s="234" t="s">
        <v>163</v>
      </c>
      <c r="E416" s="235" t="s">
        <v>1</v>
      </c>
      <c r="F416" s="236" t="s">
        <v>834</v>
      </c>
      <c r="G416" s="233"/>
      <c r="H416" s="237">
        <v>1.1699999999999999</v>
      </c>
      <c r="I416" s="238"/>
      <c r="J416" s="233"/>
      <c r="K416" s="233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163</v>
      </c>
      <c r="AU416" s="243" t="s">
        <v>88</v>
      </c>
      <c r="AV416" s="13" t="s">
        <v>88</v>
      </c>
      <c r="AW416" s="13" t="s">
        <v>35</v>
      </c>
      <c r="AX416" s="13" t="s">
        <v>78</v>
      </c>
      <c r="AY416" s="243" t="s">
        <v>153</v>
      </c>
    </row>
    <row r="417" s="13" customFormat="1">
      <c r="A417" s="13"/>
      <c r="B417" s="232"/>
      <c r="C417" s="233"/>
      <c r="D417" s="234" t="s">
        <v>163</v>
      </c>
      <c r="E417" s="235" t="s">
        <v>1</v>
      </c>
      <c r="F417" s="236" t="s">
        <v>835</v>
      </c>
      <c r="G417" s="233"/>
      <c r="H417" s="237">
        <v>0.97499999999999998</v>
      </c>
      <c r="I417" s="238"/>
      <c r="J417" s="233"/>
      <c r="K417" s="233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163</v>
      </c>
      <c r="AU417" s="243" t="s">
        <v>88</v>
      </c>
      <c r="AV417" s="13" t="s">
        <v>88</v>
      </c>
      <c r="AW417" s="13" t="s">
        <v>35</v>
      </c>
      <c r="AX417" s="13" t="s">
        <v>78</v>
      </c>
      <c r="AY417" s="243" t="s">
        <v>153</v>
      </c>
    </row>
    <row r="418" s="13" customFormat="1">
      <c r="A418" s="13"/>
      <c r="B418" s="232"/>
      <c r="C418" s="233"/>
      <c r="D418" s="234" t="s">
        <v>163</v>
      </c>
      <c r="E418" s="235" t="s">
        <v>1</v>
      </c>
      <c r="F418" s="236" t="s">
        <v>836</v>
      </c>
      <c r="G418" s="233"/>
      <c r="H418" s="237">
        <v>0.97499999999999998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163</v>
      </c>
      <c r="AU418" s="243" t="s">
        <v>88</v>
      </c>
      <c r="AV418" s="13" t="s">
        <v>88</v>
      </c>
      <c r="AW418" s="13" t="s">
        <v>35</v>
      </c>
      <c r="AX418" s="13" t="s">
        <v>78</v>
      </c>
      <c r="AY418" s="243" t="s">
        <v>153</v>
      </c>
    </row>
    <row r="419" s="14" customFormat="1">
      <c r="A419" s="14"/>
      <c r="B419" s="244"/>
      <c r="C419" s="245"/>
      <c r="D419" s="234" t="s">
        <v>163</v>
      </c>
      <c r="E419" s="246" t="s">
        <v>1</v>
      </c>
      <c r="F419" s="247" t="s">
        <v>167</v>
      </c>
      <c r="G419" s="245"/>
      <c r="H419" s="248">
        <v>4.7450000000000001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163</v>
      </c>
      <c r="AU419" s="254" t="s">
        <v>88</v>
      </c>
      <c r="AV419" s="14" t="s">
        <v>161</v>
      </c>
      <c r="AW419" s="14" t="s">
        <v>35</v>
      </c>
      <c r="AX419" s="14" t="s">
        <v>86</v>
      </c>
      <c r="AY419" s="254" t="s">
        <v>153</v>
      </c>
    </row>
    <row r="420" s="2" customFormat="1" ht="16.5" customHeight="1">
      <c r="A420" s="39"/>
      <c r="B420" s="40"/>
      <c r="C420" s="219" t="s">
        <v>837</v>
      </c>
      <c r="D420" s="219" t="s">
        <v>156</v>
      </c>
      <c r="E420" s="220" t="s">
        <v>838</v>
      </c>
      <c r="F420" s="221" t="s">
        <v>839</v>
      </c>
      <c r="G420" s="222" t="s">
        <v>170</v>
      </c>
      <c r="H420" s="223">
        <v>1.05</v>
      </c>
      <c r="I420" s="224"/>
      <c r="J420" s="225">
        <f>ROUND(I420*H420,2)</f>
        <v>0</v>
      </c>
      <c r="K420" s="221" t="s">
        <v>160</v>
      </c>
      <c r="L420" s="45"/>
      <c r="M420" s="226" t="s">
        <v>1</v>
      </c>
      <c r="N420" s="227" t="s">
        <v>43</v>
      </c>
      <c r="O420" s="92"/>
      <c r="P420" s="228">
        <f>O420*H420</f>
        <v>0</v>
      </c>
      <c r="Q420" s="228">
        <v>0.045670000000000002</v>
      </c>
      <c r="R420" s="228">
        <f>Q420*H420</f>
        <v>0.047953500000000003</v>
      </c>
      <c r="S420" s="228">
        <v>0</v>
      </c>
      <c r="T420" s="229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0" t="s">
        <v>161</v>
      </c>
      <c r="AT420" s="230" t="s">
        <v>156</v>
      </c>
      <c r="AU420" s="230" t="s">
        <v>88</v>
      </c>
      <c r="AY420" s="18" t="s">
        <v>153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8" t="s">
        <v>86</v>
      </c>
      <c r="BK420" s="231">
        <f>ROUND(I420*H420,2)</f>
        <v>0</v>
      </c>
      <c r="BL420" s="18" t="s">
        <v>161</v>
      </c>
      <c r="BM420" s="230" t="s">
        <v>840</v>
      </c>
    </row>
    <row r="421" s="13" customFormat="1">
      <c r="A421" s="13"/>
      <c r="B421" s="232"/>
      <c r="C421" s="233"/>
      <c r="D421" s="234" t="s">
        <v>163</v>
      </c>
      <c r="E421" s="235" t="s">
        <v>1</v>
      </c>
      <c r="F421" s="236" t="s">
        <v>841</v>
      </c>
      <c r="G421" s="233"/>
      <c r="H421" s="237">
        <v>1.05</v>
      </c>
      <c r="I421" s="238"/>
      <c r="J421" s="233"/>
      <c r="K421" s="233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163</v>
      </c>
      <c r="AU421" s="243" t="s">
        <v>88</v>
      </c>
      <c r="AV421" s="13" t="s">
        <v>88</v>
      </c>
      <c r="AW421" s="13" t="s">
        <v>35</v>
      </c>
      <c r="AX421" s="13" t="s">
        <v>86</v>
      </c>
      <c r="AY421" s="243" t="s">
        <v>153</v>
      </c>
    </row>
    <row r="422" s="2" customFormat="1" ht="21.75" customHeight="1">
      <c r="A422" s="39"/>
      <c r="B422" s="40"/>
      <c r="C422" s="219" t="s">
        <v>842</v>
      </c>
      <c r="D422" s="219" t="s">
        <v>156</v>
      </c>
      <c r="E422" s="220" t="s">
        <v>843</v>
      </c>
      <c r="F422" s="221" t="s">
        <v>844</v>
      </c>
      <c r="G422" s="222" t="s">
        <v>170</v>
      </c>
      <c r="H422" s="223">
        <v>3.2000000000000002</v>
      </c>
      <c r="I422" s="224"/>
      <c r="J422" s="225">
        <f>ROUND(I422*H422,2)</f>
        <v>0</v>
      </c>
      <c r="K422" s="221" t="s">
        <v>160</v>
      </c>
      <c r="L422" s="45"/>
      <c r="M422" s="226" t="s">
        <v>1</v>
      </c>
      <c r="N422" s="227" t="s">
        <v>43</v>
      </c>
      <c r="O422" s="92"/>
      <c r="P422" s="228">
        <f>O422*H422</f>
        <v>0</v>
      </c>
      <c r="Q422" s="228">
        <v>0.028570000000000002</v>
      </c>
      <c r="R422" s="228">
        <f>Q422*H422</f>
        <v>0.091424000000000005</v>
      </c>
      <c r="S422" s="228">
        <v>0</v>
      </c>
      <c r="T422" s="22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0" t="s">
        <v>161</v>
      </c>
      <c r="AT422" s="230" t="s">
        <v>156</v>
      </c>
      <c r="AU422" s="230" t="s">
        <v>88</v>
      </c>
      <c r="AY422" s="18" t="s">
        <v>153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8" t="s">
        <v>86</v>
      </c>
      <c r="BK422" s="231">
        <f>ROUND(I422*H422,2)</f>
        <v>0</v>
      </c>
      <c r="BL422" s="18" t="s">
        <v>161</v>
      </c>
      <c r="BM422" s="230" t="s">
        <v>845</v>
      </c>
    </row>
    <row r="423" s="15" customFormat="1">
      <c r="A423" s="15"/>
      <c r="B423" s="258"/>
      <c r="C423" s="259"/>
      <c r="D423" s="234" t="s">
        <v>163</v>
      </c>
      <c r="E423" s="260" t="s">
        <v>1</v>
      </c>
      <c r="F423" s="261" t="s">
        <v>846</v>
      </c>
      <c r="G423" s="259"/>
      <c r="H423" s="260" t="s">
        <v>1</v>
      </c>
      <c r="I423" s="262"/>
      <c r="J423" s="259"/>
      <c r="K423" s="259"/>
      <c r="L423" s="263"/>
      <c r="M423" s="264"/>
      <c r="N423" s="265"/>
      <c r="O423" s="265"/>
      <c r="P423" s="265"/>
      <c r="Q423" s="265"/>
      <c r="R423" s="265"/>
      <c r="S423" s="265"/>
      <c r="T423" s="266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7" t="s">
        <v>163</v>
      </c>
      <c r="AU423" s="267" t="s">
        <v>88</v>
      </c>
      <c r="AV423" s="15" t="s">
        <v>86</v>
      </c>
      <c r="AW423" s="15" t="s">
        <v>35</v>
      </c>
      <c r="AX423" s="15" t="s">
        <v>78</v>
      </c>
      <c r="AY423" s="267" t="s">
        <v>153</v>
      </c>
    </row>
    <row r="424" s="13" customFormat="1">
      <c r="A424" s="13"/>
      <c r="B424" s="232"/>
      <c r="C424" s="233"/>
      <c r="D424" s="234" t="s">
        <v>163</v>
      </c>
      <c r="E424" s="235" t="s">
        <v>1</v>
      </c>
      <c r="F424" s="236" t="s">
        <v>847</v>
      </c>
      <c r="G424" s="233"/>
      <c r="H424" s="237">
        <v>1.3500000000000001</v>
      </c>
      <c r="I424" s="238"/>
      <c r="J424" s="233"/>
      <c r="K424" s="233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163</v>
      </c>
      <c r="AU424" s="243" t="s">
        <v>88</v>
      </c>
      <c r="AV424" s="13" t="s">
        <v>88</v>
      </c>
      <c r="AW424" s="13" t="s">
        <v>35</v>
      </c>
      <c r="AX424" s="13" t="s">
        <v>78</v>
      </c>
      <c r="AY424" s="243" t="s">
        <v>153</v>
      </c>
    </row>
    <row r="425" s="13" customFormat="1">
      <c r="A425" s="13"/>
      <c r="B425" s="232"/>
      <c r="C425" s="233"/>
      <c r="D425" s="234" t="s">
        <v>163</v>
      </c>
      <c r="E425" s="235" t="s">
        <v>1</v>
      </c>
      <c r="F425" s="236" t="s">
        <v>848</v>
      </c>
      <c r="G425" s="233"/>
      <c r="H425" s="237">
        <v>1.3999999999999999</v>
      </c>
      <c r="I425" s="238"/>
      <c r="J425" s="233"/>
      <c r="K425" s="233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163</v>
      </c>
      <c r="AU425" s="243" t="s">
        <v>88</v>
      </c>
      <c r="AV425" s="13" t="s">
        <v>88</v>
      </c>
      <c r="AW425" s="13" t="s">
        <v>35</v>
      </c>
      <c r="AX425" s="13" t="s">
        <v>78</v>
      </c>
      <c r="AY425" s="243" t="s">
        <v>153</v>
      </c>
    </row>
    <row r="426" s="13" customFormat="1">
      <c r="A426" s="13"/>
      <c r="B426" s="232"/>
      <c r="C426" s="233"/>
      <c r="D426" s="234" t="s">
        <v>163</v>
      </c>
      <c r="E426" s="235" t="s">
        <v>1</v>
      </c>
      <c r="F426" s="236" t="s">
        <v>849</v>
      </c>
      <c r="G426" s="233"/>
      <c r="H426" s="237">
        <v>0.45000000000000001</v>
      </c>
      <c r="I426" s="238"/>
      <c r="J426" s="233"/>
      <c r="K426" s="233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163</v>
      </c>
      <c r="AU426" s="243" t="s">
        <v>88</v>
      </c>
      <c r="AV426" s="13" t="s">
        <v>88</v>
      </c>
      <c r="AW426" s="13" t="s">
        <v>35</v>
      </c>
      <c r="AX426" s="13" t="s">
        <v>78</v>
      </c>
      <c r="AY426" s="243" t="s">
        <v>153</v>
      </c>
    </row>
    <row r="427" s="14" customFormat="1">
      <c r="A427" s="14"/>
      <c r="B427" s="244"/>
      <c r="C427" s="245"/>
      <c r="D427" s="234" t="s">
        <v>163</v>
      </c>
      <c r="E427" s="246" t="s">
        <v>1</v>
      </c>
      <c r="F427" s="247" t="s">
        <v>167</v>
      </c>
      <c r="G427" s="245"/>
      <c r="H427" s="248">
        <v>3.2000000000000002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163</v>
      </c>
      <c r="AU427" s="254" t="s">
        <v>88</v>
      </c>
      <c r="AV427" s="14" t="s">
        <v>161</v>
      </c>
      <c r="AW427" s="14" t="s">
        <v>35</v>
      </c>
      <c r="AX427" s="14" t="s">
        <v>86</v>
      </c>
      <c r="AY427" s="254" t="s">
        <v>153</v>
      </c>
    </row>
    <row r="428" s="12" customFormat="1" ht="22.8" customHeight="1">
      <c r="A428" s="12"/>
      <c r="B428" s="203"/>
      <c r="C428" s="204"/>
      <c r="D428" s="205" t="s">
        <v>77</v>
      </c>
      <c r="E428" s="217" t="s">
        <v>161</v>
      </c>
      <c r="F428" s="217" t="s">
        <v>850</v>
      </c>
      <c r="G428" s="204"/>
      <c r="H428" s="204"/>
      <c r="I428" s="207"/>
      <c r="J428" s="218">
        <f>BK428</f>
        <v>0</v>
      </c>
      <c r="K428" s="204"/>
      <c r="L428" s="209"/>
      <c r="M428" s="210"/>
      <c r="N428" s="211"/>
      <c r="O428" s="211"/>
      <c r="P428" s="212">
        <f>SUM(P429:P485)</f>
        <v>0</v>
      </c>
      <c r="Q428" s="211"/>
      <c r="R428" s="212">
        <f>SUM(R429:R485)</f>
        <v>584.12075316999994</v>
      </c>
      <c r="S428" s="211"/>
      <c r="T428" s="213">
        <f>SUM(T429:T485)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14" t="s">
        <v>86</v>
      </c>
      <c r="AT428" s="215" t="s">
        <v>77</v>
      </c>
      <c r="AU428" s="215" t="s">
        <v>86</v>
      </c>
      <c r="AY428" s="214" t="s">
        <v>153</v>
      </c>
      <c r="BK428" s="216">
        <f>SUM(BK429:BK485)</f>
        <v>0</v>
      </c>
    </row>
    <row r="429" s="2" customFormat="1" ht="16.5" customHeight="1">
      <c r="A429" s="39"/>
      <c r="B429" s="40"/>
      <c r="C429" s="219" t="s">
        <v>851</v>
      </c>
      <c r="D429" s="219" t="s">
        <v>156</v>
      </c>
      <c r="E429" s="220" t="s">
        <v>852</v>
      </c>
      <c r="F429" s="221" t="s">
        <v>853</v>
      </c>
      <c r="G429" s="222" t="s">
        <v>159</v>
      </c>
      <c r="H429" s="223">
        <v>197.27600000000001</v>
      </c>
      <c r="I429" s="224"/>
      <c r="J429" s="225">
        <f>ROUND(I429*H429,2)</f>
        <v>0</v>
      </c>
      <c r="K429" s="221" t="s">
        <v>160</v>
      </c>
      <c r="L429" s="45"/>
      <c r="M429" s="226" t="s">
        <v>1</v>
      </c>
      <c r="N429" s="227" t="s">
        <v>43</v>
      </c>
      <c r="O429" s="92"/>
      <c r="P429" s="228">
        <f>O429*H429</f>
        <v>0</v>
      </c>
      <c r="Q429" s="228">
        <v>2.5020099999999998</v>
      </c>
      <c r="R429" s="228">
        <f>Q429*H429</f>
        <v>493.58652475999997</v>
      </c>
      <c r="S429" s="228">
        <v>0</v>
      </c>
      <c r="T429" s="22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0" t="s">
        <v>161</v>
      </c>
      <c r="AT429" s="230" t="s">
        <v>156</v>
      </c>
      <c r="AU429" s="230" t="s">
        <v>88</v>
      </c>
      <c r="AY429" s="18" t="s">
        <v>153</v>
      </c>
      <c r="BE429" s="231">
        <f>IF(N429="základní",J429,0)</f>
        <v>0</v>
      </c>
      <c r="BF429" s="231">
        <f>IF(N429="snížená",J429,0)</f>
        <v>0</v>
      </c>
      <c r="BG429" s="231">
        <f>IF(N429="zákl. přenesená",J429,0)</f>
        <v>0</v>
      </c>
      <c r="BH429" s="231">
        <f>IF(N429="sníž. přenesená",J429,0)</f>
        <v>0</v>
      </c>
      <c r="BI429" s="231">
        <f>IF(N429="nulová",J429,0)</f>
        <v>0</v>
      </c>
      <c r="BJ429" s="18" t="s">
        <v>86</v>
      </c>
      <c r="BK429" s="231">
        <f>ROUND(I429*H429,2)</f>
        <v>0</v>
      </c>
      <c r="BL429" s="18" t="s">
        <v>161</v>
      </c>
      <c r="BM429" s="230" t="s">
        <v>854</v>
      </c>
    </row>
    <row r="430" s="13" customFormat="1">
      <c r="A430" s="13"/>
      <c r="B430" s="232"/>
      <c r="C430" s="233"/>
      <c r="D430" s="234" t="s">
        <v>163</v>
      </c>
      <c r="E430" s="235" t="s">
        <v>1</v>
      </c>
      <c r="F430" s="236" t="s">
        <v>855</v>
      </c>
      <c r="G430" s="233"/>
      <c r="H430" s="237">
        <v>96.150000000000006</v>
      </c>
      <c r="I430" s="238"/>
      <c r="J430" s="233"/>
      <c r="K430" s="233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163</v>
      </c>
      <c r="AU430" s="243" t="s">
        <v>88</v>
      </c>
      <c r="AV430" s="13" t="s">
        <v>88</v>
      </c>
      <c r="AW430" s="13" t="s">
        <v>35</v>
      </c>
      <c r="AX430" s="13" t="s">
        <v>78</v>
      </c>
      <c r="AY430" s="243" t="s">
        <v>153</v>
      </c>
    </row>
    <row r="431" s="13" customFormat="1">
      <c r="A431" s="13"/>
      <c r="B431" s="232"/>
      <c r="C431" s="233"/>
      <c r="D431" s="234" t="s">
        <v>163</v>
      </c>
      <c r="E431" s="235" t="s">
        <v>1</v>
      </c>
      <c r="F431" s="236" t="s">
        <v>856</v>
      </c>
      <c r="G431" s="233"/>
      <c r="H431" s="237">
        <v>1.0860000000000001</v>
      </c>
      <c r="I431" s="238"/>
      <c r="J431" s="233"/>
      <c r="K431" s="233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163</v>
      </c>
      <c r="AU431" s="243" t="s">
        <v>88</v>
      </c>
      <c r="AV431" s="13" t="s">
        <v>88</v>
      </c>
      <c r="AW431" s="13" t="s">
        <v>35</v>
      </c>
      <c r="AX431" s="13" t="s">
        <v>78</v>
      </c>
      <c r="AY431" s="243" t="s">
        <v>153</v>
      </c>
    </row>
    <row r="432" s="13" customFormat="1">
      <c r="A432" s="13"/>
      <c r="B432" s="232"/>
      <c r="C432" s="233"/>
      <c r="D432" s="234" t="s">
        <v>163</v>
      </c>
      <c r="E432" s="235" t="s">
        <v>1</v>
      </c>
      <c r="F432" s="236" t="s">
        <v>857</v>
      </c>
      <c r="G432" s="233"/>
      <c r="H432" s="237">
        <v>100.04000000000001</v>
      </c>
      <c r="I432" s="238"/>
      <c r="J432" s="233"/>
      <c r="K432" s="233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163</v>
      </c>
      <c r="AU432" s="243" t="s">
        <v>88</v>
      </c>
      <c r="AV432" s="13" t="s">
        <v>88</v>
      </c>
      <c r="AW432" s="13" t="s">
        <v>35</v>
      </c>
      <c r="AX432" s="13" t="s">
        <v>78</v>
      </c>
      <c r="AY432" s="243" t="s">
        <v>153</v>
      </c>
    </row>
    <row r="433" s="14" customFormat="1">
      <c r="A433" s="14"/>
      <c r="B433" s="244"/>
      <c r="C433" s="245"/>
      <c r="D433" s="234" t="s">
        <v>163</v>
      </c>
      <c r="E433" s="246" t="s">
        <v>1</v>
      </c>
      <c r="F433" s="247" t="s">
        <v>167</v>
      </c>
      <c r="G433" s="245"/>
      <c r="H433" s="248">
        <v>197.27600000000001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163</v>
      </c>
      <c r="AU433" s="254" t="s">
        <v>88</v>
      </c>
      <c r="AV433" s="14" t="s">
        <v>161</v>
      </c>
      <c r="AW433" s="14" t="s">
        <v>35</v>
      </c>
      <c r="AX433" s="14" t="s">
        <v>86</v>
      </c>
      <c r="AY433" s="254" t="s">
        <v>153</v>
      </c>
    </row>
    <row r="434" s="2" customFormat="1" ht="24.15" customHeight="1">
      <c r="A434" s="39"/>
      <c r="B434" s="40"/>
      <c r="C434" s="219" t="s">
        <v>858</v>
      </c>
      <c r="D434" s="219" t="s">
        <v>156</v>
      </c>
      <c r="E434" s="220" t="s">
        <v>859</v>
      </c>
      <c r="F434" s="221" t="s">
        <v>860</v>
      </c>
      <c r="G434" s="222" t="s">
        <v>170</v>
      </c>
      <c r="H434" s="223">
        <v>738.851</v>
      </c>
      <c r="I434" s="224"/>
      <c r="J434" s="225">
        <f>ROUND(I434*H434,2)</f>
        <v>0</v>
      </c>
      <c r="K434" s="221" t="s">
        <v>160</v>
      </c>
      <c r="L434" s="45"/>
      <c r="M434" s="226" t="s">
        <v>1</v>
      </c>
      <c r="N434" s="227" t="s">
        <v>43</v>
      </c>
      <c r="O434" s="92"/>
      <c r="P434" s="228">
        <f>O434*H434</f>
        <v>0</v>
      </c>
      <c r="Q434" s="228">
        <v>0.0053299999999999997</v>
      </c>
      <c r="R434" s="228">
        <f>Q434*H434</f>
        <v>3.9380758299999998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161</v>
      </c>
      <c r="AT434" s="230" t="s">
        <v>156</v>
      </c>
      <c r="AU434" s="230" t="s">
        <v>88</v>
      </c>
      <c r="AY434" s="18" t="s">
        <v>153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86</v>
      </c>
      <c r="BK434" s="231">
        <f>ROUND(I434*H434,2)</f>
        <v>0</v>
      </c>
      <c r="BL434" s="18" t="s">
        <v>161</v>
      </c>
      <c r="BM434" s="230" t="s">
        <v>861</v>
      </c>
    </row>
    <row r="435" s="13" customFormat="1">
      <c r="A435" s="13"/>
      <c r="B435" s="232"/>
      <c r="C435" s="233"/>
      <c r="D435" s="234" t="s">
        <v>163</v>
      </c>
      <c r="E435" s="235" t="s">
        <v>1</v>
      </c>
      <c r="F435" s="236" t="s">
        <v>862</v>
      </c>
      <c r="G435" s="233"/>
      <c r="H435" s="237">
        <v>361.10250000000002</v>
      </c>
      <c r="I435" s="238"/>
      <c r="J435" s="233"/>
      <c r="K435" s="233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163</v>
      </c>
      <c r="AU435" s="243" t="s">
        <v>88</v>
      </c>
      <c r="AV435" s="13" t="s">
        <v>88</v>
      </c>
      <c r="AW435" s="13" t="s">
        <v>35</v>
      </c>
      <c r="AX435" s="13" t="s">
        <v>78</v>
      </c>
      <c r="AY435" s="243" t="s">
        <v>153</v>
      </c>
    </row>
    <row r="436" s="13" customFormat="1">
      <c r="A436" s="13"/>
      <c r="B436" s="232"/>
      <c r="C436" s="233"/>
      <c r="D436" s="234" t="s">
        <v>163</v>
      </c>
      <c r="E436" s="235" t="s">
        <v>1</v>
      </c>
      <c r="F436" s="236" t="s">
        <v>856</v>
      </c>
      <c r="G436" s="233"/>
      <c r="H436" s="237">
        <v>1.0860000000000001</v>
      </c>
      <c r="I436" s="238"/>
      <c r="J436" s="233"/>
      <c r="K436" s="233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163</v>
      </c>
      <c r="AU436" s="243" t="s">
        <v>88</v>
      </c>
      <c r="AV436" s="13" t="s">
        <v>88</v>
      </c>
      <c r="AW436" s="13" t="s">
        <v>35</v>
      </c>
      <c r="AX436" s="13" t="s">
        <v>78</v>
      </c>
      <c r="AY436" s="243" t="s">
        <v>153</v>
      </c>
    </row>
    <row r="437" s="13" customFormat="1">
      <c r="A437" s="13"/>
      <c r="B437" s="232"/>
      <c r="C437" s="233"/>
      <c r="D437" s="234" t="s">
        <v>163</v>
      </c>
      <c r="E437" s="235" t="s">
        <v>1</v>
      </c>
      <c r="F437" s="236" t="s">
        <v>863</v>
      </c>
      <c r="G437" s="233"/>
      <c r="H437" s="237">
        <v>376.66250000000002</v>
      </c>
      <c r="I437" s="238"/>
      <c r="J437" s="233"/>
      <c r="K437" s="233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163</v>
      </c>
      <c r="AU437" s="243" t="s">
        <v>88</v>
      </c>
      <c r="AV437" s="13" t="s">
        <v>88</v>
      </c>
      <c r="AW437" s="13" t="s">
        <v>35</v>
      </c>
      <c r="AX437" s="13" t="s">
        <v>78</v>
      </c>
      <c r="AY437" s="243" t="s">
        <v>153</v>
      </c>
    </row>
    <row r="438" s="14" customFormat="1">
      <c r="A438" s="14"/>
      <c r="B438" s="244"/>
      <c r="C438" s="245"/>
      <c r="D438" s="234" t="s">
        <v>163</v>
      </c>
      <c r="E438" s="246" t="s">
        <v>1</v>
      </c>
      <c r="F438" s="247" t="s">
        <v>167</v>
      </c>
      <c r="G438" s="245"/>
      <c r="H438" s="248">
        <v>738.851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163</v>
      </c>
      <c r="AU438" s="254" t="s">
        <v>88</v>
      </c>
      <c r="AV438" s="14" t="s">
        <v>161</v>
      </c>
      <c r="AW438" s="14" t="s">
        <v>35</v>
      </c>
      <c r="AX438" s="14" t="s">
        <v>86</v>
      </c>
      <c r="AY438" s="254" t="s">
        <v>153</v>
      </c>
    </row>
    <row r="439" s="2" customFormat="1" ht="24.15" customHeight="1">
      <c r="A439" s="39"/>
      <c r="B439" s="40"/>
      <c r="C439" s="219" t="s">
        <v>864</v>
      </c>
      <c r="D439" s="219" t="s">
        <v>156</v>
      </c>
      <c r="E439" s="220" t="s">
        <v>865</v>
      </c>
      <c r="F439" s="221" t="s">
        <v>866</v>
      </c>
      <c r="G439" s="222" t="s">
        <v>170</v>
      </c>
      <c r="H439" s="223">
        <v>738.851</v>
      </c>
      <c r="I439" s="224"/>
      <c r="J439" s="225">
        <f>ROUND(I439*H439,2)</f>
        <v>0</v>
      </c>
      <c r="K439" s="221" t="s">
        <v>160</v>
      </c>
      <c r="L439" s="45"/>
      <c r="M439" s="226" t="s">
        <v>1</v>
      </c>
      <c r="N439" s="227" t="s">
        <v>43</v>
      </c>
      <c r="O439" s="92"/>
      <c r="P439" s="228">
        <f>O439*H439</f>
        <v>0</v>
      </c>
      <c r="Q439" s="228">
        <v>0</v>
      </c>
      <c r="R439" s="228">
        <f>Q439*H439</f>
        <v>0</v>
      </c>
      <c r="S439" s="228">
        <v>0</v>
      </c>
      <c r="T439" s="22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0" t="s">
        <v>161</v>
      </c>
      <c r="AT439" s="230" t="s">
        <v>156</v>
      </c>
      <c r="AU439" s="230" t="s">
        <v>88</v>
      </c>
      <c r="AY439" s="18" t="s">
        <v>153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8" t="s">
        <v>86</v>
      </c>
      <c r="BK439" s="231">
        <f>ROUND(I439*H439,2)</f>
        <v>0</v>
      </c>
      <c r="BL439" s="18" t="s">
        <v>161</v>
      </c>
      <c r="BM439" s="230" t="s">
        <v>867</v>
      </c>
    </row>
    <row r="440" s="2" customFormat="1" ht="24.15" customHeight="1">
      <c r="A440" s="39"/>
      <c r="B440" s="40"/>
      <c r="C440" s="219" t="s">
        <v>868</v>
      </c>
      <c r="D440" s="219" t="s">
        <v>156</v>
      </c>
      <c r="E440" s="220" t="s">
        <v>869</v>
      </c>
      <c r="F440" s="221" t="s">
        <v>870</v>
      </c>
      <c r="G440" s="222" t="s">
        <v>170</v>
      </c>
      <c r="H440" s="223">
        <v>738.851</v>
      </c>
      <c r="I440" s="224"/>
      <c r="J440" s="225">
        <f>ROUND(I440*H440,2)</f>
        <v>0</v>
      </c>
      <c r="K440" s="221" t="s">
        <v>160</v>
      </c>
      <c r="L440" s="45"/>
      <c r="M440" s="226" t="s">
        <v>1</v>
      </c>
      <c r="N440" s="227" t="s">
        <v>43</v>
      </c>
      <c r="O440" s="92"/>
      <c r="P440" s="228">
        <f>O440*H440</f>
        <v>0</v>
      </c>
      <c r="Q440" s="228">
        <v>0.00088000000000000003</v>
      </c>
      <c r="R440" s="228">
        <f>Q440*H440</f>
        <v>0.65018887999999997</v>
      </c>
      <c r="S440" s="228">
        <v>0</v>
      </c>
      <c r="T440" s="22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0" t="s">
        <v>161</v>
      </c>
      <c r="AT440" s="230" t="s">
        <v>156</v>
      </c>
      <c r="AU440" s="230" t="s">
        <v>88</v>
      </c>
      <c r="AY440" s="18" t="s">
        <v>153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8" t="s">
        <v>86</v>
      </c>
      <c r="BK440" s="231">
        <f>ROUND(I440*H440,2)</f>
        <v>0</v>
      </c>
      <c r="BL440" s="18" t="s">
        <v>161</v>
      </c>
      <c r="BM440" s="230" t="s">
        <v>871</v>
      </c>
    </row>
    <row r="441" s="13" customFormat="1">
      <c r="A441" s="13"/>
      <c r="B441" s="232"/>
      <c r="C441" s="233"/>
      <c r="D441" s="234" t="s">
        <v>163</v>
      </c>
      <c r="E441" s="235" t="s">
        <v>1</v>
      </c>
      <c r="F441" s="236" t="s">
        <v>872</v>
      </c>
      <c r="G441" s="233"/>
      <c r="H441" s="237">
        <v>361.10250000000002</v>
      </c>
      <c r="I441" s="238"/>
      <c r="J441" s="233"/>
      <c r="K441" s="233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163</v>
      </c>
      <c r="AU441" s="243" t="s">
        <v>88</v>
      </c>
      <c r="AV441" s="13" t="s">
        <v>88</v>
      </c>
      <c r="AW441" s="13" t="s">
        <v>35</v>
      </c>
      <c r="AX441" s="13" t="s">
        <v>78</v>
      </c>
      <c r="AY441" s="243" t="s">
        <v>153</v>
      </c>
    </row>
    <row r="442" s="13" customFormat="1">
      <c r="A442" s="13"/>
      <c r="B442" s="232"/>
      <c r="C442" s="233"/>
      <c r="D442" s="234" t="s">
        <v>163</v>
      </c>
      <c r="E442" s="235" t="s">
        <v>1</v>
      </c>
      <c r="F442" s="236" t="s">
        <v>856</v>
      </c>
      <c r="G442" s="233"/>
      <c r="H442" s="237">
        <v>1.0860000000000001</v>
      </c>
      <c r="I442" s="238"/>
      <c r="J442" s="233"/>
      <c r="K442" s="233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163</v>
      </c>
      <c r="AU442" s="243" t="s">
        <v>88</v>
      </c>
      <c r="AV442" s="13" t="s">
        <v>88</v>
      </c>
      <c r="AW442" s="13" t="s">
        <v>35</v>
      </c>
      <c r="AX442" s="13" t="s">
        <v>78</v>
      </c>
      <c r="AY442" s="243" t="s">
        <v>153</v>
      </c>
    </row>
    <row r="443" s="13" customFormat="1">
      <c r="A443" s="13"/>
      <c r="B443" s="232"/>
      <c r="C443" s="233"/>
      <c r="D443" s="234" t="s">
        <v>163</v>
      </c>
      <c r="E443" s="235" t="s">
        <v>1</v>
      </c>
      <c r="F443" s="236" t="s">
        <v>863</v>
      </c>
      <c r="G443" s="233"/>
      <c r="H443" s="237">
        <v>376.66250000000002</v>
      </c>
      <c r="I443" s="238"/>
      <c r="J443" s="233"/>
      <c r="K443" s="233"/>
      <c r="L443" s="239"/>
      <c r="M443" s="240"/>
      <c r="N443" s="241"/>
      <c r="O443" s="241"/>
      <c r="P443" s="241"/>
      <c r="Q443" s="241"/>
      <c r="R443" s="241"/>
      <c r="S443" s="241"/>
      <c r="T443" s="24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3" t="s">
        <v>163</v>
      </c>
      <c r="AU443" s="243" t="s">
        <v>88</v>
      </c>
      <c r="AV443" s="13" t="s">
        <v>88</v>
      </c>
      <c r="AW443" s="13" t="s">
        <v>35</v>
      </c>
      <c r="AX443" s="13" t="s">
        <v>78</v>
      </c>
      <c r="AY443" s="243" t="s">
        <v>153</v>
      </c>
    </row>
    <row r="444" s="14" customFormat="1">
      <c r="A444" s="14"/>
      <c r="B444" s="244"/>
      <c r="C444" s="245"/>
      <c r="D444" s="234" t="s">
        <v>163</v>
      </c>
      <c r="E444" s="246" t="s">
        <v>1</v>
      </c>
      <c r="F444" s="247" t="s">
        <v>167</v>
      </c>
      <c r="G444" s="245"/>
      <c r="H444" s="248">
        <v>738.851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163</v>
      </c>
      <c r="AU444" s="254" t="s">
        <v>88</v>
      </c>
      <c r="AV444" s="14" t="s">
        <v>161</v>
      </c>
      <c r="AW444" s="14" t="s">
        <v>35</v>
      </c>
      <c r="AX444" s="14" t="s">
        <v>86</v>
      </c>
      <c r="AY444" s="254" t="s">
        <v>153</v>
      </c>
    </row>
    <row r="445" s="2" customFormat="1" ht="24.15" customHeight="1">
      <c r="A445" s="39"/>
      <c r="B445" s="40"/>
      <c r="C445" s="219" t="s">
        <v>873</v>
      </c>
      <c r="D445" s="219" t="s">
        <v>156</v>
      </c>
      <c r="E445" s="220" t="s">
        <v>874</v>
      </c>
      <c r="F445" s="221" t="s">
        <v>875</v>
      </c>
      <c r="G445" s="222" t="s">
        <v>170</v>
      </c>
      <c r="H445" s="223">
        <v>738.851</v>
      </c>
      <c r="I445" s="224"/>
      <c r="J445" s="225">
        <f>ROUND(I445*H445,2)</f>
        <v>0</v>
      </c>
      <c r="K445" s="221" t="s">
        <v>160</v>
      </c>
      <c r="L445" s="45"/>
      <c r="M445" s="226" t="s">
        <v>1</v>
      </c>
      <c r="N445" s="227" t="s">
        <v>43</v>
      </c>
      <c r="O445" s="92"/>
      <c r="P445" s="228">
        <f>O445*H445</f>
        <v>0</v>
      </c>
      <c r="Q445" s="228">
        <v>0</v>
      </c>
      <c r="R445" s="228">
        <f>Q445*H445</f>
        <v>0</v>
      </c>
      <c r="S445" s="228">
        <v>0</v>
      </c>
      <c r="T445" s="22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0" t="s">
        <v>161</v>
      </c>
      <c r="AT445" s="230" t="s">
        <v>156</v>
      </c>
      <c r="AU445" s="230" t="s">
        <v>88</v>
      </c>
      <c r="AY445" s="18" t="s">
        <v>153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8" t="s">
        <v>86</v>
      </c>
      <c r="BK445" s="231">
        <f>ROUND(I445*H445,2)</f>
        <v>0</v>
      </c>
      <c r="BL445" s="18" t="s">
        <v>161</v>
      </c>
      <c r="BM445" s="230" t="s">
        <v>876</v>
      </c>
    </row>
    <row r="446" s="2" customFormat="1" ht="16.5" customHeight="1">
      <c r="A446" s="39"/>
      <c r="B446" s="40"/>
      <c r="C446" s="219" t="s">
        <v>877</v>
      </c>
      <c r="D446" s="219" t="s">
        <v>156</v>
      </c>
      <c r="E446" s="220" t="s">
        <v>878</v>
      </c>
      <c r="F446" s="221" t="s">
        <v>879</v>
      </c>
      <c r="G446" s="222" t="s">
        <v>250</v>
      </c>
      <c r="H446" s="223">
        <v>19.728000000000002</v>
      </c>
      <c r="I446" s="224"/>
      <c r="J446" s="225">
        <f>ROUND(I446*H446,2)</f>
        <v>0</v>
      </c>
      <c r="K446" s="221" t="s">
        <v>160</v>
      </c>
      <c r="L446" s="45"/>
      <c r="M446" s="226" t="s">
        <v>1</v>
      </c>
      <c r="N446" s="227" t="s">
        <v>43</v>
      </c>
      <c r="O446" s="92"/>
      <c r="P446" s="228">
        <f>O446*H446</f>
        <v>0</v>
      </c>
      <c r="Q446" s="228">
        <v>1.05555</v>
      </c>
      <c r="R446" s="228">
        <f>Q446*H446</f>
        <v>20.8238904</v>
      </c>
      <c r="S446" s="228">
        <v>0</v>
      </c>
      <c r="T446" s="22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0" t="s">
        <v>161</v>
      </c>
      <c r="AT446" s="230" t="s">
        <v>156</v>
      </c>
      <c r="AU446" s="230" t="s">
        <v>88</v>
      </c>
      <c r="AY446" s="18" t="s">
        <v>153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8" t="s">
        <v>86</v>
      </c>
      <c r="BK446" s="231">
        <f>ROUND(I446*H446,2)</f>
        <v>0</v>
      </c>
      <c r="BL446" s="18" t="s">
        <v>161</v>
      </c>
      <c r="BM446" s="230" t="s">
        <v>880</v>
      </c>
    </row>
    <row r="447" s="13" customFormat="1">
      <c r="A447" s="13"/>
      <c r="B447" s="232"/>
      <c r="C447" s="233"/>
      <c r="D447" s="234" t="s">
        <v>163</v>
      </c>
      <c r="E447" s="235" t="s">
        <v>1</v>
      </c>
      <c r="F447" s="236" t="s">
        <v>881</v>
      </c>
      <c r="G447" s="233"/>
      <c r="H447" s="237">
        <v>19.72767</v>
      </c>
      <c r="I447" s="238"/>
      <c r="J447" s="233"/>
      <c r="K447" s="233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163</v>
      </c>
      <c r="AU447" s="243" t="s">
        <v>88</v>
      </c>
      <c r="AV447" s="13" t="s">
        <v>88</v>
      </c>
      <c r="AW447" s="13" t="s">
        <v>35</v>
      </c>
      <c r="AX447" s="13" t="s">
        <v>86</v>
      </c>
      <c r="AY447" s="243" t="s">
        <v>153</v>
      </c>
    </row>
    <row r="448" s="2" customFormat="1" ht="33" customHeight="1">
      <c r="A448" s="39"/>
      <c r="B448" s="40"/>
      <c r="C448" s="219" t="s">
        <v>882</v>
      </c>
      <c r="D448" s="219" t="s">
        <v>156</v>
      </c>
      <c r="E448" s="220" t="s">
        <v>883</v>
      </c>
      <c r="F448" s="221" t="s">
        <v>884</v>
      </c>
      <c r="G448" s="222" t="s">
        <v>355</v>
      </c>
      <c r="H448" s="223">
        <v>4</v>
      </c>
      <c r="I448" s="224"/>
      <c r="J448" s="225">
        <f>ROUND(I448*H448,2)</f>
        <v>0</v>
      </c>
      <c r="K448" s="221" t="s">
        <v>160</v>
      </c>
      <c r="L448" s="45"/>
      <c r="M448" s="226" t="s">
        <v>1</v>
      </c>
      <c r="N448" s="227" t="s">
        <v>43</v>
      </c>
      <c r="O448" s="92"/>
      <c r="P448" s="228">
        <f>O448*H448</f>
        <v>0</v>
      </c>
      <c r="Q448" s="228">
        <v>0.053510000000000002</v>
      </c>
      <c r="R448" s="228">
        <f>Q448*H448</f>
        <v>0.21404000000000001</v>
      </c>
      <c r="S448" s="228">
        <v>0</v>
      </c>
      <c r="T448" s="22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161</v>
      </c>
      <c r="AT448" s="230" t="s">
        <v>156</v>
      </c>
      <c r="AU448" s="230" t="s">
        <v>88</v>
      </c>
      <c r="AY448" s="18" t="s">
        <v>153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86</v>
      </c>
      <c r="BK448" s="231">
        <f>ROUND(I448*H448,2)</f>
        <v>0</v>
      </c>
      <c r="BL448" s="18" t="s">
        <v>161</v>
      </c>
      <c r="BM448" s="230" t="s">
        <v>885</v>
      </c>
    </row>
    <row r="449" s="13" customFormat="1">
      <c r="A449" s="13"/>
      <c r="B449" s="232"/>
      <c r="C449" s="233"/>
      <c r="D449" s="234" t="s">
        <v>163</v>
      </c>
      <c r="E449" s="235" t="s">
        <v>1</v>
      </c>
      <c r="F449" s="236" t="s">
        <v>886</v>
      </c>
      <c r="G449" s="233"/>
      <c r="H449" s="237">
        <v>2</v>
      </c>
      <c r="I449" s="238"/>
      <c r="J449" s="233"/>
      <c r="K449" s="233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163</v>
      </c>
      <c r="AU449" s="243" t="s">
        <v>88</v>
      </c>
      <c r="AV449" s="13" t="s">
        <v>88</v>
      </c>
      <c r="AW449" s="13" t="s">
        <v>35</v>
      </c>
      <c r="AX449" s="13" t="s">
        <v>78</v>
      </c>
      <c r="AY449" s="243" t="s">
        <v>153</v>
      </c>
    </row>
    <row r="450" s="13" customFormat="1">
      <c r="A450" s="13"/>
      <c r="B450" s="232"/>
      <c r="C450" s="233"/>
      <c r="D450" s="234" t="s">
        <v>163</v>
      </c>
      <c r="E450" s="235" t="s">
        <v>1</v>
      </c>
      <c r="F450" s="236" t="s">
        <v>887</v>
      </c>
      <c r="G450" s="233"/>
      <c r="H450" s="237">
        <v>1</v>
      </c>
      <c r="I450" s="238"/>
      <c r="J450" s="233"/>
      <c r="K450" s="233"/>
      <c r="L450" s="239"/>
      <c r="M450" s="240"/>
      <c r="N450" s="241"/>
      <c r="O450" s="241"/>
      <c r="P450" s="241"/>
      <c r="Q450" s="241"/>
      <c r="R450" s="241"/>
      <c r="S450" s="241"/>
      <c r="T450" s="24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3" t="s">
        <v>163</v>
      </c>
      <c r="AU450" s="243" t="s">
        <v>88</v>
      </c>
      <c r="AV450" s="13" t="s">
        <v>88</v>
      </c>
      <c r="AW450" s="13" t="s">
        <v>35</v>
      </c>
      <c r="AX450" s="13" t="s">
        <v>78</v>
      </c>
      <c r="AY450" s="243" t="s">
        <v>153</v>
      </c>
    </row>
    <row r="451" s="13" customFormat="1">
      <c r="A451" s="13"/>
      <c r="B451" s="232"/>
      <c r="C451" s="233"/>
      <c r="D451" s="234" t="s">
        <v>163</v>
      </c>
      <c r="E451" s="235" t="s">
        <v>1</v>
      </c>
      <c r="F451" s="236" t="s">
        <v>888</v>
      </c>
      <c r="G451" s="233"/>
      <c r="H451" s="237">
        <v>1</v>
      </c>
      <c r="I451" s="238"/>
      <c r="J451" s="233"/>
      <c r="K451" s="233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163</v>
      </c>
      <c r="AU451" s="243" t="s">
        <v>88</v>
      </c>
      <c r="AV451" s="13" t="s">
        <v>88</v>
      </c>
      <c r="AW451" s="13" t="s">
        <v>35</v>
      </c>
      <c r="AX451" s="13" t="s">
        <v>78</v>
      </c>
      <c r="AY451" s="243" t="s">
        <v>153</v>
      </c>
    </row>
    <row r="452" s="14" customFormat="1">
      <c r="A452" s="14"/>
      <c r="B452" s="244"/>
      <c r="C452" s="245"/>
      <c r="D452" s="234" t="s">
        <v>163</v>
      </c>
      <c r="E452" s="246" t="s">
        <v>1</v>
      </c>
      <c r="F452" s="247" t="s">
        <v>167</v>
      </c>
      <c r="G452" s="245"/>
      <c r="H452" s="248">
        <v>4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163</v>
      </c>
      <c r="AU452" s="254" t="s">
        <v>88</v>
      </c>
      <c r="AV452" s="14" t="s">
        <v>161</v>
      </c>
      <c r="AW452" s="14" t="s">
        <v>35</v>
      </c>
      <c r="AX452" s="14" t="s">
        <v>86</v>
      </c>
      <c r="AY452" s="254" t="s">
        <v>153</v>
      </c>
    </row>
    <row r="453" s="2" customFormat="1" ht="16.5" customHeight="1">
      <c r="A453" s="39"/>
      <c r="B453" s="40"/>
      <c r="C453" s="219" t="s">
        <v>889</v>
      </c>
      <c r="D453" s="219" t="s">
        <v>156</v>
      </c>
      <c r="E453" s="220" t="s">
        <v>890</v>
      </c>
      <c r="F453" s="221" t="s">
        <v>891</v>
      </c>
      <c r="G453" s="222" t="s">
        <v>159</v>
      </c>
      <c r="H453" s="223">
        <v>21.076000000000001</v>
      </c>
      <c r="I453" s="224"/>
      <c r="J453" s="225">
        <f>ROUND(I453*H453,2)</f>
        <v>0</v>
      </c>
      <c r="K453" s="221" t="s">
        <v>160</v>
      </c>
      <c r="L453" s="45"/>
      <c r="M453" s="226" t="s">
        <v>1</v>
      </c>
      <c r="N453" s="227" t="s">
        <v>43</v>
      </c>
      <c r="O453" s="92"/>
      <c r="P453" s="228">
        <f>O453*H453</f>
        <v>0</v>
      </c>
      <c r="Q453" s="228">
        <v>2.5019399999999998</v>
      </c>
      <c r="R453" s="228">
        <f>Q453*H453</f>
        <v>52.730887439999997</v>
      </c>
      <c r="S453" s="228">
        <v>0</v>
      </c>
      <c r="T453" s="229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0" t="s">
        <v>161</v>
      </c>
      <c r="AT453" s="230" t="s">
        <v>156</v>
      </c>
      <c r="AU453" s="230" t="s">
        <v>88</v>
      </c>
      <c r="AY453" s="18" t="s">
        <v>153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8" t="s">
        <v>86</v>
      </c>
      <c r="BK453" s="231">
        <f>ROUND(I453*H453,2)</f>
        <v>0</v>
      </c>
      <c r="BL453" s="18" t="s">
        <v>161</v>
      </c>
      <c r="BM453" s="230" t="s">
        <v>892</v>
      </c>
    </row>
    <row r="454" s="15" customFormat="1">
      <c r="A454" s="15"/>
      <c r="B454" s="258"/>
      <c r="C454" s="259"/>
      <c r="D454" s="234" t="s">
        <v>163</v>
      </c>
      <c r="E454" s="260" t="s">
        <v>1</v>
      </c>
      <c r="F454" s="261" t="s">
        <v>636</v>
      </c>
      <c r="G454" s="259"/>
      <c r="H454" s="260" t="s">
        <v>1</v>
      </c>
      <c r="I454" s="262"/>
      <c r="J454" s="259"/>
      <c r="K454" s="259"/>
      <c r="L454" s="263"/>
      <c r="M454" s="264"/>
      <c r="N454" s="265"/>
      <c r="O454" s="265"/>
      <c r="P454" s="265"/>
      <c r="Q454" s="265"/>
      <c r="R454" s="265"/>
      <c r="S454" s="265"/>
      <c r="T454" s="266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7" t="s">
        <v>163</v>
      </c>
      <c r="AU454" s="267" t="s">
        <v>88</v>
      </c>
      <c r="AV454" s="15" t="s">
        <v>86</v>
      </c>
      <c r="AW454" s="15" t="s">
        <v>35</v>
      </c>
      <c r="AX454" s="15" t="s">
        <v>78</v>
      </c>
      <c r="AY454" s="267" t="s">
        <v>153</v>
      </c>
    </row>
    <row r="455" s="13" customFormat="1">
      <c r="A455" s="13"/>
      <c r="B455" s="232"/>
      <c r="C455" s="233"/>
      <c r="D455" s="234" t="s">
        <v>163</v>
      </c>
      <c r="E455" s="235" t="s">
        <v>1</v>
      </c>
      <c r="F455" s="236" t="s">
        <v>893</v>
      </c>
      <c r="G455" s="233"/>
      <c r="H455" s="237">
        <v>3.2106249999999998</v>
      </c>
      <c r="I455" s="238"/>
      <c r="J455" s="233"/>
      <c r="K455" s="233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163</v>
      </c>
      <c r="AU455" s="243" t="s">
        <v>88</v>
      </c>
      <c r="AV455" s="13" t="s">
        <v>88</v>
      </c>
      <c r="AW455" s="13" t="s">
        <v>35</v>
      </c>
      <c r="AX455" s="13" t="s">
        <v>78</v>
      </c>
      <c r="AY455" s="243" t="s">
        <v>153</v>
      </c>
    </row>
    <row r="456" s="13" customFormat="1">
      <c r="A456" s="13"/>
      <c r="B456" s="232"/>
      <c r="C456" s="233"/>
      <c r="D456" s="234" t="s">
        <v>163</v>
      </c>
      <c r="E456" s="235" t="s">
        <v>1</v>
      </c>
      <c r="F456" s="236" t="s">
        <v>894</v>
      </c>
      <c r="G456" s="233"/>
      <c r="H456" s="237">
        <v>7.0492499999999998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163</v>
      </c>
      <c r="AU456" s="243" t="s">
        <v>88</v>
      </c>
      <c r="AV456" s="13" t="s">
        <v>88</v>
      </c>
      <c r="AW456" s="13" t="s">
        <v>35</v>
      </c>
      <c r="AX456" s="13" t="s">
        <v>78</v>
      </c>
      <c r="AY456" s="243" t="s">
        <v>153</v>
      </c>
    </row>
    <row r="457" s="13" customFormat="1">
      <c r="A457" s="13"/>
      <c r="B457" s="232"/>
      <c r="C457" s="233"/>
      <c r="D457" s="234" t="s">
        <v>163</v>
      </c>
      <c r="E457" s="235" t="s">
        <v>1</v>
      </c>
      <c r="F457" s="236" t="s">
        <v>895</v>
      </c>
      <c r="G457" s="233"/>
      <c r="H457" s="237">
        <v>3.7668124999999999</v>
      </c>
      <c r="I457" s="238"/>
      <c r="J457" s="233"/>
      <c r="K457" s="233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163</v>
      </c>
      <c r="AU457" s="243" t="s">
        <v>88</v>
      </c>
      <c r="AV457" s="13" t="s">
        <v>88</v>
      </c>
      <c r="AW457" s="13" t="s">
        <v>35</v>
      </c>
      <c r="AX457" s="13" t="s">
        <v>78</v>
      </c>
      <c r="AY457" s="243" t="s">
        <v>153</v>
      </c>
    </row>
    <row r="458" s="13" customFormat="1">
      <c r="A458" s="13"/>
      <c r="B458" s="232"/>
      <c r="C458" s="233"/>
      <c r="D458" s="234" t="s">
        <v>163</v>
      </c>
      <c r="E458" s="235" t="s">
        <v>1</v>
      </c>
      <c r="F458" s="236" t="s">
        <v>896</v>
      </c>
      <c r="G458" s="233"/>
      <c r="H458" s="237">
        <v>7.0492499999999998</v>
      </c>
      <c r="I458" s="238"/>
      <c r="J458" s="233"/>
      <c r="K458" s="233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163</v>
      </c>
      <c r="AU458" s="243" t="s">
        <v>88</v>
      </c>
      <c r="AV458" s="13" t="s">
        <v>88</v>
      </c>
      <c r="AW458" s="13" t="s">
        <v>35</v>
      </c>
      <c r="AX458" s="13" t="s">
        <v>78</v>
      </c>
      <c r="AY458" s="243" t="s">
        <v>153</v>
      </c>
    </row>
    <row r="459" s="14" customFormat="1">
      <c r="A459" s="14"/>
      <c r="B459" s="244"/>
      <c r="C459" s="245"/>
      <c r="D459" s="234" t="s">
        <v>163</v>
      </c>
      <c r="E459" s="246" t="s">
        <v>1</v>
      </c>
      <c r="F459" s="247" t="s">
        <v>167</v>
      </c>
      <c r="G459" s="245"/>
      <c r="H459" s="248">
        <v>21.075937499999998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163</v>
      </c>
      <c r="AU459" s="254" t="s">
        <v>88</v>
      </c>
      <c r="AV459" s="14" t="s">
        <v>161</v>
      </c>
      <c r="AW459" s="14" t="s">
        <v>35</v>
      </c>
      <c r="AX459" s="14" t="s">
        <v>86</v>
      </c>
      <c r="AY459" s="254" t="s">
        <v>153</v>
      </c>
    </row>
    <row r="460" s="2" customFormat="1" ht="24.15" customHeight="1">
      <c r="A460" s="39"/>
      <c r="B460" s="40"/>
      <c r="C460" s="219" t="s">
        <v>897</v>
      </c>
      <c r="D460" s="219" t="s">
        <v>156</v>
      </c>
      <c r="E460" s="220" t="s">
        <v>898</v>
      </c>
      <c r="F460" s="221" t="s">
        <v>899</v>
      </c>
      <c r="G460" s="222" t="s">
        <v>170</v>
      </c>
      <c r="H460" s="223">
        <v>155.97</v>
      </c>
      <c r="I460" s="224"/>
      <c r="J460" s="225">
        <f>ROUND(I460*H460,2)</f>
        <v>0</v>
      </c>
      <c r="K460" s="221" t="s">
        <v>160</v>
      </c>
      <c r="L460" s="45"/>
      <c r="M460" s="226" t="s">
        <v>1</v>
      </c>
      <c r="N460" s="227" t="s">
        <v>43</v>
      </c>
      <c r="O460" s="92"/>
      <c r="P460" s="228">
        <f>O460*H460</f>
        <v>0</v>
      </c>
      <c r="Q460" s="228">
        <v>0.0066299999999999996</v>
      </c>
      <c r="R460" s="228">
        <f>Q460*H460</f>
        <v>1.0340810999999999</v>
      </c>
      <c r="S460" s="228">
        <v>0</v>
      </c>
      <c r="T460" s="229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0" t="s">
        <v>161</v>
      </c>
      <c r="AT460" s="230" t="s">
        <v>156</v>
      </c>
      <c r="AU460" s="230" t="s">
        <v>88</v>
      </c>
      <c r="AY460" s="18" t="s">
        <v>153</v>
      </c>
      <c r="BE460" s="231">
        <f>IF(N460="základní",J460,0)</f>
        <v>0</v>
      </c>
      <c r="BF460" s="231">
        <f>IF(N460="snížená",J460,0)</f>
        <v>0</v>
      </c>
      <c r="BG460" s="231">
        <f>IF(N460="zákl. přenesená",J460,0)</f>
        <v>0</v>
      </c>
      <c r="BH460" s="231">
        <f>IF(N460="sníž. přenesená",J460,0)</f>
        <v>0</v>
      </c>
      <c r="BI460" s="231">
        <f>IF(N460="nulová",J460,0)</f>
        <v>0</v>
      </c>
      <c r="BJ460" s="18" t="s">
        <v>86</v>
      </c>
      <c r="BK460" s="231">
        <f>ROUND(I460*H460,2)</f>
        <v>0</v>
      </c>
      <c r="BL460" s="18" t="s">
        <v>161</v>
      </c>
      <c r="BM460" s="230" t="s">
        <v>900</v>
      </c>
    </row>
    <row r="461" s="13" customFormat="1">
      <c r="A461" s="13"/>
      <c r="B461" s="232"/>
      <c r="C461" s="233"/>
      <c r="D461" s="234" t="s">
        <v>163</v>
      </c>
      <c r="E461" s="235" t="s">
        <v>1</v>
      </c>
      <c r="F461" s="236" t="s">
        <v>901</v>
      </c>
      <c r="G461" s="233"/>
      <c r="H461" s="237">
        <v>30.285</v>
      </c>
      <c r="I461" s="238"/>
      <c r="J461" s="233"/>
      <c r="K461" s="233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163</v>
      </c>
      <c r="AU461" s="243" t="s">
        <v>88</v>
      </c>
      <c r="AV461" s="13" t="s">
        <v>88</v>
      </c>
      <c r="AW461" s="13" t="s">
        <v>35</v>
      </c>
      <c r="AX461" s="13" t="s">
        <v>78</v>
      </c>
      <c r="AY461" s="243" t="s">
        <v>153</v>
      </c>
    </row>
    <row r="462" s="13" customFormat="1">
      <c r="A462" s="13"/>
      <c r="B462" s="232"/>
      <c r="C462" s="233"/>
      <c r="D462" s="234" t="s">
        <v>163</v>
      </c>
      <c r="E462" s="235" t="s">
        <v>1</v>
      </c>
      <c r="F462" s="236" t="s">
        <v>902</v>
      </c>
      <c r="G462" s="233"/>
      <c r="H462" s="237">
        <v>45.1875</v>
      </c>
      <c r="I462" s="238"/>
      <c r="J462" s="233"/>
      <c r="K462" s="233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163</v>
      </c>
      <c r="AU462" s="243" t="s">
        <v>88</v>
      </c>
      <c r="AV462" s="13" t="s">
        <v>88</v>
      </c>
      <c r="AW462" s="13" t="s">
        <v>35</v>
      </c>
      <c r="AX462" s="13" t="s">
        <v>78</v>
      </c>
      <c r="AY462" s="243" t="s">
        <v>153</v>
      </c>
    </row>
    <row r="463" s="13" customFormat="1">
      <c r="A463" s="13"/>
      <c r="B463" s="232"/>
      <c r="C463" s="233"/>
      <c r="D463" s="234" t="s">
        <v>163</v>
      </c>
      <c r="E463" s="235" t="s">
        <v>1</v>
      </c>
      <c r="F463" s="236" t="s">
        <v>903</v>
      </c>
      <c r="G463" s="233"/>
      <c r="H463" s="237">
        <v>35.3095</v>
      </c>
      <c r="I463" s="238"/>
      <c r="J463" s="233"/>
      <c r="K463" s="233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163</v>
      </c>
      <c r="AU463" s="243" t="s">
        <v>88</v>
      </c>
      <c r="AV463" s="13" t="s">
        <v>88</v>
      </c>
      <c r="AW463" s="13" t="s">
        <v>35</v>
      </c>
      <c r="AX463" s="13" t="s">
        <v>78</v>
      </c>
      <c r="AY463" s="243" t="s">
        <v>153</v>
      </c>
    </row>
    <row r="464" s="13" customFormat="1">
      <c r="A464" s="13"/>
      <c r="B464" s="232"/>
      <c r="C464" s="233"/>
      <c r="D464" s="234" t="s">
        <v>163</v>
      </c>
      <c r="E464" s="235" t="s">
        <v>1</v>
      </c>
      <c r="F464" s="236" t="s">
        <v>904</v>
      </c>
      <c r="G464" s="233"/>
      <c r="H464" s="237">
        <v>45.1875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163</v>
      </c>
      <c r="AU464" s="243" t="s">
        <v>88</v>
      </c>
      <c r="AV464" s="13" t="s">
        <v>88</v>
      </c>
      <c r="AW464" s="13" t="s">
        <v>35</v>
      </c>
      <c r="AX464" s="13" t="s">
        <v>78</v>
      </c>
      <c r="AY464" s="243" t="s">
        <v>153</v>
      </c>
    </row>
    <row r="465" s="14" customFormat="1">
      <c r="A465" s="14"/>
      <c r="B465" s="244"/>
      <c r="C465" s="245"/>
      <c r="D465" s="234" t="s">
        <v>163</v>
      </c>
      <c r="E465" s="246" t="s">
        <v>1</v>
      </c>
      <c r="F465" s="247" t="s">
        <v>167</v>
      </c>
      <c r="G465" s="245"/>
      <c r="H465" s="248">
        <v>155.96950000000001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163</v>
      </c>
      <c r="AU465" s="254" t="s">
        <v>88</v>
      </c>
      <c r="AV465" s="14" t="s">
        <v>161</v>
      </c>
      <c r="AW465" s="14" t="s">
        <v>35</v>
      </c>
      <c r="AX465" s="14" t="s">
        <v>86</v>
      </c>
      <c r="AY465" s="254" t="s">
        <v>153</v>
      </c>
    </row>
    <row r="466" s="2" customFormat="1" ht="24.15" customHeight="1">
      <c r="A466" s="39"/>
      <c r="B466" s="40"/>
      <c r="C466" s="219" t="s">
        <v>905</v>
      </c>
      <c r="D466" s="219" t="s">
        <v>156</v>
      </c>
      <c r="E466" s="220" t="s">
        <v>906</v>
      </c>
      <c r="F466" s="221" t="s">
        <v>907</v>
      </c>
      <c r="G466" s="222" t="s">
        <v>170</v>
      </c>
      <c r="H466" s="223">
        <v>155.97</v>
      </c>
      <c r="I466" s="224"/>
      <c r="J466" s="225">
        <f>ROUND(I466*H466,2)</f>
        <v>0</v>
      </c>
      <c r="K466" s="221" t="s">
        <v>160</v>
      </c>
      <c r="L466" s="45"/>
      <c r="M466" s="226" t="s">
        <v>1</v>
      </c>
      <c r="N466" s="227" t="s">
        <v>43</v>
      </c>
      <c r="O466" s="92"/>
      <c r="P466" s="228">
        <f>O466*H466</f>
        <v>0</v>
      </c>
      <c r="Q466" s="228">
        <v>0</v>
      </c>
      <c r="R466" s="228">
        <f>Q466*H466</f>
        <v>0</v>
      </c>
      <c r="S466" s="228">
        <v>0</v>
      </c>
      <c r="T466" s="22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0" t="s">
        <v>161</v>
      </c>
      <c r="AT466" s="230" t="s">
        <v>156</v>
      </c>
      <c r="AU466" s="230" t="s">
        <v>88</v>
      </c>
      <c r="AY466" s="18" t="s">
        <v>153</v>
      </c>
      <c r="BE466" s="231">
        <f>IF(N466="základní",J466,0)</f>
        <v>0</v>
      </c>
      <c r="BF466" s="231">
        <f>IF(N466="snížená",J466,0)</f>
        <v>0</v>
      </c>
      <c r="BG466" s="231">
        <f>IF(N466="zákl. přenesená",J466,0)</f>
        <v>0</v>
      </c>
      <c r="BH466" s="231">
        <f>IF(N466="sníž. přenesená",J466,0)</f>
        <v>0</v>
      </c>
      <c r="BI466" s="231">
        <f>IF(N466="nulová",J466,0)</f>
        <v>0</v>
      </c>
      <c r="BJ466" s="18" t="s">
        <v>86</v>
      </c>
      <c r="BK466" s="231">
        <f>ROUND(I466*H466,2)</f>
        <v>0</v>
      </c>
      <c r="BL466" s="18" t="s">
        <v>161</v>
      </c>
      <c r="BM466" s="230" t="s">
        <v>908</v>
      </c>
    </row>
    <row r="467" s="2" customFormat="1" ht="33" customHeight="1">
      <c r="A467" s="39"/>
      <c r="B467" s="40"/>
      <c r="C467" s="219" t="s">
        <v>909</v>
      </c>
      <c r="D467" s="219" t="s">
        <v>156</v>
      </c>
      <c r="E467" s="220" t="s">
        <v>910</v>
      </c>
      <c r="F467" s="221" t="s">
        <v>911</v>
      </c>
      <c r="G467" s="222" t="s">
        <v>170</v>
      </c>
      <c r="H467" s="223">
        <v>56.770000000000003</v>
      </c>
      <c r="I467" s="224"/>
      <c r="J467" s="225">
        <f>ROUND(I467*H467,2)</f>
        <v>0</v>
      </c>
      <c r="K467" s="221" t="s">
        <v>160</v>
      </c>
      <c r="L467" s="45"/>
      <c r="M467" s="226" t="s">
        <v>1</v>
      </c>
      <c r="N467" s="227" t="s">
        <v>43</v>
      </c>
      <c r="O467" s="92"/>
      <c r="P467" s="228">
        <f>O467*H467</f>
        <v>0</v>
      </c>
      <c r="Q467" s="228">
        <v>0.0013400000000000001</v>
      </c>
      <c r="R467" s="228">
        <f>Q467*H467</f>
        <v>0.076071800000000009</v>
      </c>
      <c r="S467" s="228">
        <v>0</v>
      </c>
      <c r="T467" s="22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0" t="s">
        <v>161</v>
      </c>
      <c r="AT467" s="230" t="s">
        <v>156</v>
      </c>
      <c r="AU467" s="230" t="s">
        <v>88</v>
      </c>
      <c r="AY467" s="18" t="s">
        <v>153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8" t="s">
        <v>86</v>
      </c>
      <c r="BK467" s="231">
        <f>ROUND(I467*H467,2)</f>
        <v>0</v>
      </c>
      <c r="BL467" s="18" t="s">
        <v>161</v>
      </c>
      <c r="BM467" s="230" t="s">
        <v>912</v>
      </c>
    </row>
    <row r="468" s="13" customFormat="1">
      <c r="A468" s="13"/>
      <c r="B468" s="232"/>
      <c r="C468" s="233"/>
      <c r="D468" s="234" t="s">
        <v>163</v>
      </c>
      <c r="E468" s="235" t="s">
        <v>1</v>
      </c>
      <c r="F468" s="236" t="s">
        <v>913</v>
      </c>
      <c r="G468" s="233"/>
      <c r="H468" s="237">
        <v>4.5999999999999996</v>
      </c>
      <c r="I468" s="238"/>
      <c r="J468" s="233"/>
      <c r="K468" s="233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163</v>
      </c>
      <c r="AU468" s="243" t="s">
        <v>88</v>
      </c>
      <c r="AV468" s="13" t="s">
        <v>88</v>
      </c>
      <c r="AW468" s="13" t="s">
        <v>35</v>
      </c>
      <c r="AX468" s="13" t="s">
        <v>78</v>
      </c>
      <c r="AY468" s="243" t="s">
        <v>153</v>
      </c>
    </row>
    <row r="469" s="13" customFormat="1">
      <c r="A469" s="13"/>
      <c r="B469" s="232"/>
      <c r="C469" s="233"/>
      <c r="D469" s="234" t="s">
        <v>163</v>
      </c>
      <c r="E469" s="235" t="s">
        <v>1</v>
      </c>
      <c r="F469" s="236" t="s">
        <v>914</v>
      </c>
      <c r="G469" s="233"/>
      <c r="H469" s="237">
        <v>23.497499999999999</v>
      </c>
      <c r="I469" s="238"/>
      <c r="J469" s="233"/>
      <c r="K469" s="233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163</v>
      </c>
      <c r="AU469" s="243" t="s">
        <v>88</v>
      </c>
      <c r="AV469" s="13" t="s">
        <v>88</v>
      </c>
      <c r="AW469" s="13" t="s">
        <v>35</v>
      </c>
      <c r="AX469" s="13" t="s">
        <v>78</v>
      </c>
      <c r="AY469" s="243" t="s">
        <v>153</v>
      </c>
    </row>
    <row r="470" s="13" customFormat="1">
      <c r="A470" s="13"/>
      <c r="B470" s="232"/>
      <c r="C470" s="233"/>
      <c r="D470" s="234" t="s">
        <v>163</v>
      </c>
      <c r="E470" s="235" t="s">
        <v>1</v>
      </c>
      <c r="F470" s="236" t="s">
        <v>915</v>
      </c>
      <c r="G470" s="233"/>
      <c r="H470" s="237">
        <v>5.1749999999999998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163</v>
      </c>
      <c r="AU470" s="243" t="s">
        <v>88</v>
      </c>
      <c r="AV470" s="13" t="s">
        <v>88</v>
      </c>
      <c r="AW470" s="13" t="s">
        <v>35</v>
      </c>
      <c r="AX470" s="13" t="s">
        <v>78</v>
      </c>
      <c r="AY470" s="243" t="s">
        <v>153</v>
      </c>
    </row>
    <row r="471" s="13" customFormat="1">
      <c r="A471" s="13"/>
      <c r="B471" s="232"/>
      <c r="C471" s="233"/>
      <c r="D471" s="234" t="s">
        <v>163</v>
      </c>
      <c r="E471" s="235" t="s">
        <v>1</v>
      </c>
      <c r="F471" s="236" t="s">
        <v>916</v>
      </c>
      <c r="G471" s="233"/>
      <c r="H471" s="237">
        <v>23.497499999999999</v>
      </c>
      <c r="I471" s="238"/>
      <c r="J471" s="233"/>
      <c r="K471" s="233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163</v>
      </c>
      <c r="AU471" s="243" t="s">
        <v>88</v>
      </c>
      <c r="AV471" s="13" t="s">
        <v>88</v>
      </c>
      <c r="AW471" s="13" t="s">
        <v>35</v>
      </c>
      <c r="AX471" s="13" t="s">
        <v>78</v>
      </c>
      <c r="AY471" s="243" t="s">
        <v>153</v>
      </c>
    </row>
    <row r="472" s="14" customFormat="1">
      <c r="A472" s="14"/>
      <c r="B472" s="244"/>
      <c r="C472" s="245"/>
      <c r="D472" s="234" t="s">
        <v>163</v>
      </c>
      <c r="E472" s="246" t="s">
        <v>1</v>
      </c>
      <c r="F472" s="247" t="s">
        <v>167</v>
      </c>
      <c r="G472" s="245"/>
      <c r="H472" s="248">
        <v>56.770000000000003</v>
      </c>
      <c r="I472" s="249"/>
      <c r="J472" s="245"/>
      <c r="K472" s="245"/>
      <c r="L472" s="250"/>
      <c r="M472" s="251"/>
      <c r="N472" s="252"/>
      <c r="O472" s="252"/>
      <c r="P472" s="252"/>
      <c r="Q472" s="252"/>
      <c r="R472" s="252"/>
      <c r="S472" s="252"/>
      <c r="T472" s="25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4" t="s">
        <v>163</v>
      </c>
      <c r="AU472" s="254" t="s">
        <v>88</v>
      </c>
      <c r="AV472" s="14" t="s">
        <v>161</v>
      </c>
      <c r="AW472" s="14" t="s">
        <v>35</v>
      </c>
      <c r="AX472" s="14" t="s">
        <v>86</v>
      </c>
      <c r="AY472" s="254" t="s">
        <v>153</v>
      </c>
    </row>
    <row r="473" s="2" customFormat="1" ht="33" customHeight="1">
      <c r="A473" s="39"/>
      <c r="B473" s="40"/>
      <c r="C473" s="219" t="s">
        <v>917</v>
      </c>
      <c r="D473" s="219" t="s">
        <v>156</v>
      </c>
      <c r="E473" s="220" t="s">
        <v>918</v>
      </c>
      <c r="F473" s="221" t="s">
        <v>919</v>
      </c>
      <c r="G473" s="222" t="s">
        <v>170</v>
      </c>
      <c r="H473" s="223">
        <v>56.770000000000003</v>
      </c>
      <c r="I473" s="224"/>
      <c r="J473" s="225">
        <f>ROUND(I473*H473,2)</f>
        <v>0</v>
      </c>
      <c r="K473" s="221" t="s">
        <v>160</v>
      </c>
      <c r="L473" s="45"/>
      <c r="M473" s="226" t="s">
        <v>1</v>
      </c>
      <c r="N473" s="227" t="s">
        <v>43</v>
      </c>
      <c r="O473" s="92"/>
      <c r="P473" s="228">
        <f>O473*H473</f>
        <v>0</v>
      </c>
      <c r="Q473" s="228">
        <v>0</v>
      </c>
      <c r="R473" s="228">
        <f>Q473*H473</f>
        <v>0</v>
      </c>
      <c r="S473" s="228">
        <v>0</v>
      </c>
      <c r="T473" s="22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0" t="s">
        <v>161</v>
      </c>
      <c r="AT473" s="230" t="s">
        <v>156</v>
      </c>
      <c r="AU473" s="230" t="s">
        <v>88</v>
      </c>
      <c r="AY473" s="18" t="s">
        <v>153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8" t="s">
        <v>86</v>
      </c>
      <c r="BK473" s="231">
        <f>ROUND(I473*H473,2)</f>
        <v>0</v>
      </c>
      <c r="BL473" s="18" t="s">
        <v>161</v>
      </c>
      <c r="BM473" s="230" t="s">
        <v>920</v>
      </c>
    </row>
    <row r="474" s="2" customFormat="1" ht="24.15" customHeight="1">
      <c r="A474" s="39"/>
      <c r="B474" s="40"/>
      <c r="C474" s="219" t="s">
        <v>921</v>
      </c>
      <c r="D474" s="219" t="s">
        <v>156</v>
      </c>
      <c r="E474" s="220" t="s">
        <v>922</v>
      </c>
      <c r="F474" s="221" t="s">
        <v>923</v>
      </c>
      <c r="G474" s="222" t="s">
        <v>250</v>
      </c>
      <c r="H474" s="223">
        <v>2.1080000000000001</v>
      </c>
      <c r="I474" s="224"/>
      <c r="J474" s="225">
        <f>ROUND(I474*H474,2)</f>
        <v>0</v>
      </c>
      <c r="K474" s="221" t="s">
        <v>160</v>
      </c>
      <c r="L474" s="45"/>
      <c r="M474" s="226" t="s">
        <v>1</v>
      </c>
      <c r="N474" s="227" t="s">
        <v>43</v>
      </c>
      <c r="O474" s="92"/>
      <c r="P474" s="228">
        <f>O474*H474</f>
        <v>0</v>
      </c>
      <c r="Q474" s="228">
        <v>1.0551200000000001</v>
      </c>
      <c r="R474" s="228">
        <f>Q474*H474</f>
        <v>2.2241929600000003</v>
      </c>
      <c r="S474" s="228">
        <v>0</v>
      </c>
      <c r="T474" s="229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0" t="s">
        <v>161</v>
      </c>
      <c r="AT474" s="230" t="s">
        <v>156</v>
      </c>
      <c r="AU474" s="230" t="s">
        <v>88</v>
      </c>
      <c r="AY474" s="18" t="s">
        <v>153</v>
      </c>
      <c r="BE474" s="231">
        <f>IF(N474="základní",J474,0)</f>
        <v>0</v>
      </c>
      <c r="BF474" s="231">
        <f>IF(N474="snížená",J474,0)</f>
        <v>0</v>
      </c>
      <c r="BG474" s="231">
        <f>IF(N474="zákl. přenesená",J474,0)</f>
        <v>0</v>
      </c>
      <c r="BH474" s="231">
        <f>IF(N474="sníž. přenesená",J474,0)</f>
        <v>0</v>
      </c>
      <c r="BI474" s="231">
        <f>IF(N474="nulová",J474,0)</f>
        <v>0</v>
      </c>
      <c r="BJ474" s="18" t="s">
        <v>86</v>
      </c>
      <c r="BK474" s="231">
        <f>ROUND(I474*H474,2)</f>
        <v>0</v>
      </c>
      <c r="BL474" s="18" t="s">
        <v>161</v>
      </c>
      <c r="BM474" s="230" t="s">
        <v>924</v>
      </c>
    </row>
    <row r="475" s="13" customFormat="1">
      <c r="A475" s="13"/>
      <c r="B475" s="232"/>
      <c r="C475" s="233"/>
      <c r="D475" s="234" t="s">
        <v>163</v>
      </c>
      <c r="E475" s="235" t="s">
        <v>1</v>
      </c>
      <c r="F475" s="236" t="s">
        <v>925</v>
      </c>
      <c r="G475" s="233"/>
      <c r="H475" s="237">
        <v>2.1076000000000001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163</v>
      </c>
      <c r="AU475" s="243" t="s">
        <v>88</v>
      </c>
      <c r="AV475" s="13" t="s">
        <v>88</v>
      </c>
      <c r="AW475" s="13" t="s">
        <v>35</v>
      </c>
      <c r="AX475" s="13" t="s">
        <v>86</v>
      </c>
      <c r="AY475" s="243" t="s">
        <v>153</v>
      </c>
    </row>
    <row r="476" s="2" customFormat="1" ht="33" customHeight="1">
      <c r="A476" s="39"/>
      <c r="B476" s="40"/>
      <c r="C476" s="219" t="s">
        <v>926</v>
      </c>
      <c r="D476" s="219" t="s">
        <v>156</v>
      </c>
      <c r="E476" s="220" t="s">
        <v>927</v>
      </c>
      <c r="F476" s="221" t="s">
        <v>928</v>
      </c>
      <c r="G476" s="222" t="s">
        <v>355</v>
      </c>
      <c r="H476" s="223">
        <v>2</v>
      </c>
      <c r="I476" s="224"/>
      <c r="J476" s="225">
        <f>ROUND(I476*H476,2)</f>
        <v>0</v>
      </c>
      <c r="K476" s="221" t="s">
        <v>160</v>
      </c>
      <c r="L476" s="45"/>
      <c r="M476" s="226" t="s">
        <v>1</v>
      </c>
      <c r="N476" s="227" t="s">
        <v>43</v>
      </c>
      <c r="O476" s="92"/>
      <c r="P476" s="228">
        <f>O476*H476</f>
        <v>0</v>
      </c>
      <c r="Q476" s="228">
        <v>0.082710000000000006</v>
      </c>
      <c r="R476" s="228">
        <f>Q476*H476</f>
        <v>0.16542000000000001</v>
      </c>
      <c r="S476" s="228">
        <v>0</v>
      </c>
      <c r="T476" s="229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0" t="s">
        <v>161</v>
      </c>
      <c r="AT476" s="230" t="s">
        <v>156</v>
      </c>
      <c r="AU476" s="230" t="s">
        <v>88</v>
      </c>
      <c r="AY476" s="18" t="s">
        <v>153</v>
      </c>
      <c r="BE476" s="231">
        <f>IF(N476="základní",J476,0)</f>
        <v>0</v>
      </c>
      <c r="BF476" s="231">
        <f>IF(N476="snížená",J476,0)</f>
        <v>0</v>
      </c>
      <c r="BG476" s="231">
        <f>IF(N476="zákl. přenesená",J476,0)</f>
        <v>0</v>
      </c>
      <c r="BH476" s="231">
        <f>IF(N476="sníž. přenesená",J476,0)</f>
        <v>0</v>
      </c>
      <c r="BI476" s="231">
        <f>IF(N476="nulová",J476,0)</f>
        <v>0</v>
      </c>
      <c r="BJ476" s="18" t="s">
        <v>86</v>
      </c>
      <c r="BK476" s="231">
        <f>ROUND(I476*H476,2)</f>
        <v>0</v>
      </c>
      <c r="BL476" s="18" t="s">
        <v>161</v>
      </c>
      <c r="BM476" s="230" t="s">
        <v>929</v>
      </c>
    </row>
    <row r="477" s="13" customFormat="1">
      <c r="A477" s="13"/>
      <c r="B477" s="232"/>
      <c r="C477" s="233"/>
      <c r="D477" s="234" t="s">
        <v>163</v>
      </c>
      <c r="E477" s="235" t="s">
        <v>1</v>
      </c>
      <c r="F477" s="236" t="s">
        <v>88</v>
      </c>
      <c r="G477" s="233"/>
      <c r="H477" s="237">
        <v>2</v>
      </c>
      <c r="I477" s="238"/>
      <c r="J477" s="233"/>
      <c r="K477" s="233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163</v>
      </c>
      <c r="AU477" s="243" t="s">
        <v>88</v>
      </c>
      <c r="AV477" s="13" t="s">
        <v>88</v>
      </c>
      <c r="AW477" s="13" t="s">
        <v>35</v>
      </c>
      <c r="AX477" s="13" t="s">
        <v>86</v>
      </c>
      <c r="AY477" s="243" t="s">
        <v>153</v>
      </c>
    </row>
    <row r="478" s="2" customFormat="1" ht="24.15" customHeight="1">
      <c r="A478" s="39"/>
      <c r="B478" s="40"/>
      <c r="C478" s="268" t="s">
        <v>930</v>
      </c>
      <c r="D478" s="268" t="s">
        <v>509</v>
      </c>
      <c r="E478" s="269" t="s">
        <v>931</v>
      </c>
      <c r="F478" s="270" t="s">
        <v>932</v>
      </c>
      <c r="G478" s="271" t="s">
        <v>159</v>
      </c>
      <c r="H478" s="272">
        <v>3.3740000000000001</v>
      </c>
      <c r="I478" s="273"/>
      <c r="J478" s="274">
        <f>ROUND(I478*H478,2)</f>
        <v>0</v>
      </c>
      <c r="K478" s="270" t="s">
        <v>160</v>
      </c>
      <c r="L478" s="275"/>
      <c r="M478" s="276" t="s">
        <v>1</v>
      </c>
      <c r="N478" s="277" t="s">
        <v>43</v>
      </c>
      <c r="O478" s="92"/>
      <c r="P478" s="228">
        <f>O478*H478</f>
        <v>0</v>
      </c>
      <c r="Q478" s="228">
        <v>2.5699999999999998</v>
      </c>
      <c r="R478" s="228">
        <f>Q478*H478</f>
        <v>8.6711799999999997</v>
      </c>
      <c r="S478" s="228">
        <v>0</v>
      </c>
      <c r="T478" s="22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0" t="s">
        <v>200</v>
      </c>
      <c r="AT478" s="230" t="s">
        <v>509</v>
      </c>
      <c r="AU478" s="230" t="s">
        <v>88</v>
      </c>
      <c r="AY478" s="18" t="s">
        <v>153</v>
      </c>
      <c r="BE478" s="231">
        <f>IF(N478="základní",J478,0)</f>
        <v>0</v>
      </c>
      <c r="BF478" s="231">
        <f>IF(N478="snížená",J478,0)</f>
        <v>0</v>
      </c>
      <c r="BG478" s="231">
        <f>IF(N478="zákl. přenesená",J478,0)</f>
        <v>0</v>
      </c>
      <c r="BH478" s="231">
        <f>IF(N478="sníž. přenesená",J478,0)</f>
        <v>0</v>
      </c>
      <c r="BI478" s="231">
        <f>IF(N478="nulová",J478,0)</f>
        <v>0</v>
      </c>
      <c r="BJ478" s="18" t="s">
        <v>86</v>
      </c>
      <c r="BK478" s="231">
        <f>ROUND(I478*H478,2)</f>
        <v>0</v>
      </c>
      <c r="BL478" s="18" t="s">
        <v>161</v>
      </c>
      <c r="BM478" s="230" t="s">
        <v>933</v>
      </c>
    </row>
    <row r="479" s="13" customFormat="1">
      <c r="A479" s="13"/>
      <c r="B479" s="232"/>
      <c r="C479" s="233"/>
      <c r="D479" s="234" t="s">
        <v>163</v>
      </c>
      <c r="E479" s="235" t="s">
        <v>1</v>
      </c>
      <c r="F479" s="236" t="s">
        <v>934</v>
      </c>
      <c r="G479" s="233"/>
      <c r="H479" s="237">
        <v>1.71678</v>
      </c>
      <c r="I479" s="238"/>
      <c r="J479" s="233"/>
      <c r="K479" s="233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163</v>
      </c>
      <c r="AU479" s="243" t="s">
        <v>88</v>
      </c>
      <c r="AV479" s="13" t="s">
        <v>88</v>
      </c>
      <c r="AW479" s="13" t="s">
        <v>35</v>
      </c>
      <c r="AX479" s="13" t="s">
        <v>78</v>
      </c>
      <c r="AY479" s="243" t="s">
        <v>153</v>
      </c>
    </row>
    <row r="480" s="13" customFormat="1">
      <c r="A480" s="13"/>
      <c r="B480" s="232"/>
      <c r="C480" s="233"/>
      <c r="D480" s="234" t="s">
        <v>163</v>
      </c>
      <c r="E480" s="235" t="s">
        <v>1</v>
      </c>
      <c r="F480" s="236" t="s">
        <v>935</v>
      </c>
      <c r="G480" s="233"/>
      <c r="H480" s="237">
        <v>1.65672</v>
      </c>
      <c r="I480" s="238"/>
      <c r="J480" s="233"/>
      <c r="K480" s="233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163</v>
      </c>
      <c r="AU480" s="243" t="s">
        <v>88</v>
      </c>
      <c r="AV480" s="13" t="s">
        <v>88</v>
      </c>
      <c r="AW480" s="13" t="s">
        <v>35</v>
      </c>
      <c r="AX480" s="13" t="s">
        <v>78</v>
      </c>
      <c r="AY480" s="243" t="s">
        <v>153</v>
      </c>
    </row>
    <row r="481" s="14" customFormat="1">
      <c r="A481" s="14"/>
      <c r="B481" s="244"/>
      <c r="C481" s="245"/>
      <c r="D481" s="234" t="s">
        <v>163</v>
      </c>
      <c r="E481" s="246" t="s">
        <v>1</v>
      </c>
      <c r="F481" s="247" t="s">
        <v>167</v>
      </c>
      <c r="G481" s="245"/>
      <c r="H481" s="248">
        <v>3.3734999999999999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163</v>
      </c>
      <c r="AU481" s="254" t="s">
        <v>88</v>
      </c>
      <c r="AV481" s="14" t="s">
        <v>161</v>
      </c>
      <c r="AW481" s="14" t="s">
        <v>35</v>
      </c>
      <c r="AX481" s="14" t="s">
        <v>86</v>
      </c>
      <c r="AY481" s="254" t="s">
        <v>153</v>
      </c>
    </row>
    <row r="482" s="2" customFormat="1" ht="24.15" customHeight="1">
      <c r="A482" s="39"/>
      <c r="B482" s="40"/>
      <c r="C482" s="219" t="s">
        <v>936</v>
      </c>
      <c r="D482" s="219" t="s">
        <v>156</v>
      </c>
      <c r="E482" s="220" t="s">
        <v>937</v>
      </c>
      <c r="F482" s="221" t="s">
        <v>938</v>
      </c>
      <c r="G482" s="222" t="s">
        <v>355</v>
      </c>
      <c r="H482" s="223">
        <v>3</v>
      </c>
      <c r="I482" s="224"/>
      <c r="J482" s="225">
        <f>ROUND(I482*H482,2)</f>
        <v>0</v>
      </c>
      <c r="K482" s="221" t="s">
        <v>160</v>
      </c>
      <c r="L482" s="45"/>
      <c r="M482" s="226" t="s">
        <v>1</v>
      </c>
      <c r="N482" s="227" t="s">
        <v>43</v>
      </c>
      <c r="O482" s="92"/>
      <c r="P482" s="228">
        <f>O482*H482</f>
        <v>0</v>
      </c>
      <c r="Q482" s="228">
        <v>0.0018</v>
      </c>
      <c r="R482" s="228">
        <f>Q482*H482</f>
        <v>0.0054000000000000003</v>
      </c>
      <c r="S482" s="228">
        <v>0</v>
      </c>
      <c r="T482" s="229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0" t="s">
        <v>161</v>
      </c>
      <c r="AT482" s="230" t="s">
        <v>156</v>
      </c>
      <c r="AU482" s="230" t="s">
        <v>88</v>
      </c>
      <c r="AY482" s="18" t="s">
        <v>153</v>
      </c>
      <c r="BE482" s="231">
        <f>IF(N482="základní",J482,0)</f>
        <v>0</v>
      </c>
      <c r="BF482" s="231">
        <f>IF(N482="snížená",J482,0)</f>
        <v>0</v>
      </c>
      <c r="BG482" s="231">
        <f>IF(N482="zákl. přenesená",J482,0)</f>
        <v>0</v>
      </c>
      <c r="BH482" s="231">
        <f>IF(N482="sníž. přenesená",J482,0)</f>
        <v>0</v>
      </c>
      <c r="BI482" s="231">
        <f>IF(N482="nulová",J482,0)</f>
        <v>0</v>
      </c>
      <c r="BJ482" s="18" t="s">
        <v>86</v>
      </c>
      <c r="BK482" s="231">
        <f>ROUND(I482*H482,2)</f>
        <v>0</v>
      </c>
      <c r="BL482" s="18" t="s">
        <v>161</v>
      </c>
      <c r="BM482" s="230" t="s">
        <v>939</v>
      </c>
    </row>
    <row r="483" s="13" customFormat="1">
      <c r="A483" s="13"/>
      <c r="B483" s="232"/>
      <c r="C483" s="233"/>
      <c r="D483" s="234" t="s">
        <v>163</v>
      </c>
      <c r="E483" s="235" t="s">
        <v>1</v>
      </c>
      <c r="F483" s="236" t="s">
        <v>940</v>
      </c>
      <c r="G483" s="233"/>
      <c r="H483" s="237">
        <v>3</v>
      </c>
      <c r="I483" s="238"/>
      <c r="J483" s="233"/>
      <c r="K483" s="233"/>
      <c r="L483" s="239"/>
      <c r="M483" s="240"/>
      <c r="N483" s="241"/>
      <c r="O483" s="241"/>
      <c r="P483" s="241"/>
      <c r="Q483" s="241"/>
      <c r="R483" s="241"/>
      <c r="S483" s="241"/>
      <c r="T483" s="24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3" t="s">
        <v>163</v>
      </c>
      <c r="AU483" s="243" t="s">
        <v>88</v>
      </c>
      <c r="AV483" s="13" t="s">
        <v>88</v>
      </c>
      <c r="AW483" s="13" t="s">
        <v>35</v>
      </c>
      <c r="AX483" s="13" t="s">
        <v>86</v>
      </c>
      <c r="AY483" s="243" t="s">
        <v>153</v>
      </c>
    </row>
    <row r="484" s="2" customFormat="1" ht="24.15" customHeight="1">
      <c r="A484" s="39"/>
      <c r="B484" s="40"/>
      <c r="C484" s="219" t="s">
        <v>941</v>
      </c>
      <c r="D484" s="219" t="s">
        <v>156</v>
      </c>
      <c r="E484" s="220" t="s">
        <v>942</v>
      </c>
      <c r="F484" s="221" t="s">
        <v>943</v>
      </c>
      <c r="G484" s="222" t="s">
        <v>355</v>
      </c>
      <c r="H484" s="223">
        <v>1</v>
      </c>
      <c r="I484" s="224"/>
      <c r="J484" s="225">
        <f>ROUND(I484*H484,2)</f>
        <v>0</v>
      </c>
      <c r="K484" s="221" t="s">
        <v>160</v>
      </c>
      <c r="L484" s="45"/>
      <c r="M484" s="226" t="s">
        <v>1</v>
      </c>
      <c r="N484" s="227" t="s">
        <v>43</v>
      </c>
      <c r="O484" s="92"/>
      <c r="P484" s="228">
        <f>O484*H484</f>
        <v>0</v>
      </c>
      <c r="Q484" s="228">
        <v>0.00080000000000000004</v>
      </c>
      <c r="R484" s="228">
        <f>Q484*H484</f>
        <v>0.00080000000000000004</v>
      </c>
      <c r="S484" s="228">
        <v>0</v>
      </c>
      <c r="T484" s="229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0" t="s">
        <v>161</v>
      </c>
      <c r="AT484" s="230" t="s">
        <v>156</v>
      </c>
      <c r="AU484" s="230" t="s">
        <v>88</v>
      </c>
      <c r="AY484" s="18" t="s">
        <v>153</v>
      </c>
      <c r="BE484" s="231">
        <f>IF(N484="základní",J484,0)</f>
        <v>0</v>
      </c>
      <c r="BF484" s="231">
        <f>IF(N484="snížená",J484,0)</f>
        <v>0</v>
      </c>
      <c r="BG484" s="231">
        <f>IF(N484="zákl. přenesená",J484,0)</f>
        <v>0</v>
      </c>
      <c r="BH484" s="231">
        <f>IF(N484="sníž. přenesená",J484,0)</f>
        <v>0</v>
      </c>
      <c r="BI484" s="231">
        <f>IF(N484="nulová",J484,0)</f>
        <v>0</v>
      </c>
      <c r="BJ484" s="18" t="s">
        <v>86</v>
      </c>
      <c r="BK484" s="231">
        <f>ROUND(I484*H484,2)</f>
        <v>0</v>
      </c>
      <c r="BL484" s="18" t="s">
        <v>161</v>
      </c>
      <c r="BM484" s="230" t="s">
        <v>944</v>
      </c>
    </row>
    <row r="485" s="13" customFormat="1">
      <c r="A485" s="13"/>
      <c r="B485" s="232"/>
      <c r="C485" s="233"/>
      <c r="D485" s="234" t="s">
        <v>163</v>
      </c>
      <c r="E485" s="235" t="s">
        <v>1</v>
      </c>
      <c r="F485" s="236" t="s">
        <v>86</v>
      </c>
      <c r="G485" s="233"/>
      <c r="H485" s="237">
        <v>1</v>
      </c>
      <c r="I485" s="238"/>
      <c r="J485" s="233"/>
      <c r="K485" s="233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163</v>
      </c>
      <c r="AU485" s="243" t="s">
        <v>88</v>
      </c>
      <c r="AV485" s="13" t="s">
        <v>88</v>
      </c>
      <c r="AW485" s="13" t="s">
        <v>35</v>
      </c>
      <c r="AX485" s="13" t="s">
        <v>86</v>
      </c>
      <c r="AY485" s="243" t="s">
        <v>153</v>
      </c>
    </row>
    <row r="486" s="12" customFormat="1" ht="22.8" customHeight="1">
      <c r="A486" s="12"/>
      <c r="B486" s="203"/>
      <c r="C486" s="204"/>
      <c r="D486" s="205" t="s">
        <v>77</v>
      </c>
      <c r="E486" s="217" t="s">
        <v>188</v>
      </c>
      <c r="F486" s="217" t="s">
        <v>945</v>
      </c>
      <c r="G486" s="204"/>
      <c r="H486" s="204"/>
      <c r="I486" s="207"/>
      <c r="J486" s="218">
        <f>BK486</f>
        <v>0</v>
      </c>
      <c r="K486" s="204"/>
      <c r="L486" s="209"/>
      <c r="M486" s="210"/>
      <c r="N486" s="211"/>
      <c r="O486" s="211"/>
      <c r="P486" s="212">
        <f>SUM(P487:P910)</f>
        <v>0</v>
      </c>
      <c r="Q486" s="211"/>
      <c r="R486" s="212">
        <f>SUM(R487:R910)</f>
        <v>161.36507807999996</v>
      </c>
      <c r="S486" s="211"/>
      <c r="T486" s="213">
        <f>SUM(T487:T910)</f>
        <v>2.1632599999999997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14" t="s">
        <v>86</v>
      </c>
      <c r="AT486" s="215" t="s">
        <v>77</v>
      </c>
      <c r="AU486" s="215" t="s">
        <v>86</v>
      </c>
      <c r="AY486" s="214" t="s">
        <v>153</v>
      </c>
      <c r="BK486" s="216">
        <f>SUM(BK487:BK910)</f>
        <v>0</v>
      </c>
    </row>
    <row r="487" s="2" customFormat="1" ht="24.15" customHeight="1">
      <c r="A487" s="39"/>
      <c r="B487" s="40"/>
      <c r="C487" s="219" t="s">
        <v>946</v>
      </c>
      <c r="D487" s="219" t="s">
        <v>156</v>
      </c>
      <c r="E487" s="220" t="s">
        <v>947</v>
      </c>
      <c r="F487" s="221" t="s">
        <v>948</v>
      </c>
      <c r="G487" s="222" t="s">
        <v>170</v>
      </c>
      <c r="H487" s="223">
        <v>53.170000000000002</v>
      </c>
      <c r="I487" s="224"/>
      <c r="J487" s="225">
        <f>ROUND(I487*H487,2)</f>
        <v>0</v>
      </c>
      <c r="K487" s="221" t="s">
        <v>160</v>
      </c>
      <c r="L487" s="45"/>
      <c r="M487" s="226" t="s">
        <v>1</v>
      </c>
      <c r="N487" s="227" t="s">
        <v>43</v>
      </c>
      <c r="O487" s="92"/>
      <c r="P487" s="228">
        <f>O487*H487</f>
        <v>0</v>
      </c>
      <c r="Q487" s="228">
        <v>0.0014</v>
      </c>
      <c r="R487" s="228">
        <f>Q487*H487</f>
        <v>0.074438000000000004</v>
      </c>
      <c r="S487" s="228">
        <v>0</v>
      </c>
      <c r="T487" s="22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0" t="s">
        <v>161</v>
      </c>
      <c r="AT487" s="230" t="s">
        <v>156</v>
      </c>
      <c r="AU487" s="230" t="s">
        <v>88</v>
      </c>
      <c r="AY487" s="18" t="s">
        <v>153</v>
      </c>
      <c r="BE487" s="231">
        <f>IF(N487="základní",J487,0)</f>
        <v>0</v>
      </c>
      <c r="BF487" s="231">
        <f>IF(N487="snížená",J487,0)</f>
        <v>0</v>
      </c>
      <c r="BG487" s="231">
        <f>IF(N487="zákl. přenesená",J487,0)</f>
        <v>0</v>
      </c>
      <c r="BH487" s="231">
        <f>IF(N487="sníž. přenesená",J487,0)</f>
        <v>0</v>
      </c>
      <c r="BI487" s="231">
        <f>IF(N487="nulová",J487,0)</f>
        <v>0</v>
      </c>
      <c r="BJ487" s="18" t="s">
        <v>86</v>
      </c>
      <c r="BK487" s="231">
        <f>ROUND(I487*H487,2)</f>
        <v>0</v>
      </c>
      <c r="BL487" s="18" t="s">
        <v>161</v>
      </c>
      <c r="BM487" s="230" t="s">
        <v>949</v>
      </c>
    </row>
    <row r="488" s="13" customFormat="1">
      <c r="A488" s="13"/>
      <c r="B488" s="232"/>
      <c r="C488" s="233"/>
      <c r="D488" s="234" t="s">
        <v>163</v>
      </c>
      <c r="E488" s="235" t="s">
        <v>1</v>
      </c>
      <c r="F488" s="236" t="s">
        <v>950</v>
      </c>
      <c r="G488" s="233"/>
      <c r="H488" s="237">
        <v>24.059999999999999</v>
      </c>
      <c r="I488" s="238"/>
      <c r="J488" s="233"/>
      <c r="K488" s="233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163</v>
      </c>
      <c r="AU488" s="243" t="s">
        <v>88</v>
      </c>
      <c r="AV488" s="13" t="s">
        <v>88</v>
      </c>
      <c r="AW488" s="13" t="s">
        <v>35</v>
      </c>
      <c r="AX488" s="13" t="s">
        <v>78</v>
      </c>
      <c r="AY488" s="243" t="s">
        <v>153</v>
      </c>
    </row>
    <row r="489" s="13" customFormat="1">
      <c r="A489" s="13"/>
      <c r="B489" s="232"/>
      <c r="C489" s="233"/>
      <c r="D489" s="234" t="s">
        <v>163</v>
      </c>
      <c r="E489" s="235" t="s">
        <v>1</v>
      </c>
      <c r="F489" s="236" t="s">
        <v>951</v>
      </c>
      <c r="G489" s="233"/>
      <c r="H489" s="237">
        <v>13.51</v>
      </c>
      <c r="I489" s="238"/>
      <c r="J489" s="233"/>
      <c r="K489" s="233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163</v>
      </c>
      <c r="AU489" s="243" t="s">
        <v>88</v>
      </c>
      <c r="AV489" s="13" t="s">
        <v>88</v>
      </c>
      <c r="AW489" s="13" t="s">
        <v>35</v>
      </c>
      <c r="AX489" s="13" t="s">
        <v>78</v>
      </c>
      <c r="AY489" s="243" t="s">
        <v>153</v>
      </c>
    </row>
    <row r="490" s="13" customFormat="1">
      <c r="A490" s="13"/>
      <c r="B490" s="232"/>
      <c r="C490" s="233"/>
      <c r="D490" s="234" t="s">
        <v>163</v>
      </c>
      <c r="E490" s="235" t="s">
        <v>1</v>
      </c>
      <c r="F490" s="236" t="s">
        <v>952</v>
      </c>
      <c r="G490" s="233"/>
      <c r="H490" s="237">
        <v>15.6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163</v>
      </c>
      <c r="AU490" s="243" t="s">
        <v>88</v>
      </c>
      <c r="AV490" s="13" t="s">
        <v>88</v>
      </c>
      <c r="AW490" s="13" t="s">
        <v>35</v>
      </c>
      <c r="AX490" s="13" t="s">
        <v>78</v>
      </c>
      <c r="AY490" s="243" t="s">
        <v>153</v>
      </c>
    </row>
    <row r="491" s="14" customFormat="1">
      <c r="A491" s="14"/>
      <c r="B491" s="244"/>
      <c r="C491" s="245"/>
      <c r="D491" s="234" t="s">
        <v>163</v>
      </c>
      <c r="E491" s="246" t="s">
        <v>1</v>
      </c>
      <c r="F491" s="247" t="s">
        <v>167</v>
      </c>
      <c r="G491" s="245"/>
      <c r="H491" s="248">
        <v>53.170000000000002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163</v>
      </c>
      <c r="AU491" s="254" t="s">
        <v>88</v>
      </c>
      <c r="AV491" s="14" t="s">
        <v>161</v>
      </c>
      <c r="AW491" s="14" t="s">
        <v>35</v>
      </c>
      <c r="AX491" s="14" t="s">
        <v>86</v>
      </c>
      <c r="AY491" s="254" t="s">
        <v>153</v>
      </c>
    </row>
    <row r="492" s="2" customFormat="1" ht="33" customHeight="1">
      <c r="A492" s="39"/>
      <c r="B492" s="40"/>
      <c r="C492" s="219" t="s">
        <v>953</v>
      </c>
      <c r="D492" s="219" t="s">
        <v>156</v>
      </c>
      <c r="E492" s="220" t="s">
        <v>954</v>
      </c>
      <c r="F492" s="221" t="s">
        <v>955</v>
      </c>
      <c r="G492" s="222" t="s">
        <v>170</v>
      </c>
      <c r="H492" s="223">
        <v>53.170000000000002</v>
      </c>
      <c r="I492" s="224"/>
      <c r="J492" s="225">
        <f>ROUND(I492*H492,2)</f>
        <v>0</v>
      </c>
      <c r="K492" s="221" t="s">
        <v>160</v>
      </c>
      <c r="L492" s="45"/>
      <c r="M492" s="226" t="s">
        <v>1</v>
      </c>
      <c r="N492" s="227" t="s">
        <v>43</v>
      </c>
      <c r="O492" s="92"/>
      <c r="P492" s="228">
        <f>O492*H492</f>
        <v>0</v>
      </c>
      <c r="Q492" s="228">
        <v>0.01103</v>
      </c>
      <c r="R492" s="228">
        <f>Q492*H492</f>
        <v>0.58646509999999996</v>
      </c>
      <c r="S492" s="228">
        <v>0</v>
      </c>
      <c r="T492" s="22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0" t="s">
        <v>161</v>
      </c>
      <c r="AT492" s="230" t="s">
        <v>156</v>
      </c>
      <c r="AU492" s="230" t="s">
        <v>88</v>
      </c>
      <c r="AY492" s="18" t="s">
        <v>153</v>
      </c>
      <c r="BE492" s="231">
        <f>IF(N492="základní",J492,0)</f>
        <v>0</v>
      </c>
      <c r="BF492" s="231">
        <f>IF(N492="snížená",J492,0)</f>
        <v>0</v>
      </c>
      <c r="BG492" s="231">
        <f>IF(N492="zákl. přenesená",J492,0)</f>
        <v>0</v>
      </c>
      <c r="BH492" s="231">
        <f>IF(N492="sníž. přenesená",J492,0)</f>
        <v>0</v>
      </c>
      <c r="BI492" s="231">
        <f>IF(N492="nulová",J492,0)</f>
        <v>0</v>
      </c>
      <c r="BJ492" s="18" t="s">
        <v>86</v>
      </c>
      <c r="BK492" s="231">
        <f>ROUND(I492*H492,2)</f>
        <v>0</v>
      </c>
      <c r="BL492" s="18" t="s">
        <v>161</v>
      </c>
      <c r="BM492" s="230" t="s">
        <v>956</v>
      </c>
    </row>
    <row r="493" s="13" customFormat="1">
      <c r="A493" s="13"/>
      <c r="B493" s="232"/>
      <c r="C493" s="233"/>
      <c r="D493" s="234" t="s">
        <v>163</v>
      </c>
      <c r="E493" s="235" t="s">
        <v>1</v>
      </c>
      <c r="F493" s="236" t="s">
        <v>950</v>
      </c>
      <c r="G493" s="233"/>
      <c r="H493" s="237">
        <v>24.059999999999999</v>
      </c>
      <c r="I493" s="238"/>
      <c r="J493" s="233"/>
      <c r="K493" s="233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163</v>
      </c>
      <c r="AU493" s="243" t="s">
        <v>88</v>
      </c>
      <c r="AV493" s="13" t="s">
        <v>88</v>
      </c>
      <c r="AW493" s="13" t="s">
        <v>35</v>
      </c>
      <c r="AX493" s="13" t="s">
        <v>78</v>
      </c>
      <c r="AY493" s="243" t="s">
        <v>153</v>
      </c>
    </row>
    <row r="494" s="13" customFormat="1">
      <c r="A494" s="13"/>
      <c r="B494" s="232"/>
      <c r="C494" s="233"/>
      <c r="D494" s="234" t="s">
        <v>163</v>
      </c>
      <c r="E494" s="235" t="s">
        <v>1</v>
      </c>
      <c r="F494" s="236" t="s">
        <v>951</v>
      </c>
      <c r="G494" s="233"/>
      <c r="H494" s="237">
        <v>13.51</v>
      </c>
      <c r="I494" s="238"/>
      <c r="J494" s="233"/>
      <c r="K494" s="233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163</v>
      </c>
      <c r="AU494" s="243" t="s">
        <v>88</v>
      </c>
      <c r="AV494" s="13" t="s">
        <v>88</v>
      </c>
      <c r="AW494" s="13" t="s">
        <v>35</v>
      </c>
      <c r="AX494" s="13" t="s">
        <v>78</v>
      </c>
      <c r="AY494" s="243" t="s">
        <v>153</v>
      </c>
    </row>
    <row r="495" s="13" customFormat="1">
      <c r="A495" s="13"/>
      <c r="B495" s="232"/>
      <c r="C495" s="233"/>
      <c r="D495" s="234" t="s">
        <v>163</v>
      </c>
      <c r="E495" s="235" t="s">
        <v>1</v>
      </c>
      <c r="F495" s="236" t="s">
        <v>952</v>
      </c>
      <c r="G495" s="233"/>
      <c r="H495" s="237">
        <v>15.6</v>
      </c>
      <c r="I495" s="238"/>
      <c r="J495" s="233"/>
      <c r="K495" s="233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163</v>
      </c>
      <c r="AU495" s="243" t="s">
        <v>88</v>
      </c>
      <c r="AV495" s="13" t="s">
        <v>88</v>
      </c>
      <c r="AW495" s="13" t="s">
        <v>35</v>
      </c>
      <c r="AX495" s="13" t="s">
        <v>78</v>
      </c>
      <c r="AY495" s="243" t="s">
        <v>153</v>
      </c>
    </row>
    <row r="496" s="14" customFormat="1">
      <c r="A496" s="14"/>
      <c r="B496" s="244"/>
      <c r="C496" s="245"/>
      <c r="D496" s="234" t="s">
        <v>163</v>
      </c>
      <c r="E496" s="246" t="s">
        <v>1</v>
      </c>
      <c r="F496" s="247" t="s">
        <v>167</v>
      </c>
      <c r="G496" s="245"/>
      <c r="H496" s="248">
        <v>53.170000000000002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163</v>
      </c>
      <c r="AU496" s="254" t="s">
        <v>88</v>
      </c>
      <c r="AV496" s="14" t="s">
        <v>161</v>
      </c>
      <c r="AW496" s="14" t="s">
        <v>35</v>
      </c>
      <c r="AX496" s="14" t="s">
        <v>86</v>
      </c>
      <c r="AY496" s="254" t="s">
        <v>153</v>
      </c>
    </row>
    <row r="497" s="2" customFormat="1" ht="24.15" customHeight="1">
      <c r="A497" s="39"/>
      <c r="B497" s="40"/>
      <c r="C497" s="219" t="s">
        <v>957</v>
      </c>
      <c r="D497" s="219" t="s">
        <v>156</v>
      </c>
      <c r="E497" s="220" t="s">
        <v>958</v>
      </c>
      <c r="F497" s="221" t="s">
        <v>959</v>
      </c>
      <c r="G497" s="222" t="s">
        <v>170</v>
      </c>
      <c r="H497" s="223">
        <v>1881.6089999999999</v>
      </c>
      <c r="I497" s="224"/>
      <c r="J497" s="225">
        <f>ROUND(I497*H497,2)</f>
        <v>0</v>
      </c>
      <c r="K497" s="221" t="s">
        <v>160</v>
      </c>
      <c r="L497" s="45"/>
      <c r="M497" s="226" t="s">
        <v>1</v>
      </c>
      <c r="N497" s="227" t="s">
        <v>43</v>
      </c>
      <c r="O497" s="92"/>
      <c r="P497" s="228">
        <f>O497*H497</f>
        <v>0</v>
      </c>
      <c r="Q497" s="228">
        <v>0.00025999999999999998</v>
      </c>
      <c r="R497" s="228">
        <f>Q497*H497</f>
        <v>0.48921833999999992</v>
      </c>
      <c r="S497" s="228">
        <v>0</v>
      </c>
      <c r="T497" s="229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0" t="s">
        <v>161</v>
      </c>
      <c r="AT497" s="230" t="s">
        <v>156</v>
      </c>
      <c r="AU497" s="230" t="s">
        <v>88</v>
      </c>
      <c r="AY497" s="18" t="s">
        <v>153</v>
      </c>
      <c r="BE497" s="231">
        <f>IF(N497="základní",J497,0)</f>
        <v>0</v>
      </c>
      <c r="BF497" s="231">
        <f>IF(N497="snížená",J497,0)</f>
        <v>0</v>
      </c>
      <c r="BG497" s="231">
        <f>IF(N497="zákl. přenesená",J497,0)</f>
        <v>0</v>
      </c>
      <c r="BH497" s="231">
        <f>IF(N497="sníž. přenesená",J497,0)</f>
        <v>0</v>
      </c>
      <c r="BI497" s="231">
        <f>IF(N497="nulová",J497,0)</f>
        <v>0</v>
      </c>
      <c r="BJ497" s="18" t="s">
        <v>86</v>
      </c>
      <c r="BK497" s="231">
        <f>ROUND(I497*H497,2)</f>
        <v>0</v>
      </c>
      <c r="BL497" s="18" t="s">
        <v>161</v>
      </c>
      <c r="BM497" s="230" t="s">
        <v>960</v>
      </c>
    </row>
    <row r="498" s="13" customFormat="1">
      <c r="A498" s="13"/>
      <c r="B498" s="232"/>
      <c r="C498" s="233"/>
      <c r="D498" s="234" t="s">
        <v>163</v>
      </c>
      <c r="E498" s="235" t="s">
        <v>1</v>
      </c>
      <c r="F498" s="236" t="s">
        <v>961</v>
      </c>
      <c r="G498" s="233"/>
      <c r="H498" s="237">
        <v>39.621000000000002</v>
      </c>
      <c r="I498" s="238"/>
      <c r="J498" s="233"/>
      <c r="K498" s="233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163</v>
      </c>
      <c r="AU498" s="243" t="s">
        <v>88</v>
      </c>
      <c r="AV498" s="13" t="s">
        <v>88</v>
      </c>
      <c r="AW498" s="13" t="s">
        <v>35</v>
      </c>
      <c r="AX498" s="13" t="s">
        <v>78</v>
      </c>
      <c r="AY498" s="243" t="s">
        <v>153</v>
      </c>
    </row>
    <row r="499" s="13" customFormat="1">
      <c r="A499" s="13"/>
      <c r="B499" s="232"/>
      <c r="C499" s="233"/>
      <c r="D499" s="234" t="s">
        <v>163</v>
      </c>
      <c r="E499" s="235" t="s">
        <v>1</v>
      </c>
      <c r="F499" s="236" t="s">
        <v>962</v>
      </c>
      <c r="G499" s="233"/>
      <c r="H499" s="237">
        <v>48.479999999999997</v>
      </c>
      <c r="I499" s="238"/>
      <c r="J499" s="233"/>
      <c r="K499" s="233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163</v>
      </c>
      <c r="AU499" s="243" t="s">
        <v>88</v>
      </c>
      <c r="AV499" s="13" t="s">
        <v>88</v>
      </c>
      <c r="AW499" s="13" t="s">
        <v>35</v>
      </c>
      <c r="AX499" s="13" t="s">
        <v>78</v>
      </c>
      <c r="AY499" s="243" t="s">
        <v>153</v>
      </c>
    </row>
    <row r="500" s="13" customFormat="1">
      <c r="A500" s="13"/>
      <c r="B500" s="232"/>
      <c r="C500" s="233"/>
      <c r="D500" s="234" t="s">
        <v>163</v>
      </c>
      <c r="E500" s="235" t="s">
        <v>1</v>
      </c>
      <c r="F500" s="236" t="s">
        <v>963</v>
      </c>
      <c r="G500" s="233"/>
      <c r="H500" s="237">
        <v>116.40949999999999</v>
      </c>
      <c r="I500" s="238"/>
      <c r="J500" s="233"/>
      <c r="K500" s="233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163</v>
      </c>
      <c r="AU500" s="243" t="s">
        <v>88</v>
      </c>
      <c r="AV500" s="13" t="s">
        <v>88</v>
      </c>
      <c r="AW500" s="13" t="s">
        <v>35</v>
      </c>
      <c r="AX500" s="13" t="s">
        <v>78</v>
      </c>
      <c r="AY500" s="243" t="s">
        <v>153</v>
      </c>
    </row>
    <row r="501" s="13" customFormat="1">
      <c r="A501" s="13"/>
      <c r="B501" s="232"/>
      <c r="C501" s="233"/>
      <c r="D501" s="234" t="s">
        <v>163</v>
      </c>
      <c r="E501" s="235" t="s">
        <v>1</v>
      </c>
      <c r="F501" s="236" t="s">
        <v>964</v>
      </c>
      <c r="G501" s="233"/>
      <c r="H501" s="237">
        <v>82.143000000000001</v>
      </c>
      <c r="I501" s="238"/>
      <c r="J501" s="233"/>
      <c r="K501" s="233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163</v>
      </c>
      <c r="AU501" s="243" t="s">
        <v>88</v>
      </c>
      <c r="AV501" s="13" t="s">
        <v>88</v>
      </c>
      <c r="AW501" s="13" t="s">
        <v>35</v>
      </c>
      <c r="AX501" s="13" t="s">
        <v>78</v>
      </c>
      <c r="AY501" s="243" t="s">
        <v>153</v>
      </c>
    </row>
    <row r="502" s="13" customFormat="1">
      <c r="A502" s="13"/>
      <c r="B502" s="232"/>
      <c r="C502" s="233"/>
      <c r="D502" s="234" t="s">
        <v>163</v>
      </c>
      <c r="E502" s="235" t="s">
        <v>1</v>
      </c>
      <c r="F502" s="236" t="s">
        <v>965</v>
      </c>
      <c r="G502" s="233"/>
      <c r="H502" s="237">
        <v>70.944000000000003</v>
      </c>
      <c r="I502" s="238"/>
      <c r="J502" s="233"/>
      <c r="K502" s="233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163</v>
      </c>
      <c r="AU502" s="243" t="s">
        <v>88</v>
      </c>
      <c r="AV502" s="13" t="s">
        <v>88</v>
      </c>
      <c r="AW502" s="13" t="s">
        <v>35</v>
      </c>
      <c r="AX502" s="13" t="s">
        <v>78</v>
      </c>
      <c r="AY502" s="243" t="s">
        <v>153</v>
      </c>
    </row>
    <row r="503" s="13" customFormat="1">
      <c r="A503" s="13"/>
      <c r="B503" s="232"/>
      <c r="C503" s="233"/>
      <c r="D503" s="234" t="s">
        <v>163</v>
      </c>
      <c r="E503" s="235" t="s">
        <v>1</v>
      </c>
      <c r="F503" s="236" t="s">
        <v>966</v>
      </c>
      <c r="G503" s="233"/>
      <c r="H503" s="237">
        <v>111.982</v>
      </c>
      <c r="I503" s="238"/>
      <c r="J503" s="233"/>
      <c r="K503" s="233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163</v>
      </c>
      <c r="AU503" s="243" t="s">
        <v>88</v>
      </c>
      <c r="AV503" s="13" t="s">
        <v>88</v>
      </c>
      <c r="AW503" s="13" t="s">
        <v>35</v>
      </c>
      <c r="AX503" s="13" t="s">
        <v>78</v>
      </c>
      <c r="AY503" s="243" t="s">
        <v>153</v>
      </c>
    </row>
    <row r="504" s="13" customFormat="1">
      <c r="A504" s="13"/>
      <c r="B504" s="232"/>
      <c r="C504" s="233"/>
      <c r="D504" s="234" t="s">
        <v>163</v>
      </c>
      <c r="E504" s="235" t="s">
        <v>1</v>
      </c>
      <c r="F504" s="236" t="s">
        <v>967</v>
      </c>
      <c r="G504" s="233"/>
      <c r="H504" s="237">
        <v>64.406000000000006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163</v>
      </c>
      <c r="AU504" s="243" t="s">
        <v>88</v>
      </c>
      <c r="AV504" s="13" t="s">
        <v>88</v>
      </c>
      <c r="AW504" s="13" t="s">
        <v>35</v>
      </c>
      <c r="AX504" s="13" t="s">
        <v>78</v>
      </c>
      <c r="AY504" s="243" t="s">
        <v>153</v>
      </c>
    </row>
    <row r="505" s="13" customFormat="1">
      <c r="A505" s="13"/>
      <c r="B505" s="232"/>
      <c r="C505" s="233"/>
      <c r="D505" s="234" t="s">
        <v>163</v>
      </c>
      <c r="E505" s="235" t="s">
        <v>1</v>
      </c>
      <c r="F505" s="236" t="s">
        <v>968</v>
      </c>
      <c r="G505" s="233"/>
      <c r="H505" s="237">
        <v>60.600749999999998</v>
      </c>
      <c r="I505" s="238"/>
      <c r="J505" s="233"/>
      <c r="K505" s="233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163</v>
      </c>
      <c r="AU505" s="243" t="s">
        <v>88</v>
      </c>
      <c r="AV505" s="13" t="s">
        <v>88</v>
      </c>
      <c r="AW505" s="13" t="s">
        <v>35</v>
      </c>
      <c r="AX505" s="13" t="s">
        <v>78</v>
      </c>
      <c r="AY505" s="243" t="s">
        <v>153</v>
      </c>
    </row>
    <row r="506" s="13" customFormat="1">
      <c r="A506" s="13"/>
      <c r="B506" s="232"/>
      <c r="C506" s="233"/>
      <c r="D506" s="234" t="s">
        <v>163</v>
      </c>
      <c r="E506" s="235" t="s">
        <v>1</v>
      </c>
      <c r="F506" s="236" t="s">
        <v>969</v>
      </c>
      <c r="G506" s="233"/>
      <c r="H506" s="237">
        <v>23.439</v>
      </c>
      <c r="I506" s="238"/>
      <c r="J506" s="233"/>
      <c r="K506" s="233"/>
      <c r="L506" s="239"/>
      <c r="M506" s="240"/>
      <c r="N506" s="241"/>
      <c r="O506" s="241"/>
      <c r="P506" s="241"/>
      <c r="Q506" s="241"/>
      <c r="R506" s="241"/>
      <c r="S506" s="241"/>
      <c r="T506" s="24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3" t="s">
        <v>163</v>
      </c>
      <c r="AU506" s="243" t="s">
        <v>88</v>
      </c>
      <c r="AV506" s="13" t="s">
        <v>88</v>
      </c>
      <c r="AW506" s="13" t="s">
        <v>35</v>
      </c>
      <c r="AX506" s="13" t="s">
        <v>78</v>
      </c>
      <c r="AY506" s="243" t="s">
        <v>153</v>
      </c>
    </row>
    <row r="507" s="13" customFormat="1">
      <c r="A507" s="13"/>
      <c r="B507" s="232"/>
      <c r="C507" s="233"/>
      <c r="D507" s="234" t="s">
        <v>163</v>
      </c>
      <c r="E507" s="235" t="s">
        <v>1</v>
      </c>
      <c r="F507" s="236" t="s">
        <v>970</v>
      </c>
      <c r="G507" s="233"/>
      <c r="H507" s="237">
        <v>26.262</v>
      </c>
      <c r="I507" s="238"/>
      <c r="J507" s="233"/>
      <c r="K507" s="233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163</v>
      </c>
      <c r="AU507" s="243" t="s">
        <v>88</v>
      </c>
      <c r="AV507" s="13" t="s">
        <v>88</v>
      </c>
      <c r="AW507" s="13" t="s">
        <v>35</v>
      </c>
      <c r="AX507" s="13" t="s">
        <v>78</v>
      </c>
      <c r="AY507" s="243" t="s">
        <v>153</v>
      </c>
    </row>
    <row r="508" s="13" customFormat="1">
      <c r="A508" s="13"/>
      <c r="B508" s="232"/>
      <c r="C508" s="233"/>
      <c r="D508" s="234" t="s">
        <v>163</v>
      </c>
      <c r="E508" s="235" t="s">
        <v>1</v>
      </c>
      <c r="F508" s="236" t="s">
        <v>971</v>
      </c>
      <c r="G508" s="233"/>
      <c r="H508" s="237">
        <v>40.648499999999999</v>
      </c>
      <c r="I508" s="238"/>
      <c r="J508" s="233"/>
      <c r="K508" s="233"/>
      <c r="L508" s="239"/>
      <c r="M508" s="240"/>
      <c r="N508" s="241"/>
      <c r="O508" s="241"/>
      <c r="P508" s="241"/>
      <c r="Q508" s="241"/>
      <c r="R508" s="241"/>
      <c r="S508" s="241"/>
      <c r="T508" s="24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3" t="s">
        <v>163</v>
      </c>
      <c r="AU508" s="243" t="s">
        <v>88</v>
      </c>
      <c r="AV508" s="13" t="s">
        <v>88</v>
      </c>
      <c r="AW508" s="13" t="s">
        <v>35</v>
      </c>
      <c r="AX508" s="13" t="s">
        <v>78</v>
      </c>
      <c r="AY508" s="243" t="s">
        <v>153</v>
      </c>
    </row>
    <row r="509" s="13" customFormat="1">
      <c r="A509" s="13"/>
      <c r="B509" s="232"/>
      <c r="C509" s="233"/>
      <c r="D509" s="234" t="s">
        <v>163</v>
      </c>
      <c r="E509" s="235" t="s">
        <v>1</v>
      </c>
      <c r="F509" s="236" t="s">
        <v>972</v>
      </c>
      <c r="G509" s="233"/>
      <c r="H509" s="237">
        <v>20.196000000000002</v>
      </c>
      <c r="I509" s="238"/>
      <c r="J509" s="233"/>
      <c r="K509" s="233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163</v>
      </c>
      <c r="AU509" s="243" t="s">
        <v>88</v>
      </c>
      <c r="AV509" s="13" t="s">
        <v>88</v>
      </c>
      <c r="AW509" s="13" t="s">
        <v>35</v>
      </c>
      <c r="AX509" s="13" t="s">
        <v>78</v>
      </c>
      <c r="AY509" s="243" t="s">
        <v>153</v>
      </c>
    </row>
    <row r="510" s="13" customFormat="1">
      <c r="A510" s="13"/>
      <c r="B510" s="232"/>
      <c r="C510" s="233"/>
      <c r="D510" s="234" t="s">
        <v>163</v>
      </c>
      <c r="E510" s="235" t="s">
        <v>1</v>
      </c>
      <c r="F510" s="236" t="s">
        <v>973</v>
      </c>
      <c r="G510" s="233"/>
      <c r="H510" s="237">
        <v>29.244</v>
      </c>
      <c r="I510" s="238"/>
      <c r="J510" s="233"/>
      <c r="K510" s="233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163</v>
      </c>
      <c r="AU510" s="243" t="s">
        <v>88</v>
      </c>
      <c r="AV510" s="13" t="s">
        <v>88</v>
      </c>
      <c r="AW510" s="13" t="s">
        <v>35</v>
      </c>
      <c r="AX510" s="13" t="s">
        <v>78</v>
      </c>
      <c r="AY510" s="243" t="s">
        <v>153</v>
      </c>
    </row>
    <row r="511" s="13" customFormat="1">
      <c r="A511" s="13"/>
      <c r="B511" s="232"/>
      <c r="C511" s="233"/>
      <c r="D511" s="234" t="s">
        <v>163</v>
      </c>
      <c r="E511" s="235" t="s">
        <v>1</v>
      </c>
      <c r="F511" s="236" t="s">
        <v>974</v>
      </c>
      <c r="G511" s="233"/>
      <c r="H511" s="237">
        <v>107.37000000000001</v>
      </c>
      <c r="I511" s="238"/>
      <c r="J511" s="233"/>
      <c r="K511" s="233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163</v>
      </c>
      <c r="AU511" s="243" t="s">
        <v>88</v>
      </c>
      <c r="AV511" s="13" t="s">
        <v>88</v>
      </c>
      <c r="AW511" s="13" t="s">
        <v>35</v>
      </c>
      <c r="AX511" s="13" t="s">
        <v>78</v>
      </c>
      <c r="AY511" s="243" t="s">
        <v>153</v>
      </c>
    </row>
    <row r="512" s="13" customFormat="1">
      <c r="A512" s="13"/>
      <c r="B512" s="232"/>
      <c r="C512" s="233"/>
      <c r="D512" s="234" t="s">
        <v>163</v>
      </c>
      <c r="E512" s="235" t="s">
        <v>1</v>
      </c>
      <c r="F512" s="236" t="s">
        <v>975</v>
      </c>
      <c r="G512" s="233"/>
      <c r="H512" s="237">
        <v>50.872</v>
      </c>
      <c r="I512" s="238"/>
      <c r="J512" s="233"/>
      <c r="K512" s="233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163</v>
      </c>
      <c r="AU512" s="243" t="s">
        <v>88</v>
      </c>
      <c r="AV512" s="13" t="s">
        <v>88</v>
      </c>
      <c r="AW512" s="13" t="s">
        <v>35</v>
      </c>
      <c r="AX512" s="13" t="s">
        <v>78</v>
      </c>
      <c r="AY512" s="243" t="s">
        <v>153</v>
      </c>
    </row>
    <row r="513" s="13" customFormat="1">
      <c r="A513" s="13"/>
      <c r="B513" s="232"/>
      <c r="C513" s="233"/>
      <c r="D513" s="234" t="s">
        <v>163</v>
      </c>
      <c r="E513" s="235" t="s">
        <v>1</v>
      </c>
      <c r="F513" s="236" t="s">
        <v>976</v>
      </c>
      <c r="G513" s="233"/>
      <c r="H513" s="237">
        <v>44.136000000000003</v>
      </c>
      <c r="I513" s="238"/>
      <c r="J513" s="233"/>
      <c r="K513" s="233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163</v>
      </c>
      <c r="AU513" s="243" t="s">
        <v>88</v>
      </c>
      <c r="AV513" s="13" t="s">
        <v>88</v>
      </c>
      <c r="AW513" s="13" t="s">
        <v>35</v>
      </c>
      <c r="AX513" s="13" t="s">
        <v>78</v>
      </c>
      <c r="AY513" s="243" t="s">
        <v>153</v>
      </c>
    </row>
    <row r="514" s="13" customFormat="1">
      <c r="A514" s="13"/>
      <c r="B514" s="232"/>
      <c r="C514" s="233"/>
      <c r="D514" s="234" t="s">
        <v>163</v>
      </c>
      <c r="E514" s="235" t="s">
        <v>1</v>
      </c>
      <c r="F514" s="236" t="s">
        <v>977</v>
      </c>
      <c r="G514" s="233"/>
      <c r="H514" s="237">
        <v>40.6661</v>
      </c>
      <c r="I514" s="238"/>
      <c r="J514" s="233"/>
      <c r="K514" s="233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163</v>
      </c>
      <c r="AU514" s="243" t="s">
        <v>88</v>
      </c>
      <c r="AV514" s="13" t="s">
        <v>88</v>
      </c>
      <c r="AW514" s="13" t="s">
        <v>35</v>
      </c>
      <c r="AX514" s="13" t="s">
        <v>78</v>
      </c>
      <c r="AY514" s="243" t="s">
        <v>153</v>
      </c>
    </row>
    <row r="515" s="13" customFormat="1">
      <c r="A515" s="13"/>
      <c r="B515" s="232"/>
      <c r="C515" s="233"/>
      <c r="D515" s="234" t="s">
        <v>163</v>
      </c>
      <c r="E515" s="235" t="s">
        <v>1</v>
      </c>
      <c r="F515" s="236" t="s">
        <v>978</v>
      </c>
      <c r="G515" s="233"/>
      <c r="H515" s="237">
        <v>3.456</v>
      </c>
      <c r="I515" s="238"/>
      <c r="J515" s="233"/>
      <c r="K515" s="233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163</v>
      </c>
      <c r="AU515" s="243" t="s">
        <v>88</v>
      </c>
      <c r="AV515" s="13" t="s">
        <v>88</v>
      </c>
      <c r="AW515" s="13" t="s">
        <v>35</v>
      </c>
      <c r="AX515" s="13" t="s">
        <v>78</v>
      </c>
      <c r="AY515" s="243" t="s">
        <v>153</v>
      </c>
    </row>
    <row r="516" s="16" customFormat="1">
      <c r="A516" s="16"/>
      <c r="B516" s="278"/>
      <c r="C516" s="279"/>
      <c r="D516" s="234" t="s">
        <v>163</v>
      </c>
      <c r="E516" s="280" t="s">
        <v>1</v>
      </c>
      <c r="F516" s="281" t="s">
        <v>606</v>
      </c>
      <c r="G516" s="279"/>
      <c r="H516" s="282">
        <v>980.87585000000001</v>
      </c>
      <c r="I516" s="283"/>
      <c r="J516" s="279"/>
      <c r="K516" s="279"/>
      <c r="L516" s="284"/>
      <c r="M516" s="285"/>
      <c r="N516" s="286"/>
      <c r="O516" s="286"/>
      <c r="P516" s="286"/>
      <c r="Q516" s="286"/>
      <c r="R516" s="286"/>
      <c r="S516" s="286"/>
      <c r="T516" s="287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T516" s="288" t="s">
        <v>163</v>
      </c>
      <c r="AU516" s="288" t="s">
        <v>88</v>
      </c>
      <c r="AV516" s="16" t="s">
        <v>173</v>
      </c>
      <c r="AW516" s="16" t="s">
        <v>35</v>
      </c>
      <c r="AX516" s="16" t="s">
        <v>78</v>
      </c>
      <c r="AY516" s="288" t="s">
        <v>153</v>
      </c>
    </row>
    <row r="517" s="13" customFormat="1">
      <c r="A517" s="13"/>
      <c r="B517" s="232"/>
      <c r="C517" s="233"/>
      <c r="D517" s="234" t="s">
        <v>163</v>
      </c>
      <c r="E517" s="235" t="s">
        <v>1</v>
      </c>
      <c r="F517" s="236" t="s">
        <v>979</v>
      </c>
      <c r="G517" s="233"/>
      <c r="H517" s="237">
        <v>65.346999999999994</v>
      </c>
      <c r="I517" s="238"/>
      <c r="J517" s="233"/>
      <c r="K517" s="233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163</v>
      </c>
      <c r="AU517" s="243" t="s">
        <v>88</v>
      </c>
      <c r="AV517" s="13" t="s">
        <v>88</v>
      </c>
      <c r="AW517" s="13" t="s">
        <v>35</v>
      </c>
      <c r="AX517" s="13" t="s">
        <v>78</v>
      </c>
      <c r="AY517" s="243" t="s">
        <v>153</v>
      </c>
    </row>
    <row r="518" s="13" customFormat="1">
      <c r="A518" s="13"/>
      <c r="B518" s="232"/>
      <c r="C518" s="233"/>
      <c r="D518" s="234" t="s">
        <v>163</v>
      </c>
      <c r="E518" s="235" t="s">
        <v>1</v>
      </c>
      <c r="F518" s="236" t="s">
        <v>980</v>
      </c>
      <c r="G518" s="233"/>
      <c r="H518" s="237">
        <v>121.856</v>
      </c>
      <c r="I518" s="238"/>
      <c r="J518" s="233"/>
      <c r="K518" s="233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163</v>
      </c>
      <c r="AU518" s="243" t="s">
        <v>88</v>
      </c>
      <c r="AV518" s="13" t="s">
        <v>88</v>
      </c>
      <c r="AW518" s="13" t="s">
        <v>35</v>
      </c>
      <c r="AX518" s="13" t="s">
        <v>78</v>
      </c>
      <c r="AY518" s="243" t="s">
        <v>153</v>
      </c>
    </row>
    <row r="519" s="13" customFormat="1">
      <c r="A519" s="13"/>
      <c r="B519" s="232"/>
      <c r="C519" s="233"/>
      <c r="D519" s="234" t="s">
        <v>163</v>
      </c>
      <c r="E519" s="235" t="s">
        <v>1</v>
      </c>
      <c r="F519" s="236" t="s">
        <v>981</v>
      </c>
      <c r="G519" s="233"/>
      <c r="H519" s="237">
        <v>74.094399999999993</v>
      </c>
      <c r="I519" s="238"/>
      <c r="J519" s="233"/>
      <c r="K519" s="233"/>
      <c r="L519" s="239"/>
      <c r="M519" s="240"/>
      <c r="N519" s="241"/>
      <c r="O519" s="241"/>
      <c r="P519" s="241"/>
      <c r="Q519" s="241"/>
      <c r="R519" s="241"/>
      <c r="S519" s="241"/>
      <c r="T519" s="24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3" t="s">
        <v>163</v>
      </c>
      <c r="AU519" s="243" t="s">
        <v>88</v>
      </c>
      <c r="AV519" s="13" t="s">
        <v>88</v>
      </c>
      <c r="AW519" s="13" t="s">
        <v>35</v>
      </c>
      <c r="AX519" s="13" t="s">
        <v>78</v>
      </c>
      <c r="AY519" s="243" t="s">
        <v>153</v>
      </c>
    </row>
    <row r="520" s="13" customFormat="1">
      <c r="A520" s="13"/>
      <c r="B520" s="232"/>
      <c r="C520" s="233"/>
      <c r="D520" s="234" t="s">
        <v>163</v>
      </c>
      <c r="E520" s="235" t="s">
        <v>1</v>
      </c>
      <c r="F520" s="236" t="s">
        <v>982</v>
      </c>
      <c r="G520" s="233"/>
      <c r="H520" s="237">
        <v>118.846</v>
      </c>
      <c r="I520" s="238"/>
      <c r="J520" s="233"/>
      <c r="K520" s="233"/>
      <c r="L520" s="239"/>
      <c r="M520" s="240"/>
      <c r="N520" s="241"/>
      <c r="O520" s="241"/>
      <c r="P520" s="241"/>
      <c r="Q520" s="241"/>
      <c r="R520" s="241"/>
      <c r="S520" s="241"/>
      <c r="T520" s="24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3" t="s">
        <v>163</v>
      </c>
      <c r="AU520" s="243" t="s">
        <v>88</v>
      </c>
      <c r="AV520" s="13" t="s">
        <v>88</v>
      </c>
      <c r="AW520" s="13" t="s">
        <v>35</v>
      </c>
      <c r="AX520" s="13" t="s">
        <v>78</v>
      </c>
      <c r="AY520" s="243" t="s">
        <v>153</v>
      </c>
    </row>
    <row r="521" s="13" customFormat="1">
      <c r="A521" s="13"/>
      <c r="B521" s="232"/>
      <c r="C521" s="233"/>
      <c r="D521" s="234" t="s">
        <v>163</v>
      </c>
      <c r="E521" s="235" t="s">
        <v>1</v>
      </c>
      <c r="F521" s="236" t="s">
        <v>983</v>
      </c>
      <c r="G521" s="233"/>
      <c r="H521" s="237">
        <v>67.537999999999997</v>
      </c>
      <c r="I521" s="238"/>
      <c r="J521" s="233"/>
      <c r="K521" s="233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163</v>
      </c>
      <c r="AU521" s="243" t="s">
        <v>88</v>
      </c>
      <c r="AV521" s="13" t="s">
        <v>88</v>
      </c>
      <c r="AW521" s="13" t="s">
        <v>35</v>
      </c>
      <c r="AX521" s="13" t="s">
        <v>78</v>
      </c>
      <c r="AY521" s="243" t="s">
        <v>153</v>
      </c>
    </row>
    <row r="522" s="13" customFormat="1">
      <c r="A522" s="13"/>
      <c r="B522" s="232"/>
      <c r="C522" s="233"/>
      <c r="D522" s="234" t="s">
        <v>163</v>
      </c>
      <c r="E522" s="235" t="s">
        <v>1</v>
      </c>
      <c r="F522" s="236" t="s">
        <v>984</v>
      </c>
      <c r="G522" s="233"/>
      <c r="H522" s="237">
        <v>63.491999999999997</v>
      </c>
      <c r="I522" s="238"/>
      <c r="J522" s="233"/>
      <c r="K522" s="233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163</v>
      </c>
      <c r="AU522" s="243" t="s">
        <v>88</v>
      </c>
      <c r="AV522" s="13" t="s">
        <v>88</v>
      </c>
      <c r="AW522" s="13" t="s">
        <v>35</v>
      </c>
      <c r="AX522" s="13" t="s">
        <v>78</v>
      </c>
      <c r="AY522" s="243" t="s">
        <v>153</v>
      </c>
    </row>
    <row r="523" s="13" customFormat="1">
      <c r="A523" s="13"/>
      <c r="B523" s="232"/>
      <c r="C523" s="233"/>
      <c r="D523" s="234" t="s">
        <v>163</v>
      </c>
      <c r="E523" s="235" t="s">
        <v>1</v>
      </c>
      <c r="F523" s="236" t="s">
        <v>985</v>
      </c>
      <c r="G523" s="233"/>
      <c r="H523" s="237">
        <v>57.539999999999999</v>
      </c>
      <c r="I523" s="238"/>
      <c r="J523" s="233"/>
      <c r="K523" s="233"/>
      <c r="L523" s="239"/>
      <c r="M523" s="240"/>
      <c r="N523" s="241"/>
      <c r="O523" s="241"/>
      <c r="P523" s="241"/>
      <c r="Q523" s="241"/>
      <c r="R523" s="241"/>
      <c r="S523" s="241"/>
      <c r="T523" s="24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3" t="s">
        <v>163</v>
      </c>
      <c r="AU523" s="243" t="s">
        <v>88</v>
      </c>
      <c r="AV523" s="13" t="s">
        <v>88</v>
      </c>
      <c r="AW523" s="13" t="s">
        <v>35</v>
      </c>
      <c r="AX523" s="13" t="s">
        <v>78</v>
      </c>
      <c r="AY523" s="243" t="s">
        <v>153</v>
      </c>
    </row>
    <row r="524" s="13" customFormat="1">
      <c r="A524" s="13"/>
      <c r="B524" s="232"/>
      <c r="C524" s="233"/>
      <c r="D524" s="234" t="s">
        <v>163</v>
      </c>
      <c r="E524" s="235" t="s">
        <v>1</v>
      </c>
      <c r="F524" s="236" t="s">
        <v>986</v>
      </c>
      <c r="G524" s="233"/>
      <c r="H524" s="237">
        <v>23.154</v>
      </c>
      <c r="I524" s="238"/>
      <c r="J524" s="233"/>
      <c r="K524" s="233"/>
      <c r="L524" s="239"/>
      <c r="M524" s="240"/>
      <c r="N524" s="241"/>
      <c r="O524" s="241"/>
      <c r="P524" s="241"/>
      <c r="Q524" s="241"/>
      <c r="R524" s="241"/>
      <c r="S524" s="241"/>
      <c r="T524" s="24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3" t="s">
        <v>163</v>
      </c>
      <c r="AU524" s="243" t="s">
        <v>88</v>
      </c>
      <c r="AV524" s="13" t="s">
        <v>88</v>
      </c>
      <c r="AW524" s="13" t="s">
        <v>35</v>
      </c>
      <c r="AX524" s="13" t="s">
        <v>78</v>
      </c>
      <c r="AY524" s="243" t="s">
        <v>153</v>
      </c>
    </row>
    <row r="525" s="13" customFormat="1">
      <c r="A525" s="13"/>
      <c r="B525" s="232"/>
      <c r="C525" s="233"/>
      <c r="D525" s="234" t="s">
        <v>163</v>
      </c>
      <c r="E525" s="235" t="s">
        <v>1</v>
      </c>
      <c r="F525" s="236" t="s">
        <v>987</v>
      </c>
      <c r="G525" s="233"/>
      <c r="H525" s="237">
        <v>67.146000000000001</v>
      </c>
      <c r="I525" s="238"/>
      <c r="J525" s="233"/>
      <c r="K525" s="233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163</v>
      </c>
      <c r="AU525" s="243" t="s">
        <v>88</v>
      </c>
      <c r="AV525" s="13" t="s">
        <v>88</v>
      </c>
      <c r="AW525" s="13" t="s">
        <v>35</v>
      </c>
      <c r="AX525" s="13" t="s">
        <v>78</v>
      </c>
      <c r="AY525" s="243" t="s">
        <v>153</v>
      </c>
    </row>
    <row r="526" s="13" customFormat="1">
      <c r="A526" s="13"/>
      <c r="B526" s="232"/>
      <c r="C526" s="233"/>
      <c r="D526" s="234" t="s">
        <v>163</v>
      </c>
      <c r="E526" s="235" t="s">
        <v>1</v>
      </c>
      <c r="F526" s="236" t="s">
        <v>988</v>
      </c>
      <c r="G526" s="233"/>
      <c r="H526" s="237">
        <v>108.481</v>
      </c>
      <c r="I526" s="238"/>
      <c r="J526" s="233"/>
      <c r="K526" s="233"/>
      <c r="L526" s="239"/>
      <c r="M526" s="240"/>
      <c r="N526" s="241"/>
      <c r="O526" s="241"/>
      <c r="P526" s="241"/>
      <c r="Q526" s="241"/>
      <c r="R526" s="241"/>
      <c r="S526" s="241"/>
      <c r="T526" s="24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3" t="s">
        <v>163</v>
      </c>
      <c r="AU526" s="243" t="s">
        <v>88</v>
      </c>
      <c r="AV526" s="13" t="s">
        <v>88</v>
      </c>
      <c r="AW526" s="13" t="s">
        <v>35</v>
      </c>
      <c r="AX526" s="13" t="s">
        <v>78</v>
      </c>
      <c r="AY526" s="243" t="s">
        <v>153</v>
      </c>
    </row>
    <row r="527" s="13" customFormat="1">
      <c r="A527" s="13"/>
      <c r="B527" s="232"/>
      <c r="C527" s="233"/>
      <c r="D527" s="234" t="s">
        <v>163</v>
      </c>
      <c r="E527" s="235" t="s">
        <v>1</v>
      </c>
      <c r="F527" s="236" t="s">
        <v>989</v>
      </c>
      <c r="G527" s="233"/>
      <c r="H527" s="237">
        <v>38.07</v>
      </c>
      <c r="I527" s="238"/>
      <c r="J527" s="233"/>
      <c r="K527" s="233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163</v>
      </c>
      <c r="AU527" s="243" t="s">
        <v>88</v>
      </c>
      <c r="AV527" s="13" t="s">
        <v>88</v>
      </c>
      <c r="AW527" s="13" t="s">
        <v>35</v>
      </c>
      <c r="AX527" s="13" t="s">
        <v>78</v>
      </c>
      <c r="AY527" s="243" t="s">
        <v>153</v>
      </c>
    </row>
    <row r="528" s="13" customFormat="1">
      <c r="A528" s="13"/>
      <c r="B528" s="232"/>
      <c r="C528" s="233"/>
      <c r="D528" s="234" t="s">
        <v>163</v>
      </c>
      <c r="E528" s="235" t="s">
        <v>1</v>
      </c>
      <c r="F528" s="236" t="s">
        <v>990</v>
      </c>
      <c r="G528" s="233"/>
      <c r="H528" s="237">
        <v>59.835000000000001</v>
      </c>
      <c r="I528" s="238"/>
      <c r="J528" s="233"/>
      <c r="K528" s="233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163</v>
      </c>
      <c r="AU528" s="243" t="s">
        <v>88</v>
      </c>
      <c r="AV528" s="13" t="s">
        <v>88</v>
      </c>
      <c r="AW528" s="13" t="s">
        <v>35</v>
      </c>
      <c r="AX528" s="13" t="s">
        <v>78</v>
      </c>
      <c r="AY528" s="243" t="s">
        <v>153</v>
      </c>
    </row>
    <row r="529" s="13" customFormat="1">
      <c r="A529" s="13"/>
      <c r="B529" s="232"/>
      <c r="C529" s="233"/>
      <c r="D529" s="234" t="s">
        <v>163</v>
      </c>
      <c r="E529" s="235" t="s">
        <v>1</v>
      </c>
      <c r="F529" s="236" t="s">
        <v>991</v>
      </c>
      <c r="G529" s="233"/>
      <c r="H529" s="237">
        <v>35.334000000000003</v>
      </c>
      <c r="I529" s="238"/>
      <c r="J529" s="233"/>
      <c r="K529" s="233"/>
      <c r="L529" s="239"/>
      <c r="M529" s="240"/>
      <c r="N529" s="241"/>
      <c r="O529" s="241"/>
      <c r="P529" s="241"/>
      <c r="Q529" s="241"/>
      <c r="R529" s="241"/>
      <c r="S529" s="241"/>
      <c r="T529" s="24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3" t="s">
        <v>163</v>
      </c>
      <c r="AU529" s="243" t="s">
        <v>88</v>
      </c>
      <c r="AV529" s="13" t="s">
        <v>88</v>
      </c>
      <c r="AW529" s="13" t="s">
        <v>35</v>
      </c>
      <c r="AX529" s="13" t="s">
        <v>78</v>
      </c>
      <c r="AY529" s="243" t="s">
        <v>153</v>
      </c>
    </row>
    <row r="530" s="16" customFormat="1">
      <c r="A530" s="16"/>
      <c r="B530" s="278"/>
      <c r="C530" s="279"/>
      <c r="D530" s="234" t="s">
        <v>163</v>
      </c>
      <c r="E530" s="280" t="s">
        <v>1</v>
      </c>
      <c r="F530" s="281" t="s">
        <v>606</v>
      </c>
      <c r="G530" s="279"/>
      <c r="H530" s="282">
        <v>900.73339999999996</v>
      </c>
      <c r="I530" s="283"/>
      <c r="J530" s="279"/>
      <c r="K530" s="279"/>
      <c r="L530" s="284"/>
      <c r="M530" s="285"/>
      <c r="N530" s="286"/>
      <c r="O530" s="286"/>
      <c r="P530" s="286"/>
      <c r="Q530" s="286"/>
      <c r="R530" s="286"/>
      <c r="S530" s="286"/>
      <c r="T530" s="287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T530" s="288" t="s">
        <v>163</v>
      </c>
      <c r="AU530" s="288" t="s">
        <v>88</v>
      </c>
      <c r="AV530" s="16" t="s">
        <v>173</v>
      </c>
      <c r="AW530" s="16" t="s">
        <v>35</v>
      </c>
      <c r="AX530" s="16" t="s">
        <v>78</v>
      </c>
      <c r="AY530" s="288" t="s">
        <v>153</v>
      </c>
    </row>
    <row r="531" s="14" customFormat="1">
      <c r="A531" s="14"/>
      <c r="B531" s="244"/>
      <c r="C531" s="245"/>
      <c r="D531" s="234" t="s">
        <v>163</v>
      </c>
      <c r="E531" s="246" t="s">
        <v>1</v>
      </c>
      <c r="F531" s="247" t="s">
        <v>167</v>
      </c>
      <c r="G531" s="245"/>
      <c r="H531" s="248">
        <v>1881.60925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163</v>
      </c>
      <c r="AU531" s="254" t="s">
        <v>88</v>
      </c>
      <c r="AV531" s="14" t="s">
        <v>161</v>
      </c>
      <c r="AW531" s="14" t="s">
        <v>35</v>
      </c>
      <c r="AX531" s="14" t="s">
        <v>86</v>
      </c>
      <c r="AY531" s="254" t="s">
        <v>153</v>
      </c>
    </row>
    <row r="532" s="2" customFormat="1" ht="24.15" customHeight="1">
      <c r="A532" s="39"/>
      <c r="B532" s="40"/>
      <c r="C532" s="219" t="s">
        <v>992</v>
      </c>
      <c r="D532" s="219" t="s">
        <v>156</v>
      </c>
      <c r="E532" s="220" t="s">
        <v>993</v>
      </c>
      <c r="F532" s="221" t="s">
        <v>994</v>
      </c>
      <c r="G532" s="222" t="s">
        <v>170</v>
      </c>
      <c r="H532" s="223">
        <v>1881.6089999999999</v>
      </c>
      <c r="I532" s="224"/>
      <c r="J532" s="225">
        <f>ROUND(I532*H532,2)</f>
        <v>0</v>
      </c>
      <c r="K532" s="221" t="s">
        <v>160</v>
      </c>
      <c r="L532" s="45"/>
      <c r="M532" s="226" t="s">
        <v>1</v>
      </c>
      <c r="N532" s="227" t="s">
        <v>43</v>
      </c>
      <c r="O532" s="92"/>
      <c r="P532" s="228">
        <f>O532*H532</f>
        <v>0</v>
      </c>
      <c r="Q532" s="228">
        <v>0.01103</v>
      </c>
      <c r="R532" s="228">
        <f>Q532*H532</f>
        <v>20.754147269999997</v>
      </c>
      <c r="S532" s="228">
        <v>0</v>
      </c>
      <c r="T532" s="229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0" t="s">
        <v>161</v>
      </c>
      <c r="AT532" s="230" t="s">
        <v>156</v>
      </c>
      <c r="AU532" s="230" t="s">
        <v>88</v>
      </c>
      <c r="AY532" s="18" t="s">
        <v>153</v>
      </c>
      <c r="BE532" s="231">
        <f>IF(N532="základní",J532,0)</f>
        <v>0</v>
      </c>
      <c r="BF532" s="231">
        <f>IF(N532="snížená",J532,0)</f>
        <v>0</v>
      </c>
      <c r="BG532" s="231">
        <f>IF(N532="zákl. přenesená",J532,0)</f>
        <v>0</v>
      </c>
      <c r="BH532" s="231">
        <f>IF(N532="sníž. přenesená",J532,0)</f>
        <v>0</v>
      </c>
      <c r="BI532" s="231">
        <f>IF(N532="nulová",J532,0)</f>
        <v>0</v>
      </c>
      <c r="BJ532" s="18" t="s">
        <v>86</v>
      </c>
      <c r="BK532" s="231">
        <f>ROUND(I532*H532,2)</f>
        <v>0</v>
      </c>
      <c r="BL532" s="18" t="s">
        <v>161</v>
      </c>
      <c r="BM532" s="230" t="s">
        <v>995</v>
      </c>
    </row>
    <row r="533" s="13" customFormat="1">
      <c r="A533" s="13"/>
      <c r="B533" s="232"/>
      <c r="C533" s="233"/>
      <c r="D533" s="234" t="s">
        <v>163</v>
      </c>
      <c r="E533" s="235" t="s">
        <v>1</v>
      </c>
      <c r="F533" s="236" t="s">
        <v>961</v>
      </c>
      <c r="G533" s="233"/>
      <c r="H533" s="237">
        <v>39.621000000000002</v>
      </c>
      <c r="I533" s="238"/>
      <c r="J533" s="233"/>
      <c r="K533" s="233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163</v>
      </c>
      <c r="AU533" s="243" t="s">
        <v>88</v>
      </c>
      <c r="AV533" s="13" t="s">
        <v>88</v>
      </c>
      <c r="AW533" s="13" t="s">
        <v>35</v>
      </c>
      <c r="AX533" s="13" t="s">
        <v>78</v>
      </c>
      <c r="AY533" s="243" t="s">
        <v>153</v>
      </c>
    </row>
    <row r="534" s="13" customFormat="1">
      <c r="A534" s="13"/>
      <c r="B534" s="232"/>
      <c r="C534" s="233"/>
      <c r="D534" s="234" t="s">
        <v>163</v>
      </c>
      <c r="E534" s="235" t="s">
        <v>1</v>
      </c>
      <c r="F534" s="236" t="s">
        <v>962</v>
      </c>
      <c r="G534" s="233"/>
      <c r="H534" s="237">
        <v>48.479999999999997</v>
      </c>
      <c r="I534" s="238"/>
      <c r="J534" s="233"/>
      <c r="K534" s="233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163</v>
      </c>
      <c r="AU534" s="243" t="s">
        <v>88</v>
      </c>
      <c r="AV534" s="13" t="s">
        <v>88</v>
      </c>
      <c r="AW534" s="13" t="s">
        <v>35</v>
      </c>
      <c r="AX534" s="13" t="s">
        <v>78</v>
      </c>
      <c r="AY534" s="243" t="s">
        <v>153</v>
      </c>
    </row>
    <row r="535" s="13" customFormat="1">
      <c r="A535" s="13"/>
      <c r="B535" s="232"/>
      <c r="C535" s="233"/>
      <c r="D535" s="234" t="s">
        <v>163</v>
      </c>
      <c r="E535" s="235" t="s">
        <v>1</v>
      </c>
      <c r="F535" s="236" t="s">
        <v>963</v>
      </c>
      <c r="G535" s="233"/>
      <c r="H535" s="237">
        <v>116.40949999999999</v>
      </c>
      <c r="I535" s="238"/>
      <c r="J535" s="233"/>
      <c r="K535" s="233"/>
      <c r="L535" s="239"/>
      <c r="M535" s="240"/>
      <c r="N535" s="241"/>
      <c r="O535" s="241"/>
      <c r="P535" s="241"/>
      <c r="Q535" s="241"/>
      <c r="R535" s="241"/>
      <c r="S535" s="241"/>
      <c r="T535" s="24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3" t="s">
        <v>163</v>
      </c>
      <c r="AU535" s="243" t="s">
        <v>88</v>
      </c>
      <c r="AV535" s="13" t="s">
        <v>88</v>
      </c>
      <c r="AW535" s="13" t="s">
        <v>35</v>
      </c>
      <c r="AX535" s="13" t="s">
        <v>78</v>
      </c>
      <c r="AY535" s="243" t="s">
        <v>153</v>
      </c>
    </row>
    <row r="536" s="13" customFormat="1">
      <c r="A536" s="13"/>
      <c r="B536" s="232"/>
      <c r="C536" s="233"/>
      <c r="D536" s="234" t="s">
        <v>163</v>
      </c>
      <c r="E536" s="235" t="s">
        <v>1</v>
      </c>
      <c r="F536" s="236" t="s">
        <v>964</v>
      </c>
      <c r="G536" s="233"/>
      <c r="H536" s="237">
        <v>82.143000000000001</v>
      </c>
      <c r="I536" s="238"/>
      <c r="J536" s="233"/>
      <c r="K536" s="233"/>
      <c r="L536" s="239"/>
      <c r="M536" s="240"/>
      <c r="N536" s="241"/>
      <c r="O536" s="241"/>
      <c r="P536" s="241"/>
      <c r="Q536" s="241"/>
      <c r="R536" s="241"/>
      <c r="S536" s="241"/>
      <c r="T536" s="24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3" t="s">
        <v>163</v>
      </c>
      <c r="AU536" s="243" t="s">
        <v>88</v>
      </c>
      <c r="AV536" s="13" t="s">
        <v>88</v>
      </c>
      <c r="AW536" s="13" t="s">
        <v>35</v>
      </c>
      <c r="AX536" s="13" t="s">
        <v>78</v>
      </c>
      <c r="AY536" s="243" t="s">
        <v>153</v>
      </c>
    </row>
    <row r="537" s="13" customFormat="1">
      <c r="A537" s="13"/>
      <c r="B537" s="232"/>
      <c r="C537" s="233"/>
      <c r="D537" s="234" t="s">
        <v>163</v>
      </c>
      <c r="E537" s="235" t="s">
        <v>1</v>
      </c>
      <c r="F537" s="236" t="s">
        <v>965</v>
      </c>
      <c r="G537" s="233"/>
      <c r="H537" s="237">
        <v>70.944000000000003</v>
      </c>
      <c r="I537" s="238"/>
      <c r="J537" s="233"/>
      <c r="K537" s="233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163</v>
      </c>
      <c r="AU537" s="243" t="s">
        <v>88</v>
      </c>
      <c r="AV537" s="13" t="s">
        <v>88</v>
      </c>
      <c r="AW537" s="13" t="s">
        <v>35</v>
      </c>
      <c r="AX537" s="13" t="s">
        <v>78</v>
      </c>
      <c r="AY537" s="243" t="s">
        <v>153</v>
      </c>
    </row>
    <row r="538" s="13" customFormat="1">
      <c r="A538" s="13"/>
      <c r="B538" s="232"/>
      <c r="C538" s="233"/>
      <c r="D538" s="234" t="s">
        <v>163</v>
      </c>
      <c r="E538" s="235" t="s">
        <v>1</v>
      </c>
      <c r="F538" s="236" t="s">
        <v>966</v>
      </c>
      <c r="G538" s="233"/>
      <c r="H538" s="237">
        <v>111.982</v>
      </c>
      <c r="I538" s="238"/>
      <c r="J538" s="233"/>
      <c r="K538" s="233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163</v>
      </c>
      <c r="AU538" s="243" t="s">
        <v>88</v>
      </c>
      <c r="AV538" s="13" t="s">
        <v>88</v>
      </c>
      <c r="AW538" s="13" t="s">
        <v>35</v>
      </c>
      <c r="AX538" s="13" t="s">
        <v>78</v>
      </c>
      <c r="AY538" s="243" t="s">
        <v>153</v>
      </c>
    </row>
    <row r="539" s="13" customFormat="1">
      <c r="A539" s="13"/>
      <c r="B539" s="232"/>
      <c r="C539" s="233"/>
      <c r="D539" s="234" t="s">
        <v>163</v>
      </c>
      <c r="E539" s="235" t="s">
        <v>1</v>
      </c>
      <c r="F539" s="236" t="s">
        <v>967</v>
      </c>
      <c r="G539" s="233"/>
      <c r="H539" s="237">
        <v>64.406000000000006</v>
      </c>
      <c r="I539" s="238"/>
      <c r="J539" s="233"/>
      <c r="K539" s="233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163</v>
      </c>
      <c r="AU539" s="243" t="s">
        <v>88</v>
      </c>
      <c r="AV539" s="13" t="s">
        <v>88</v>
      </c>
      <c r="AW539" s="13" t="s">
        <v>35</v>
      </c>
      <c r="AX539" s="13" t="s">
        <v>78</v>
      </c>
      <c r="AY539" s="243" t="s">
        <v>153</v>
      </c>
    </row>
    <row r="540" s="13" customFormat="1">
      <c r="A540" s="13"/>
      <c r="B540" s="232"/>
      <c r="C540" s="233"/>
      <c r="D540" s="234" t="s">
        <v>163</v>
      </c>
      <c r="E540" s="235" t="s">
        <v>1</v>
      </c>
      <c r="F540" s="236" t="s">
        <v>968</v>
      </c>
      <c r="G540" s="233"/>
      <c r="H540" s="237">
        <v>60.600749999999998</v>
      </c>
      <c r="I540" s="238"/>
      <c r="J540" s="233"/>
      <c r="K540" s="233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163</v>
      </c>
      <c r="AU540" s="243" t="s">
        <v>88</v>
      </c>
      <c r="AV540" s="13" t="s">
        <v>88</v>
      </c>
      <c r="AW540" s="13" t="s">
        <v>35</v>
      </c>
      <c r="AX540" s="13" t="s">
        <v>78</v>
      </c>
      <c r="AY540" s="243" t="s">
        <v>153</v>
      </c>
    </row>
    <row r="541" s="13" customFormat="1">
      <c r="A541" s="13"/>
      <c r="B541" s="232"/>
      <c r="C541" s="233"/>
      <c r="D541" s="234" t="s">
        <v>163</v>
      </c>
      <c r="E541" s="235" t="s">
        <v>1</v>
      </c>
      <c r="F541" s="236" t="s">
        <v>969</v>
      </c>
      <c r="G541" s="233"/>
      <c r="H541" s="237">
        <v>23.439</v>
      </c>
      <c r="I541" s="238"/>
      <c r="J541" s="233"/>
      <c r="K541" s="233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163</v>
      </c>
      <c r="AU541" s="243" t="s">
        <v>88</v>
      </c>
      <c r="AV541" s="13" t="s">
        <v>88</v>
      </c>
      <c r="AW541" s="13" t="s">
        <v>35</v>
      </c>
      <c r="AX541" s="13" t="s">
        <v>78</v>
      </c>
      <c r="AY541" s="243" t="s">
        <v>153</v>
      </c>
    </row>
    <row r="542" s="13" customFormat="1">
      <c r="A542" s="13"/>
      <c r="B542" s="232"/>
      <c r="C542" s="233"/>
      <c r="D542" s="234" t="s">
        <v>163</v>
      </c>
      <c r="E542" s="235" t="s">
        <v>1</v>
      </c>
      <c r="F542" s="236" t="s">
        <v>970</v>
      </c>
      <c r="G542" s="233"/>
      <c r="H542" s="237">
        <v>26.262</v>
      </c>
      <c r="I542" s="238"/>
      <c r="J542" s="233"/>
      <c r="K542" s="233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163</v>
      </c>
      <c r="AU542" s="243" t="s">
        <v>88</v>
      </c>
      <c r="AV542" s="13" t="s">
        <v>88</v>
      </c>
      <c r="AW542" s="13" t="s">
        <v>35</v>
      </c>
      <c r="AX542" s="13" t="s">
        <v>78</v>
      </c>
      <c r="AY542" s="243" t="s">
        <v>153</v>
      </c>
    </row>
    <row r="543" s="13" customFormat="1">
      <c r="A543" s="13"/>
      <c r="B543" s="232"/>
      <c r="C543" s="233"/>
      <c r="D543" s="234" t="s">
        <v>163</v>
      </c>
      <c r="E543" s="235" t="s">
        <v>1</v>
      </c>
      <c r="F543" s="236" t="s">
        <v>971</v>
      </c>
      <c r="G543" s="233"/>
      <c r="H543" s="237">
        <v>40.648499999999999</v>
      </c>
      <c r="I543" s="238"/>
      <c r="J543" s="233"/>
      <c r="K543" s="233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163</v>
      </c>
      <c r="AU543" s="243" t="s">
        <v>88</v>
      </c>
      <c r="AV543" s="13" t="s">
        <v>88</v>
      </c>
      <c r="AW543" s="13" t="s">
        <v>35</v>
      </c>
      <c r="AX543" s="13" t="s">
        <v>78</v>
      </c>
      <c r="AY543" s="243" t="s">
        <v>153</v>
      </c>
    </row>
    <row r="544" s="13" customFormat="1">
      <c r="A544" s="13"/>
      <c r="B544" s="232"/>
      <c r="C544" s="233"/>
      <c r="D544" s="234" t="s">
        <v>163</v>
      </c>
      <c r="E544" s="235" t="s">
        <v>1</v>
      </c>
      <c r="F544" s="236" t="s">
        <v>972</v>
      </c>
      <c r="G544" s="233"/>
      <c r="H544" s="237">
        <v>20.196000000000002</v>
      </c>
      <c r="I544" s="238"/>
      <c r="J544" s="233"/>
      <c r="K544" s="233"/>
      <c r="L544" s="239"/>
      <c r="M544" s="240"/>
      <c r="N544" s="241"/>
      <c r="O544" s="241"/>
      <c r="P544" s="241"/>
      <c r="Q544" s="241"/>
      <c r="R544" s="241"/>
      <c r="S544" s="241"/>
      <c r="T544" s="24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3" t="s">
        <v>163</v>
      </c>
      <c r="AU544" s="243" t="s">
        <v>88</v>
      </c>
      <c r="AV544" s="13" t="s">
        <v>88</v>
      </c>
      <c r="AW544" s="13" t="s">
        <v>35</v>
      </c>
      <c r="AX544" s="13" t="s">
        <v>78</v>
      </c>
      <c r="AY544" s="243" t="s">
        <v>153</v>
      </c>
    </row>
    <row r="545" s="13" customFormat="1">
      <c r="A545" s="13"/>
      <c r="B545" s="232"/>
      <c r="C545" s="233"/>
      <c r="D545" s="234" t="s">
        <v>163</v>
      </c>
      <c r="E545" s="235" t="s">
        <v>1</v>
      </c>
      <c r="F545" s="236" t="s">
        <v>973</v>
      </c>
      <c r="G545" s="233"/>
      <c r="H545" s="237">
        <v>29.244</v>
      </c>
      <c r="I545" s="238"/>
      <c r="J545" s="233"/>
      <c r="K545" s="233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163</v>
      </c>
      <c r="AU545" s="243" t="s">
        <v>88</v>
      </c>
      <c r="AV545" s="13" t="s">
        <v>88</v>
      </c>
      <c r="AW545" s="13" t="s">
        <v>35</v>
      </c>
      <c r="AX545" s="13" t="s">
        <v>78</v>
      </c>
      <c r="AY545" s="243" t="s">
        <v>153</v>
      </c>
    </row>
    <row r="546" s="13" customFormat="1">
      <c r="A546" s="13"/>
      <c r="B546" s="232"/>
      <c r="C546" s="233"/>
      <c r="D546" s="234" t="s">
        <v>163</v>
      </c>
      <c r="E546" s="235" t="s">
        <v>1</v>
      </c>
      <c r="F546" s="236" t="s">
        <v>974</v>
      </c>
      <c r="G546" s="233"/>
      <c r="H546" s="237">
        <v>107.37000000000001</v>
      </c>
      <c r="I546" s="238"/>
      <c r="J546" s="233"/>
      <c r="K546" s="233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163</v>
      </c>
      <c r="AU546" s="243" t="s">
        <v>88</v>
      </c>
      <c r="AV546" s="13" t="s">
        <v>88</v>
      </c>
      <c r="AW546" s="13" t="s">
        <v>35</v>
      </c>
      <c r="AX546" s="13" t="s">
        <v>78</v>
      </c>
      <c r="AY546" s="243" t="s">
        <v>153</v>
      </c>
    </row>
    <row r="547" s="13" customFormat="1">
      <c r="A547" s="13"/>
      <c r="B547" s="232"/>
      <c r="C547" s="233"/>
      <c r="D547" s="234" t="s">
        <v>163</v>
      </c>
      <c r="E547" s="235" t="s">
        <v>1</v>
      </c>
      <c r="F547" s="236" t="s">
        <v>975</v>
      </c>
      <c r="G547" s="233"/>
      <c r="H547" s="237">
        <v>50.872</v>
      </c>
      <c r="I547" s="238"/>
      <c r="J547" s="233"/>
      <c r="K547" s="233"/>
      <c r="L547" s="239"/>
      <c r="M547" s="240"/>
      <c r="N547" s="241"/>
      <c r="O547" s="241"/>
      <c r="P547" s="241"/>
      <c r="Q547" s="241"/>
      <c r="R547" s="241"/>
      <c r="S547" s="241"/>
      <c r="T547" s="24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3" t="s">
        <v>163</v>
      </c>
      <c r="AU547" s="243" t="s">
        <v>88</v>
      </c>
      <c r="AV547" s="13" t="s">
        <v>88</v>
      </c>
      <c r="AW547" s="13" t="s">
        <v>35</v>
      </c>
      <c r="AX547" s="13" t="s">
        <v>78</v>
      </c>
      <c r="AY547" s="243" t="s">
        <v>153</v>
      </c>
    </row>
    <row r="548" s="13" customFormat="1">
      <c r="A548" s="13"/>
      <c r="B548" s="232"/>
      <c r="C548" s="233"/>
      <c r="D548" s="234" t="s">
        <v>163</v>
      </c>
      <c r="E548" s="235" t="s">
        <v>1</v>
      </c>
      <c r="F548" s="236" t="s">
        <v>976</v>
      </c>
      <c r="G548" s="233"/>
      <c r="H548" s="237">
        <v>44.136000000000003</v>
      </c>
      <c r="I548" s="238"/>
      <c r="J548" s="233"/>
      <c r="K548" s="233"/>
      <c r="L548" s="239"/>
      <c r="M548" s="240"/>
      <c r="N548" s="241"/>
      <c r="O548" s="241"/>
      <c r="P548" s="241"/>
      <c r="Q548" s="241"/>
      <c r="R548" s="241"/>
      <c r="S548" s="241"/>
      <c r="T548" s="24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3" t="s">
        <v>163</v>
      </c>
      <c r="AU548" s="243" t="s">
        <v>88</v>
      </c>
      <c r="AV548" s="13" t="s">
        <v>88</v>
      </c>
      <c r="AW548" s="13" t="s">
        <v>35</v>
      </c>
      <c r="AX548" s="13" t="s">
        <v>78</v>
      </c>
      <c r="AY548" s="243" t="s">
        <v>153</v>
      </c>
    </row>
    <row r="549" s="13" customFormat="1">
      <c r="A549" s="13"/>
      <c r="B549" s="232"/>
      <c r="C549" s="233"/>
      <c r="D549" s="234" t="s">
        <v>163</v>
      </c>
      <c r="E549" s="235" t="s">
        <v>1</v>
      </c>
      <c r="F549" s="236" t="s">
        <v>977</v>
      </c>
      <c r="G549" s="233"/>
      <c r="H549" s="237">
        <v>40.6661</v>
      </c>
      <c r="I549" s="238"/>
      <c r="J549" s="233"/>
      <c r="K549" s="233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163</v>
      </c>
      <c r="AU549" s="243" t="s">
        <v>88</v>
      </c>
      <c r="AV549" s="13" t="s">
        <v>88</v>
      </c>
      <c r="AW549" s="13" t="s">
        <v>35</v>
      </c>
      <c r="AX549" s="13" t="s">
        <v>78</v>
      </c>
      <c r="AY549" s="243" t="s">
        <v>153</v>
      </c>
    </row>
    <row r="550" s="13" customFormat="1">
      <c r="A550" s="13"/>
      <c r="B550" s="232"/>
      <c r="C550" s="233"/>
      <c r="D550" s="234" t="s">
        <v>163</v>
      </c>
      <c r="E550" s="235" t="s">
        <v>1</v>
      </c>
      <c r="F550" s="236" t="s">
        <v>978</v>
      </c>
      <c r="G550" s="233"/>
      <c r="H550" s="237">
        <v>3.456</v>
      </c>
      <c r="I550" s="238"/>
      <c r="J550" s="233"/>
      <c r="K550" s="233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163</v>
      </c>
      <c r="AU550" s="243" t="s">
        <v>88</v>
      </c>
      <c r="AV550" s="13" t="s">
        <v>88</v>
      </c>
      <c r="AW550" s="13" t="s">
        <v>35</v>
      </c>
      <c r="AX550" s="13" t="s">
        <v>78</v>
      </c>
      <c r="AY550" s="243" t="s">
        <v>153</v>
      </c>
    </row>
    <row r="551" s="16" customFormat="1">
      <c r="A551" s="16"/>
      <c r="B551" s="278"/>
      <c r="C551" s="279"/>
      <c r="D551" s="234" t="s">
        <v>163</v>
      </c>
      <c r="E551" s="280" t="s">
        <v>1</v>
      </c>
      <c r="F551" s="281" t="s">
        <v>606</v>
      </c>
      <c r="G551" s="279"/>
      <c r="H551" s="282">
        <v>980.87585000000001</v>
      </c>
      <c r="I551" s="283"/>
      <c r="J551" s="279"/>
      <c r="K551" s="279"/>
      <c r="L551" s="284"/>
      <c r="M551" s="285"/>
      <c r="N551" s="286"/>
      <c r="O551" s="286"/>
      <c r="P551" s="286"/>
      <c r="Q551" s="286"/>
      <c r="R551" s="286"/>
      <c r="S551" s="286"/>
      <c r="T551" s="287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T551" s="288" t="s">
        <v>163</v>
      </c>
      <c r="AU551" s="288" t="s">
        <v>88</v>
      </c>
      <c r="AV551" s="16" t="s">
        <v>173</v>
      </c>
      <c r="AW551" s="16" t="s">
        <v>35</v>
      </c>
      <c r="AX551" s="16" t="s">
        <v>78</v>
      </c>
      <c r="AY551" s="288" t="s">
        <v>153</v>
      </c>
    </row>
    <row r="552" s="13" customFormat="1">
      <c r="A552" s="13"/>
      <c r="B552" s="232"/>
      <c r="C552" s="233"/>
      <c r="D552" s="234" t="s">
        <v>163</v>
      </c>
      <c r="E552" s="235" t="s">
        <v>1</v>
      </c>
      <c r="F552" s="236" t="s">
        <v>979</v>
      </c>
      <c r="G552" s="233"/>
      <c r="H552" s="237">
        <v>65.346999999999994</v>
      </c>
      <c r="I552" s="238"/>
      <c r="J552" s="233"/>
      <c r="K552" s="233"/>
      <c r="L552" s="239"/>
      <c r="M552" s="240"/>
      <c r="N552" s="241"/>
      <c r="O552" s="241"/>
      <c r="P552" s="241"/>
      <c r="Q552" s="241"/>
      <c r="R552" s="241"/>
      <c r="S552" s="241"/>
      <c r="T552" s="24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3" t="s">
        <v>163</v>
      </c>
      <c r="AU552" s="243" t="s">
        <v>88</v>
      </c>
      <c r="AV552" s="13" t="s">
        <v>88</v>
      </c>
      <c r="AW552" s="13" t="s">
        <v>35</v>
      </c>
      <c r="AX552" s="13" t="s">
        <v>78</v>
      </c>
      <c r="AY552" s="243" t="s">
        <v>153</v>
      </c>
    </row>
    <row r="553" s="13" customFormat="1">
      <c r="A553" s="13"/>
      <c r="B553" s="232"/>
      <c r="C553" s="233"/>
      <c r="D553" s="234" t="s">
        <v>163</v>
      </c>
      <c r="E553" s="235" t="s">
        <v>1</v>
      </c>
      <c r="F553" s="236" t="s">
        <v>980</v>
      </c>
      <c r="G553" s="233"/>
      <c r="H553" s="237">
        <v>121.856</v>
      </c>
      <c r="I553" s="238"/>
      <c r="J553" s="233"/>
      <c r="K553" s="233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163</v>
      </c>
      <c r="AU553" s="243" t="s">
        <v>88</v>
      </c>
      <c r="AV553" s="13" t="s">
        <v>88</v>
      </c>
      <c r="AW553" s="13" t="s">
        <v>35</v>
      </c>
      <c r="AX553" s="13" t="s">
        <v>78</v>
      </c>
      <c r="AY553" s="243" t="s">
        <v>153</v>
      </c>
    </row>
    <row r="554" s="13" customFormat="1">
      <c r="A554" s="13"/>
      <c r="B554" s="232"/>
      <c r="C554" s="233"/>
      <c r="D554" s="234" t="s">
        <v>163</v>
      </c>
      <c r="E554" s="235" t="s">
        <v>1</v>
      </c>
      <c r="F554" s="236" t="s">
        <v>981</v>
      </c>
      <c r="G554" s="233"/>
      <c r="H554" s="237">
        <v>74.094399999999993</v>
      </c>
      <c r="I554" s="238"/>
      <c r="J554" s="233"/>
      <c r="K554" s="233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163</v>
      </c>
      <c r="AU554" s="243" t="s">
        <v>88</v>
      </c>
      <c r="AV554" s="13" t="s">
        <v>88</v>
      </c>
      <c r="AW554" s="13" t="s">
        <v>35</v>
      </c>
      <c r="AX554" s="13" t="s">
        <v>78</v>
      </c>
      <c r="AY554" s="243" t="s">
        <v>153</v>
      </c>
    </row>
    <row r="555" s="13" customFormat="1">
      <c r="A555" s="13"/>
      <c r="B555" s="232"/>
      <c r="C555" s="233"/>
      <c r="D555" s="234" t="s">
        <v>163</v>
      </c>
      <c r="E555" s="235" t="s">
        <v>1</v>
      </c>
      <c r="F555" s="236" t="s">
        <v>982</v>
      </c>
      <c r="G555" s="233"/>
      <c r="H555" s="237">
        <v>118.846</v>
      </c>
      <c r="I555" s="238"/>
      <c r="J555" s="233"/>
      <c r="K555" s="233"/>
      <c r="L555" s="239"/>
      <c r="M555" s="240"/>
      <c r="N555" s="241"/>
      <c r="O555" s="241"/>
      <c r="P555" s="241"/>
      <c r="Q555" s="241"/>
      <c r="R555" s="241"/>
      <c r="S555" s="241"/>
      <c r="T555" s="24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3" t="s">
        <v>163</v>
      </c>
      <c r="AU555" s="243" t="s">
        <v>88</v>
      </c>
      <c r="AV555" s="13" t="s">
        <v>88</v>
      </c>
      <c r="AW555" s="13" t="s">
        <v>35</v>
      </c>
      <c r="AX555" s="13" t="s">
        <v>78</v>
      </c>
      <c r="AY555" s="243" t="s">
        <v>153</v>
      </c>
    </row>
    <row r="556" s="13" customFormat="1">
      <c r="A556" s="13"/>
      <c r="B556" s="232"/>
      <c r="C556" s="233"/>
      <c r="D556" s="234" t="s">
        <v>163</v>
      </c>
      <c r="E556" s="235" t="s">
        <v>1</v>
      </c>
      <c r="F556" s="236" t="s">
        <v>983</v>
      </c>
      <c r="G556" s="233"/>
      <c r="H556" s="237">
        <v>67.537999999999997</v>
      </c>
      <c r="I556" s="238"/>
      <c r="J556" s="233"/>
      <c r="K556" s="233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163</v>
      </c>
      <c r="AU556" s="243" t="s">
        <v>88</v>
      </c>
      <c r="AV556" s="13" t="s">
        <v>88</v>
      </c>
      <c r="AW556" s="13" t="s">
        <v>35</v>
      </c>
      <c r="AX556" s="13" t="s">
        <v>78</v>
      </c>
      <c r="AY556" s="243" t="s">
        <v>153</v>
      </c>
    </row>
    <row r="557" s="13" customFormat="1">
      <c r="A557" s="13"/>
      <c r="B557" s="232"/>
      <c r="C557" s="233"/>
      <c r="D557" s="234" t="s">
        <v>163</v>
      </c>
      <c r="E557" s="235" t="s">
        <v>1</v>
      </c>
      <c r="F557" s="236" t="s">
        <v>984</v>
      </c>
      <c r="G557" s="233"/>
      <c r="H557" s="237">
        <v>63.491999999999997</v>
      </c>
      <c r="I557" s="238"/>
      <c r="J557" s="233"/>
      <c r="K557" s="233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163</v>
      </c>
      <c r="AU557" s="243" t="s">
        <v>88</v>
      </c>
      <c r="AV557" s="13" t="s">
        <v>88</v>
      </c>
      <c r="AW557" s="13" t="s">
        <v>35</v>
      </c>
      <c r="AX557" s="13" t="s">
        <v>78</v>
      </c>
      <c r="AY557" s="243" t="s">
        <v>153</v>
      </c>
    </row>
    <row r="558" s="13" customFormat="1">
      <c r="A558" s="13"/>
      <c r="B558" s="232"/>
      <c r="C558" s="233"/>
      <c r="D558" s="234" t="s">
        <v>163</v>
      </c>
      <c r="E558" s="235" t="s">
        <v>1</v>
      </c>
      <c r="F558" s="236" t="s">
        <v>985</v>
      </c>
      <c r="G558" s="233"/>
      <c r="H558" s="237">
        <v>57.539999999999999</v>
      </c>
      <c r="I558" s="238"/>
      <c r="J558" s="233"/>
      <c r="K558" s="233"/>
      <c r="L558" s="239"/>
      <c r="M558" s="240"/>
      <c r="N558" s="241"/>
      <c r="O558" s="241"/>
      <c r="P558" s="241"/>
      <c r="Q558" s="241"/>
      <c r="R558" s="241"/>
      <c r="S558" s="241"/>
      <c r="T558" s="24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3" t="s">
        <v>163</v>
      </c>
      <c r="AU558" s="243" t="s">
        <v>88</v>
      </c>
      <c r="AV558" s="13" t="s">
        <v>88</v>
      </c>
      <c r="AW558" s="13" t="s">
        <v>35</v>
      </c>
      <c r="AX558" s="13" t="s">
        <v>78</v>
      </c>
      <c r="AY558" s="243" t="s">
        <v>153</v>
      </c>
    </row>
    <row r="559" s="13" customFormat="1">
      <c r="A559" s="13"/>
      <c r="B559" s="232"/>
      <c r="C559" s="233"/>
      <c r="D559" s="234" t="s">
        <v>163</v>
      </c>
      <c r="E559" s="235" t="s">
        <v>1</v>
      </c>
      <c r="F559" s="236" t="s">
        <v>986</v>
      </c>
      <c r="G559" s="233"/>
      <c r="H559" s="237">
        <v>23.154</v>
      </c>
      <c r="I559" s="238"/>
      <c r="J559" s="233"/>
      <c r="K559" s="233"/>
      <c r="L559" s="239"/>
      <c r="M559" s="240"/>
      <c r="N559" s="241"/>
      <c r="O559" s="241"/>
      <c r="P559" s="241"/>
      <c r="Q559" s="241"/>
      <c r="R559" s="241"/>
      <c r="S559" s="241"/>
      <c r="T559" s="24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3" t="s">
        <v>163</v>
      </c>
      <c r="AU559" s="243" t="s">
        <v>88</v>
      </c>
      <c r="AV559" s="13" t="s">
        <v>88</v>
      </c>
      <c r="AW559" s="13" t="s">
        <v>35</v>
      </c>
      <c r="AX559" s="13" t="s">
        <v>78</v>
      </c>
      <c r="AY559" s="243" t="s">
        <v>153</v>
      </c>
    </row>
    <row r="560" s="13" customFormat="1">
      <c r="A560" s="13"/>
      <c r="B560" s="232"/>
      <c r="C560" s="233"/>
      <c r="D560" s="234" t="s">
        <v>163</v>
      </c>
      <c r="E560" s="235" t="s">
        <v>1</v>
      </c>
      <c r="F560" s="236" t="s">
        <v>987</v>
      </c>
      <c r="G560" s="233"/>
      <c r="H560" s="237">
        <v>67.146000000000001</v>
      </c>
      <c r="I560" s="238"/>
      <c r="J560" s="233"/>
      <c r="K560" s="233"/>
      <c r="L560" s="239"/>
      <c r="M560" s="240"/>
      <c r="N560" s="241"/>
      <c r="O560" s="241"/>
      <c r="P560" s="241"/>
      <c r="Q560" s="241"/>
      <c r="R560" s="241"/>
      <c r="S560" s="241"/>
      <c r="T560" s="24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3" t="s">
        <v>163</v>
      </c>
      <c r="AU560" s="243" t="s">
        <v>88</v>
      </c>
      <c r="AV560" s="13" t="s">
        <v>88</v>
      </c>
      <c r="AW560" s="13" t="s">
        <v>35</v>
      </c>
      <c r="AX560" s="13" t="s">
        <v>78</v>
      </c>
      <c r="AY560" s="243" t="s">
        <v>153</v>
      </c>
    </row>
    <row r="561" s="13" customFormat="1">
      <c r="A561" s="13"/>
      <c r="B561" s="232"/>
      <c r="C561" s="233"/>
      <c r="D561" s="234" t="s">
        <v>163</v>
      </c>
      <c r="E561" s="235" t="s">
        <v>1</v>
      </c>
      <c r="F561" s="236" t="s">
        <v>988</v>
      </c>
      <c r="G561" s="233"/>
      <c r="H561" s="237">
        <v>108.481</v>
      </c>
      <c r="I561" s="238"/>
      <c r="J561" s="233"/>
      <c r="K561" s="233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163</v>
      </c>
      <c r="AU561" s="243" t="s">
        <v>88</v>
      </c>
      <c r="AV561" s="13" t="s">
        <v>88</v>
      </c>
      <c r="AW561" s="13" t="s">
        <v>35</v>
      </c>
      <c r="AX561" s="13" t="s">
        <v>78</v>
      </c>
      <c r="AY561" s="243" t="s">
        <v>153</v>
      </c>
    </row>
    <row r="562" s="13" customFormat="1">
      <c r="A562" s="13"/>
      <c r="B562" s="232"/>
      <c r="C562" s="233"/>
      <c r="D562" s="234" t="s">
        <v>163</v>
      </c>
      <c r="E562" s="235" t="s">
        <v>1</v>
      </c>
      <c r="F562" s="236" t="s">
        <v>989</v>
      </c>
      <c r="G562" s="233"/>
      <c r="H562" s="237">
        <v>38.07</v>
      </c>
      <c r="I562" s="238"/>
      <c r="J562" s="233"/>
      <c r="K562" s="233"/>
      <c r="L562" s="239"/>
      <c r="M562" s="240"/>
      <c r="N562" s="241"/>
      <c r="O562" s="241"/>
      <c r="P562" s="241"/>
      <c r="Q562" s="241"/>
      <c r="R562" s="241"/>
      <c r="S562" s="241"/>
      <c r="T562" s="24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3" t="s">
        <v>163</v>
      </c>
      <c r="AU562" s="243" t="s">
        <v>88</v>
      </c>
      <c r="AV562" s="13" t="s">
        <v>88</v>
      </c>
      <c r="AW562" s="13" t="s">
        <v>35</v>
      </c>
      <c r="AX562" s="13" t="s">
        <v>78</v>
      </c>
      <c r="AY562" s="243" t="s">
        <v>153</v>
      </c>
    </row>
    <row r="563" s="13" customFormat="1">
      <c r="A563" s="13"/>
      <c r="B563" s="232"/>
      <c r="C563" s="233"/>
      <c r="D563" s="234" t="s">
        <v>163</v>
      </c>
      <c r="E563" s="235" t="s">
        <v>1</v>
      </c>
      <c r="F563" s="236" t="s">
        <v>990</v>
      </c>
      <c r="G563" s="233"/>
      <c r="H563" s="237">
        <v>59.835000000000001</v>
      </c>
      <c r="I563" s="238"/>
      <c r="J563" s="233"/>
      <c r="K563" s="233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163</v>
      </c>
      <c r="AU563" s="243" t="s">
        <v>88</v>
      </c>
      <c r="AV563" s="13" t="s">
        <v>88</v>
      </c>
      <c r="AW563" s="13" t="s">
        <v>35</v>
      </c>
      <c r="AX563" s="13" t="s">
        <v>78</v>
      </c>
      <c r="AY563" s="243" t="s">
        <v>153</v>
      </c>
    </row>
    <row r="564" s="13" customFormat="1">
      <c r="A564" s="13"/>
      <c r="B564" s="232"/>
      <c r="C564" s="233"/>
      <c r="D564" s="234" t="s">
        <v>163</v>
      </c>
      <c r="E564" s="235" t="s">
        <v>1</v>
      </c>
      <c r="F564" s="236" t="s">
        <v>991</v>
      </c>
      <c r="G564" s="233"/>
      <c r="H564" s="237">
        <v>35.334000000000003</v>
      </c>
      <c r="I564" s="238"/>
      <c r="J564" s="233"/>
      <c r="K564" s="233"/>
      <c r="L564" s="239"/>
      <c r="M564" s="240"/>
      <c r="N564" s="241"/>
      <c r="O564" s="241"/>
      <c r="P564" s="241"/>
      <c r="Q564" s="241"/>
      <c r="R564" s="241"/>
      <c r="S564" s="241"/>
      <c r="T564" s="24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3" t="s">
        <v>163</v>
      </c>
      <c r="AU564" s="243" t="s">
        <v>88</v>
      </c>
      <c r="AV564" s="13" t="s">
        <v>88</v>
      </c>
      <c r="AW564" s="13" t="s">
        <v>35</v>
      </c>
      <c r="AX564" s="13" t="s">
        <v>78</v>
      </c>
      <c r="AY564" s="243" t="s">
        <v>153</v>
      </c>
    </row>
    <row r="565" s="16" customFormat="1">
      <c r="A565" s="16"/>
      <c r="B565" s="278"/>
      <c r="C565" s="279"/>
      <c r="D565" s="234" t="s">
        <v>163</v>
      </c>
      <c r="E565" s="280" t="s">
        <v>1</v>
      </c>
      <c r="F565" s="281" t="s">
        <v>606</v>
      </c>
      <c r="G565" s="279"/>
      <c r="H565" s="282">
        <v>900.73339999999996</v>
      </c>
      <c r="I565" s="283"/>
      <c r="J565" s="279"/>
      <c r="K565" s="279"/>
      <c r="L565" s="284"/>
      <c r="M565" s="285"/>
      <c r="N565" s="286"/>
      <c r="O565" s="286"/>
      <c r="P565" s="286"/>
      <c r="Q565" s="286"/>
      <c r="R565" s="286"/>
      <c r="S565" s="286"/>
      <c r="T565" s="287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T565" s="288" t="s">
        <v>163</v>
      </c>
      <c r="AU565" s="288" t="s">
        <v>88</v>
      </c>
      <c r="AV565" s="16" t="s">
        <v>173</v>
      </c>
      <c r="AW565" s="16" t="s">
        <v>35</v>
      </c>
      <c r="AX565" s="16" t="s">
        <v>78</v>
      </c>
      <c r="AY565" s="288" t="s">
        <v>153</v>
      </c>
    </row>
    <row r="566" s="14" customFormat="1">
      <c r="A566" s="14"/>
      <c r="B566" s="244"/>
      <c r="C566" s="245"/>
      <c r="D566" s="234" t="s">
        <v>163</v>
      </c>
      <c r="E566" s="246" t="s">
        <v>1</v>
      </c>
      <c r="F566" s="247" t="s">
        <v>167</v>
      </c>
      <c r="G566" s="245"/>
      <c r="H566" s="248">
        <v>1881.60925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163</v>
      </c>
      <c r="AU566" s="254" t="s">
        <v>88</v>
      </c>
      <c r="AV566" s="14" t="s">
        <v>161</v>
      </c>
      <c r="AW566" s="14" t="s">
        <v>35</v>
      </c>
      <c r="AX566" s="14" t="s">
        <v>86</v>
      </c>
      <c r="AY566" s="254" t="s">
        <v>153</v>
      </c>
    </row>
    <row r="567" s="2" customFormat="1" ht="24.15" customHeight="1">
      <c r="A567" s="39"/>
      <c r="B567" s="40"/>
      <c r="C567" s="219" t="s">
        <v>996</v>
      </c>
      <c r="D567" s="219" t="s">
        <v>156</v>
      </c>
      <c r="E567" s="220" t="s">
        <v>997</v>
      </c>
      <c r="F567" s="221" t="s">
        <v>998</v>
      </c>
      <c r="G567" s="222" t="s">
        <v>170</v>
      </c>
      <c r="H567" s="223">
        <v>114.542</v>
      </c>
      <c r="I567" s="224"/>
      <c r="J567" s="225">
        <f>ROUND(I567*H567,2)</f>
        <v>0</v>
      </c>
      <c r="K567" s="221" t="s">
        <v>160</v>
      </c>
      <c r="L567" s="45"/>
      <c r="M567" s="226" t="s">
        <v>1</v>
      </c>
      <c r="N567" s="227" t="s">
        <v>43</v>
      </c>
      <c r="O567" s="92"/>
      <c r="P567" s="228">
        <f>O567*H567</f>
        <v>0</v>
      </c>
      <c r="Q567" s="228">
        <v>0.0055199999999999997</v>
      </c>
      <c r="R567" s="228">
        <f>Q567*H567</f>
        <v>0.63227184000000003</v>
      </c>
      <c r="S567" s="228">
        <v>0</v>
      </c>
      <c r="T567" s="229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0" t="s">
        <v>161</v>
      </c>
      <c r="AT567" s="230" t="s">
        <v>156</v>
      </c>
      <c r="AU567" s="230" t="s">
        <v>88</v>
      </c>
      <c r="AY567" s="18" t="s">
        <v>153</v>
      </c>
      <c r="BE567" s="231">
        <f>IF(N567="základní",J567,0)</f>
        <v>0</v>
      </c>
      <c r="BF567" s="231">
        <f>IF(N567="snížená",J567,0)</f>
        <v>0</v>
      </c>
      <c r="BG567" s="231">
        <f>IF(N567="zákl. přenesená",J567,0)</f>
        <v>0</v>
      </c>
      <c r="BH567" s="231">
        <f>IF(N567="sníž. přenesená",J567,0)</f>
        <v>0</v>
      </c>
      <c r="BI567" s="231">
        <f>IF(N567="nulová",J567,0)</f>
        <v>0</v>
      </c>
      <c r="BJ567" s="18" t="s">
        <v>86</v>
      </c>
      <c r="BK567" s="231">
        <f>ROUND(I567*H567,2)</f>
        <v>0</v>
      </c>
      <c r="BL567" s="18" t="s">
        <v>161</v>
      </c>
      <c r="BM567" s="230" t="s">
        <v>999</v>
      </c>
    </row>
    <row r="568" s="15" customFormat="1">
      <c r="A568" s="15"/>
      <c r="B568" s="258"/>
      <c r="C568" s="259"/>
      <c r="D568" s="234" t="s">
        <v>163</v>
      </c>
      <c r="E568" s="260" t="s">
        <v>1</v>
      </c>
      <c r="F568" s="261" t="s">
        <v>1000</v>
      </c>
      <c r="G568" s="259"/>
      <c r="H568" s="260" t="s">
        <v>1</v>
      </c>
      <c r="I568" s="262"/>
      <c r="J568" s="259"/>
      <c r="K568" s="259"/>
      <c r="L568" s="263"/>
      <c r="M568" s="264"/>
      <c r="N568" s="265"/>
      <c r="O568" s="265"/>
      <c r="P568" s="265"/>
      <c r="Q568" s="265"/>
      <c r="R568" s="265"/>
      <c r="S568" s="265"/>
      <c r="T568" s="266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7" t="s">
        <v>163</v>
      </c>
      <c r="AU568" s="267" t="s">
        <v>88</v>
      </c>
      <c r="AV568" s="15" t="s">
        <v>86</v>
      </c>
      <c r="AW568" s="15" t="s">
        <v>35</v>
      </c>
      <c r="AX568" s="15" t="s">
        <v>78</v>
      </c>
      <c r="AY568" s="267" t="s">
        <v>153</v>
      </c>
    </row>
    <row r="569" s="13" customFormat="1">
      <c r="A569" s="13"/>
      <c r="B569" s="232"/>
      <c r="C569" s="233"/>
      <c r="D569" s="234" t="s">
        <v>163</v>
      </c>
      <c r="E569" s="235" t="s">
        <v>1</v>
      </c>
      <c r="F569" s="236" t="s">
        <v>1001</v>
      </c>
      <c r="G569" s="233"/>
      <c r="H569" s="237">
        <v>0.92400000000000004</v>
      </c>
      <c r="I569" s="238"/>
      <c r="J569" s="233"/>
      <c r="K569" s="233"/>
      <c r="L569" s="239"/>
      <c r="M569" s="240"/>
      <c r="N569" s="241"/>
      <c r="O569" s="241"/>
      <c r="P569" s="241"/>
      <c r="Q569" s="241"/>
      <c r="R569" s="241"/>
      <c r="S569" s="241"/>
      <c r="T569" s="24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3" t="s">
        <v>163</v>
      </c>
      <c r="AU569" s="243" t="s">
        <v>88</v>
      </c>
      <c r="AV569" s="13" t="s">
        <v>88</v>
      </c>
      <c r="AW569" s="13" t="s">
        <v>35</v>
      </c>
      <c r="AX569" s="13" t="s">
        <v>78</v>
      </c>
      <c r="AY569" s="243" t="s">
        <v>153</v>
      </c>
    </row>
    <row r="570" s="13" customFormat="1">
      <c r="A570" s="13"/>
      <c r="B570" s="232"/>
      <c r="C570" s="233"/>
      <c r="D570" s="234" t="s">
        <v>163</v>
      </c>
      <c r="E570" s="235" t="s">
        <v>1</v>
      </c>
      <c r="F570" s="236" t="s">
        <v>1002</v>
      </c>
      <c r="G570" s="233"/>
      <c r="H570" s="237">
        <v>0.95199999999999996</v>
      </c>
      <c r="I570" s="238"/>
      <c r="J570" s="233"/>
      <c r="K570" s="233"/>
      <c r="L570" s="239"/>
      <c r="M570" s="240"/>
      <c r="N570" s="241"/>
      <c r="O570" s="241"/>
      <c r="P570" s="241"/>
      <c r="Q570" s="241"/>
      <c r="R570" s="241"/>
      <c r="S570" s="241"/>
      <c r="T570" s="24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3" t="s">
        <v>163</v>
      </c>
      <c r="AU570" s="243" t="s">
        <v>88</v>
      </c>
      <c r="AV570" s="13" t="s">
        <v>88</v>
      </c>
      <c r="AW570" s="13" t="s">
        <v>35</v>
      </c>
      <c r="AX570" s="13" t="s">
        <v>78</v>
      </c>
      <c r="AY570" s="243" t="s">
        <v>153</v>
      </c>
    </row>
    <row r="571" s="13" customFormat="1">
      <c r="A571" s="13"/>
      <c r="B571" s="232"/>
      <c r="C571" s="233"/>
      <c r="D571" s="234" t="s">
        <v>163</v>
      </c>
      <c r="E571" s="235" t="s">
        <v>1</v>
      </c>
      <c r="F571" s="236" t="s">
        <v>1003</v>
      </c>
      <c r="G571" s="233"/>
      <c r="H571" s="237">
        <v>1.05</v>
      </c>
      <c r="I571" s="238"/>
      <c r="J571" s="233"/>
      <c r="K571" s="233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163</v>
      </c>
      <c r="AU571" s="243" t="s">
        <v>88</v>
      </c>
      <c r="AV571" s="13" t="s">
        <v>88</v>
      </c>
      <c r="AW571" s="13" t="s">
        <v>35</v>
      </c>
      <c r="AX571" s="13" t="s">
        <v>78</v>
      </c>
      <c r="AY571" s="243" t="s">
        <v>153</v>
      </c>
    </row>
    <row r="572" s="13" customFormat="1">
      <c r="A572" s="13"/>
      <c r="B572" s="232"/>
      <c r="C572" s="233"/>
      <c r="D572" s="234" t="s">
        <v>163</v>
      </c>
      <c r="E572" s="235" t="s">
        <v>1</v>
      </c>
      <c r="F572" s="236" t="s">
        <v>1004</v>
      </c>
      <c r="G572" s="233"/>
      <c r="H572" s="237">
        <v>1.8839999999999999</v>
      </c>
      <c r="I572" s="238"/>
      <c r="J572" s="233"/>
      <c r="K572" s="233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163</v>
      </c>
      <c r="AU572" s="243" t="s">
        <v>88</v>
      </c>
      <c r="AV572" s="13" t="s">
        <v>88</v>
      </c>
      <c r="AW572" s="13" t="s">
        <v>35</v>
      </c>
      <c r="AX572" s="13" t="s">
        <v>78</v>
      </c>
      <c r="AY572" s="243" t="s">
        <v>153</v>
      </c>
    </row>
    <row r="573" s="13" customFormat="1">
      <c r="A573" s="13"/>
      <c r="B573" s="232"/>
      <c r="C573" s="233"/>
      <c r="D573" s="234" t="s">
        <v>163</v>
      </c>
      <c r="E573" s="235" t="s">
        <v>1</v>
      </c>
      <c r="F573" s="236" t="s">
        <v>1005</v>
      </c>
      <c r="G573" s="233"/>
      <c r="H573" s="237">
        <v>16</v>
      </c>
      <c r="I573" s="238"/>
      <c r="J573" s="233"/>
      <c r="K573" s="233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163</v>
      </c>
      <c r="AU573" s="243" t="s">
        <v>88</v>
      </c>
      <c r="AV573" s="13" t="s">
        <v>88</v>
      </c>
      <c r="AW573" s="13" t="s">
        <v>35</v>
      </c>
      <c r="AX573" s="13" t="s">
        <v>78</v>
      </c>
      <c r="AY573" s="243" t="s">
        <v>153</v>
      </c>
    </row>
    <row r="574" s="13" customFormat="1">
      <c r="A574" s="13"/>
      <c r="B574" s="232"/>
      <c r="C574" s="233"/>
      <c r="D574" s="234" t="s">
        <v>163</v>
      </c>
      <c r="E574" s="235" t="s">
        <v>1</v>
      </c>
      <c r="F574" s="236" t="s">
        <v>1006</v>
      </c>
      <c r="G574" s="233"/>
      <c r="H574" s="237">
        <v>0.47599999999999998</v>
      </c>
      <c r="I574" s="238"/>
      <c r="J574" s="233"/>
      <c r="K574" s="233"/>
      <c r="L574" s="239"/>
      <c r="M574" s="240"/>
      <c r="N574" s="241"/>
      <c r="O574" s="241"/>
      <c r="P574" s="241"/>
      <c r="Q574" s="241"/>
      <c r="R574" s="241"/>
      <c r="S574" s="241"/>
      <c r="T574" s="24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3" t="s">
        <v>163</v>
      </c>
      <c r="AU574" s="243" t="s">
        <v>88</v>
      </c>
      <c r="AV574" s="13" t="s">
        <v>88</v>
      </c>
      <c r="AW574" s="13" t="s">
        <v>35</v>
      </c>
      <c r="AX574" s="13" t="s">
        <v>78</v>
      </c>
      <c r="AY574" s="243" t="s">
        <v>153</v>
      </c>
    </row>
    <row r="575" s="13" customFormat="1">
      <c r="A575" s="13"/>
      <c r="B575" s="232"/>
      <c r="C575" s="233"/>
      <c r="D575" s="234" t="s">
        <v>163</v>
      </c>
      <c r="E575" s="235" t="s">
        <v>1</v>
      </c>
      <c r="F575" s="236" t="s">
        <v>1007</v>
      </c>
      <c r="G575" s="233"/>
      <c r="H575" s="237">
        <v>1.05</v>
      </c>
      <c r="I575" s="238"/>
      <c r="J575" s="233"/>
      <c r="K575" s="233"/>
      <c r="L575" s="239"/>
      <c r="M575" s="240"/>
      <c r="N575" s="241"/>
      <c r="O575" s="241"/>
      <c r="P575" s="241"/>
      <c r="Q575" s="241"/>
      <c r="R575" s="241"/>
      <c r="S575" s="241"/>
      <c r="T575" s="24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3" t="s">
        <v>163</v>
      </c>
      <c r="AU575" s="243" t="s">
        <v>88</v>
      </c>
      <c r="AV575" s="13" t="s">
        <v>88</v>
      </c>
      <c r="AW575" s="13" t="s">
        <v>35</v>
      </c>
      <c r="AX575" s="13" t="s">
        <v>78</v>
      </c>
      <c r="AY575" s="243" t="s">
        <v>153</v>
      </c>
    </row>
    <row r="576" s="13" customFormat="1">
      <c r="A576" s="13"/>
      <c r="B576" s="232"/>
      <c r="C576" s="233"/>
      <c r="D576" s="234" t="s">
        <v>163</v>
      </c>
      <c r="E576" s="235" t="s">
        <v>1</v>
      </c>
      <c r="F576" s="236" t="s">
        <v>1008</v>
      </c>
      <c r="G576" s="233"/>
      <c r="H576" s="237">
        <v>1.2070000000000001</v>
      </c>
      <c r="I576" s="238"/>
      <c r="J576" s="233"/>
      <c r="K576" s="233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163</v>
      </c>
      <c r="AU576" s="243" t="s">
        <v>88</v>
      </c>
      <c r="AV576" s="13" t="s">
        <v>88</v>
      </c>
      <c r="AW576" s="13" t="s">
        <v>35</v>
      </c>
      <c r="AX576" s="13" t="s">
        <v>78</v>
      </c>
      <c r="AY576" s="243" t="s">
        <v>153</v>
      </c>
    </row>
    <row r="577" s="13" customFormat="1">
      <c r="A577" s="13"/>
      <c r="B577" s="232"/>
      <c r="C577" s="233"/>
      <c r="D577" s="234" t="s">
        <v>163</v>
      </c>
      <c r="E577" s="235" t="s">
        <v>1</v>
      </c>
      <c r="F577" s="236" t="s">
        <v>1009</v>
      </c>
      <c r="G577" s="233"/>
      <c r="H577" s="237">
        <v>1.601</v>
      </c>
      <c r="I577" s="238"/>
      <c r="J577" s="233"/>
      <c r="K577" s="233"/>
      <c r="L577" s="239"/>
      <c r="M577" s="240"/>
      <c r="N577" s="241"/>
      <c r="O577" s="241"/>
      <c r="P577" s="241"/>
      <c r="Q577" s="241"/>
      <c r="R577" s="241"/>
      <c r="S577" s="241"/>
      <c r="T577" s="24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3" t="s">
        <v>163</v>
      </c>
      <c r="AU577" s="243" t="s">
        <v>88</v>
      </c>
      <c r="AV577" s="13" t="s">
        <v>88</v>
      </c>
      <c r="AW577" s="13" t="s">
        <v>35</v>
      </c>
      <c r="AX577" s="13" t="s">
        <v>78</v>
      </c>
      <c r="AY577" s="243" t="s">
        <v>153</v>
      </c>
    </row>
    <row r="578" s="13" customFormat="1">
      <c r="A578" s="13"/>
      <c r="B578" s="232"/>
      <c r="C578" s="233"/>
      <c r="D578" s="234" t="s">
        <v>163</v>
      </c>
      <c r="E578" s="235" t="s">
        <v>1</v>
      </c>
      <c r="F578" s="236" t="s">
        <v>1010</v>
      </c>
      <c r="G578" s="233"/>
      <c r="H578" s="237">
        <v>4.4139999999999997</v>
      </c>
      <c r="I578" s="238"/>
      <c r="J578" s="233"/>
      <c r="K578" s="233"/>
      <c r="L578" s="239"/>
      <c r="M578" s="240"/>
      <c r="N578" s="241"/>
      <c r="O578" s="241"/>
      <c r="P578" s="241"/>
      <c r="Q578" s="241"/>
      <c r="R578" s="241"/>
      <c r="S578" s="241"/>
      <c r="T578" s="24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3" t="s">
        <v>163</v>
      </c>
      <c r="AU578" s="243" t="s">
        <v>88</v>
      </c>
      <c r="AV578" s="13" t="s">
        <v>88</v>
      </c>
      <c r="AW578" s="13" t="s">
        <v>35</v>
      </c>
      <c r="AX578" s="13" t="s">
        <v>78</v>
      </c>
      <c r="AY578" s="243" t="s">
        <v>153</v>
      </c>
    </row>
    <row r="579" s="13" customFormat="1">
      <c r="A579" s="13"/>
      <c r="B579" s="232"/>
      <c r="C579" s="233"/>
      <c r="D579" s="234" t="s">
        <v>163</v>
      </c>
      <c r="E579" s="235" t="s">
        <v>1</v>
      </c>
      <c r="F579" s="236" t="s">
        <v>1011</v>
      </c>
      <c r="G579" s="233"/>
      <c r="H579" s="237">
        <v>0.95199999999999996</v>
      </c>
      <c r="I579" s="238"/>
      <c r="J579" s="233"/>
      <c r="K579" s="233"/>
      <c r="L579" s="239"/>
      <c r="M579" s="240"/>
      <c r="N579" s="241"/>
      <c r="O579" s="241"/>
      <c r="P579" s="241"/>
      <c r="Q579" s="241"/>
      <c r="R579" s="241"/>
      <c r="S579" s="241"/>
      <c r="T579" s="24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3" t="s">
        <v>163</v>
      </c>
      <c r="AU579" s="243" t="s">
        <v>88</v>
      </c>
      <c r="AV579" s="13" t="s">
        <v>88</v>
      </c>
      <c r="AW579" s="13" t="s">
        <v>35</v>
      </c>
      <c r="AX579" s="13" t="s">
        <v>78</v>
      </c>
      <c r="AY579" s="243" t="s">
        <v>153</v>
      </c>
    </row>
    <row r="580" s="13" customFormat="1">
      <c r="A580" s="13"/>
      <c r="B580" s="232"/>
      <c r="C580" s="233"/>
      <c r="D580" s="234" t="s">
        <v>163</v>
      </c>
      <c r="E580" s="235" t="s">
        <v>1</v>
      </c>
      <c r="F580" s="236" t="s">
        <v>1012</v>
      </c>
      <c r="G580" s="233"/>
      <c r="H580" s="237">
        <v>4.8280000000000003</v>
      </c>
      <c r="I580" s="238"/>
      <c r="J580" s="233"/>
      <c r="K580" s="233"/>
      <c r="L580" s="239"/>
      <c r="M580" s="240"/>
      <c r="N580" s="241"/>
      <c r="O580" s="241"/>
      <c r="P580" s="241"/>
      <c r="Q580" s="241"/>
      <c r="R580" s="241"/>
      <c r="S580" s="241"/>
      <c r="T580" s="24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3" t="s">
        <v>163</v>
      </c>
      <c r="AU580" s="243" t="s">
        <v>88</v>
      </c>
      <c r="AV580" s="13" t="s">
        <v>88</v>
      </c>
      <c r="AW580" s="13" t="s">
        <v>35</v>
      </c>
      <c r="AX580" s="13" t="s">
        <v>78</v>
      </c>
      <c r="AY580" s="243" t="s">
        <v>153</v>
      </c>
    </row>
    <row r="581" s="13" customFormat="1">
      <c r="A581" s="13"/>
      <c r="B581" s="232"/>
      <c r="C581" s="233"/>
      <c r="D581" s="234" t="s">
        <v>163</v>
      </c>
      <c r="E581" s="235" t="s">
        <v>1</v>
      </c>
      <c r="F581" s="236" t="s">
        <v>1013</v>
      </c>
      <c r="G581" s="233"/>
      <c r="H581" s="237">
        <v>16</v>
      </c>
      <c r="I581" s="238"/>
      <c r="J581" s="233"/>
      <c r="K581" s="233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163</v>
      </c>
      <c r="AU581" s="243" t="s">
        <v>88</v>
      </c>
      <c r="AV581" s="13" t="s">
        <v>88</v>
      </c>
      <c r="AW581" s="13" t="s">
        <v>35</v>
      </c>
      <c r="AX581" s="13" t="s">
        <v>78</v>
      </c>
      <c r="AY581" s="243" t="s">
        <v>153</v>
      </c>
    </row>
    <row r="582" s="13" customFormat="1">
      <c r="A582" s="13"/>
      <c r="B582" s="232"/>
      <c r="C582" s="233"/>
      <c r="D582" s="234" t="s">
        <v>163</v>
      </c>
      <c r="E582" s="235" t="s">
        <v>1</v>
      </c>
      <c r="F582" s="236" t="s">
        <v>1014</v>
      </c>
      <c r="G582" s="233"/>
      <c r="H582" s="237">
        <v>0.95199999999999996</v>
      </c>
      <c r="I582" s="238"/>
      <c r="J582" s="233"/>
      <c r="K582" s="233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163</v>
      </c>
      <c r="AU582" s="243" t="s">
        <v>88</v>
      </c>
      <c r="AV582" s="13" t="s">
        <v>88</v>
      </c>
      <c r="AW582" s="13" t="s">
        <v>35</v>
      </c>
      <c r="AX582" s="13" t="s">
        <v>78</v>
      </c>
      <c r="AY582" s="243" t="s">
        <v>153</v>
      </c>
    </row>
    <row r="583" s="13" customFormat="1">
      <c r="A583" s="13"/>
      <c r="B583" s="232"/>
      <c r="C583" s="233"/>
      <c r="D583" s="234" t="s">
        <v>163</v>
      </c>
      <c r="E583" s="235" t="s">
        <v>1</v>
      </c>
      <c r="F583" s="236" t="s">
        <v>1015</v>
      </c>
      <c r="G583" s="233"/>
      <c r="H583" s="237">
        <v>1.2835000000000001</v>
      </c>
      <c r="I583" s="238"/>
      <c r="J583" s="233"/>
      <c r="K583" s="233"/>
      <c r="L583" s="239"/>
      <c r="M583" s="240"/>
      <c r="N583" s="241"/>
      <c r="O583" s="241"/>
      <c r="P583" s="241"/>
      <c r="Q583" s="241"/>
      <c r="R583" s="241"/>
      <c r="S583" s="241"/>
      <c r="T583" s="24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3" t="s">
        <v>163</v>
      </c>
      <c r="AU583" s="243" t="s">
        <v>88</v>
      </c>
      <c r="AV583" s="13" t="s">
        <v>88</v>
      </c>
      <c r="AW583" s="13" t="s">
        <v>35</v>
      </c>
      <c r="AX583" s="13" t="s">
        <v>78</v>
      </c>
      <c r="AY583" s="243" t="s">
        <v>153</v>
      </c>
    </row>
    <row r="584" s="13" customFormat="1">
      <c r="A584" s="13"/>
      <c r="B584" s="232"/>
      <c r="C584" s="233"/>
      <c r="D584" s="234" t="s">
        <v>163</v>
      </c>
      <c r="E584" s="235" t="s">
        <v>1</v>
      </c>
      <c r="F584" s="236" t="s">
        <v>1016</v>
      </c>
      <c r="G584" s="233"/>
      <c r="H584" s="237">
        <v>3.6974999999999998</v>
      </c>
      <c r="I584" s="238"/>
      <c r="J584" s="233"/>
      <c r="K584" s="233"/>
      <c r="L584" s="239"/>
      <c r="M584" s="240"/>
      <c r="N584" s="241"/>
      <c r="O584" s="241"/>
      <c r="P584" s="241"/>
      <c r="Q584" s="241"/>
      <c r="R584" s="241"/>
      <c r="S584" s="241"/>
      <c r="T584" s="24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3" t="s">
        <v>163</v>
      </c>
      <c r="AU584" s="243" t="s">
        <v>88</v>
      </c>
      <c r="AV584" s="13" t="s">
        <v>88</v>
      </c>
      <c r="AW584" s="13" t="s">
        <v>35</v>
      </c>
      <c r="AX584" s="13" t="s">
        <v>78</v>
      </c>
      <c r="AY584" s="243" t="s">
        <v>153</v>
      </c>
    </row>
    <row r="585" s="16" customFormat="1">
      <c r="A585" s="16"/>
      <c r="B585" s="278"/>
      <c r="C585" s="279"/>
      <c r="D585" s="234" t="s">
        <v>163</v>
      </c>
      <c r="E585" s="280" t="s">
        <v>1</v>
      </c>
      <c r="F585" s="281" t="s">
        <v>606</v>
      </c>
      <c r="G585" s="279"/>
      <c r="H585" s="282">
        <v>57.271000000000001</v>
      </c>
      <c r="I585" s="283"/>
      <c r="J585" s="279"/>
      <c r="K585" s="279"/>
      <c r="L585" s="284"/>
      <c r="M585" s="285"/>
      <c r="N585" s="286"/>
      <c r="O585" s="286"/>
      <c r="P585" s="286"/>
      <c r="Q585" s="286"/>
      <c r="R585" s="286"/>
      <c r="S585" s="286"/>
      <c r="T585" s="287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T585" s="288" t="s">
        <v>163</v>
      </c>
      <c r="AU585" s="288" t="s">
        <v>88</v>
      </c>
      <c r="AV585" s="16" t="s">
        <v>173</v>
      </c>
      <c r="AW585" s="16" t="s">
        <v>35</v>
      </c>
      <c r="AX585" s="16" t="s">
        <v>78</v>
      </c>
      <c r="AY585" s="288" t="s">
        <v>153</v>
      </c>
    </row>
    <row r="586" s="13" customFormat="1">
      <c r="A586" s="13"/>
      <c r="B586" s="232"/>
      <c r="C586" s="233"/>
      <c r="D586" s="234" t="s">
        <v>163</v>
      </c>
      <c r="E586" s="235" t="s">
        <v>1</v>
      </c>
      <c r="F586" s="236" t="s">
        <v>1017</v>
      </c>
      <c r="G586" s="233"/>
      <c r="H586" s="237">
        <v>114.542</v>
      </c>
      <c r="I586" s="238"/>
      <c r="J586" s="233"/>
      <c r="K586" s="233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163</v>
      </c>
      <c r="AU586" s="243" t="s">
        <v>88</v>
      </c>
      <c r="AV586" s="13" t="s">
        <v>88</v>
      </c>
      <c r="AW586" s="13" t="s">
        <v>35</v>
      </c>
      <c r="AX586" s="13" t="s">
        <v>86</v>
      </c>
      <c r="AY586" s="243" t="s">
        <v>153</v>
      </c>
    </row>
    <row r="587" s="2" customFormat="1" ht="24.15" customHeight="1">
      <c r="A587" s="39"/>
      <c r="B587" s="40"/>
      <c r="C587" s="219" t="s">
        <v>1018</v>
      </c>
      <c r="D587" s="219" t="s">
        <v>156</v>
      </c>
      <c r="E587" s="220" t="s">
        <v>1019</v>
      </c>
      <c r="F587" s="221" t="s">
        <v>1020</v>
      </c>
      <c r="G587" s="222" t="s">
        <v>196</v>
      </c>
      <c r="H587" s="223">
        <v>272</v>
      </c>
      <c r="I587" s="224"/>
      <c r="J587" s="225">
        <f>ROUND(I587*H587,2)</f>
        <v>0</v>
      </c>
      <c r="K587" s="221" t="s">
        <v>160</v>
      </c>
      <c r="L587" s="45"/>
      <c r="M587" s="226" t="s">
        <v>1</v>
      </c>
      <c r="N587" s="227" t="s">
        <v>43</v>
      </c>
      <c r="O587" s="92"/>
      <c r="P587" s="228">
        <f>O587*H587</f>
        <v>0</v>
      </c>
      <c r="Q587" s="228">
        <v>0</v>
      </c>
      <c r="R587" s="228">
        <f>Q587*H587</f>
        <v>0</v>
      </c>
      <c r="S587" s="228">
        <v>0</v>
      </c>
      <c r="T587" s="229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0" t="s">
        <v>161</v>
      </c>
      <c r="AT587" s="230" t="s">
        <v>156</v>
      </c>
      <c r="AU587" s="230" t="s">
        <v>88</v>
      </c>
      <c r="AY587" s="18" t="s">
        <v>153</v>
      </c>
      <c r="BE587" s="231">
        <f>IF(N587="základní",J587,0)</f>
        <v>0</v>
      </c>
      <c r="BF587" s="231">
        <f>IF(N587="snížená",J587,0)</f>
        <v>0</v>
      </c>
      <c r="BG587" s="231">
        <f>IF(N587="zákl. přenesená",J587,0)</f>
        <v>0</v>
      </c>
      <c r="BH587" s="231">
        <f>IF(N587="sníž. přenesená",J587,0)</f>
        <v>0</v>
      </c>
      <c r="BI587" s="231">
        <f>IF(N587="nulová",J587,0)</f>
        <v>0</v>
      </c>
      <c r="BJ587" s="18" t="s">
        <v>86</v>
      </c>
      <c r="BK587" s="231">
        <f>ROUND(I587*H587,2)</f>
        <v>0</v>
      </c>
      <c r="BL587" s="18" t="s">
        <v>161</v>
      </c>
      <c r="BM587" s="230" t="s">
        <v>1021</v>
      </c>
    </row>
    <row r="588" s="15" customFormat="1">
      <c r="A588" s="15"/>
      <c r="B588" s="258"/>
      <c r="C588" s="259"/>
      <c r="D588" s="234" t="s">
        <v>163</v>
      </c>
      <c r="E588" s="260" t="s">
        <v>1</v>
      </c>
      <c r="F588" s="261" t="s">
        <v>1022</v>
      </c>
      <c r="G588" s="259"/>
      <c r="H588" s="260" t="s">
        <v>1</v>
      </c>
      <c r="I588" s="262"/>
      <c r="J588" s="259"/>
      <c r="K588" s="259"/>
      <c r="L588" s="263"/>
      <c r="M588" s="264"/>
      <c r="N588" s="265"/>
      <c r="O588" s="265"/>
      <c r="P588" s="265"/>
      <c r="Q588" s="265"/>
      <c r="R588" s="265"/>
      <c r="S588" s="265"/>
      <c r="T588" s="266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7" t="s">
        <v>163</v>
      </c>
      <c r="AU588" s="267" t="s">
        <v>88</v>
      </c>
      <c r="AV588" s="15" t="s">
        <v>86</v>
      </c>
      <c r="AW588" s="15" t="s">
        <v>35</v>
      </c>
      <c r="AX588" s="15" t="s">
        <v>78</v>
      </c>
      <c r="AY588" s="267" t="s">
        <v>153</v>
      </c>
    </row>
    <row r="589" s="13" customFormat="1">
      <c r="A589" s="13"/>
      <c r="B589" s="232"/>
      <c r="C589" s="233"/>
      <c r="D589" s="234" t="s">
        <v>163</v>
      </c>
      <c r="E589" s="235" t="s">
        <v>1</v>
      </c>
      <c r="F589" s="236" t="s">
        <v>1023</v>
      </c>
      <c r="G589" s="233"/>
      <c r="H589" s="237">
        <v>6.5999999999999996</v>
      </c>
      <c r="I589" s="238"/>
      <c r="J589" s="233"/>
      <c r="K589" s="233"/>
      <c r="L589" s="239"/>
      <c r="M589" s="240"/>
      <c r="N589" s="241"/>
      <c r="O589" s="241"/>
      <c r="P589" s="241"/>
      <c r="Q589" s="241"/>
      <c r="R589" s="241"/>
      <c r="S589" s="241"/>
      <c r="T589" s="24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3" t="s">
        <v>163</v>
      </c>
      <c r="AU589" s="243" t="s">
        <v>88</v>
      </c>
      <c r="AV589" s="13" t="s">
        <v>88</v>
      </c>
      <c r="AW589" s="13" t="s">
        <v>35</v>
      </c>
      <c r="AX589" s="13" t="s">
        <v>78</v>
      </c>
      <c r="AY589" s="243" t="s">
        <v>153</v>
      </c>
    </row>
    <row r="590" s="13" customFormat="1">
      <c r="A590" s="13"/>
      <c r="B590" s="232"/>
      <c r="C590" s="233"/>
      <c r="D590" s="234" t="s">
        <v>163</v>
      </c>
      <c r="E590" s="235" t="s">
        <v>1</v>
      </c>
      <c r="F590" s="236" t="s">
        <v>1024</v>
      </c>
      <c r="G590" s="233"/>
      <c r="H590" s="237">
        <v>5.5999999999999996</v>
      </c>
      <c r="I590" s="238"/>
      <c r="J590" s="233"/>
      <c r="K590" s="233"/>
      <c r="L590" s="239"/>
      <c r="M590" s="240"/>
      <c r="N590" s="241"/>
      <c r="O590" s="241"/>
      <c r="P590" s="241"/>
      <c r="Q590" s="241"/>
      <c r="R590" s="241"/>
      <c r="S590" s="241"/>
      <c r="T590" s="24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3" t="s">
        <v>163</v>
      </c>
      <c r="AU590" s="243" t="s">
        <v>88</v>
      </c>
      <c r="AV590" s="13" t="s">
        <v>88</v>
      </c>
      <c r="AW590" s="13" t="s">
        <v>35</v>
      </c>
      <c r="AX590" s="13" t="s">
        <v>78</v>
      </c>
      <c r="AY590" s="243" t="s">
        <v>153</v>
      </c>
    </row>
    <row r="591" s="13" customFormat="1">
      <c r="A591" s="13"/>
      <c r="B591" s="232"/>
      <c r="C591" s="233"/>
      <c r="D591" s="234" t="s">
        <v>163</v>
      </c>
      <c r="E591" s="235" t="s">
        <v>1</v>
      </c>
      <c r="F591" s="236" t="s">
        <v>1025</v>
      </c>
      <c r="G591" s="233"/>
      <c r="H591" s="237">
        <v>7.5</v>
      </c>
      <c r="I591" s="238"/>
      <c r="J591" s="233"/>
      <c r="K591" s="233"/>
      <c r="L591" s="239"/>
      <c r="M591" s="240"/>
      <c r="N591" s="241"/>
      <c r="O591" s="241"/>
      <c r="P591" s="241"/>
      <c r="Q591" s="241"/>
      <c r="R591" s="241"/>
      <c r="S591" s="241"/>
      <c r="T591" s="24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3" t="s">
        <v>163</v>
      </c>
      <c r="AU591" s="243" t="s">
        <v>88</v>
      </c>
      <c r="AV591" s="13" t="s">
        <v>88</v>
      </c>
      <c r="AW591" s="13" t="s">
        <v>35</v>
      </c>
      <c r="AX591" s="13" t="s">
        <v>78</v>
      </c>
      <c r="AY591" s="243" t="s">
        <v>153</v>
      </c>
    </row>
    <row r="592" s="13" customFormat="1">
      <c r="A592" s="13"/>
      <c r="B592" s="232"/>
      <c r="C592" s="233"/>
      <c r="D592" s="234" t="s">
        <v>163</v>
      </c>
      <c r="E592" s="235" t="s">
        <v>1</v>
      </c>
      <c r="F592" s="236" t="s">
        <v>1026</v>
      </c>
      <c r="G592" s="233"/>
      <c r="H592" s="237">
        <v>12.6</v>
      </c>
      <c r="I592" s="238"/>
      <c r="J592" s="233"/>
      <c r="K592" s="233"/>
      <c r="L592" s="239"/>
      <c r="M592" s="240"/>
      <c r="N592" s="241"/>
      <c r="O592" s="241"/>
      <c r="P592" s="241"/>
      <c r="Q592" s="241"/>
      <c r="R592" s="241"/>
      <c r="S592" s="241"/>
      <c r="T592" s="24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3" t="s">
        <v>163</v>
      </c>
      <c r="AU592" s="243" t="s">
        <v>88</v>
      </c>
      <c r="AV592" s="13" t="s">
        <v>88</v>
      </c>
      <c r="AW592" s="13" t="s">
        <v>35</v>
      </c>
      <c r="AX592" s="13" t="s">
        <v>78</v>
      </c>
      <c r="AY592" s="243" t="s">
        <v>153</v>
      </c>
    </row>
    <row r="593" s="13" customFormat="1">
      <c r="A593" s="13"/>
      <c r="B593" s="232"/>
      <c r="C593" s="233"/>
      <c r="D593" s="234" t="s">
        <v>163</v>
      </c>
      <c r="E593" s="235" t="s">
        <v>1</v>
      </c>
      <c r="F593" s="236" t="s">
        <v>1027</v>
      </c>
      <c r="G593" s="233"/>
      <c r="H593" s="237">
        <v>64</v>
      </c>
      <c r="I593" s="238"/>
      <c r="J593" s="233"/>
      <c r="K593" s="233"/>
      <c r="L593" s="239"/>
      <c r="M593" s="240"/>
      <c r="N593" s="241"/>
      <c r="O593" s="241"/>
      <c r="P593" s="241"/>
      <c r="Q593" s="241"/>
      <c r="R593" s="241"/>
      <c r="S593" s="241"/>
      <c r="T593" s="24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3" t="s">
        <v>163</v>
      </c>
      <c r="AU593" s="243" t="s">
        <v>88</v>
      </c>
      <c r="AV593" s="13" t="s">
        <v>88</v>
      </c>
      <c r="AW593" s="13" t="s">
        <v>35</v>
      </c>
      <c r="AX593" s="13" t="s">
        <v>78</v>
      </c>
      <c r="AY593" s="243" t="s">
        <v>153</v>
      </c>
    </row>
    <row r="594" s="13" customFormat="1">
      <c r="A594" s="13"/>
      <c r="B594" s="232"/>
      <c r="C594" s="233"/>
      <c r="D594" s="234" t="s">
        <v>163</v>
      </c>
      <c r="E594" s="235" t="s">
        <v>1</v>
      </c>
      <c r="F594" s="236" t="s">
        <v>1028</v>
      </c>
      <c r="G594" s="233"/>
      <c r="H594" s="237">
        <v>2.7999999999999998</v>
      </c>
      <c r="I594" s="238"/>
      <c r="J594" s="233"/>
      <c r="K594" s="233"/>
      <c r="L594" s="239"/>
      <c r="M594" s="240"/>
      <c r="N594" s="241"/>
      <c r="O594" s="241"/>
      <c r="P594" s="241"/>
      <c r="Q594" s="241"/>
      <c r="R594" s="241"/>
      <c r="S594" s="241"/>
      <c r="T594" s="24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3" t="s">
        <v>163</v>
      </c>
      <c r="AU594" s="243" t="s">
        <v>88</v>
      </c>
      <c r="AV594" s="13" t="s">
        <v>88</v>
      </c>
      <c r="AW594" s="13" t="s">
        <v>35</v>
      </c>
      <c r="AX594" s="13" t="s">
        <v>78</v>
      </c>
      <c r="AY594" s="243" t="s">
        <v>153</v>
      </c>
    </row>
    <row r="595" s="13" customFormat="1">
      <c r="A595" s="13"/>
      <c r="B595" s="232"/>
      <c r="C595" s="233"/>
      <c r="D595" s="234" t="s">
        <v>163</v>
      </c>
      <c r="E595" s="235" t="s">
        <v>1</v>
      </c>
      <c r="F595" s="236" t="s">
        <v>1029</v>
      </c>
      <c r="G595" s="233"/>
      <c r="H595" s="237">
        <v>7.5</v>
      </c>
      <c r="I595" s="238"/>
      <c r="J595" s="233"/>
      <c r="K595" s="233"/>
      <c r="L595" s="239"/>
      <c r="M595" s="240"/>
      <c r="N595" s="241"/>
      <c r="O595" s="241"/>
      <c r="P595" s="241"/>
      <c r="Q595" s="241"/>
      <c r="R595" s="241"/>
      <c r="S595" s="241"/>
      <c r="T595" s="24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3" t="s">
        <v>163</v>
      </c>
      <c r="AU595" s="243" t="s">
        <v>88</v>
      </c>
      <c r="AV595" s="13" t="s">
        <v>88</v>
      </c>
      <c r="AW595" s="13" t="s">
        <v>35</v>
      </c>
      <c r="AX595" s="13" t="s">
        <v>78</v>
      </c>
      <c r="AY595" s="243" t="s">
        <v>153</v>
      </c>
    </row>
    <row r="596" s="13" customFormat="1">
      <c r="A596" s="13"/>
      <c r="B596" s="232"/>
      <c r="C596" s="233"/>
      <c r="D596" s="234" t="s">
        <v>163</v>
      </c>
      <c r="E596" s="235" t="s">
        <v>1</v>
      </c>
      <c r="F596" s="236" t="s">
        <v>1030</v>
      </c>
      <c r="G596" s="233"/>
      <c r="H596" s="237">
        <v>7.0999999999999996</v>
      </c>
      <c r="I596" s="238"/>
      <c r="J596" s="233"/>
      <c r="K596" s="233"/>
      <c r="L596" s="239"/>
      <c r="M596" s="240"/>
      <c r="N596" s="241"/>
      <c r="O596" s="241"/>
      <c r="P596" s="241"/>
      <c r="Q596" s="241"/>
      <c r="R596" s="241"/>
      <c r="S596" s="241"/>
      <c r="T596" s="24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3" t="s">
        <v>163</v>
      </c>
      <c r="AU596" s="243" t="s">
        <v>88</v>
      </c>
      <c r="AV596" s="13" t="s">
        <v>88</v>
      </c>
      <c r="AW596" s="13" t="s">
        <v>35</v>
      </c>
      <c r="AX596" s="13" t="s">
        <v>78</v>
      </c>
      <c r="AY596" s="243" t="s">
        <v>153</v>
      </c>
    </row>
    <row r="597" s="13" customFormat="1">
      <c r="A597" s="13"/>
      <c r="B597" s="232"/>
      <c r="C597" s="233"/>
      <c r="D597" s="234" t="s">
        <v>163</v>
      </c>
      <c r="E597" s="235" t="s">
        <v>1</v>
      </c>
      <c r="F597" s="236" t="s">
        <v>1031</v>
      </c>
      <c r="G597" s="233"/>
      <c r="H597" s="237">
        <v>10.300000000000001</v>
      </c>
      <c r="I597" s="238"/>
      <c r="J597" s="233"/>
      <c r="K597" s="233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163</v>
      </c>
      <c r="AU597" s="243" t="s">
        <v>88</v>
      </c>
      <c r="AV597" s="13" t="s">
        <v>88</v>
      </c>
      <c r="AW597" s="13" t="s">
        <v>35</v>
      </c>
      <c r="AX597" s="13" t="s">
        <v>78</v>
      </c>
      <c r="AY597" s="243" t="s">
        <v>153</v>
      </c>
    </row>
    <row r="598" s="13" customFormat="1">
      <c r="A598" s="13"/>
      <c r="B598" s="232"/>
      <c r="C598" s="233"/>
      <c r="D598" s="234" t="s">
        <v>163</v>
      </c>
      <c r="E598" s="235" t="s">
        <v>1</v>
      </c>
      <c r="F598" s="236" t="s">
        <v>1032</v>
      </c>
      <c r="G598" s="233"/>
      <c r="H598" s="237">
        <v>15.1</v>
      </c>
      <c r="I598" s="238"/>
      <c r="J598" s="233"/>
      <c r="K598" s="233"/>
      <c r="L598" s="239"/>
      <c r="M598" s="240"/>
      <c r="N598" s="241"/>
      <c r="O598" s="241"/>
      <c r="P598" s="241"/>
      <c r="Q598" s="241"/>
      <c r="R598" s="241"/>
      <c r="S598" s="241"/>
      <c r="T598" s="24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3" t="s">
        <v>163</v>
      </c>
      <c r="AU598" s="243" t="s">
        <v>88</v>
      </c>
      <c r="AV598" s="13" t="s">
        <v>88</v>
      </c>
      <c r="AW598" s="13" t="s">
        <v>35</v>
      </c>
      <c r="AX598" s="13" t="s">
        <v>78</v>
      </c>
      <c r="AY598" s="243" t="s">
        <v>153</v>
      </c>
    </row>
    <row r="599" s="13" customFormat="1">
      <c r="A599" s="13"/>
      <c r="B599" s="232"/>
      <c r="C599" s="233"/>
      <c r="D599" s="234" t="s">
        <v>163</v>
      </c>
      <c r="E599" s="235" t="s">
        <v>1</v>
      </c>
      <c r="F599" s="236" t="s">
        <v>1033</v>
      </c>
      <c r="G599" s="233"/>
      <c r="H599" s="237">
        <v>5.5999999999999996</v>
      </c>
      <c r="I599" s="238"/>
      <c r="J599" s="233"/>
      <c r="K599" s="233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163</v>
      </c>
      <c r="AU599" s="243" t="s">
        <v>88</v>
      </c>
      <c r="AV599" s="13" t="s">
        <v>88</v>
      </c>
      <c r="AW599" s="13" t="s">
        <v>35</v>
      </c>
      <c r="AX599" s="13" t="s">
        <v>78</v>
      </c>
      <c r="AY599" s="243" t="s">
        <v>153</v>
      </c>
    </row>
    <row r="600" s="13" customFormat="1">
      <c r="A600" s="13"/>
      <c r="B600" s="232"/>
      <c r="C600" s="233"/>
      <c r="D600" s="234" t="s">
        <v>163</v>
      </c>
      <c r="E600" s="235" t="s">
        <v>1</v>
      </c>
      <c r="F600" s="236" t="s">
        <v>1034</v>
      </c>
      <c r="G600" s="233"/>
      <c r="H600" s="237">
        <v>28.399999999999999</v>
      </c>
      <c r="I600" s="238"/>
      <c r="J600" s="233"/>
      <c r="K600" s="233"/>
      <c r="L600" s="239"/>
      <c r="M600" s="240"/>
      <c r="N600" s="241"/>
      <c r="O600" s="241"/>
      <c r="P600" s="241"/>
      <c r="Q600" s="241"/>
      <c r="R600" s="241"/>
      <c r="S600" s="241"/>
      <c r="T600" s="24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3" t="s">
        <v>163</v>
      </c>
      <c r="AU600" s="243" t="s">
        <v>88</v>
      </c>
      <c r="AV600" s="13" t="s">
        <v>88</v>
      </c>
      <c r="AW600" s="13" t="s">
        <v>35</v>
      </c>
      <c r="AX600" s="13" t="s">
        <v>78</v>
      </c>
      <c r="AY600" s="243" t="s">
        <v>153</v>
      </c>
    </row>
    <row r="601" s="13" customFormat="1">
      <c r="A601" s="13"/>
      <c r="B601" s="232"/>
      <c r="C601" s="233"/>
      <c r="D601" s="234" t="s">
        <v>163</v>
      </c>
      <c r="E601" s="235" t="s">
        <v>1</v>
      </c>
      <c r="F601" s="236" t="s">
        <v>1035</v>
      </c>
      <c r="G601" s="233"/>
      <c r="H601" s="237">
        <v>64</v>
      </c>
      <c r="I601" s="238"/>
      <c r="J601" s="233"/>
      <c r="K601" s="233"/>
      <c r="L601" s="239"/>
      <c r="M601" s="240"/>
      <c r="N601" s="241"/>
      <c r="O601" s="241"/>
      <c r="P601" s="241"/>
      <c r="Q601" s="241"/>
      <c r="R601" s="241"/>
      <c r="S601" s="241"/>
      <c r="T601" s="24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3" t="s">
        <v>163</v>
      </c>
      <c r="AU601" s="243" t="s">
        <v>88</v>
      </c>
      <c r="AV601" s="13" t="s">
        <v>88</v>
      </c>
      <c r="AW601" s="13" t="s">
        <v>35</v>
      </c>
      <c r="AX601" s="13" t="s">
        <v>78</v>
      </c>
      <c r="AY601" s="243" t="s">
        <v>153</v>
      </c>
    </row>
    <row r="602" s="13" customFormat="1">
      <c r="A602" s="13"/>
      <c r="B602" s="232"/>
      <c r="C602" s="233"/>
      <c r="D602" s="234" t="s">
        <v>163</v>
      </c>
      <c r="E602" s="235" t="s">
        <v>1</v>
      </c>
      <c r="F602" s="236" t="s">
        <v>1036</v>
      </c>
      <c r="G602" s="233"/>
      <c r="H602" s="237">
        <v>5.5999999999999996</v>
      </c>
      <c r="I602" s="238"/>
      <c r="J602" s="233"/>
      <c r="K602" s="233"/>
      <c r="L602" s="239"/>
      <c r="M602" s="240"/>
      <c r="N602" s="241"/>
      <c r="O602" s="241"/>
      <c r="P602" s="241"/>
      <c r="Q602" s="241"/>
      <c r="R602" s="241"/>
      <c r="S602" s="241"/>
      <c r="T602" s="24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3" t="s">
        <v>163</v>
      </c>
      <c r="AU602" s="243" t="s">
        <v>88</v>
      </c>
      <c r="AV602" s="13" t="s">
        <v>88</v>
      </c>
      <c r="AW602" s="13" t="s">
        <v>35</v>
      </c>
      <c r="AX602" s="13" t="s">
        <v>78</v>
      </c>
      <c r="AY602" s="243" t="s">
        <v>153</v>
      </c>
    </row>
    <row r="603" s="13" customFormat="1">
      <c r="A603" s="13"/>
      <c r="B603" s="232"/>
      <c r="C603" s="233"/>
      <c r="D603" s="234" t="s">
        <v>163</v>
      </c>
      <c r="E603" s="235" t="s">
        <v>1</v>
      </c>
      <c r="F603" s="236" t="s">
        <v>1037</v>
      </c>
      <c r="G603" s="233"/>
      <c r="H603" s="237">
        <v>7.5499999999999998</v>
      </c>
      <c r="I603" s="238"/>
      <c r="J603" s="233"/>
      <c r="K603" s="233"/>
      <c r="L603" s="239"/>
      <c r="M603" s="240"/>
      <c r="N603" s="241"/>
      <c r="O603" s="241"/>
      <c r="P603" s="241"/>
      <c r="Q603" s="241"/>
      <c r="R603" s="241"/>
      <c r="S603" s="241"/>
      <c r="T603" s="24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3" t="s">
        <v>163</v>
      </c>
      <c r="AU603" s="243" t="s">
        <v>88</v>
      </c>
      <c r="AV603" s="13" t="s">
        <v>88</v>
      </c>
      <c r="AW603" s="13" t="s">
        <v>35</v>
      </c>
      <c r="AX603" s="13" t="s">
        <v>78</v>
      </c>
      <c r="AY603" s="243" t="s">
        <v>153</v>
      </c>
    </row>
    <row r="604" s="13" customFormat="1">
      <c r="A604" s="13"/>
      <c r="B604" s="232"/>
      <c r="C604" s="233"/>
      <c r="D604" s="234" t="s">
        <v>163</v>
      </c>
      <c r="E604" s="235" t="s">
        <v>1</v>
      </c>
      <c r="F604" s="236" t="s">
        <v>1038</v>
      </c>
      <c r="G604" s="233"/>
      <c r="H604" s="237">
        <v>21.75</v>
      </c>
      <c r="I604" s="238"/>
      <c r="J604" s="233"/>
      <c r="K604" s="233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163</v>
      </c>
      <c r="AU604" s="243" t="s">
        <v>88</v>
      </c>
      <c r="AV604" s="13" t="s">
        <v>88</v>
      </c>
      <c r="AW604" s="13" t="s">
        <v>35</v>
      </c>
      <c r="AX604" s="13" t="s">
        <v>78</v>
      </c>
      <c r="AY604" s="243" t="s">
        <v>153</v>
      </c>
    </row>
    <row r="605" s="14" customFormat="1">
      <c r="A605" s="14"/>
      <c r="B605" s="244"/>
      <c r="C605" s="245"/>
      <c r="D605" s="234" t="s">
        <v>163</v>
      </c>
      <c r="E605" s="246" t="s">
        <v>1</v>
      </c>
      <c r="F605" s="247" t="s">
        <v>167</v>
      </c>
      <c r="G605" s="245"/>
      <c r="H605" s="248">
        <v>272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163</v>
      </c>
      <c r="AU605" s="254" t="s">
        <v>88</v>
      </c>
      <c r="AV605" s="14" t="s">
        <v>161</v>
      </c>
      <c r="AW605" s="14" t="s">
        <v>35</v>
      </c>
      <c r="AX605" s="14" t="s">
        <v>86</v>
      </c>
      <c r="AY605" s="254" t="s">
        <v>153</v>
      </c>
    </row>
    <row r="606" s="2" customFormat="1" ht="16.5" customHeight="1">
      <c r="A606" s="39"/>
      <c r="B606" s="40"/>
      <c r="C606" s="268" t="s">
        <v>1039</v>
      </c>
      <c r="D606" s="268" t="s">
        <v>509</v>
      </c>
      <c r="E606" s="269" t="s">
        <v>1040</v>
      </c>
      <c r="F606" s="270" t="s">
        <v>1041</v>
      </c>
      <c r="G606" s="271" t="s">
        <v>196</v>
      </c>
      <c r="H606" s="272">
        <v>285.60000000000002</v>
      </c>
      <c r="I606" s="273"/>
      <c r="J606" s="274">
        <f>ROUND(I606*H606,2)</f>
        <v>0</v>
      </c>
      <c r="K606" s="270" t="s">
        <v>160</v>
      </c>
      <c r="L606" s="275"/>
      <c r="M606" s="276" t="s">
        <v>1</v>
      </c>
      <c r="N606" s="277" t="s">
        <v>43</v>
      </c>
      <c r="O606" s="92"/>
      <c r="P606" s="228">
        <f>O606*H606</f>
        <v>0</v>
      </c>
      <c r="Q606" s="228">
        <v>0.00010000000000000001</v>
      </c>
      <c r="R606" s="228">
        <f>Q606*H606</f>
        <v>0.028560000000000002</v>
      </c>
      <c r="S606" s="228">
        <v>0</v>
      </c>
      <c r="T606" s="229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0" t="s">
        <v>200</v>
      </c>
      <c r="AT606" s="230" t="s">
        <v>509</v>
      </c>
      <c r="AU606" s="230" t="s">
        <v>88</v>
      </c>
      <c r="AY606" s="18" t="s">
        <v>153</v>
      </c>
      <c r="BE606" s="231">
        <f>IF(N606="základní",J606,0)</f>
        <v>0</v>
      </c>
      <c r="BF606" s="231">
        <f>IF(N606="snížená",J606,0)</f>
        <v>0</v>
      </c>
      <c r="BG606" s="231">
        <f>IF(N606="zákl. přenesená",J606,0)</f>
        <v>0</v>
      </c>
      <c r="BH606" s="231">
        <f>IF(N606="sníž. přenesená",J606,0)</f>
        <v>0</v>
      </c>
      <c r="BI606" s="231">
        <f>IF(N606="nulová",J606,0)</f>
        <v>0</v>
      </c>
      <c r="BJ606" s="18" t="s">
        <v>86</v>
      </c>
      <c r="BK606" s="231">
        <f>ROUND(I606*H606,2)</f>
        <v>0</v>
      </c>
      <c r="BL606" s="18" t="s">
        <v>161</v>
      </c>
      <c r="BM606" s="230" t="s">
        <v>1042</v>
      </c>
    </row>
    <row r="607" s="13" customFormat="1">
      <c r="A607" s="13"/>
      <c r="B607" s="232"/>
      <c r="C607" s="233"/>
      <c r="D607" s="234" t="s">
        <v>163</v>
      </c>
      <c r="E607" s="233"/>
      <c r="F607" s="236" t="s">
        <v>1043</v>
      </c>
      <c r="G607" s="233"/>
      <c r="H607" s="237">
        <v>285.60000000000002</v>
      </c>
      <c r="I607" s="238"/>
      <c r="J607" s="233"/>
      <c r="K607" s="233"/>
      <c r="L607" s="239"/>
      <c r="M607" s="240"/>
      <c r="N607" s="241"/>
      <c r="O607" s="241"/>
      <c r="P607" s="241"/>
      <c r="Q607" s="241"/>
      <c r="R607" s="241"/>
      <c r="S607" s="241"/>
      <c r="T607" s="24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3" t="s">
        <v>163</v>
      </c>
      <c r="AU607" s="243" t="s">
        <v>88</v>
      </c>
      <c r="AV607" s="13" t="s">
        <v>88</v>
      </c>
      <c r="AW607" s="13" t="s">
        <v>4</v>
      </c>
      <c r="AX607" s="13" t="s">
        <v>86</v>
      </c>
      <c r="AY607" s="243" t="s">
        <v>153</v>
      </c>
    </row>
    <row r="608" s="2" customFormat="1" ht="21.75" customHeight="1">
      <c r="A608" s="39"/>
      <c r="B608" s="40"/>
      <c r="C608" s="219" t="s">
        <v>1044</v>
      </c>
      <c r="D608" s="219" t="s">
        <v>156</v>
      </c>
      <c r="E608" s="220" t="s">
        <v>1045</v>
      </c>
      <c r="F608" s="221" t="s">
        <v>1046</v>
      </c>
      <c r="G608" s="222" t="s">
        <v>170</v>
      </c>
      <c r="H608" s="223">
        <v>12.77</v>
      </c>
      <c r="I608" s="224"/>
      <c r="J608" s="225">
        <f>ROUND(I608*H608,2)</f>
        <v>0</v>
      </c>
      <c r="K608" s="221" t="s">
        <v>160</v>
      </c>
      <c r="L608" s="45"/>
      <c r="M608" s="226" t="s">
        <v>1</v>
      </c>
      <c r="N608" s="227" t="s">
        <v>43</v>
      </c>
      <c r="O608" s="92"/>
      <c r="P608" s="228">
        <f>O608*H608</f>
        <v>0</v>
      </c>
      <c r="Q608" s="228">
        <v>0.0054599999999999996</v>
      </c>
      <c r="R608" s="228">
        <f>Q608*H608</f>
        <v>0.069724199999999986</v>
      </c>
      <c r="S608" s="228">
        <v>0</v>
      </c>
      <c r="T608" s="229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30" t="s">
        <v>161</v>
      </c>
      <c r="AT608" s="230" t="s">
        <v>156</v>
      </c>
      <c r="AU608" s="230" t="s">
        <v>88</v>
      </c>
      <c r="AY608" s="18" t="s">
        <v>153</v>
      </c>
      <c r="BE608" s="231">
        <f>IF(N608="základní",J608,0)</f>
        <v>0</v>
      </c>
      <c r="BF608" s="231">
        <f>IF(N608="snížená",J608,0)</f>
        <v>0</v>
      </c>
      <c r="BG608" s="231">
        <f>IF(N608="zákl. přenesená",J608,0)</f>
        <v>0</v>
      </c>
      <c r="BH608" s="231">
        <f>IF(N608="sníž. přenesená",J608,0)</f>
        <v>0</v>
      </c>
      <c r="BI608" s="231">
        <f>IF(N608="nulová",J608,0)</f>
        <v>0</v>
      </c>
      <c r="BJ608" s="18" t="s">
        <v>86</v>
      </c>
      <c r="BK608" s="231">
        <f>ROUND(I608*H608,2)</f>
        <v>0</v>
      </c>
      <c r="BL608" s="18" t="s">
        <v>161</v>
      </c>
      <c r="BM608" s="230" t="s">
        <v>1047</v>
      </c>
    </row>
    <row r="609" s="15" customFormat="1">
      <c r="A609" s="15"/>
      <c r="B609" s="258"/>
      <c r="C609" s="259"/>
      <c r="D609" s="234" t="s">
        <v>163</v>
      </c>
      <c r="E609" s="260" t="s">
        <v>1</v>
      </c>
      <c r="F609" s="261" t="s">
        <v>1048</v>
      </c>
      <c r="G609" s="259"/>
      <c r="H609" s="260" t="s">
        <v>1</v>
      </c>
      <c r="I609" s="262"/>
      <c r="J609" s="259"/>
      <c r="K609" s="259"/>
      <c r="L609" s="263"/>
      <c r="M609" s="264"/>
      <c r="N609" s="265"/>
      <c r="O609" s="265"/>
      <c r="P609" s="265"/>
      <c r="Q609" s="265"/>
      <c r="R609" s="265"/>
      <c r="S609" s="265"/>
      <c r="T609" s="266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67" t="s">
        <v>163</v>
      </c>
      <c r="AU609" s="267" t="s">
        <v>88</v>
      </c>
      <c r="AV609" s="15" t="s">
        <v>86</v>
      </c>
      <c r="AW609" s="15" t="s">
        <v>35</v>
      </c>
      <c r="AX609" s="15" t="s">
        <v>78</v>
      </c>
      <c r="AY609" s="267" t="s">
        <v>153</v>
      </c>
    </row>
    <row r="610" s="13" customFormat="1">
      <c r="A610" s="13"/>
      <c r="B610" s="232"/>
      <c r="C610" s="233"/>
      <c r="D610" s="234" t="s">
        <v>163</v>
      </c>
      <c r="E610" s="235" t="s">
        <v>1</v>
      </c>
      <c r="F610" s="236" t="s">
        <v>1049</v>
      </c>
      <c r="G610" s="233"/>
      <c r="H610" s="237">
        <v>4.7400000000000002</v>
      </c>
      <c r="I610" s="238"/>
      <c r="J610" s="233"/>
      <c r="K610" s="233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163</v>
      </c>
      <c r="AU610" s="243" t="s">
        <v>88</v>
      </c>
      <c r="AV610" s="13" t="s">
        <v>88</v>
      </c>
      <c r="AW610" s="13" t="s">
        <v>35</v>
      </c>
      <c r="AX610" s="13" t="s">
        <v>78</v>
      </c>
      <c r="AY610" s="243" t="s">
        <v>153</v>
      </c>
    </row>
    <row r="611" s="13" customFormat="1">
      <c r="A611" s="13"/>
      <c r="B611" s="232"/>
      <c r="C611" s="233"/>
      <c r="D611" s="234" t="s">
        <v>163</v>
      </c>
      <c r="E611" s="235" t="s">
        <v>1</v>
      </c>
      <c r="F611" s="236" t="s">
        <v>1050</v>
      </c>
      <c r="G611" s="233"/>
      <c r="H611" s="237">
        <v>8.0299999999999994</v>
      </c>
      <c r="I611" s="238"/>
      <c r="J611" s="233"/>
      <c r="K611" s="233"/>
      <c r="L611" s="239"/>
      <c r="M611" s="240"/>
      <c r="N611" s="241"/>
      <c r="O611" s="241"/>
      <c r="P611" s="241"/>
      <c r="Q611" s="241"/>
      <c r="R611" s="241"/>
      <c r="S611" s="241"/>
      <c r="T611" s="24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3" t="s">
        <v>163</v>
      </c>
      <c r="AU611" s="243" t="s">
        <v>88</v>
      </c>
      <c r="AV611" s="13" t="s">
        <v>88</v>
      </c>
      <c r="AW611" s="13" t="s">
        <v>35</v>
      </c>
      <c r="AX611" s="13" t="s">
        <v>78</v>
      </c>
      <c r="AY611" s="243" t="s">
        <v>153</v>
      </c>
    </row>
    <row r="612" s="14" customFormat="1">
      <c r="A612" s="14"/>
      <c r="B612" s="244"/>
      <c r="C612" s="245"/>
      <c r="D612" s="234" t="s">
        <v>163</v>
      </c>
      <c r="E612" s="246" t="s">
        <v>1</v>
      </c>
      <c r="F612" s="247" t="s">
        <v>167</v>
      </c>
      <c r="G612" s="245"/>
      <c r="H612" s="248">
        <v>12.77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163</v>
      </c>
      <c r="AU612" s="254" t="s">
        <v>88</v>
      </c>
      <c r="AV612" s="14" t="s">
        <v>161</v>
      </c>
      <c r="AW612" s="14" t="s">
        <v>35</v>
      </c>
      <c r="AX612" s="14" t="s">
        <v>86</v>
      </c>
      <c r="AY612" s="254" t="s">
        <v>153</v>
      </c>
    </row>
    <row r="613" s="2" customFormat="1" ht="24.15" customHeight="1">
      <c r="A613" s="39"/>
      <c r="B613" s="40"/>
      <c r="C613" s="219" t="s">
        <v>1051</v>
      </c>
      <c r="D613" s="219" t="s">
        <v>156</v>
      </c>
      <c r="E613" s="220" t="s">
        <v>1052</v>
      </c>
      <c r="F613" s="221" t="s">
        <v>1053</v>
      </c>
      <c r="G613" s="222" t="s">
        <v>170</v>
      </c>
      <c r="H613" s="223">
        <v>38.310000000000002</v>
      </c>
      <c r="I613" s="224"/>
      <c r="J613" s="225">
        <f>ROUND(I613*H613,2)</f>
        <v>0</v>
      </c>
      <c r="K613" s="221" t="s">
        <v>160</v>
      </c>
      <c r="L613" s="45"/>
      <c r="M613" s="226" t="s">
        <v>1</v>
      </c>
      <c r="N613" s="227" t="s">
        <v>43</v>
      </c>
      <c r="O613" s="92"/>
      <c r="P613" s="228">
        <f>O613*H613</f>
        <v>0</v>
      </c>
      <c r="Q613" s="228">
        <v>0.0020999999999999999</v>
      </c>
      <c r="R613" s="228">
        <f>Q613*H613</f>
        <v>0.080450999999999995</v>
      </c>
      <c r="S613" s="228">
        <v>0</v>
      </c>
      <c r="T613" s="229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0" t="s">
        <v>161</v>
      </c>
      <c r="AT613" s="230" t="s">
        <v>156</v>
      </c>
      <c r="AU613" s="230" t="s">
        <v>88</v>
      </c>
      <c r="AY613" s="18" t="s">
        <v>153</v>
      </c>
      <c r="BE613" s="231">
        <f>IF(N613="základní",J613,0)</f>
        <v>0</v>
      </c>
      <c r="BF613" s="231">
        <f>IF(N613="snížená",J613,0)</f>
        <v>0</v>
      </c>
      <c r="BG613" s="231">
        <f>IF(N613="zákl. přenesená",J613,0)</f>
        <v>0</v>
      </c>
      <c r="BH613" s="231">
        <f>IF(N613="sníž. přenesená",J613,0)</f>
        <v>0</v>
      </c>
      <c r="BI613" s="231">
        <f>IF(N613="nulová",J613,0)</f>
        <v>0</v>
      </c>
      <c r="BJ613" s="18" t="s">
        <v>86</v>
      </c>
      <c r="BK613" s="231">
        <f>ROUND(I613*H613,2)</f>
        <v>0</v>
      </c>
      <c r="BL613" s="18" t="s">
        <v>161</v>
      </c>
      <c r="BM613" s="230" t="s">
        <v>1054</v>
      </c>
    </row>
    <row r="614" s="15" customFormat="1">
      <c r="A614" s="15"/>
      <c r="B614" s="258"/>
      <c r="C614" s="259"/>
      <c r="D614" s="234" t="s">
        <v>163</v>
      </c>
      <c r="E614" s="260" t="s">
        <v>1</v>
      </c>
      <c r="F614" s="261" t="s">
        <v>1048</v>
      </c>
      <c r="G614" s="259"/>
      <c r="H614" s="260" t="s">
        <v>1</v>
      </c>
      <c r="I614" s="262"/>
      <c r="J614" s="259"/>
      <c r="K614" s="259"/>
      <c r="L614" s="263"/>
      <c r="M614" s="264"/>
      <c r="N614" s="265"/>
      <c r="O614" s="265"/>
      <c r="P614" s="265"/>
      <c r="Q614" s="265"/>
      <c r="R614" s="265"/>
      <c r="S614" s="265"/>
      <c r="T614" s="266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67" t="s">
        <v>163</v>
      </c>
      <c r="AU614" s="267" t="s">
        <v>88</v>
      </c>
      <c r="AV614" s="15" t="s">
        <v>86</v>
      </c>
      <c r="AW614" s="15" t="s">
        <v>35</v>
      </c>
      <c r="AX614" s="15" t="s">
        <v>78</v>
      </c>
      <c r="AY614" s="267" t="s">
        <v>153</v>
      </c>
    </row>
    <row r="615" s="13" customFormat="1">
      <c r="A615" s="13"/>
      <c r="B615" s="232"/>
      <c r="C615" s="233"/>
      <c r="D615" s="234" t="s">
        <v>163</v>
      </c>
      <c r="E615" s="235" t="s">
        <v>1</v>
      </c>
      <c r="F615" s="236" t="s">
        <v>1055</v>
      </c>
      <c r="G615" s="233"/>
      <c r="H615" s="237">
        <v>38.310000000000002</v>
      </c>
      <c r="I615" s="238"/>
      <c r="J615" s="233"/>
      <c r="K615" s="233"/>
      <c r="L615" s="239"/>
      <c r="M615" s="240"/>
      <c r="N615" s="241"/>
      <c r="O615" s="241"/>
      <c r="P615" s="241"/>
      <c r="Q615" s="241"/>
      <c r="R615" s="241"/>
      <c r="S615" s="241"/>
      <c r="T615" s="24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3" t="s">
        <v>163</v>
      </c>
      <c r="AU615" s="243" t="s">
        <v>88</v>
      </c>
      <c r="AV615" s="13" t="s">
        <v>88</v>
      </c>
      <c r="AW615" s="13" t="s">
        <v>35</v>
      </c>
      <c r="AX615" s="13" t="s">
        <v>86</v>
      </c>
      <c r="AY615" s="243" t="s">
        <v>153</v>
      </c>
    </row>
    <row r="616" s="2" customFormat="1" ht="24.15" customHeight="1">
      <c r="A616" s="39"/>
      <c r="B616" s="40"/>
      <c r="C616" s="219" t="s">
        <v>1056</v>
      </c>
      <c r="D616" s="219" t="s">
        <v>156</v>
      </c>
      <c r="E616" s="220" t="s">
        <v>1057</v>
      </c>
      <c r="F616" s="221" t="s">
        <v>1058</v>
      </c>
      <c r="G616" s="222" t="s">
        <v>196</v>
      </c>
      <c r="H616" s="223">
        <v>16.5</v>
      </c>
      <c r="I616" s="224"/>
      <c r="J616" s="225">
        <f>ROUND(I616*H616,2)</f>
        <v>0</v>
      </c>
      <c r="K616" s="221" t="s">
        <v>160</v>
      </c>
      <c r="L616" s="45"/>
      <c r="M616" s="226" t="s">
        <v>1</v>
      </c>
      <c r="N616" s="227" t="s">
        <v>43</v>
      </c>
      <c r="O616" s="92"/>
      <c r="P616" s="228">
        <f>O616*H616</f>
        <v>0</v>
      </c>
      <c r="Q616" s="228">
        <v>0</v>
      </c>
      <c r="R616" s="228">
        <f>Q616*H616</f>
        <v>0</v>
      </c>
      <c r="S616" s="228">
        <v>0</v>
      </c>
      <c r="T616" s="229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0" t="s">
        <v>161</v>
      </c>
      <c r="AT616" s="230" t="s">
        <v>156</v>
      </c>
      <c r="AU616" s="230" t="s">
        <v>88</v>
      </c>
      <c r="AY616" s="18" t="s">
        <v>153</v>
      </c>
      <c r="BE616" s="231">
        <f>IF(N616="základní",J616,0)</f>
        <v>0</v>
      </c>
      <c r="BF616" s="231">
        <f>IF(N616="snížená",J616,0)</f>
        <v>0</v>
      </c>
      <c r="BG616" s="231">
        <f>IF(N616="zákl. přenesená",J616,0)</f>
        <v>0</v>
      </c>
      <c r="BH616" s="231">
        <f>IF(N616="sníž. přenesená",J616,0)</f>
        <v>0</v>
      </c>
      <c r="BI616" s="231">
        <f>IF(N616="nulová",J616,0)</f>
        <v>0</v>
      </c>
      <c r="BJ616" s="18" t="s">
        <v>86</v>
      </c>
      <c r="BK616" s="231">
        <f>ROUND(I616*H616,2)</f>
        <v>0</v>
      </c>
      <c r="BL616" s="18" t="s">
        <v>161</v>
      </c>
      <c r="BM616" s="230" t="s">
        <v>1059</v>
      </c>
    </row>
    <row r="617" s="13" customFormat="1">
      <c r="A617" s="13"/>
      <c r="B617" s="232"/>
      <c r="C617" s="233"/>
      <c r="D617" s="234" t="s">
        <v>163</v>
      </c>
      <c r="E617" s="235" t="s">
        <v>1</v>
      </c>
      <c r="F617" s="236" t="s">
        <v>1060</v>
      </c>
      <c r="G617" s="233"/>
      <c r="H617" s="237">
        <v>6.0999999999999996</v>
      </c>
      <c r="I617" s="238"/>
      <c r="J617" s="233"/>
      <c r="K617" s="233"/>
      <c r="L617" s="239"/>
      <c r="M617" s="240"/>
      <c r="N617" s="241"/>
      <c r="O617" s="241"/>
      <c r="P617" s="241"/>
      <c r="Q617" s="241"/>
      <c r="R617" s="241"/>
      <c r="S617" s="241"/>
      <c r="T617" s="24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3" t="s">
        <v>163</v>
      </c>
      <c r="AU617" s="243" t="s">
        <v>88</v>
      </c>
      <c r="AV617" s="13" t="s">
        <v>88</v>
      </c>
      <c r="AW617" s="13" t="s">
        <v>35</v>
      </c>
      <c r="AX617" s="13" t="s">
        <v>78</v>
      </c>
      <c r="AY617" s="243" t="s">
        <v>153</v>
      </c>
    </row>
    <row r="618" s="13" customFormat="1">
      <c r="A618" s="13"/>
      <c r="B618" s="232"/>
      <c r="C618" s="233"/>
      <c r="D618" s="234" t="s">
        <v>163</v>
      </c>
      <c r="E618" s="235" t="s">
        <v>1</v>
      </c>
      <c r="F618" s="236" t="s">
        <v>1061</v>
      </c>
      <c r="G618" s="233"/>
      <c r="H618" s="237">
        <v>5.2000000000000002</v>
      </c>
      <c r="I618" s="238"/>
      <c r="J618" s="233"/>
      <c r="K618" s="233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163</v>
      </c>
      <c r="AU618" s="243" t="s">
        <v>88</v>
      </c>
      <c r="AV618" s="13" t="s">
        <v>88</v>
      </c>
      <c r="AW618" s="13" t="s">
        <v>35</v>
      </c>
      <c r="AX618" s="13" t="s">
        <v>78</v>
      </c>
      <c r="AY618" s="243" t="s">
        <v>153</v>
      </c>
    </row>
    <row r="619" s="13" customFormat="1">
      <c r="A619" s="13"/>
      <c r="B619" s="232"/>
      <c r="C619" s="233"/>
      <c r="D619" s="234" t="s">
        <v>163</v>
      </c>
      <c r="E619" s="235" t="s">
        <v>1</v>
      </c>
      <c r="F619" s="236" t="s">
        <v>1062</v>
      </c>
      <c r="G619" s="233"/>
      <c r="H619" s="237">
        <v>5.2000000000000002</v>
      </c>
      <c r="I619" s="238"/>
      <c r="J619" s="233"/>
      <c r="K619" s="233"/>
      <c r="L619" s="239"/>
      <c r="M619" s="240"/>
      <c r="N619" s="241"/>
      <c r="O619" s="241"/>
      <c r="P619" s="241"/>
      <c r="Q619" s="241"/>
      <c r="R619" s="241"/>
      <c r="S619" s="241"/>
      <c r="T619" s="24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3" t="s">
        <v>163</v>
      </c>
      <c r="AU619" s="243" t="s">
        <v>88</v>
      </c>
      <c r="AV619" s="13" t="s">
        <v>88</v>
      </c>
      <c r="AW619" s="13" t="s">
        <v>35</v>
      </c>
      <c r="AX619" s="13" t="s">
        <v>78</v>
      </c>
      <c r="AY619" s="243" t="s">
        <v>153</v>
      </c>
    </row>
    <row r="620" s="14" customFormat="1">
      <c r="A620" s="14"/>
      <c r="B620" s="244"/>
      <c r="C620" s="245"/>
      <c r="D620" s="234" t="s">
        <v>163</v>
      </c>
      <c r="E620" s="246" t="s">
        <v>1</v>
      </c>
      <c r="F620" s="247" t="s">
        <v>167</v>
      </c>
      <c r="G620" s="245"/>
      <c r="H620" s="248">
        <v>16.5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163</v>
      </c>
      <c r="AU620" s="254" t="s">
        <v>88</v>
      </c>
      <c r="AV620" s="14" t="s">
        <v>161</v>
      </c>
      <c r="AW620" s="14" t="s">
        <v>35</v>
      </c>
      <c r="AX620" s="14" t="s">
        <v>86</v>
      </c>
      <c r="AY620" s="254" t="s">
        <v>153</v>
      </c>
    </row>
    <row r="621" s="2" customFormat="1" ht="24.15" customHeight="1">
      <c r="A621" s="39"/>
      <c r="B621" s="40"/>
      <c r="C621" s="268" t="s">
        <v>1063</v>
      </c>
      <c r="D621" s="268" t="s">
        <v>509</v>
      </c>
      <c r="E621" s="269" t="s">
        <v>1064</v>
      </c>
      <c r="F621" s="270" t="s">
        <v>1065</v>
      </c>
      <c r="G621" s="271" t="s">
        <v>196</v>
      </c>
      <c r="H621" s="272">
        <v>17.324999999999999</v>
      </c>
      <c r="I621" s="273"/>
      <c r="J621" s="274">
        <f>ROUND(I621*H621,2)</f>
        <v>0</v>
      </c>
      <c r="K621" s="270" t="s">
        <v>160</v>
      </c>
      <c r="L621" s="275"/>
      <c r="M621" s="276" t="s">
        <v>1</v>
      </c>
      <c r="N621" s="277" t="s">
        <v>43</v>
      </c>
      <c r="O621" s="92"/>
      <c r="P621" s="228">
        <f>O621*H621</f>
        <v>0</v>
      </c>
      <c r="Q621" s="228">
        <v>0.00010000000000000001</v>
      </c>
      <c r="R621" s="228">
        <f>Q621*H621</f>
        <v>0.0017325000000000001</v>
      </c>
      <c r="S621" s="228">
        <v>0</v>
      </c>
      <c r="T621" s="229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30" t="s">
        <v>200</v>
      </c>
      <c r="AT621" s="230" t="s">
        <v>509</v>
      </c>
      <c r="AU621" s="230" t="s">
        <v>88</v>
      </c>
      <c r="AY621" s="18" t="s">
        <v>153</v>
      </c>
      <c r="BE621" s="231">
        <f>IF(N621="základní",J621,0)</f>
        <v>0</v>
      </c>
      <c r="BF621" s="231">
        <f>IF(N621="snížená",J621,0)</f>
        <v>0</v>
      </c>
      <c r="BG621" s="231">
        <f>IF(N621="zákl. přenesená",J621,0)</f>
        <v>0</v>
      </c>
      <c r="BH621" s="231">
        <f>IF(N621="sníž. přenesená",J621,0)</f>
        <v>0</v>
      </c>
      <c r="BI621" s="231">
        <f>IF(N621="nulová",J621,0)</f>
        <v>0</v>
      </c>
      <c r="BJ621" s="18" t="s">
        <v>86</v>
      </c>
      <c r="BK621" s="231">
        <f>ROUND(I621*H621,2)</f>
        <v>0</v>
      </c>
      <c r="BL621" s="18" t="s">
        <v>161</v>
      </c>
      <c r="BM621" s="230" t="s">
        <v>1066</v>
      </c>
    </row>
    <row r="622" s="13" customFormat="1">
      <c r="A622" s="13"/>
      <c r="B622" s="232"/>
      <c r="C622" s="233"/>
      <c r="D622" s="234" t="s">
        <v>163</v>
      </c>
      <c r="E622" s="233"/>
      <c r="F622" s="236" t="s">
        <v>1067</v>
      </c>
      <c r="G622" s="233"/>
      <c r="H622" s="237">
        <v>17.324999999999999</v>
      </c>
      <c r="I622" s="238"/>
      <c r="J622" s="233"/>
      <c r="K622" s="233"/>
      <c r="L622" s="239"/>
      <c r="M622" s="240"/>
      <c r="N622" s="241"/>
      <c r="O622" s="241"/>
      <c r="P622" s="241"/>
      <c r="Q622" s="241"/>
      <c r="R622" s="241"/>
      <c r="S622" s="241"/>
      <c r="T622" s="24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3" t="s">
        <v>163</v>
      </c>
      <c r="AU622" s="243" t="s">
        <v>88</v>
      </c>
      <c r="AV622" s="13" t="s">
        <v>88</v>
      </c>
      <c r="AW622" s="13" t="s">
        <v>4</v>
      </c>
      <c r="AX622" s="13" t="s">
        <v>86</v>
      </c>
      <c r="AY622" s="243" t="s">
        <v>153</v>
      </c>
    </row>
    <row r="623" s="2" customFormat="1" ht="24.15" customHeight="1">
      <c r="A623" s="39"/>
      <c r="B623" s="40"/>
      <c r="C623" s="219" t="s">
        <v>1068</v>
      </c>
      <c r="D623" s="219" t="s">
        <v>156</v>
      </c>
      <c r="E623" s="220" t="s">
        <v>1069</v>
      </c>
      <c r="F623" s="221" t="s">
        <v>1070</v>
      </c>
      <c r="G623" s="222" t="s">
        <v>355</v>
      </c>
      <c r="H623" s="223">
        <v>3</v>
      </c>
      <c r="I623" s="224"/>
      <c r="J623" s="225">
        <f>ROUND(I623*H623,2)</f>
        <v>0</v>
      </c>
      <c r="K623" s="221" t="s">
        <v>160</v>
      </c>
      <c r="L623" s="45"/>
      <c r="M623" s="226" t="s">
        <v>1</v>
      </c>
      <c r="N623" s="227" t="s">
        <v>43</v>
      </c>
      <c r="O623" s="92"/>
      <c r="P623" s="228">
        <f>O623*H623</f>
        <v>0</v>
      </c>
      <c r="Q623" s="228">
        <v>0.1575</v>
      </c>
      <c r="R623" s="228">
        <f>Q623*H623</f>
        <v>0.47250000000000003</v>
      </c>
      <c r="S623" s="228">
        <v>0</v>
      </c>
      <c r="T623" s="229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0" t="s">
        <v>161</v>
      </c>
      <c r="AT623" s="230" t="s">
        <v>156</v>
      </c>
      <c r="AU623" s="230" t="s">
        <v>88</v>
      </c>
      <c r="AY623" s="18" t="s">
        <v>153</v>
      </c>
      <c r="BE623" s="231">
        <f>IF(N623="základní",J623,0)</f>
        <v>0</v>
      </c>
      <c r="BF623" s="231">
        <f>IF(N623="snížená",J623,0)</f>
        <v>0</v>
      </c>
      <c r="BG623" s="231">
        <f>IF(N623="zákl. přenesená",J623,0)</f>
        <v>0</v>
      </c>
      <c r="BH623" s="231">
        <f>IF(N623="sníž. přenesená",J623,0)</f>
        <v>0</v>
      </c>
      <c r="BI623" s="231">
        <f>IF(N623="nulová",J623,0)</f>
        <v>0</v>
      </c>
      <c r="BJ623" s="18" t="s">
        <v>86</v>
      </c>
      <c r="BK623" s="231">
        <f>ROUND(I623*H623,2)</f>
        <v>0</v>
      </c>
      <c r="BL623" s="18" t="s">
        <v>161</v>
      </c>
      <c r="BM623" s="230" t="s">
        <v>1071</v>
      </c>
    </row>
    <row r="624" s="13" customFormat="1">
      <c r="A624" s="13"/>
      <c r="B624" s="232"/>
      <c r="C624" s="233"/>
      <c r="D624" s="234" t="s">
        <v>163</v>
      </c>
      <c r="E624" s="235" t="s">
        <v>1</v>
      </c>
      <c r="F624" s="236" t="s">
        <v>1072</v>
      </c>
      <c r="G624" s="233"/>
      <c r="H624" s="237">
        <v>1</v>
      </c>
      <c r="I624" s="238"/>
      <c r="J624" s="233"/>
      <c r="K624" s="233"/>
      <c r="L624" s="239"/>
      <c r="M624" s="240"/>
      <c r="N624" s="241"/>
      <c r="O624" s="241"/>
      <c r="P624" s="241"/>
      <c r="Q624" s="241"/>
      <c r="R624" s="241"/>
      <c r="S624" s="241"/>
      <c r="T624" s="24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3" t="s">
        <v>163</v>
      </c>
      <c r="AU624" s="243" t="s">
        <v>88</v>
      </c>
      <c r="AV624" s="13" t="s">
        <v>88</v>
      </c>
      <c r="AW624" s="13" t="s">
        <v>35</v>
      </c>
      <c r="AX624" s="13" t="s">
        <v>78</v>
      </c>
      <c r="AY624" s="243" t="s">
        <v>153</v>
      </c>
    </row>
    <row r="625" s="13" customFormat="1">
      <c r="A625" s="13"/>
      <c r="B625" s="232"/>
      <c r="C625" s="233"/>
      <c r="D625" s="234" t="s">
        <v>163</v>
      </c>
      <c r="E625" s="235" t="s">
        <v>1</v>
      </c>
      <c r="F625" s="236" t="s">
        <v>1073</v>
      </c>
      <c r="G625" s="233"/>
      <c r="H625" s="237">
        <v>1</v>
      </c>
      <c r="I625" s="238"/>
      <c r="J625" s="233"/>
      <c r="K625" s="233"/>
      <c r="L625" s="239"/>
      <c r="M625" s="240"/>
      <c r="N625" s="241"/>
      <c r="O625" s="241"/>
      <c r="P625" s="241"/>
      <c r="Q625" s="241"/>
      <c r="R625" s="241"/>
      <c r="S625" s="241"/>
      <c r="T625" s="24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3" t="s">
        <v>163</v>
      </c>
      <c r="AU625" s="243" t="s">
        <v>88</v>
      </c>
      <c r="AV625" s="13" t="s">
        <v>88</v>
      </c>
      <c r="AW625" s="13" t="s">
        <v>35</v>
      </c>
      <c r="AX625" s="13" t="s">
        <v>78</v>
      </c>
      <c r="AY625" s="243" t="s">
        <v>153</v>
      </c>
    </row>
    <row r="626" s="13" customFormat="1">
      <c r="A626" s="13"/>
      <c r="B626" s="232"/>
      <c r="C626" s="233"/>
      <c r="D626" s="234" t="s">
        <v>163</v>
      </c>
      <c r="E626" s="235" t="s">
        <v>1</v>
      </c>
      <c r="F626" s="236" t="s">
        <v>1074</v>
      </c>
      <c r="G626" s="233"/>
      <c r="H626" s="237">
        <v>1</v>
      </c>
      <c r="I626" s="238"/>
      <c r="J626" s="233"/>
      <c r="K626" s="233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163</v>
      </c>
      <c r="AU626" s="243" t="s">
        <v>88</v>
      </c>
      <c r="AV626" s="13" t="s">
        <v>88</v>
      </c>
      <c r="AW626" s="13" t="s">
        <v>35</v>
      </c>
      <c r="AX626" s="13" t="s">
        <v>78</v>
      </c>
      <c r="AY626" s="243" t="s">
        <v>153</v>
      </c>
    </row>
    <row r="627" s="14" customFormat="1">
      <c r="A627" s="14"/>
      <c r="B627" s="244"/>
      <c r="C627" s="245"/>
      <c r="D627" s="234" t="s">
        <v>163</v>
      </c>
      <c r="E627" s="246" t="s">
        <v>1</v>
      </c>
      <c r="F627" s="247" t="s">
        <v>167</v>
      </c>
      <c r="G627" s="245"/>
      <c r="H627" s="248">
        <v>3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163</v>
      </c>
      <c r="AU627" s="254" t="s">
        <v>88</v>
      </c>
      <c r="AV627" s="14" t="s">
        <v>161</v>
      </c>
      <c r="AW627" s="14" t="s">
        <v>35</v>
      </c>
      <c r="AX627" s="14" t="s">
        <v>86</v>
      </c>
      <c r="AY627" s="254" t="s">
        <v>153</v>
      </c>
    </row>
    <row r="628" s="2" customFormat="1" ht="16.5" customHeight="1">
      <c r="A628" s="39"/>
      <c r="B628" s="40"/>
      <c r="C628" s="219" t="s">
        <v>1075</v>
      </c>
      <c r="D628" s="219" t="s">
        <v>156</v>
      </c>
      <c r="E628" s="220" t="s">
        <v>1076</v>
      </c>
      <c r="F628" s="221" t="s">
        <v>1077</v>
      </c>
      <c r="G628" s="222" t="s">
        <v>170</v>
      </c>
      <c r="H628" s="223">
        <v>14.699999999999999</v>
      </c>
      <c r="I628" s="224"/>
      <c r="J628" s="225">
        <f>ROUND(I628*H628,2)</f>
        <v>0</v>
      </c>
      <c r="K628" s="221" t="s">
        <v>1</v>
      </c>
      <c r="L628" s="45"/>
      <c r="M628" s="226" t="s">
        <v>1</v>
      </c>
      <c r="N628" s="227" t="s">
        <v>43</v>
      </c>
      <c r="O628" s="92"/>
      <c r="P628" s="228">
        <f>O628*H628</f>
        <v>0</v>
      </c>
      <c r="Q628" s="228">
        <v>0.00025999999999999998</v>
      </c>
      <c r="R628" s="228">
        <f>Q628*H628</f>
        <v>0.0038219999999999994</v>
      </c>
      <c r="S628" s="228">
        <v>0</v>
      </c>
      <c r="T628" s="229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0" t="s">
        <v>161</v>
      </c>
      <c r="AT628" s="230" t="s">
        <v>156</v>
      </c>
      <c r="AU628" s="230" t="s">
        <v>88</v>
      </c>
      <c r="AY628" s="18" t="s">
        <v>153</v>
      </c>
      <c r="BE628" s="231">
        <f>IF(N628="základní",J628,0)</f>
        <v>0</v>
      </c>
      <c r="BF628" s="231">
        <f>IF(N628="snížená",J628,0)</f>
        <v>0</v>
      </c>
      <c r="BG628" s="231">
        <f>IF(N628="zákl. přenesená",J628,0)</f>
        <v>0</v>
      </c>
      <c r="BH628" s="231">
        <f>IF(N628="sníž. přenesená",J628,0)</f>
        <v>0</v>
      </c>
      <c r="BI628" s="231">
        <f>IF(N628="nulová",J628,0)</f>
        <v>0</v>
      </c>
      <c r="BJ628" s="18" t="s">
        <v>86</v>
      </c>
      <c r="BK628" s="231">
        <f>ROUND(I628*H628,2)</f>
        <v>0</v>
      </c>
      <c r="BL628" s="18" t="s">
        <v>161</v>
      </c>
      <c r="BM628" s="230" t="s">
        <v>1078</v>
      </c>
    </row>
    <row r="629" s="15" customFormat="1">
      <c r="A629" s="15"/>
      <c r="B629" s="258"/>
      <c r="C629" s="259"/>
      <c r="D629" s="234" t="s">
        <v>163</v>
      </c>
      <c r="E629" s="260" t="s">
        <v>1</v>
      </c>
      <c r="F629" s="261" t="s">
        <v>1079</v>
      </c>
      <c r="G629" s="259"/>
      <c r="H629" s="260" t="s">
        <v>1</v>
      </c>
      <c r="I629" s="262"/>
      <c r="J629" s="259"/>
      <c r="K629" s="259"/>
      <c r="L629" s="263"/>
      <c r="M629" s="264"/>
      <c r="N629" s="265"/>
      <c r="O629" s="265"/>
      <c r="P629" s="265"/>
      <c r="Q629" s="265"/>
      <c r="R629" s="265"/>
      <c r="S629" s="265"/>
      <c r="T629" s="266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67" t="s">
        <v>163</v>
      </c>
      <c r="AU629" s="267" t="s">
        <v>88</v>
      </c>
      <c r="AV629" s="15" t="s">
        <v>86</v>
      </c>
      <c r="AW629" s="15" t="s">
        <v>35</v>
      </c>
      <c r="AX629" s="15" t="s">
        <v>78</v>
      </c>
      <c r="AY629" s="267" t="s">
        <v>153</v>
      </c>
    </row>
    <row r="630" s="13" customFormat="1">
      <c r="A630" s="13"/>
      <c r="B630" s="232"/>
      <c r="C630" s="233"/>
      <c r="D630" s="234" t="s">
        <v>163</v>
      </c>
      <c r="E630" s="235" t="s">
        <v>1</v>
      </c>
      <c r="F630" s="236" t="s">
        <v>1080</v>
      </c>
      <c r="G630" s="233"/>
      <c r="H630" s="237">
        <v>5.2999999999999998</v>
      </c>
      <c r="I630" s="238"/>
      <c r="J630" s="233"/>
      <c r="K630" s="233"/>
      <c r="L630" s="239"/>
      <c r="M630" s="240"/>
      <c r="N630" s="241"/>
      <c r="O630" s="241"/>
      <c r="P630" s="241"/>
      <c r="Q630" s="241"/>
      <c r="R630" s="241"/>
      <c r="S630" s="241"/>
      <c r="T630" s="24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3" t="s">
        <v>163</v>
      </c>
      <c r="AU630" s="243" t="s">
        <v>88</v>
      </c>
      <c r="AV630" s="13" t="s">
        <v>88</v>
      </c>
      <c r="AW630" s="13" t="s">
        <v>35</v>
      </c>
      <c r="AX630" s="13" t="s">
        <v>78</v>
      </c>
      <c r="AY630" s="243" t="s">
        <v>153</v>
      </c>
    </row>
    <row r="631" s="13" customFormat="1">
      <c r="A631" s="13"/>
      <c r="B631" s="232"/>
      <c r="C631" s="233"/>
      <c r="D631" s="234" t="s">
        <v>163</v>
      </c>
      <c r="E631" s="235" t="s">
        <v>1</v>
      </c>
      <c r="F631" s="236" t="s">
        <v>1081</v>
      </c>
      <c r="G631" s="233"/>
      <c r="H631" s="237">
        <v>9.4000000000000004</v>
      </c>
      <c r="I631" s="238"/>
      <c r="J631" s="233"/>
      <c r="K631" s="233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163</v>
      </c>
      <c r="AU631" s="243" t="s">
        <v>88</v>
      </c>
      <c r="AV631" s="13" t="s">
        <v>88</v>
      </c>
      <c r="AW631" s="13" t="s">
        <v>35</v>
      </c>
      <c r="AX631" s="13" t="s">
        <v>78</v>
      </c>
      <c r="AY631" s="243" t="s">
        <v>153</v>
      </c>
    </row>
    <row r="632" s="14" customFormat="1">
      <c r="A632" s="14"/>
      <c r="B632" s="244"/>
      <c r="C632" s="245"/>
      <c r="D632" s="234" t="s">
        <v>163</v>
      </c>
      <c r="E632" s="246" t="s">
        <v>1</v>
      </c>
      <c r="F632" s="247" t="s">
        <v>167</v>
      </c>
      <c r="G632" s="245"/>
      <c r="H632" s="248">
        <v>14.699999999999999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163</v>
      </c>
      <c r="AU632" s="254" t="s">
        <v>88</v>
      </c>
      <c r="AV632" s="14" t="s">
        <v>161</v>
      </c>
      <c r="AW632" s="14" t="s">
        <v>35</v>
      </c>
      <c r="AX632" s="14" t="s">
        <v>86</v>
      </c>
      <c r="AY632" s="254" t="s">
        <v>153</v>
      </c>
    </row>
    <row r="633" s="2" customFormat="1" ht="37.8" customHeight="1">
      <c r="A633" s="39"/>
      <c r="B633" s="40"/>
      <c r="C633" s="219" t="s">
        <v>1082</v>
      </c>
      <c r="D633" s="219" t="s">
        <v>156</v>
      </c>
      <c r="E633" s="220" t="s">
        <v>1083</v>
      </c>
      <c r="F633" s="221" t="s">
        <v>1084</v>
      </c>
      <c r="G633" s="222" t="s">
        <v>196</v>
      </c>
      <c r="H633" s="223">
        <v>58.799999999999997</v>
      </c>
      <c r="I633" s="224"/>
      <c r="J633" s="225">
        <f>ROUND(I633*H633,2)</f>
        <v>0</v>
      </c>
      <c r="K633" s="221" t="s">
        <v>1</v>
      </c>
      <c r="L633" s="45"/>
      <c r="M633" s="226" t="s">
        <v>1</v>
      </c>
      <c r="N633" s="227" t="s">
        <v>43</v>
      </c>
      <c r="O633" s="92"/>
      <c r="P633" s="228">
        <f>O633*H633</f>
        <v>0</v>
      </c>
      <c r="Q633" s="228">
        <v>0.0033899999999999998</v>
      </c>
      <c r="R633" s="228">
        <f>Q633*H633</f>
        <v>0.19933199999999998</v>
      </c>
      <c r="S633" s="228">
        <v>0</v>
      </c>
      <c r="T633" s="229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0" t="s">
        <v>161</v>
      </c>
      <c r="AT633" s="230" t="s">
        <v>156</v>
      </c>
      <c r="AU633" s="230" t="s">
        <v>88</v>
      </c>
      <c r="AY633" s="18" t="s">
        <v>153</v>
      </c>
      <c r="BE633" s="231">
        <f>IF(N633="základní",J633,0)</f>
        <v>0</v>
      </c>
      <c r="BF633" s="231">
        <f>IF(N633="snížená",J633,0)</f>
        <v>0</v>
      </c>
      <c r="BG633" s="231">
        <f>IF(N633="zákl. přenesená",J633,0)</f>
        <v>0</v>
      </c>
      <c r="BH633" s="231">
        <f>IF(N633="sníž. přenesená",J633,0)</f>
        <v>0</v>
      </c>
      <c r="BI633" s="231">
        <f>IF(N633="nulová",J633,0)</f>
        <v>0</v>
      </c>
      <c r="BJ633" s="18" t="s">
        <v>86</v>
      </c>
      <c r="BK633" s="231">
        <f>ROUND(I633*H633,2)</f>
        <v>0</v>
      </c>
      <c r="BL633" s="18" t="s">
        <v>161</v>
      </c>
      <c r="BM633" s="230" t="s">
        <v>1085</v>
      </c>
    </row>
    <row r="634" s="15" customFormat="1">
      <c r="A634" s="15"/>
      <c r="B634" s="258"/>
      <c r="C634" s="259"/>
      <c r="D634" s="234" t="s">
        <v>163</v>
      </c>
      <c r="E634" s="260" t="s">
        <v>1</v>
      </c>
      <c r="F634" s="261" t="s">
        <v>1079</v>
      </c>
      <c r="G634" s="259"/>
      <c r="H634" s="260" t="s">
        <v>1</v>
      </c>
      <c r="I634" s="262"/>
      <c r="J634" s="259"/>
      <c r="K634" s="259"/>
      <c r="L634" s="263"/>
      <c r="M634" s="264"/>
      <c r="N634" s="265"/>
      <c r="O634" s="265"/>
      <c r="P634" s="265"/>
      <c r="Q634" s="265"/>
      <c r="R634" s="265"/>
      <c r="S634" s="265"/>
      <c r="T634" s="266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7" t="s">
        <v>163</v>
      </c>
      <c r="AU634" s="267" t="s">
        <v>88</v>
      </c>
      <c r="AV634" s="15" t="s">
        <v>86</v>
      </c>
      <c r="AW634" s="15" t="s">
        <v>35</v>
      </c>
      <c r="AX634" s="15" t="s">
        <v>78</v>
      </c>
      <c r="AY634" s="267" t="s">
        <v>153</v>
      </c>
    </row>
    <row r="635" s="13" customFormat="1">
      <c r="A635" s="13"/>
      <c r="B635" s="232"/>
      <c r="C635" s="233"/>
      <c r="D635" s="234" t="s">
        <v>163</v>
      </c>
      <c r="E635" s="235" t="s">
        <v>1</v>
      </c>
      <c r="F635" s="236" t="s">
        <v>1086</v>
      </c>
      <c r="G635" s="233"/>
      <c r="H635" s="237">
        <v>21.199999999999999</v>
      </c>
      <c r="I635" s="238"/>
      <c r="J635" s="233"/>
      <c r="K635" s="233"/>
      <c r="L635" s="239"/>
      <c r="M635" s="240"/>
      <c r="N635" s="241"/>
      <c r="O635" s="241"/>
      <c r="P635" s="241"/>
      <c r="Q635" s="241"/>
      <c r="R635" s="241"/>
      <c r="S635" s="241"/>
      <c r="T635" s="24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3" t="s">
        <v>163</v>
      </c>
      <c r="AU635" s="243" t="s">
        <v>88</v>
      </c>
      <c r="AV635" s="13" t="s">
        <v>88</v>
      </c>
      <c r="AW635" s="13" t="s">
        <v>35</v>
      </c>
      <c r="AX635" s="13" t="s">
        <v>78</v>
      </c>
      <c r="AY635" s="243" t="s">
        <v>153</v>
      </c>
    </row>
    <row r="636" s="13" customFormat="1">
      <c r="A636" s="13"/>
      <c r="B636" s="232"/>
      <c r="C636" s="233"/>
      <c r="D636" s="234" t="s">
        <v>163</v>
      </c>
      <c r="E636" s="235" t="s">
        <v>1</v>
      </c>
      <c r="F636" s="236" t="s">
        <v>1087</v>
      </c>
      <c r="G636" s="233"/>
      <c r="H636" s="237">
        <v>37.600000000000001</v>
      </c>
      <c r="I636" s="238"/>
      <c r="J636" s="233"/>
      <c r="K636" s="233"/>
      <c r="L636" s="239"/>
      <c r="M636" s="240"/>
      <c r="N636" s="241"/>
      <c r="O636" s="241"/>
      <c r="P636" s="241"/>
      <c r="Q636" s="241"/>
      <c r="R636" s="241"/>
      <c r="S636" s="241"/>
      <c r="T636" s="24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3" t="s">
        <v>163</v>
      </c>
      <c r="AU636" s="243" t="s">
        <v>88</v>
      </c>
      <c r="AV636" s="13" t="s">
        <v>88</v>
      </c>
      <c r="AW636" s="13" t="s">
        <v>35</v>
      </c>
      <c r="AX636" s="13" t="s">
        <v>78</v>
      </c>
      <c r="AY636" s="243" t="s">
        <v>153</v>
      </c>
    </row>
    <row r="637" s="14" customFormat="1">
      <c r="A637" s="14"/>
      <c r="B637" s="244"/>
      <c r="C637" s="245"/>
      <c r="D637" s="234" t="s">
        <v>163</v>
      </c>
      <c r="E637" s="246" t="s">
        <v>1</v>
      </c>
      <c r="F637" s="247" t="s">
        <v>167</v>
      </c>
      <c r="G637" s="245"/>
      <c r="H637" s="248">
        <v>58.799999999999997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163</v>
      </c>
      <c r="AU637" s="254" t="s">
        <v>88</v>
      </c>
      <c r="AV637" s="14" t="s">
        <v>161</v>
      </c>
      <c r="AW637" s="14" t="s">
        <v>35</v>
      </c>
      <c r="AX637" s="14" t="s">
        <v>86</v>
      </c>
      <c r="AY637" s="254" t="s">
        <v>153</v>
      </c>
    </row>
    <row r="638" s="2" customFormat="1" ht="24.15" customHeight="1">
      <c r="A638" s="39"/>
      <c r="B638" s="40"/>
      <c r="C638" s="268" t="s">
        <v>1088</v>
      </c>
      <c r="D638" s="268" t="s">
        <v>509</v>
      </c>
      <c r="E638" s="269" t="s">
        <v>1089</v>
      </c>
      <c r="F638" s="270" t="s">
        <v>1090</v>
      </c>
      <c r="G638" s="271" t="s">
        <v>170</v>
      </c>
      <c r="H638" s="272">
        <v>15.435000000000001</v>
      </c>
      <c r="I638" s="273"/>
      <c r="J638" s="274">
        <f>ROUND(I638*H638,2)</f>
        <v>0</v>
      </c>
      <c r="K638" s="270" t="s">
        <v>160</v>
      </c>
      <c r="L638" s="275"/>
      <c r="M638" s="276" t="s">
        <v>1</v>
      </c>
      <c r="N638" s="277" t="s">
        <v>43</v>
      </c>
      <c r="O638" s="92"/>
      <c r="P638" s="228">
        <f>O638*H638</f>
        <v>0</v>
      </c>
      <c r="Q638" s="228">
        <v>0.00059999999999999995</v>
      </c>
      <c r="R638" s="228">
        <f>Q638*H638</f>
        <v>0.0092610000000000001</v>
      </c>
      <c r="S638" s="228">
        <v>0</v>
      </c>
      <c r="T638" s="229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0" t="s">
        <v>200</v>
      </c>
      <c r="AT638" s="230" t="s">
        <v>509</v>
      </c>
      <c r="AU638" s="230" t="s">
        <v>88</v>
      </c>
      <c r="AY638" s="18" t="s">
        <v>153</v>
      </c>
      <c r="BE638" s="231">
        <f>IF(N638="základní",J638,0)</f>
        <v>0</v>
      </c>
      <c r="BF638" s="231">
        <f>IF(N638="snížená",J638,0)</f>
        <v>0</v>
      </c>
      <c r="BG638" s="231">
        <f>IF(N638="zákl. přenesená",J638,0)</f>
        <v>0</v>
      </c>
      <c r="BH638" s="231">
        <f>IF(N638="sníž. přenesená",J638,0)</f>
        <v>0</v>
      </c>
      <c r="BI638" s="231">
        <f>IF(N638="nulová",J638,0)</f>
        <v>0</v>
      </c>
      <c r="BJ638" s="18" t="s">
        <v>86</v>
      </c>
      <c r="BK638" s="231">
        <f>ROUND(I638*H638,2)</f>
        <v>0</v>
      </c>
      <c r="BL638" s="18" t="s">
        <v>161</v>
      </c>
      <c r="BM638" s="230" t="s">
        <v>1091</v>
      </c>
    </row>
    <row r="639" s="13" customFormat="1">
      <c r="A639" s="13"/>
      <c r="B639" s="232"/>
      <c r="C639" s="233"/>
      <c r="D639" s="234" t="s">
        <v>163</v>
      </c>
      <c r="E639" s="235" t="s">
        <v>1</v>
      </c>
      <c r="F639" s="236" t="s">
        <v>1092</v>
      </c>
      <c r="G639" s="233"/>
      <c r="H639" s="237">
        <v>15.435000000000001</v>
      </c>
      <c r="I639" s="238"/>
      <c r="J639" s="233"/>
      <c r="K639" s="233"/>
      <c r="L639" s="239"/>
      <c r="M639" s="240"/>
      <c r="N639" s="241"/>
      <c r="O639" s="241"/>
      <c r="P639" s="241"/>
      <c r="Q639" s="241"/>
      <c r="R639" s="241"/>
      <c r="S639" s="241"/>
      <c r="T639" s="24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3" t="s">
        <v>163</v>
      </c>
      <c r="AU639" s="243" t="s">
        <v>88</v>
      </c>
      <c r="AV639" s="13" t="s">
        <v>88</v>
      </c>
      <c r="AW639" s="13" t="s">
        <v>35</v>
      </c>
      <c r="AX639" s="13" t="s">
        <v>86</v>
      </c>
      <c r="AY639" s="243" t="s">
        <v>153</v>
      </c>
    </row>
    <row r="640" s="2" customFormat="1" ht="16.5" customHeight="1">
      <c r="A640" s="39"/>
      <c r="B640" s="40"/>
      <c r="C640" s="219" t="s">
        <v>1093</v>
      </c>
      <c r="D640" s="219" t="s">
        <v>156</v>
      </c>
      <c r="E640" s="220" t="s">
        <v>1094</v>
      </c>
      <c r="F640" s="221" t="s">
        <v>1095</v>
      </c>
      <c r="G640" s="222" t="s">
        <v>170</v>
      </c>
      <c r="H640" s="223">
        <v>84.670000000000002</v>
      </c>
      <c r="I640" s="224"/>
      <c r="J640" s="225">
        <f>ROUND(I640*H640,2)</f>
        <v>0</v>
      </c>
      <c r="K640" s="221" t="s">
        <v>160</v>
      </c>
      <c r="L640" s="45"/>
      <c r="M640" s="226" t="s">
        <v>1</v>
      </c>
      <c r="N640" s="227" t="s">
        <v>43</v>
      </c>
      <c r="O640" s="92"/>
      <c r="P640" s="228">
        <f>O640*H640</f>
        <v>0</v>
      </c>
      <c r="Q640" s="228">
        <v>0</v>
      </c>
      <c r="R640" s="228">
        <f>Q640*H640</f>
        <v>0</v>
      </c>
      <c r="S640" s="228">
        <v>0</v>
      </c>
      <c r="T640" s="229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30" t="s">
        <v>161</v>
      </c>
      <c r="AT640" s="230" t="s">
        <v>156</v>
      </c>
      <c r="AU640" s="230" t="s">
        <v>88</v>
      </c>
      <c r="AY640" s="18" t="s">
        <v>153</v>
      </c>
      <c r="BE640" s="231">
        <f>IF(N640="základní",J640,0)</f>
        <v>0</v>
      </c>
      <c r="BF640" s="231">
        <f>IF(N640="snížená",J640,0)</f>
        <v>0</v>
      </c>
      <c r="BG640" s="231">
        <f>IF(N640="zákl. přenesená",J640,0)</f>
        <v>0</v>
      </c>
      <c r="BH640" s="231">
        <f>IF(N640="sníž. přenesená",J640,0)</f>
        <v>0</v>
      </c>
      <c r="BI640" s="231">
        <f>IF(N640="nulová",J640,0)</f>
        <v>0</v>
      </c>
      <c r="BJ640" s="18" t="s">
        <v>86</v>
      </c>
      <c r="BK640" s="231">
        <f>ROUND(I640*H640,2)</f>
        <v>0</v>
      </c>
      <c r="BL640" s="18" t="s">
        <v>161</v>
      </c>
      <c r="BM640" s="230" t="s">
        <v>1096</v>
      </c>
    </row>
    <row r="641" s="13" customFormat="1">
      <c r="A641" s="13"/>
      <c r="B641" s="232"/>
      <c r="C641" s="233"/>
      <c r="D641" s="234" t="s">
        <v>163</v>
      </c>
      <c r="E641" s="235" t="s">
        <v>1</v>
      </c>
      <c r="F641" s="236" t="s">
        <v>1097</v>
      </c>
      <c r="G641" s="233"/>
      <c r="H641" s="237">
        <v>2.7599999999999998</v>
      </c>
      <c r="I641" s="238"/>
      <c r="J641" s="233"/>
      <c r="K641" s="233"/>
      <c r="L641" s="239"/>
      <c r="M641" s="240"/>
      <c r="N641" s="241"/>
      <c r="O641" s="241"/>
      <c r="P641" s="241"/>
      <c r="Q641" s="241"/>
      <c r="R641" s="241"/>
      <c r="S641" s="241"/>
      <c r="T641" s="24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3" t="s">
        <v>163</v>
      </c>
      <c r="AU641" s="243" t="s">
        <v>88</v>
      </c>
      <c r="AV641" s="13" t="s">
        <v>88</v>
      </c>
      <c r="AW641" s="13" t="s">
        <v>35</v>
      </c>
      <c r="AX641" s="13" t="s">
        <v>78</v>
      </c>
      <c r="AY641" s="243" t="s">
        <v>153</v>
      </c>
    </row>
    <row r="642" s="13" customFormat="1">
      <c r="A642" s="13"/>
      <c r="B642" s="232"/>
      <c r="C642" s="233"/>
      <c r="D642" s="234" t="s">
        <v>163</v>
      </c>
      <c r="E642" s="235" t="s">
        <v>1</v>
      </c>
      <c r="F642" s="236" t="s">
        <v>1098</v>
      </c>
      <c r="G642" s="233"/>
      <c r="H642" s="237">
        <v>3.2799999999999998</v>
      </c>
      <c r="I642" s="238"/>
      <c r="J642" s="233"/>
      <c r="K642" s="233"/>
      <c r="L642" s="239"/>
      <c r="M642" s="240"/>
      <c r="N642" s="241"/>
      <c r="O642" s="241"/>
      <c r="P642" s="241"/>
      <c r="Q642" s="241"/>
      <c r="R642" s="241"/>
      <c r="S642" s="241"/>
      <c r="T642" s="24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3" t="s">
        <v>163</v>
      </c>
      <c r="AU642" s="243" t="s">
        <v>88</v>
      </c>
      <c r="AV642" s="13" t="s">
        <v>88</v>
      </c>
      <c r="AW642" s="13" t="s">
        <v>35</v>
      </c>
      <c r="AX642" s="13" t="s">
        <v>78</v>
      </c>
      <c r="AY642" s="243" t="s">
        <v>153</v>
      </c>
    </row>
    <row r="643" s="13" customFormat="1">
      <c r="A643" s="13"/>
      <c r="B643" s="232"/>
      <c r="C643" s="233"/>
      <c r="D643" s="234" t="s">
        <v>163</v>
      </c>
      <c r="E643" s="235" t="s">
        <v>1</v>
      </c>
      <c r="F643" s="236" t="s">
        <v>1099</v>
      </c>
      <c r="G643" s="233"/>
      <c r="H643" s="237">
        <v>12.85</v>
      </c>
      <c r="I643" s="238"/>
      <c r="J643" s="233"/>
      <c r="K643" s="233"/>
      <c r="L643" s="239"/>
      <c r="M643" s="240"/>
      <c r="N643" s="241"/>
      <c r="O643" s="241"/>
      <c r="P643" s="241"/>
      <c r="Q643" s="241"/>
      <c r="R643" s="241"/>
      <c r="S643" s="241"/>
      <c r="T643" s="24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3" t="s">
        <v>163</v>
      </c>
      <c r="AU643" s="243" t="s">
        <v>88</v>
      </c>
      <c r="AV643" s="13" t="s">
        <v>88</v>
      </c>
      <c r="AW643" s="13" t="s">
        <v>35</v>
      </c>
      <c r="AX643" s="13" t="s">
        <v>78</v>
      </c>
      <c r="AY643" s="243" t="s">
        <v>153</v>
      </c>
    </row>
    <row r="644" s="13" customFormat="1">
      <c r="A644" s="13"/>
      <c r="B644" s="232"/>
      <c r="C644" s="233"/>
      <c r="D644" s="234" t="s">
        <v>163</v>
      </c>
      <c r="E644" s="235" t="s">
        <v>1</v>
      </c>
      <c r="F644" s="236" t="s">
        <v>1100</v>
      </c>
      <c r="G644" s="233"/>
      <c r="H644" s="237">
        <v>18.030000000000001</v>
      </c>
      <c r="I644" s="238"/>
      <c r="J644" s="233"/>
      <c r="K644" s="233"/>
      <c r="L644" s="239"/>
      <c r="M644" s="240"/>
      <c r="N644" s="241"/>
      <c r="O644" s="241"/>
      <c r="P644" s="241"/>
      <c r="Q644" s="241"/>
      <c r="R644" s="241"/>
      <c r="S644" s="241"/>
      <c r="T644" s="24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3" t="s">
        <v>163</v>
      </c>
      <c r="AU644" s="243" t="s">
        <v>88</v>
      </c>
      <c r="AV644" s="13" t="s">
        <v>88</v>
      </c>
      <c r="AW644" s="13" t="s">
        <v>35</v>
      </c>
      <c r="AX644" s="13" t="s">
        <v>78</v>
      </c>
      <c r="AY644" s="243" t="s">
        <v>153</v>
      </c>
    </row>
    <row r="645" s="13" customFormat="1">
      <c r="A645" s="13"/>
      <c r="B645" s="232"/>
      <c r="C645" s="233"/>
      <c r="D645" s="234" t="s">
        <v>163</v>
      </c>
      <c r="E645" s="235" t="s">
        <v>1</v>
      </c>
      <c r="F645" s="236" t="s">
        <v>1101</v>
      </c>
      <c r="G645" s="233"/>
      <c r="H645" s="237">
        <v>2.6000000000000001</v>
      </c>
      <c r="I645" s="238"/>
      <c r="J645" s="233"/>
      <c r="K645" s="233"/>
      <c r="L645" s="239"/>
      <c r="M645" s="240"/>
      <c r="N645" s="241"/>
      <c r="O645" s="241"/>
      <c r="P645" s="241"/>
      <c r="Q645" s="241"/>
      <c r="R645" s="241"/>
      <c r="S645" s="241"/>
      <c r="T645" s="24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3" t="s">
        <v>163</v>
      </c>
      <c r="AU645" s="243" t="s">
        <v>88</v>
      </c>
      <c r="AV645" s="13" t="s">
        <v>88</v>
      </c>
      <c r="AW645" s="13" t="s">
        <v>35</v>
      </c>
      <c r="AX645" s="13" t="s">
        <v>78</v>
      </c>
      <c r="AY645" s="243" t="s">
        <v>153</v>
      </c>
    </row>
    <row r="646" s="13" customFormat="1">
      <c r="A646" s="13"/>
      <c r="B646" s="232"/>
      <c r="C646" s="233"/>
      <c r="D646" s="234" t="s">
        <v>163</v>
      </c>
      <c r="E646" s="235" t="s">
        <v>1</v>
      </c>
      <c r="F646" s="236" t="s">
        <v>1102</v>
      </c>
      <c r="G646" s="233"/>
      <c r="H646" s="237">
        <v>6.1699999999999999</v>
      </c>
      <c r="I646" s="238"/>
      <c r="J646" s="233"/>
      <c r="K646" s="233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163</v>
      </c>
      <c r="AU646" s="243" t="s">
        <v>88</v>
      </c>
      <c r="AV646" s="13" t="s">
        <v>88</v>
      </c>
      <c r="AW646" s="13" t="s">
        <v>35</v>
      </c>
      <c r="AX646" s="13" t="s">
        <v>78</v>
      </c>
      <c r="AY646" s="243" t="s">
        <v>153</v>
      </c>
    </row>
    <row r="647" s="13" customFormat="1">
      <c r="A647" s="13"/>
      <c r="B647" s="232"/>
      <c r="C647" s="233"/>
      <c r="D647" s="234" t="s">
        <v>163</v>
      </c>
      <c r="E647" s="235" t="s">
        <v>1</v>
      </c>
      <c r="F647" s="236" t="s">
        <v>1103</v>
      </c>
      <c r="G647" s="233"/>
      <c r="H647" s="237">
        <v>2.2999999999999998</v>
      </c>
      <c r="I647" s="238"/>
      <c r="J647" s="233"/>
      <c r="K647" s="233"/>
      <c r="L647" s="239"/>
      <c r="M647" s="240"/>
      <c r="N647" s="241"/>
      <c r="O647" s="241"/>
      <c r="P647" s="241"/>
      <c r="Q647" s="241"/>
      <c r="R647" s="241"/>
      <c r="S647" s="241"/>
      <c r="T647" s="24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3" t="s">
        <v>163</v>
      </c>
      <c r="AU647" s="243" t="s">
        <v>88</v>
      </c>
      <c r="AV647" s="13" t="s">
        <v>88</v>
      </c>
      <c r="AW647" s="13" t="s">
        <v>35</v>
      </c>
      <c r="AX647" s="13" t="s">
        <v>78</v>
      </c>
      <c r="AY647" s="243" t="s">
        <v>153</v>
      </c>
    </row>
    <row r="648" s="13" customFormat="1">
      <c r="A648" s="13"/>
      <c r="B648" s="232"/>
      <c r="C648" s="233"/>
      <c r="D648" s="234" t="s">
        <v>163</v>
      </c>
      <c r="E648" s="235" t="s">
        <v>1</v>
      </c>
      <c r="F648" s="236" t="s">
        <v>1104</v>
      </c>
      <c r="G648" s="233"/>
      <c r="H648" s="237">
        <v>1.78</v>
      </c>
      <c r="I648" s="238"/>
      <c r="J648" s="233"/>
      <c r="K648" s="233"/>
      <c r="L648" s="239"/>
      <c r="M648" s="240"/>
      <c r="N648" s="241"/>
      <c r="O648" s="241"/>
      <c r="P648" s="241"/>
      <c r="Q648" s="241"/>
      <c r="R648" s="241"/>
      <c r="S648" s="241"/>
      <c r="T648" s="24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3" t="s">
        <v>163</v>
      </c>
      <c r="AU648" s="243" t="s">
        <v>88</v>
      </c>
      <c r="AV648" s="13" t="s">
        <v>88</v>
      </c>
      <c r="AW648" s="13" t="s">
        <v>35</v>
      </c>
      <c r="AX648" s="13" t="s">
        <v>78</v>
      </c>
      <c r="AY648" s="243" t="s">
        <v>153</v>
      </c>
    </row>
    <row r="649" s="13" customFormat="1">
      <c r="A649" s="13"/>
      <c r="B649" s="232"/>
      <c r="C649" s="233"/>
      <c r="D649" s="234" t="s">
        <v>163</v>
      </c>
      <c r="E649" s="235" t="s">
        <v>1</v>
      </c>
      <c r="F649" s="236" t="s">
        <v>1105</v>
      </c>
      <c r="G649" s="233"/>
      <c r="H649" s="237">
        <v>1.44</v>
      </c>
      <c r="I649" s="238"/>
      <c r="J649" s="233"/>
      <c r="K649" s="233"/>
      <c r="L649" s="239"/>
      <c r="M649" s="240"/>
      <c r="N649" s="241"/>
      <c r="O649" s="241"/>
      <c r="P649" s="241"/>
      <c r="Q649" s="241"/>
      <c r="R649" s="241"/>
      <c r="S649" s="241"/>
      <c r="T649" s="24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3" t="s">
        <v>163</v>
      </c>
      <c r="AU649" s="243" t="s">
        <v>88</v>
      </c>
      <c r="AV649" s="13" t="s">
        <v>88</v>
      </c>
      <c r="AW649" s="13" t="s">
        <v>35</v>
      </c>
      <c r="AX649" s="13" t="s">
        <v>78</v>
      </c>
      <c r="AY649" s="243" t="s">
        <v>153</v>
      </c>
    </row>
    <row r="650" s="13" customFormat="1">
      <c r="A650" s="13"/>
      <c r="B650" s="232"/>
      <c r="C650" s="233"/>
      <c r="D650" s="234" t="s">
        <v>163</v>
      </c>
      <c r="E650" s="235" t="s">
        <v>1</v>
      </c>
      <c r="F650" s="236" t="s">
        <v>1106</v>
      </c>
      <c r="G650" s="233"/>
      <c r="H650" s="237">
        <v>20.07</v>
      </c>
      <c r="I650" s="238"/>
      <c r="J650" s="233"/>
      <c r="K650" s="233"/>
      <c r="L650" s="239"/>
      <c r="M650" s="240"/>
      <c r="N650" s="241"/>
      <c r="O650" s="241"/>
      <c r="P650" s="241"/>
      <c r="Q650" s="241"/>
      <c r="R650" s="241"/>
      <c r="S650" s="241"/>
      <c r="T650" s="24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3" t="s">
        <v>163</v>
      </c>
      <c r="AU650" s="243" t="s">
        <v>88</v>
      </c>
      <c r="AV650" s="13" t="s">
        <v>88</v>
      </c>
      <c r="AW650" s="13" t="s">
        <v>35</v>
      </c>
      <c r="AX650" s="13" t="s">
        <v>78</v>
      </c>
      <c r="AY650" s="243" t="s">
        <v>153</v>
      </c>
    </row>
    <row r="651" s="13" customFormat="1">
      <c r="A651" s="13"/>
      <c r="B651" s="232"/>
      <c r="C651" s="233"/>
      <c r="D651" s="234" t="s">
        <v>163</v>
      </c>
      <c r="E651" s="235" t="s">
        <v>1</v>
      </c>
      <c r="F651" s="236" t="s">
        <v>1107</v>
      </c>
      <c r="G651" s="233"/>
      <c r="H651" s="237">
        <v>13.390000000000001</v>
      </c>
      <c r="I651" s="238"/>
      <c r="J651" s="233"/>
      <c r="K651" s="233"/>
      <c r="L651" s="239"/>
      <c r="M651" s="240"/>
      <c r="N651" s="241"/>
      <c r="O651" s="241"/>
      <c r="P651" s="241"/>
      <c r="Q651" s="241"/>
      <c r="R651" s="241"/>
      <c r="S651" s="241"/>
      <c r="T651" s="24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3" t="s">
        <v>163</v>
      </c>
      <c r="AU651" s="243" t="s">
        <v>88</v>
      </c>
      <c r="AV651" s="13" t="s">
        <v>88</v>
      </c>
      <c r="AW651" s="13" t="s">
        <v>35</v>
      </c>
      <c r="AX651" s="13" t="s">
        <v>78</v>
      </c>
      <c r="AY651" s="243" t="s">
        <v>153</v>
      </c>
    </row>
    <row r="652" s="14" customFormat="1">
      <c r="A652" s="14"/>
      <c r="B652" s="244"/>
      <c r="C652" s="245"/>
      <c r="D652" s="234" t="s">
        <v>163</v>
      </c>
      <c r="E652" s="246" t="s">
        <v>1</v>
      </c>
      <c r="F652" s="247" t="s">
        <v>167</v>
      </c>
      <c r="G652" s="245"/>
      <c r="H652" s="248">
        <v>84.670000000000002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163</v>
      </c>
      <c r="AU652" s="254" t="s">
        <v>88</v>
      </c>
      <c r="AV652" s="14" t="s">
        <v>161</v>
      </c>
      <c r="AW652" s="14" t="s">
        <v>35</v>
      </c>
      <c r="AX652" s="14" t="s">
        <v>86</v>
      </c>
      <c r="AY652" s="254" t="s">
        <v>153</v>
      </c>
    </row>
    <row r="653" s="2" customFormat="1" ht="24.15" customHeight="1">
      <c r="A653" s="39"/>
      <c r="B653" s="40"/>
      <c r="C653" s="219" t="s">
        <v>1108</v>
      </c>
      <c r="D653" s="219" t="s">
        <v>156</v>
      </c>
      <c r="E653" s="220" t="s">
        <v>1109</v>
      </c>
      <c r="F653" s="221" t="s">
        <v>1110</v>
      </c>
      <c r="G653" s="222" t="s">
        <v>170</v>
      </c>
      <c r="H653" s="223">
        <v>385.26999999999998</v>
      </c>
      <c r="I653" s="224"/>
      <c r="J653" s="225">
        <f>ROUND(I653*H653,2)</f>
        <v>0</v>
      </c>
      <c r="K653" s="221" t="s">
        <v>160</v>
      </c>
      <c r="L653" s="45"/>
      <c r="M653" s="226" t="s">
        <v>1</v>
      </c>
      <c r="N653" s="227" t="s">
        <v>43</v>
      </c>
      <c r="O653" s="92"/>
      <c r="P653" s="228">
        <f>O653*H653</f>
        <v>0</v>
      </c>
      <c r="Q653" s="228">
        <v>0</v>
      </c>
      <c r="R653" s="228">
        <f>Q653*H653</f>
        <v>0</v>
      </c>
      <c r="S653" s="228">
        <v>0</v>
      </c>
      <c r="T653" s="229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30" t="s">
        <v>161</v>
      </c>
      <c r="AT653" s="230" t="s">
        <v>156</v>
      </c>
      <c r="AU653" s="230" t="s">
        <v>88</v>
      </c>
      <c r="AY653" s="18" t="s">
        <v>153</v>
      </c>
      <c r="BE653" s="231">
        <f>IF(N653="základní",J653,0)</f>
        <v>0</v>
      </c>
      <c r="BF653" s="231">
        <f>IF(N653="snížená",J653,0)</f>
        <v>0</v>
      </c>
      <c r="BG653" s="231">
        <f>IF(N653="zákl. přenesená",J653,0)</f>
        <v>0</v>
      </c>
      <c r="BH653" s="231">
        <f>IF(N653="sníž. přenesená",J653,0)</f>
        <v>0</v>
      </c>
      <c r="BI653" s="231">
        <f>IF(N653="nulová",J653,0)</f>
        <v>0</v>
      </c>
      <c r="BJ653" s="18" t="s">
        <v>86</v>
      </c>
      <c r="BK653" s="231">
        <f>ROUND(I653*H653,2)</f>
        <v>0</v>
      </c>
      <c r="BL653" s="18" t="s">
        <v>161</v>
      </c>
      <c r="BM653" s="230" t="s">
        <v>1111</v>
      </c>
    </row>
    <row r="654" s="13" customFormat="1">
      <c r="A654" s="13"/>
      <c r="B654" s="232"/>
      <c r="C654" s="233"/>
      <c r="D654" s="234" t="s">
        <v>163</v>
      </c>
      <c r="E654" s="235" t="s">
        <v>1</v>
      </c>
      <c r="F654" s="236" t="s">
        <v>1112</v>
      </c>
      <c r="G654" s="233"/>
      <c r="H654" s="237">
        <v>200</v>
      </c>
      <c r="I654" s="238"/>
      <c r="J654" s="233"/>
      <c r="K654" s="233"/>
      <c r="L654" s="239"/>
      <c r="M654" s="240"/>
      <c r="N654" s="241"/>
      <c r="O654" s="241"/>
      <c r="P654" s="241"/>
      <c r="Q654" s="241"/>
      <c r="R654" s="241"/>
      <c r="S654" s="241"/>
      <c r="T654" s="24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3" t="s">
        <v>163</v>
      </c>
      <c r="AU654" s="243" t="s">
        <v>88</v>
      </c>
      <c r="AV654" s="13" t="s">
        <v>88</v>
      </c>
      <c r="AW654" s="13" t="s">
        <v>35</v>
      </c>
      <c r="AX654" s="13" t="s">
        <v>78</v>
      </c>
      <c r="AY654" s="243" t="s">
        <v>153</v>
      </c>
    </row>
    <row r="655" s="15" customFormat="1">
      <c r="A655" s="15"/>
      <c r="B655" s="258"/>
      <c r="C655" s="259"/>
      <c r="D655" s="234" t="s">
        <v>163</v>
      </c>
      <c r="E655" s="260" t="s">
        <v>1</v>
      </c>
      <c r="F655" s="261" t="s">
        <v>1113</v>
      </c>
      <c r="G655" s="259"/>
      <c r="H655" s="260" t="s">
        <v>1</v>
      </c>
      <c r="I655" s="262"/>
      <c r="J655" s="259"/>
      <c r="K655" s="259"/>
      <c r="L655" s="263"/>
      <c r="M655" s="264"/>
      <c r="N655" s="265"/>
      <c r="O655" s="265"/>
      <c r="P655" s="265"/>
      <c r="Q655" s="265"/>
      <c r="R655" s="265"/>
      <c r="S655" s="265"/>
      <c r="T655" s="266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67" t="s">
        <v>163</v>
      </c>
      <c r="AU655" s="267" t="s">
        <v>88</v>
      </c>
      <c r="AV655" s="15" t="s">
        <v>86</v>
      </c>
      <c r="AW655" s="15" t="s">
        <v>35</v>
      </c>
      <c r="AX655" s="15" t="s">
        <v>78</v>
      </c>
      <c r="AY655" s="267" t="s">
        <v>153</v>
      </c>
    </row>
    <row r="656" s="13" customFormat="1">
      <c r="A656" s="13"/>
      <c r="B656" s="232"/>
      <c r="C656" s="233"/>
      <c r="D656" s="234" t="s">
        <v>163</v>
      </c>
      <c r="E656" s="235" t="s">
        <v>1</v>
      </c>
      <c r="F656" s="236" t="s">
        <v>1114</v>
      </c>
      <c r="G656" s="233"/>
      <c r="H656" s="237">
        <v>80.870000000000005</v>
      </c>
      <c r="I656" s="238"/>
      <c r="J656" s="233"/>
      <c r="K656" s="233"/>
      <c r="L656" s="239"/>
      <c r="M656" s="240"/>
      <c r="N656" s="241"/>
      <c r="O656" s="241"/>
      <c r="P656" s="241"/>
      <c r="Q656" s="241"/>
      <c r="R656" s="241"/>
      <c r="S656" s="241"/>
      <c r="T656" s="24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3" t="s">
        <v>163</v>
      </c>
      <c r="AU656" s="243" t="s">
        <v>88</v>
      </c>
      <c r="AV656" s="13" t="s">
        <v>88</v>
      </c>
      <c r="AW656" s="13" t="s">
        <v>35</v>
      </c>
      <c r="AX656" s="13" t="s">
        <v>78</v>
      </c>
      <c r="AY656" s="243" t="s">
        <v>153</v>
      </c>
    </row>
    <row r="657" s="13" customFormat="1">
      <c r="A657" s="13"/>
      <c r="B657" s="232"/>
      <c r="C657" s="233"/>
      <c r="D657" s="234" t="s">
        <v>163</v>
      </c>
      <c r="E657" s="235" t="s">
        <v>1</v>
      </c>
      <c r="F657" s="236" t="s">
        <v>1115</v>
      </c>
      <c r="G657" s="233"/>
      <c r="H657" s="237">
        <v>104.40000000000001</v>
      </c>
      <c r="I657" s="238"/>
      <c r="J657" s="233"/>
      <c r="K657" s="233"/>
      <c r="L657" s="239"/>
      <c r="M657" s="240"/>
      <c r="N657" s="241"/>
      <c r="O657" s="241"/>
      <c r="P657" s="241"/>
      <c r="Q657" s="241"/>
      <c r="R657" s="241"/>
      <c r="S657" s="241"/>
      <c r="T657" s="24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3" t="s">
        <v>163</v>
      </c>
      <c r="AU657" s="243" t="s">
        <v>88</v>
      </c>
      <c r="AV657" s="13" t="s">
        <v>88</v>
      </c>
      <c r="AW657" s="13" t="s">
        <v>35</v>
      </c>
      <c r="AX657" s="13" t="s">
        <v>78</v>
      </c>
      <c r="AY657" s="243" t="s">
        <v>153</v>
      </c>
    </row>
    <row r="658" s="14" customFormat="1">
      <c r="A658" s="14"/>
      <c r="B658" s="244"/>
      <c r="C658" s="245"/>
      <c r="D658" s="234" t="s">
        <v>163</v>
      </c>
      <c r="E658" s="246" t="s">
        <v>1</v>
      </c>
      <c r="F658" s="247" t="s">
        <v>167</v>
      </c>
      <c r="G658" s="245"/>
      <c r="H658" s="248">
        <v>385.26999999999998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163</v>
      </c>
      <c r="AU658" s="254" t="s">
        <v>88</v>
      </c>
      <c r="AV658" s="14" t="s">
        <v>161</v>
      </c>
      <c r="AW658" s="14" t="s">
        <v>35</v>
      </c>
      <c r="AX658" s="14" t="s">
        <v>86</v>
      </c>
      <c r="AY658" s="254" t="s">
        <v>153</v>
      </c>
    </row>
    <row r="659" s="2" customFormat="1" ht="16.5" customHeight="1">
      <c r="A659" s="39"/>
      <c r="B659" s="40"/>
      <c r="C659" s="219" t="s">
        <v>1116</v>
      </c>
      <c r="D659" s="219" t="s">
        <v>156</v>
      </c>
      <c r="E659" s="220" t="s">
        <v>1117</v>
      </c>
      <c r="F659" s="221" t="s">
        <v>1118</v>
      </c>
      <c r="G659" s="222" t="s">
        <v>170</v>
      </c>
      <c r="H659" s="223">
        <v>98.329999999999998</v>
      </c>
      <c r="I659" s="224"/>
      <c r="J659" s="225">
        <f>ROUND(I659*H659,2)</f>
        <v>0</v>
      </c>
      <c r="K659" s="221" t="s">
        <v>160</v>
      </c>
      <c r="L659" s="45"/>
      <c r="M659" s="226" t="s">
        <v>1</v>
      </c>
      <c r="N659" s="227" t="s">
        <v>43</v>
      </c>
      <c r="O659" s="92"/>
      <c r="P659" s="228">
        <f>O659*H659</f>
        <v>0</v>
      </c>
      <c r="Q659" s="228">
        <v>0.017639999999999999</v>
      </c>
      <c r="R659" s="228">
        <f>Q659*H659</f>
        <v>1.7345412</v>
      </c>
      <c r="S659" s="228">
        <v>0.02</v>
      </c>
      <c r="T659" s="229">
        <f>S659*H659</f>
        <v>1.9665999999999999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30" t="s">
        <v>161</v>
      </c>
      <c r="AT659" s="230" t="s">
        <v>156</v>
      </c>
      <c r="AU659" s="230" t="s">
        <v>88</v>
      </c>
      <c r="AY659" s="18" t="s">
        <v>153</v>
      </c>
      <c r="BE659" s="231">
        <f>IF(N659="základní",J659,0)</f>
        <v>0</v>
      </c>
      <c r="BF659" s="231">
        <f>IF(N659="snížená",J659,0)</f>
        <v>0</v>
      </c>
      <c r="BG659" s="231">
        <f>IF(N659="zákl. přenesená",J659,0)</f>
        <v>0</v>
      </c>
      <c r="BH659" s="231">
        <f>IF(N659="sníž. přenesená",J659,0)</f>
        <v>0</v>
      </c>
      <c r="BI659" s="231">
        <f>IF(N659="nulová",J659,0)</f>
        <v>0</v>
      </c>
      <c r="BJ659" s="18" t="s">
        <v>86</v>
      </c>
      <c r="BK659" s="231">
        <f>ROUND(I659*H659,2)</f>
        <v>0</v>
      </c>
      <c r="BL659" s="18" t="s">
        <v>161</v>
      </c>
      <c r="BM659" s="230" t="s">
        <v>1119</v>
      </c>
    </row>
    <row r="660" s="13" customFormat="1">
      <c r="A660" s="13"/>
      <c r="B660" s="232"/>
      <c r="C660" s="233"/>
      <c r="D660" s="234" t="s">
        <v>163</v>
      </c>
      <c r="E660" s="235" t="s">
        <v>1</v>
      </c>
      <c r="F660" s="236" t="s">
        <v>1099</v>
      </c>
      <c r="G660" s="233"/>
      <c r="H660" s="237">
        <v>12.85</v>
      </c>
      <c r="I660" s="238"/>
      <c r="J660" s="233"/>
      <c r="K660" s="233"/>
      <c r="L660" s="239"/>
      <c r="M660" s="240"/>
      <c r="N660" s="241"/>
      <c r="O660" s="241"/>
      <c r="P660" s="241"/>
      <c r="Q660" s="241"/>
      <c r="R660" s="241"/>
      <c r="S660" s="241"/>
      <c r="T660" s="242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3" t="s">
        <v>163</v>
      </c>
      <c r="AU660" s="243" t="s">
        <v>88</v>
      </c>
      <c r="AV660" s="13" t="s">
        <v>88</v>
      </c>
      <c r="AW660" s="13" t="s">
        <v>35</v>
      </c>
      <c r="AX660" s="13" t="s">
        <v>78</v>
      </c>
      <c r="AY660" s="243" t="s">
        <v>153</v>
      </c>
    </row>
    <row r="661" s="13" customFormat="1">
      <c r="A661" s="13"/>
      <c r="B661" s="232"/>
      <c r="C661" s="233"/>
      <c r="D661" s="234" t="s">
        <v>163</v>
      </c>
      <c r="E661" s="235" t="s">
        <v>1</v>
      </c>
      <c r="F661" s="236" t="s">
        <v>1100</v>
      </c>
      <c r="G661" s="233"/>
      <c r="H661" s="237">
        <v>18.030000000000001</v>
      </c>
      <c r="I661" s="238"/>
      <c r="J661" s="233"/>
      <c r="K661" s="233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163</v>
      </c>
      <c r="AU661" s="243" t="s">
        <v>88</v>
      </c>
      <c r="AV661" s="13" t="s">
        <v>88</v>
      </c>
      <c r="AW661" s="13" t="s">
        <v>35</v>
      </c>
      <c r="AX661" s="13" t="s">
        <v>78</v>
      </c>
      <c r="AY661" s="243" t="s">
        <v>153</v>
      </c>
    </row>
    <row r="662" s="13" customFormat="1">
      <c r="A662" s="13"/>
      <c r="B662" s="232"/>
      <c r="C662" s="233"/>
      <c r="D662" s="234" t="s">
        <v>163</v>
      </c>
      <c r="E662" s="235" t="s">
        <v>1</v>
      </c>
      <c r="F662" s="236" t="s">
        <v>1101</v>
      </c>
      <c r="G662" s="233"/>
      <c r="H662" s="237">
        <v>2.6000000000000001</v>
      </c>
      <c r="I662" s="238"/>
      <c r="J662" s="233"/>
      <c r="K662" s="233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163</v>
      </c>
      <c r="AU662" s="243" t="s">
        <v>88</v>
      </c>
      <c r="AV662" s="13" t="s">
        <v>88</v>
      </c>
      <c r="AW662" s="13" t="s">
        <v>35</v>
      </c>
      <c r="AX662" s="13" t="s">
        <v>78</v>
      </c>
      <c r="AY662" s="243" t="s">
        <v>153</v>
      </c>
    </row>
    <row r="663" s="13" customFormat="1">
      <c r="A663" s="13"/>
      <c r="B663" s="232"/>
      <c r="C663" s="233"/>
      <c r="D663" s="234" t="s">
        <v>163</v>
      </c>
      <c r="E663" s="235" t="s">
        <v>1</v>
      </c>
      <c r="F663" s="236" t="s">
        <v>1102</v>
      </c>
      <c r="G663" s="233"/>
      <c r="H663" s="237">
        <v>6.1699999999999999</v>
      </c>
      <c r="I663" s="238"/>
      <c r="J663" s="233"/>
      <c r="K663" s="233"/>
      <c r="L663" s="239"/>
      <c r="M663" s="240"/>
      <c r="N663" s="241"/>
      <c r="O663" s="241"/>
      <c r="P663" s="241"/>
      <c r="Q663" s="241"/>
      <c r="R663" s="241"/>
      <c r="S663" s="241"/>
      <c r="T663" s="24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3" t="s">
        <v>163</v>
      </c>
      <c r="AU663" s="243" t="s">
        <v>88</v>
      </c>
      <c r="AV663" s="13" t="s">
        <v>88</v>
      </c>
      <c r="AW663" s="13" t="s">
        <v>35</v>
      </c>
      <c r="AX663" s="13" t="s">
        <v>78</v>
      </c>
      <c r="AY663" s="243" t="s">
        <v>153</v>
      </c>
    </row>
    <row r="664" s="13" customFormat="1">
      <c r="A664" s="13"/>
      <c r="B664" s="232"/>
      <c r="C664" s="233"/>
      <c r="D664" s="234" t="s">
        <v>163</v>
      </c>
      <c r="E664" s="235" t="s">
        <v>1</v>
      </c>
      <c r="F664" s="236" t="s">
        <v>1106</v>
      </c>
      <c r="G664" s="233"/>
      <c r="H664" s="237">
        <v>20.07</v>
      </c>
      <c r="I664" s="238"/>
      <c r="J664" s="233"/>
      <c r="K664" s="233"/>
      <c r="L664" s="239"/>
      <c r="M664" s="240"/>
      <c r="N664" s="241"/>
      <c r="O664" s="241"/>
      <c r="P664" s="241"/>
      <c r="Q664" s="241"/>
      <c r="R664" s="241"/>
      <c r="S664" s="241"/>
      <c r="T664" s="24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3" t="s">
        <v>163</v>
      </c>
      <c r="AU664" s="243" t="s">
        <v>88</v>
      </c>
      <c r="AV664" s="13" t="s">
        <v>88</v>
      </c>
      <c r="AW664" s="13" t="s">
        <v>35</v>
      </c>
      <c r="AX664" s="13" t="s">
        <v>78</v>
      </c>
      <c r="AY664" s="243" t="s">
        <v>153</v>
      </c>
    </row>
    <row r="665" s="13" customFormat="1">
      <c r="A665" s="13"/>
      <c r="B665" s="232"/>
      <c r="C665" s="233"/>
      <c r="D665" s="234" t="s">
        <v>163</v>
      </c>
      <c r="E665" s="235" t="s">
        <v>1</v>
      </c>
      <c r="F665" s="236" t="s">
        <v>1120</v>
      </c>
      <c r="G665" s="233"/>
      <c r="H665" s="237">
        <v>38.609999999999999</v>
      </c>
      <c r="I665" s="238"/>
      <c r="J665" s="233"/>
      <c r="K665" s="233"/>
      <c r="L665" s="239"/>
      <c r="M665" s="240"/>
      <c r="N665" s="241"/>
      <c r="O665" s="241"/>
      <c r="P665" s="241"/>
      <c r="Q665" s="241"/>
      <c r="R665" s="241"/>
      <c r="S665" s="241"/>
      <c r="T665" s="24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3" t="s">
        <v>163</v>
      </c>
      <c r="AU665" s="243" t="s">
        <v>88</v>
      </c>
      <c r="AV665" s="13" t="s">
        <v>88</v>
      </c>
      <c r="AW665" s="13" t="s">
        <v>35</v>
      </c>
      <c r="AX665" s="13" t="s">
        <v>78</v>
      </c>
      <c r="AY665" s="243" t="s">
        <v>153</v>
      </c>
    </row>
    <row r="666" s="14" customFormat="1">
      <c r="A666" s="14"/>
      <c r="B666" s="244"/>
      <c r="C666" s="245"/>
      <c r="D666" s="234" t="s">
        <v>163</v>
      </c>
      <c r="E666" s="246" t="s">
        <v>1</v>
      </c>
      <c r="F666" s="247" t="s">
        <v>167</v>
      </c>
      <c r="G666" s="245"/>
      <c r="H666" s="248">
        <v>98.329999999999998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163</v>
      </c>
      <c r="AU666" s="254" t="s">
        <v>88</v>
      </c>
      <c r="AV666" s="14" t="s">
        <v>161</v>
      </c>
      <c r="AW666" s="14" t="s">
        <v>35</v>
      </c>
      <c r="AX666" s="14" t="s">
        <v>86</v>
      </c>
      <c r="AY666" s="254" t="s">
        <v>153</v>
      </c>
    </row>
    <row r="667" s="2" customFormat="1" ht="24.15" customHeight="1">
      <c r="A667" s="39"/>
      <c r="B667" s="40"/>
      <c r="C667" s="219" t="s">
        <v>1121</v>
      </c>
      <c r="D667" s="219" t="s">
        <v>156</v>
      </c>
      <c r="E667" s="220" t="s">
        <v>1122</v>
      </c>
      <c r="F667" s="221" t="s">
        <v>1123</v>
      </c>
      <c r="G667" s="222" t="s">
        <v>170</v>
      </c>
      <c r="H667" s="223">
        <v>98.329999999999998</v>
      </c>
      <c r="I667" s="224"/>
      <c r="J667" s="225">
        <f>ROUND(I667*H667,2)</f>
        <v>0</v>
      </c>
      <c r="K667" s="221" t="s">
        <v>160</v>
      </c>
      <c r="L667" s="45"/>
      <c r="M667" s="226" t="s">
        <v>1</v>
      </c>
      <c r="N667" s="227" t="s">
        <v>43</v>
      </c>
      <c r="O667" s="92"/>
      <c r="P667" s="228">
        <f>O667*H667</f>
        <v>0</v>
      </c>
      <c r="Q667" s="228">
        <v>0.00022000000000000001</v>
      </c>
      <c r="R667" s="228">
        <f>Q667*H667</f>
        <v>0.021632600000000002</v>
      </c>
      <c r="S667" s="228">
        <v>0.002</v>
      </c>
      <c r="T667" s="229">
        <f>S667*H667</f>
        <v>0.19666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30" t="s">
        <v>161</v>
      </c>
      <c r="AT667" s="230" t="s">
        <v>156</v>
      </c>
      <c r="AU667" s="230" t="s">
        <v>88</v>
      </c>
      <c r="AY667" s="18" t="s">
        <v>153</v>
      </c>
      <c r="BE667" s="231">
        <f>IF(N667="základní",J667,0)</f>
        <v>0</v>
      </c>
      <c r="BF667" s="231">
        <f>IF(N667="snížená",J667,0)</f>
        <v>0</v>
      </c>
      <c r="BG667" s="231">
        <f>IF(N667="zákl. přenesená",J667,0)</f>
        <v>0</v>
      </c>
      <c r="BH667" s="231">
        <f>IF(N667="sníž. přenesená",J667,0)</f>
        <v>0</v>
      </c>
      <c r="BI667" s="231">
        <f>IF(N667="nulová",J667,0)</f>
        <v>0</v>
      </c>
      <c r="BJ667" s="18" t="s">
        <v>86</v>
      </c>
      <c r="BK667" s="231">
        <f>ROUND(I667*H667,2)</f>
        <v>0</v>
      </c>
      <c r="BL667" s="18" t="s">
        <v>161</v>
      </c>
      <c r="BM667" s="230" t="s">
        <v>1124</v>
      </c>
    </row>
    <row r="668" s="13" customFormat="1">
      <c r="A668" s="13"/>
      <c r="B668" s="232"/>
      <c r="C668" s="233"/>
      <c r="D668" s="234" t="s">
        <v>163</v>
      </c>
      <c r="E668" s="235" t="s">
        <v>1</v>
      </c>
      <c r="F668" s="236" t="s">
        <v>1099</v>
      </c>
      <c r="G668" s="233"/>
      <c r="H668" s="237">
        <v>12.85</v>
      </c>
      <c r="I668" s="238"/>
      <c r="J668" s="233"/>
      <c r="K668" s="233"/>
      <c r="L668" s="239"/>
      <c r="M668" s="240"/>
      <c r="N668" s="241"/>
      <c r="O668" s="241"/>
      <c r="P668" s="241"/>
      <c r="Q668" s="241"/>
      <c r="R668" s="241"/>
      <c r="S668" s="241"/>
      <c r="T668" s="24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3" t="s">
        <v>163</v>
      </c>
      <c r="AU668" s="243" t="s">
        <v>88</v>
      </c>
      <c r="AV668" s="13" t="s">
        <v>88</v>
      </c>
      <c r="AW668" s="13" t="s">
        <v>35</v>
      </c>
      <c r="AX668" s="13" t="s">
        <v>78</v>
      </c>
      <c r="AY668" s="243" t="s">
        <v>153</v>
      </c>
    </row>
    <row r="669" s="13" customFormat="1">
      <c r="A669" s="13"/>
      <c r="B669" s="232"/>
      <c r="C669" s="233"/>
      <c r="D669" s="234" t="s">
        <v>163</v>
      </c>
      <c r="E669" s="235" t="s">
        <v>1</v>
      </c>
      <c r="F669" s="236" t="s">
        <v>1100</v>
      </c>
      <c r="G669" s="233"/>
      <c r="H669" s="237">
        <v>18.030000000000001</v>
      </c>
      <c r="I669" s="238"/>
      <c r="J669" s="233"/>
      <c r="K669" s="233"/>
      <c r="L669" s="239"/>
      <c r="M669" s="240"/>
      <c r="N669" s="241"/>
      <c r="O669" s="241"/>
      <c r="P669" s="241"/>
      <c r="Q669" s="241"/>
      <c r="R669" s="241"/>
      <c r="S669" s="241"/>
      <c r="T669" s="24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3" t="s">
        <v>163</v>
      </c>
      <c r="AU669" s="243" t="s">
        <v>88</v>
      </c>
      <c r="AV669" s="13" t="s">
        <v>88</v>
      </c>
      <c r="AW669" s="13" t="s">
        <v>35</v>
      </c>
      <c r="AX669" s="13" t="s">
        <v>78</v>
      </c>
      <c r="AY669" s="243" t="s">
        <v>153</v>
      </c>
    </row>
    <row r="670" s="13" customFormat="1">
      <c r="A670" s="13"/>
      <c r="B670" s="232"/>
      <c r="C670" s="233"/>
      <c r="D670" s="234" t="s">
        <v>163</v>
      </c>
      <c r="E670" s="235" t="s">
        <v>1</v>
      </c>
      <c r="F670" s="236" t="s">
        <v>1101</v>
      </c>
      <c r="G670" s="233"/>
      <c r="H670" s="237">
        <v>2.6000000000000001</v>
      </c>
      <c r="I670" s="238"/>
      <c r="J670" s="233"/>
      <c r="K670" s="233"/>
      <c r="L670" s="239"/>
      <c r="M670" s="240"/>
      <c r="N670" s="241"/>
      <c r="O670" s="241"/>
      <c r="P670" s="241"/>
      <c r="Q670" s="241"/>
      <c r="R670" s="241"/>
      <c r="S670" s="241"/>
      <c r="T670" s="24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3" t="s">
        <v>163</v>
      </c>
      <c r="AU670" s="243" t="s">
        <v>88</v>
      </c>
      <c r="AV670" s="13" t="s">
        <v>88</v>
      </c>
      <c r="AW670" s="13" t="s">
        <v>35</v>
      </c>
      <c r="AX670" s="13" t="s">
        <v>78</v>
      </c>
      <c r="AY670" s="243" t="s">
        <v>153</v>
      </c>
    </row>
    <row r="671" s="13" customFormat="1">
      <c r="A671" s="13"/>
      <c r="B671" s="232"/>
      <c r="C671" s="233"/>
      <c r="D671" s="234" t="s">
        <v>163</v>
      </c>
      <c r="E671" s="235" t="s">
        <v>1</v>
      </c>
      <c r="F671" s="236" t="s">
        <v>1102</v>
      </c>
      <c r="G671" s="233"/>
      <c r="H671" s="237">
        <v>6.1699999999999999</v>
      </c>
      <c r="I671" s="238"/>
      <c r="J671" s="233"/>
      <c r="K671" s="233"/>
      <c r="L671" s="239"/>
      <c r="M671" s="240"/>
      <c r="N671" s="241"/>
      <c r="O671" s="241"/>
      <c r="P671" s="241"/>
      <c r="Q671" s="241"/>
      <c r="R671" s="241"/>
      <c r="S671" s="241"/>
      <c r="T671" s="24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3" t="s">
        <v>163</v>
      </c>
      <c r="AU671" s="243" t="s">
        <v>88</v>
      </c>
      <c r="AV671" s="13" t="s">
        <v>88</v>
      </c>
      <c r="AW671" s="13" t="s">
        <v>35</v>
      </c>
      <c r="AX671" s="13" t="s">
        <v>78</v>
      </c>
      <c r="AY671" s="243" t="s">
        <v>153</v>
      </c>
    </row>
    <row r="672" s="13" customFormat="1">
      <c r="A672" s="13"/>
      <c r="B672" s="232"/>
      <c r="C672" s="233"/>
      <c r="D672" s="234" t="s">
        <v>163</v>
      </c>
      <c r="E672" s="235" t="s">
        <v>1</v>
      </c>
      <c r="F672" s="236" t="s">
        <v>1106</v>
      </c>
      <c r="G672" s="233"/>
      <c r="H672" s="237">
        <v>20.07</v>
      </c>
      <c r="I672" s="238"/>
      <c r="J672" s="233"/>
      <c r="K672" s="233"/>
      <c r="L672" s="239"/>
      <c r="M672" s="240"/>
      <c r="N672" s="241"/>
      <c r="O672" s="241"/>
      <c r="P672" s="241"/>
      <c r="Q672" s="241"/>
      <c r="R672" s="241"/>
      <c r="S672" s="241"/>
      <c r="T672" s="24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3" t="s">
        <v>163</v>
      </c>
      <c r="AU672" s="243" t="s">
        <v>88</v>
      </c>
      <c r="AV672" s="13" t="s">
        <v>88</v>
      </c>
      <c r="AW672" s="13" t="s">
        <v>35</v>
      </c>
      <c r="AX672" s="13" t="s">
        <v>78</v>
      </c>
      <c r="AY672" s="243" t="s">
        <v>153</v>
      </c>
    </row>
    <row r="673" s="13" customFormat="1">
      <c r="A673" s="13"/>
      <c r="B673" s="232"/>
      <c r="C673" s="233"/>
      <c r="D673" s="234" t="s">
        <v>163</v>
      </c>
      <c r="E673" s="235" t="s">
        <v>1</v>
      </c>
      <c r="F673" s="236" t="s">
        <v>1120</v>
      </c>
      <c r="G673" s="233"/>
      <c r="H673" s="237">
        <v>38.609999999999999</v>
      </c>
      <c r="I673" s="238"/>
      <c r="J673" s="233"/>
      <c r="K673" s="233"/>
      <c r="L673" s="239"/>
      <c r="M673" s="240"/>
      <c r="N673" s="241"/>
      <c r="O673" s="241"/>
      <c r="P673" s="241"/>
      <c r="Q673" s="241"/>
      <c r="R673" s="241"/>
      <c r="S673" s="241"/>
      <c r="T673" s="24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3" t="s">
        <v>163</v>
      </c>
      <c r="AU673" s="243" t="s">
        <v>88</v>
      </c>
      <c r="AV673" s="13" t="s">
        <v>88</v>
      </c>
      <c r="AW673" s="13" t="s">
        <v>35</v>
      </c>
      <c r="AX673" s="13" t="s">
        <v>78</v>
      </c>
      <c r="AY673" s="243" t="s">
        <v>153</v>
      </c>
    </row>
    <row r="674" s="14" customFormat="1">
      <c r="A674" s="14"/>
      <c r="B674" s="244"/>
      <c r="C674" s="245"/>
      <c r="D674" s="234" t="s">
        <v>163</v>
      </c>
      <c r="E674" s="246" t="s">
        <v>1</v>
      </c>
      <c r="F674" s="247" t="s">
        <v>167</v>
      </c>
      <c r="G674" s="245"/>
      <c r="H674" s="248">
        <v>98.329999999999998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163</v>
      </c>
      <c r="AU674" s="254" t="s">
        <v>88</v>
      </c>
      <c r="AV674" s="14" t="s">
        <v>161</v>
      </c>
      <c r="AW674" s="14" t="s">
        <v>35</v>
      </c>
      <c r="AX674" s="14" t="s">
        <v>86</v>
      </c>
      <c r="AY674" s="254" t="s">
        <v>153</v>
      </c>
    </row>
    <row r="675" s="2" customFormat="1" ht="24.15" customHeight="1">
      <c r="A675" s="39"/>
      <c r="B675" s="40"/>
      <c r="C675" s="219" t="s">
        <v>1125</v>
      </c>
      <c r="D675" s="219" t="s">
        <v>156</v>
      </c>
      <c r="E675" s="220" t="s">
        <v>1126</v>
      </c>
      <c r="F675" s="221" t="s">
        <v>1127</v>
      </c>
      <c r="G675" s="222" t="s">
        <v>170</v>
      </c>
      <c r="H675" s="223">
        <v>55.200000000000003</v>
      </c>
      <c r="I675" s="224"/>
      <c r="J675" s="225">
        <f>ROUND(I675*H675,2)</f>
        <v>0</v>
      </c>
      <c r="K675" s="221" t="s">
        <v>160</v>
      </c>
      <c r="L675" s="45"/>
      <c r="M675" s="226" t="s">
        <v>1</v>
      </c>
      <c r="N675" s="227" t="s">
        <v>43</v>
      </c>
      <c r="O675" s="92"/>
      <c r="P675" s="228">
        <f>O675*H675</f>
        <v>0</v>
      </c>
      <c r="Q675" s="228">
        <v>0.027300000000000001</v>
      </c>
      <c r="R675" s="228">
        <f>Q675*H675</f>
        <v>1.5069600000000001</v>
      </c>
      <c r="S675" s="228">
        <v>0</v>
      </c>
      <c r="T675" s="229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30" t="s">
        <v>161</v>
      </c>
      <c r="AT675" s="230" t="s">
        <v>156</v>
      </c>
      <c r="AU675" s="230" t="s">
        <v>88</v>
      </c>
      <c r="AY675" s="18" t="s">
        <v>153</v>
      </c>
      <c r="BE675" s="231">
        <f>IF(N675="základní",J675,0)</f>
        <v>0</v>
      </c>
      <c r="BF675" s="231">
        <f>IF(N675="snížená",J675,0)</f>
        <v>0</v>
      </c>
      <c r="BG675" s="231">
        <f>IF(N675="zákl. přenesená",J675,0)</f>
        <v>0</v>
      </c>
      <c r="BH675" s="231">
        <f>IF(N675="sníž. přenesená",J675,0)</f>
        <v>0</v>
      </c>
      <c r="BI675" s="231">
        <f>IF(N675="nulová",J675,0)</f>
        <v>0</v>
      </c>
      <c r="BJ675" s="18" t="s">
        <v>86</v>
      </c>
      <c r="BK675" s="231">
        <f>ROUND(I675*H675,2)</f>
        <v>0</v>
      </c>
      <c r="BL675" s="18" t="s">
        <v>161</v>
      </c>
      <c r="BM675" s="230" t="s">
        <v>1128</v>
      </c>
    </row>
    <row r="676" s="13" customFormat="1">
      <c r="A676" s="13"/>
      <c r="B676" s="232"/>
      <c r="C676" s="233"/>
      <c r="D676" s="234" t="s">
        <v>163</v>
      </c>
      <c r="E676" s="235" t="s">
        <v>1</v>
      </c>
      <c r="F676" s="236" t="s">
        <v>1129</v>
      </c>
      <c r="G676" s="233"/>
      <c r="H676" s="237">
        <v>55.200000000000003</v>
      </c>
      <c r="I676" s="238"/>
      <c r="J676" s="233"/>
      <c r="K676" s="233"/>
      <c r="L676" s="239"/>
      <c r="M676" s="240"/>
      <c r="N676" s="241"/>
      <c r="O676" s="241"/>
      <c r="P676" s="241"/>
      <c r="Q676" s="241"/>
      <c r="R676" s="241"/>
      <c r="S676" s="241"/>
      <c r="T676" s="24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3" t="s">
        <v>163</v>
      </c>
      <c r="AU676" s="243" t="s">
        <v>88</v>
      </c>
      <c r="AV676" s="13" t="s">
        <v>88</v>
      </c>
      <c r="AW676" s="13" t="s">
        <v>35</v>
      </c>
      <c r="AX676" s="13" t="s">
        <v>86</v>
      </c>
      <c r="AY676" s="243" t="s">
        <v>153</v>
      </c>
    </row>
    <row r="677" s="2" customFormat="1" ht="24.15" customHeight="1">
      <c r="A677" s="39"/>
      <c r="B677" s="40"/>
      <c r="C677" s="219" t="s">
        <v>1130</v>
      </c>
      <c r="D677" s="219" t="s">
        <v>156</v>
      </c>
      <c r="E677" s="220" t="s">
        <v>1131</v>
      </c>
      <c r="F677" s="221" t="s">
        <v>1132</v>
      </c>
      <c r="G677" s="222" t="s">
        <v>170</v>
      </c>
      <c r="H677" s="223">
        <v>220.80000000000001</v>
      </c>
      <c r="I677" s="224"/>
      <c r="J677" s="225">
        <f>ROUND(I677*H677,2)</f>
        <v>0</v>
      </c>
      <c r="K677" s="221" t="s">
        <v>160</v>
      </c>
      <c r="L677" s="45"/>
      <c r="M677" s="226" t="s">
        <v>1</v>
      </c>
      <c r="N677" s="227" t="s">
        <v>43</v>
      </c>
      <c r="O677" s="92"/>
      <c r="P677" s="228">
        <f>O677*H677</f>
        <v>0</v>
      </c>
      <c r="Q677" s="228">
        <v>0.010500000000000001</v>
      </c>
      <c r="R677" s="228">
        <f>Q677*H677</f>
        <v>2.3184000000000005</v>
      </c>
      <c r="S677" s="228">
        <v>0</v>
      </c>
      <c r="T677" s="229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30" t="s">
        <v>161</v>
      </c>
      <c r="AT677" s="230" t="s">
        <v>156</v>
      </c>
      <c r="AU677" s="230" t="s">
        <v>88</v>
      </c>
      <c r="AY677" s="18" t="s">
        <v>153</v>
      </c>
      <c r="BE677" s="231">
        <f>IF(N677="základní",J677,0)</f>
        <v>0</v>
      </c>
      <c r="BF677" s="231">
        <f>IF(N677="snížená",J677,0)</f>
        <v>0</v>
      </c>
      <c r="BG677" s="231">
        <f>IF(N677="zákl. přenesená",J677,0)</f>
        <v>0</v>
      </c>
      <c r="BH677" s="231">
        <f>IF(N677="sníž. přenesená",J677,0)</f>
        <v>0</v>
      </c>
      <c r="BI677" s="231">
        <f>IF(N677="nulová",J677,0)</f>
        <v>0</v>
      </c>
      <c r="BJ677" s="18" t="s">
        <v>86</v>
      </c>
      <c r="BK677" s="231">
        <f>ROUND(I677*H677,2)</f>
        <v>0</v>
      </c>
      <c r="BL677" s="18" t="s">
        <v>161</v>
      </c>
      <c r="BM677" s="230" t="s">
        <v>1133</v>
      </c>
    </row>
    <row r="678" s="13" customFormat="1">
      <c r="A678" s="13"/>
      <c r="B678" s="232"/>
      <c r="C678" s="233"/>
      <c r="D678" s="234" t="s">
        <v>163</v>
      </c>
      <c r="E678" s="235" t="s">
        <v>1</v>
      </c>
      <c r="F678" s="236" t="s">
        <v>1134</v>
      </c>
      <c r="G678" s="233"/>
      <c r="H678" s="237">
        <v>220.80000000000001</v>
      </c>
      <c r="I678" s="238"/>
      <c r="J678" s="233"/>
      <c r="K678" s="233"/>
      <c r="L678" s="239"/>
      <c r="M678" s="240"/>
      <c r="N678" s="241"/>
      <c r="O678" s="241"/>
      <c r="P678" s="241"/>
      <c r="Q678" s="241"/>
      <c r="R678" s="241"/>
      <c r="S678" s="241"/>
      <c r="T678" s="24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3" t="s">
        <v>163</v>
      </c>
      <c r="AU678" s="243" t="s">
        <v>88</v>
      </c>
      <c r="AV678" s="13" t="s">
        <v>88</v>
      </c>
      <c r="AW678" s="13" t="s">
        <v>35</v>
      </c>
      <c r="AX678" s="13" t="s">
        <v>86</v>
      </c>
      <c r="AY678" s="243" t="s">
        <v>153</v>
      </c>
    </row>
    <row r="679" s="2" customFormat="1" ht="16.5" customHeight="1">
      <c r="A679" s="39"/>
      <c r="B679" s="40"/>
      <c r="C679" s="219" t="s">
        <v>1135</v>
      </c>
      <c r="D679" s="219" t="s">
        <v>156</v>
      </c>
      <c r="E679" s="220" t="s">
        <v>1136</v>
      </c>
      <c r="F679" s="221" t="s">
        <v>1137</v>
      </c>
      <c r="G679" s="222" t="s">
        <v>170</v>
      </c>
      <c r="H679" s="223">
        <v>541.82399999999996</v>
      </c>
      <c r="I679" s="224"/>
      <c r="J679" s="225">
        <f>ROUND(I679*H679,2)</f>
        <v>0</v>
      </c>
      <c r="K679" s="221" t="s">
        <v>160</v>
      </c>
      <c r="L679" s="45"/>
      <c r="M679" s="226" t="s">
        <v>1</v>
      </c>
      <c r="N679" s="227" t="s">
        <v>43</v>
      </c>
      <c r="O679" s="92"/>
      <c r="P679" s="228">
        <f>O679*H679</f>
        <v>0</v>
      </c>
      <c r="Q679" s="228">
        <v>0.00025999999999999998</v>
      </c>
      <c r="R679" s="228">
        <f>Q679*H679</f>
        <v>0.14087423999999998</v>
      </c>
      <c r="S679" s="228">
        <v>0</v>
      </c>
      <c r="T679" s="229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30" t="s">
        <v>161</v>
      </c>
      <c r="AT679" s="230" t="s">
        <v>156</v>
      </c>
      <c r="AU679" s="230" t="s">
        <v>88</v>
      </c>
      <c r="AY679" s="18" t="s">
        <v>153</v>
      </c>
      <c r="BE679" s="231">
        <f>IF(N679="základní",J679,0)</f>
        <v>0</v>
      </c>
      <c r="BF679" s="231">
        <f>IF(N679="snížená",J679,0)</f>
        <v>0</v>
      </c>
      <c r="BG679" s="231">
        <f>IF(N679="zákl. přenesená",J679,0)</f>
        <v>0</v>
      </c>
      <c r="BH679" s="231">
        <f>IF(N679="sníž. přenesená",J679,0)</f>
        <v>0</v>
      </c>
      <c r="BI679" s="231">
        <f>IF(N679="nulová",J679,0)</f>
        <v>0</v>
      </c>
      <c r="BJ679" s="18" t="s">
        <v>86</v>
      </c>
      <c r="BK679" s="231">
        <f>ROUND(I679*H679,2)</f>
        <v>0</v>
      </c>
      <c r="BL679" s="18" t="s">
        <v>161</v>
      </c>
      <c r="BM679" s="230" t="s">
        <v>1138</v>
      </c>
    </row>
    <row r="680" s="13" customFormat="1">
      <c r="A680" s="13"/>
      <c r="B680" s="232"/>
      <c r="C680" s="233"/>
      <c r="D680" s="234" t="s">
        <v>163</v>
      </c>
      <c r="E680" s="235" t="s">
        <v>1</v>
      </c>
      <c r="F680" s="236" t="s">
        <v>1139</v>
      </c>
      <c r="G680" s="233"/>
      <c r="H680" s="237">
        <v>144.375</v>
      </c>
      <c r="I680" s="238"/>
      <c r="J680" s="233"/>
      <c r="K680" s="233"/>
      <c r="L680" s="239"/>
      <c r="M680" s="240"/>
      <c r="N680" s="241"/>
      <c r="O680" s="241"/>
      <c r="P680" s="241"/>
      <c r="Q680" s="241"/>
      <c r="R680" s="241"/>
      <c r="S680" s="241"/>
      <c r="T680" s="24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3" t="s">
        <v>163</v>
      </c>
      <c r="AU680" s="243" t="s">
        <v>88</v>
      </c>
      <c r="AV680" s="13" t="s">
        <v>88</v>
      </c>
      <c r="AW680" s="13" t="s">
        <v>35</v>
      </c>
      <c r="AX680" s="13" t="s">
        <v>78</v>
      </c>
      <c r="AY680" s="243" t="s">
        <v>153</v>
      </c>
    </row>
    <row r="681" s="13" customFormat="1">
      <c r="A681" s="13"/>
      <c r="B681" s="232"/>
      <c r="C681" s="233"/>
      <c r="D681" s="234" t="s">
        <v>163</v>
      </c>
      <c r="E681" s="235" t="s">
        <v>1</v>
      </c>
      <c r="F681" s="236" t="s">
        <v>1140</v>
      </c>
      <c r="G681" s="233"/>
      <c r="H681" s="237">
        <v>15</v>
      </c>
      <c r="I681" s="238"/>
      <c r="J681" s="233"/>
      <c r="K681" s="233"/>
      <c r="L681" s="239"/>
      <c r="M681" s="240"/>
      <c r="N681" s="241"/>
      <c r="O681" s="241"/>
      <c r="P681" s="241"/>
      <c r="Q681" s="241"/>
      <c r="R681" s="241"/>
      <c r="S681" s="241"/>
      <c r="T681" s="24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3" t="s">
        <v>163</v>
      </c>
      <c r="AU681" s="243" t="s">
        <v>88</v>
      </c>
      <c r="AV681" s="13" t="s">
        <v>88</v>
      </c>
      <c r="AW681" s="13" t="s">
        <v>35</v>
      </c>
      <c r="AX681" s="13" t="s">
        <v>78</v>
      </c>
      <c r="AY681" s="243" t="s">
        <v>153</v>
      </c>
    </row>
    <row r="682" s="13" customFormat="1">
      <c r="A682" s="13"/>
      <c r="B682" s="232"/>
      <c r="C682" s="233"/>
      <c r="D682" s="234" t="s">
        <v>163</v>
      </c>
      <c r="E682" s="235" t="s">
        <v>1</v>
      </c>
      <c r="F682" s="236" t="s">
        <v>1141</v>
      </c>
      <c r="G682" s="233"/>
      <c r="H682" s="237">
        <v>-74.897999999999996</v>
      </c>
      <c r="I682" s="238"/>
      <c r="J682" s="233"/>
      <c r="K682" s="233"/>
      <c r="L682" s="239"/>
      <c r="M682" s="240"/>
      <c r="N682" s="241"/>
      <c r="O682" s="241"/>
      <c r="P682" s="241"/>
      <c r="Q682" s="241"/>
      <c r="R682" s="241"/>
      <c r="S682" s="241"/>
      <c r="T682" s="24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3" t="s">
        <v>163</v>
      </c>
      <c r="AU682" s="243" t="s">
        <v>88</v>
      </c>
      <c r="AV682" s="13" t="s">
        <v>88</v>
      </c>
      <c r="AW682" s="13" t="s">
        <v>35</v>
      </c>
      <c r="AX682" s="13" t="s">
        <v>78</v>
      </c>
      <c r="AY682" s="243" t="s">
        <v>153</v>
      </c>
    </row>
    <row r="683" s="13" customFormat="1">
      <c r="A683" s="13"/>
      <c r="B683" s="232"/>
      <c r="C683" s="233"/>
      <c r="D683" s="234" t="s">
        <v>163</v>
      </c>
      <c r="E683" s="235" t="s">
        <v>1</v>
      </c>
      <c r="F683" s="236" t="s">
        <v>1142</v>
      </c>
      <c r="G683" s="233"/>
      <c r="H683" s="237">
        <v>101.825</v>
      </c>
      <c r="I683" s="238"/>
      <c r="J683" s="233"/>
      <c r="K683" s="233"/>
      <c r="L683" s="239"/>
      <c r="M683" s="240"/>
      <c r="N683" s="241"/>
      <c r="O683" s="241"/>
      <c r="P683" s="241"/>
      <c r="Q683" s="241"/>
      <c r="R683" s="241"/>
      <c r="S683" s="241"/>
      <c r="T683" s="24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3" t="s">
        <v>163</v>
      </c>
      <c r="AU683" s="243" t="s">
        <v>88</v>
      </c>
      <c r="AV683" s="13" t="s">
        <v>88</v>
      </c>
      <c r="AW683" s="13" t="s">
        <v>35</v>
      </c>
      <c r="AX683" s="13" t="s">
        <v>78</v>
      </c>
      <c r="AY683" s="243" t="s">
        <v>153</v>
      </c>
    </row>
    <row r="684" s="13" customFormat="1">
      <c r="A684" s="13"/>
      <c r="B684" s="232"/>
      <c r="C684" s="233"/>
      <c r="D684" s="234" t="s">
        <v>163</v>
      </c>
      <c r="E684" s="235" t="s">
        <v>1</v>
      </c>
      <c r="F684" s="236" t="s">
        <v>1143</v>
      </c>
      <c r="G684" s="233"/>
      <c r="H684" s="237">
        <v>15</v>
      </c>
      <c r="I684" s="238"/>
      <c r="J684" s="233"/>
      <c r="K684" s="233"/>
      <c r="L684" s="239"/>
      <c r="M684" s="240"/>
      <c r="N684" s="241"/>
      <c r="O684" s="241"/>
      <c r="P684" s="241"/>
      <c r="Q684" s="241"/>
      <c r="R684" s="241"/>
      <c r="S684" s="241"/>
      <c r="T684" s="24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3" t="s">
        <v>163</v>
      </c>
      <c r="AU684" s="243" t="s">
        <v>88</v>
      </c>
      <c r="AV684" s="13" t="s">
        <v>88</v>
      </c>
      <c r="AW684" s="13" t="s">
        <v>35</v>
      </c>
      <c r="AX684" s="13" t="s">
        <v>78</v>
      </c>
      <c r="AY684" s="243" t="s">
        <v>153</v>
      </c>
    </row>
    <row r="685" s="13" customFormat="1">
      <c r="A685" s="13"/>
      <c r="B685" s="232"/>
      <c r="C685" s="233"/>
      <c r="D685" s="234" t="s">
        <v>163</v>
      </c>
      <c r="E685" s="235" t="s">
        <v>1</v>
      </c>
      <c r="F685" s="236" t="s">
        <v>1144</v>
      </c>
      <c r="G685" s="233"/>
      <c r="H685" s="237">
        <v>-20.93</v>
      </c>
      <c r="I685" s="238"/>
      <c r="J685" s="233"/>
      <c r="K685" s="233"/>
      <c r="L685" s="239"/>
      <c r="M685" s="240"/>
      <c r="N685" s="241"/>
      <c r="O685" s="241"/>
      <c r="P685" s="241"/>
      <c r="Q685" s="241"/>
      <c r="R685" s="241"/>
      <c r="S685" s="241"/>
      <c r="T685" s="24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3" t="s">
        <v>163</v>
      </c>
      <c r="AU685" s="243" t="s">
        <v>88</v>
      </c>
      <c r="AV685" s="13" t="s">
        <v>88</v>
      </c>
      <c r="AW685" s="13" t="s">
        <v>35</v>
      </c>
      <c r="AX685" s="13" t="s">
        <v>78</v>
      </c>
      <c r="AY685" s="243" t="s">
        <v>153</v>
      </c>
    </row>
    <row r="686" s="13" customFormat="1">
      <c r="A686" s="13"/>
      <c r="B686" s="232"/>
      <c r="C686" s="233"/>
      <c r="D686" s="234" t="s">
        <v>163</v>
      </c>
      <c r="E686" s="235" t="s">
        <v>1</v>
      </c>
      <c r="F686" s="236" t="s">
        <v>1145</v>
      </c>
      <c r="G686" s="233"/>
      <c r="H686" s="237">
        <v>184.41499999999999</v>
      </c>
      <c r="I686" s="238"/>
      <c r="J686" s="233"/>
      <c r="K686" s="233"/>
      <c r="L686" s="239"/>
      <c r="M686" s="240"/>
      <c r="N686" s="241"/>
      <c r="O686" s="241"/>
      <c r="P686" s="241"/>
      <c r="Q686" s="241"/>
      <c r="R686" s="241"/>
      <c r="S686" s="241"/>
      <c r="T686" s="24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3" t="s">
        <v>163</v>
      </c>
      <c r="AU686" s="243" t="s">
        <v>88</v>
      </c>
      <c r="AV686" s="13" t="s">
        <v>88</v>
      </c>
      <c r="AW686" s="13" t="s">
        <v>35</v>
      </c>
      <c r="AX686" s="13" t="s">
        <v>78</v>
      </c>
      <c r="AY686" s="243" t="s">
        <v>153</v>
      </c>
    </row>
    <row r="687" s="13" customFormat="1">
      <c r="A687" s="13"/>
      <c r="B687" s="232"/>
      <c r="C687" s="233"/>
      <c r="D687" s="234" t="s">
        <v>163</v>
      </c>
      <c r="E687" s="235" t="s">
        <v>1</v>
      </c>
      <c r="F687" s="236" t="s">
        <v>1146</v>
      </c>
      <c r="G687" s="233"/>
      <c r="H687" s="237">
        <v>19.16</v>
      </c>
      <c r="I687" s="238"/>
      <c r="J687" s="233"/>
      <c r="K687" s="233"/>
      <c r="L687" s="239"/>
      <c r="M687" s="240"/>
      <c r="N687" s="241"/>
      <c r="O687" s="241"/>
      <c r="P687" s="241"/>
      <c r="Q687" s="241"/>
      <c r="R687" s="241"/>
      <c r="S687" s="241"/>
      <c r="T687" s="24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3" t="s">
        <v>163</v>
      </c>
      <c r="AU687" s="243" t="s">
        <v>88</v>
      </c>
      <c r="AV687" s="13" t="s">
        <v>88</v>
      </c>
      <c r="AW687" s="13" t="s">
        <v>35</v>
      </c>
      <c r="AX687" s="13" t="s">
        <v>78</v>
      </c>
      <c r="AY687" s="243" t="s">
        <v>153</v>
      </c>
    </row>
    <row r="688" s="13" customFormat="1">
      <c r="A688" s="13"/>
      <c r="B688" s="232"/>
      <c r="C688" s="233"/>
      <c r="D688" s="234" t="s">
        <v>163</v>
      </c>
      <c r="E688" s="235" t="s">
        <v>1</v>
      </c>
      <c r="F688" s="236" t="s">
        <v>1147</v>
      </c>
      <c r="G688" s="233"/>
      <c r="H688" s="237">
        <v>-23.812999999999999</v>
      </c>
      <c r="I688" s="238"/>
      <c r="J688" s="233"/>
      <c r="K688" s="233"/>
      <c r="L688" s="239"/>
      <c r="M688" s="240"/>
      <c r="N688" s="241"/>
      <c r="O688" s="241"/>
      <c r="P688" s="241"/>
      <c r="Q688" s="241"/>
      <c r="R688" s="241"/>
      <c r="S688" s="241"/>
      <c r="T688" s="24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3" t="s">
        <v>163</v>
      </c>
      <c r="AU688" s="243" t="s">
        <v>88</v>
      </c>
      <c r="AV688" s="13" t="s">
        <v>88</v>
      </c>
      <c r="AW688" s="13" t="s">
        <v>35</v>
      </c>
      <c r="AX688" s="13" t="s">
        <v>78</v>
      </c>
      <c r="AY688" s="243" t="s">
        <v>153</v>
      </c>
    </row>
    <row r="689" s="13" customFormat="1">
      <c r="A689" s="13"/>
      <c r="B689" s="232"/>
      <c r="C689" s="233"/>
      <c r="D689" s="234" t="s">
        <v>163</v>
      </c>
      <c r="E689" s="235" t="s">
        <v>1</v>
      </c>
      <c r="F689" s="236" t="s">
        <v>1148</v>
      </c>
      <c r="G689" s="233"/>
      <c r="H689" s="237">
        <v>224.45500000000001</v>
      </c>
      <c r="I689" s="238"/>
      <c r="J689" s="233"/>
      <c r="K689" s="233"/>
      <c r="L689" s="239"/>
      <c r="M689" s="240"/>
      <c r="N689" s="241"/>
      <c r="O689" s="241"/>
      <c r="P689" s="241"/>
      <c r="Q689" s="241"/>
      <c r="R689" s="241"/>
      <c r="S689" s="241"/>
      <c r="T689" s="24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3" t="s">
        <v>163</v>
      </c>
      <c r="AU689" s="243" t="s">
        <v>88</v>
      </c>
      <c r="AV689" s="13" t="s">
        <v>88</v>
      </c>
      <c r="AW689" s="13" t="s">
        <v>35</v>
      </c>
      <c r="AX689" s="13" t="s">
        <v>78</v>
      </c>
      <c r="AY689" s="243" t="s">
        <v>153</v>
      </c>
    </row>
    <row r="690" s="13" customFormat="1">
      <c r="A690" s="13"/>
      <c r="B690" s="232"/>
      <c r="C690" s="233"/>
      <c r="D690" s="234" t="s">
        <v>163</v>
      </c>
      <c r="E690" s="235" t="s">
        <v>1</v>
      </c>
      <c r="F690" s="236" t="s">
        <v>1149</v>
      </c>
      <c r="G690" s="233"/>
      <c r="H690" s="237">
        <v>23.32</v>
      </c>
      <c r="I690" s="238"/>
      <c r="J690" s="233"/>
      <c r="K690" s="233"/>
      <c r="L690" s="239"/>
      <c r="M690" s="240"/>
      <c r="N690" s="241"/>
      <c r="O690" s="241"/>
      <c r="P690" s="241"/>
      <c r="Q690" s="241"/>
      <c r="R690" s="241"/>
      <c r="S690" s="241"/>
      <c r="T690" s="24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3" t="s">
        <v>163</v>
      </c>
      <c r="AU690" s="243" t="s">
        <v>88</v>
      </c>
      <c r="AV690" s="13" t="s">
        <v>88</v>
      </c>
      <c r="AW690" s="13" t="s">
        <v>35</v>
      </c>
      <c r="AX690" s="13" t="s">
        <v>78</v>
      </c>
      <c r="AY690" s="243" t="s">
        <v>153</v>
      </c>
    </row>
    <row r="691" s="13" customFormat="1">
      <c r="A691" s="13"/>
      <c r="B691" s="232"/>
      <c r="C691" s="233"/>
      <c r="D691" s="234" t="s">
        <v>163</v>
      </c>
      <c r="E691" s="235" t="s">
        <v>1</v>
      </c>
      <c r="F691" s="236" t="s">
        <v>1150</v>
      </c>
      <c r="G691" s="233"/>
      <c r="H691" s="237">
        <v>-66.084999999999994</v>
      </c>
      <c r="I691" s="238"/>
      <c r="J691" s="233"/>
      <c r="K691" s="233"/>
      <c r="L691" s="239"/>
      <c r="M691" s="240"/>
      <c r="N691" s="241"/>
      <c r="O691" s="241"/>
      <c r="P691" s="241"/>
      <c r="Q691" s="241"/>
      <c r="R691" s="241"/>
      <c r="S691" s="241"/>
      <c r="T691" s="24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3" t="s">
        <v>163</v>
      </c>
      <c r="AU691" s="243" t="s">
        <v>88</v>
      </c>
      <c r="AV691" s="13" t="s">
        <v>88</v>
      </c>
      <c r="AW691" s="13" t="s">
        <v>35</v>
      </c>
      <c r="AX691" s="13" t="s">
        <v>78</v>
      </c>
      <c r="AY691" s="243" t="s">
        <v>153</v>
      </c>
    </row>
    <row r="692" s="14" customFormat="1">
      <c r="A692" s="14"/>
      <c r="B692" s="244"/>
      <c r="C692" s="245"/>
      <c r="D692" s="234" t="s">
        <v>163</v>
      </c>
      <c r="E692" s="246" t="s">
        <v>1</v>
      </c>
      <c r="F692" s="247" t="s">
        <v>167</v>
      </c>
      <c r="G692" s="245"/>
      <c r="H692" s="248">
        <v>541.82399999999996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163</v>
      </c>
      <c r="AU692" s="254" t="s">
        <v>88</v>
      </c>
      <c r="AV692" s="14" t="s">
        <v>161</v>
      </c>
      <c r="AW692" s="14" t="s">
        <v>35</v>
      </c>
      <c r="AX692" s="14" t="s">
        <v>86</v>
      </c>
      <c r="AY692" s="254" t="s">
        <v>153</v>
      </c>
    </row>
    <row r="693" s="2" customFormat="1" ht="44.25" customHeight="1">
      <c r="A693" s="39"/>
      <c r="B693" s="40"/>
      <c r="C693" s="219" t="s">
        <v>1151</v>
      </c>
      <c r="D693" s="219" t="s">
        <v>156</v>
      </c>
      <c r="E693" s="220" t="s">
        <v>1152</v>
      </c>
      <c r="F693" s="221" t="s">
        <v>1153</v>
      </c>
      <c r="G693" s="222" t="s">
        <v>170</v>
      </c>
      <c r="H693" s="223">
        <v>72.480000000000004</v>
      </c>
      <c r="I693" s="224"/>
      <c r="J693" s="225">
        <f>ROUND(I693*H693,2)</f>
        <v>0</v>
      </c>
      <c r="K693" s="221" t="s">
        <v>160</v>
      </c>
      <c r="L693" s="45"/>
      <c r="M693" s="226" t="s">
        <v>1</v>
      </c>
      <c r="N693" s="227" t="s">
        <v>43</v>
      </c>
      <c r="O693" s="92"/>
      <c r="P693" s="228">
        <f>O693*H693</f>
        <v>0</v>
      </c>
      <c r="Q693" s="228">
        <v>0.0086</v>
      </c>
      <c r="R693" s="228">
        <f>Q693*H693</f>
        <v>0.62332799999999999</v>
      </c>
      <c r="S693" s="228">
        <v>0</v>
      </c>
      <c r="T693" s="229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30" t="s">
        <v>161</v>
      </c>
      <c r="AT693" s="230" t="s">
        <v>156</v>
      </c>
      <c r="AU693" s="230" t="s">
        <v>88</v>
      </c>
      <c r="AY693" s="18" t="s">
        <v>153</v>
      </c>
      <c r="BE693" s="231">
        <f>IF(N693="základní",J693,0)</f>
        <v>0</v>
      </c>
      <c r="BF693" s="231">
        <f>IF(N693="snížená",J693,0)</f>
        <v>0</v>
      </c>
      <c r="BG693" s="231">
        <f>IF(N693="zákl. přenesená",J693,0)</f>
        <v>0</v>
      </c>
      <c r="BH693" s="231">
        <f>IF(N693="sníž. přenesená",J693,0)</f>
        <v>0</v>
      </c>
      <c r="BI693" s="231">
        <f>IF(N693="nulová",J693,0)</f>
        <v>0</v>
      </c>
      <c r="BJ693" s="18" t="s">
        <v>86</v>
      </c>
      <c r="BK693" s="231">
        <f>ROUND(I693*H693,2)</f>
        <v>0</v>
      </c>
      <c r="BL693" s="18" t="s">
        <v>161</v>
      </c>
      <c r="BM693" s="230" t="s">
        <v>1154</v>
      </c>
    </row>
    <row r="694" s="13" customFormat="1">
      <c r="A694" s="13"/>
      <c r="B694" s="232"/>
      <c r="C694" s="233"/>
      <c r="D694" s="234" t="s">
        <v>163</v>
      </c>
      <c r="E694" s="235" t="s">
        <v>1</v>
      </c>
      <c r="F694" s="236" t="s">
        <v>1140</v>
      </c>
      <c r="G694" s="233"/>
      <c r="H694" s="237">
        <v>15</v>
      </c>
      <c r="I694" s="238"/>
      <c r="J694" s="233"/>
      <c r="K694" s="233"/>
      <c r="L694" s="239"/>
      <c r="M694" s="240"/>
      <c r="N694" s="241"/>
      <c r="O694" s="241"/>
      <c r="P694" s="241"/>
      <c r="Q694" s="241"/>
      <c r="R694" s="241"/>
      <c r="S694" s="241"/>
      <c r="T694" s="24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3" t="s">
        <v>163</v>
      </c>
      <c r="AU694" s="243" t="s">
        <v>88</v>
      </c>
      <c r="AV694" s="13" t="s">
        <v>88</v>
      </c>
      <c r="AW694" s="13" t="s">
        <v>35</v>
      </c>
      <c r="AX694" s="13" t="s">
        <v>78</v>
      </c>
      <c r="AY694" s="243" t="s">
        <v>153</v>
      </c>
    </row>
    <row r="695" s="13" customFormat="1">
      <c r="A695" s="13"/>
      <c r="B695" s="232"/>
      <c r="C695" s="233"/>
      <c r="D695" s="234" t="s">
        <v>163</v>
      </c>
      <c r="E695" s="235" t="s">
        <v>1</v>
      </c>
      <c r="F695" s="236" t="s">
        <v>1143</v>
      </c>
      <c r="G695" s="233"/>
      <c r="H695" s="237">
        <v>15</v>
      </c>
      <c r="I695" s="238"/>
      <c r="J695" s="233"/>
      <c r="K695" s="233"/>
      <c r="L695" s="239"/>
      <c r="M695" s="240"/>
      <c r="N695" s="241"/>
      <c r="O695" s="241"/>
      <c r="P695" s="241"/>
      <c r="Q695" s="241"/>
      <c r="R695" s="241"/>
      <c r="S695" s="241"/>
      <c r="T695" s="24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3" t="s">
        <v>163</v>
      </c>
      <c r="AU695" s="243" t="s">
        <v>88</v>
      </c>
      <c r="AV695" s="13" t="s">
        <v>88</v>
      </c>
      <c r="AW695" s="13" t="s">
        <v>35</v>
      </c>
      <c r="AX695" s="13" t="s">
        <v>78</v>
      </c>
      <c r="AY695" s="243" t="s">
        <v>153</v>
      </c>
    </row>
    <row r="696" s="13" customFormat="1">
      <c r="A696" s="13"/>
      <c r="B696" s="232"/>
      <c r="C696" s="233"/>
      <c r="D696" s="234" t="s">
        <v>163</v>
      </c>
      <c r="E696" s="235" t="s">
        <v>1</v>
      </c>
      <c r="F696" s="236" t="s">
        <v>1146</v>
      </c>
      <c r="G696" s="233"/>
      <c r="H696" s="237">
        <v>19.16</v>
      </c>
      <c r="I696" s="238"/>
      <c r="J696" s="233"/>
      <c r="K696" s="233"/>
      <c r="L696" s="239"/>
      <c r="M696" s="240"/>
      <c r="N696" s="241"/>
      <c r="O696" s="241"/>
      <c r="P696" s="241"/>
      <c r="Q696" s="241"/>
      <c r="R696" s="241"/>
      <c r="S696" s="241"/>
      <c r="T696" s="24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3" t="s">
        <v>163</v>
      </c>
      <c r="AU696" s="243" t="s">
        <v>88</v>
      </c>
      <c r="AV696" s="13" t="s">
        <v>88</v>
      </c>
      <c r="AW696" s="13" t="s">
        <v>35</v>
      </c>
      <c r="AX696" s="13" t="s">
        <v>78</v>
      </c>
      <c r="AY696" s="243" t="s">
        <v>153</v>
      </c>
    </row>
    <row r="697" s="13" customFormat="1">
      <c r="A697" s="13"/>
      <c r="B697" s="232"/>
      <c r="C697" s="233"/>
      <c r="D697" s="234" t="s">
        <v>163</v>
      </c>
      <c r="E697" s="235" t="s">
        <v>1</v>
      </c>
      <c r="F697" s="236" t="s">
        <v>1149</v>
      </c>
      <c r="G697" s="233"/>
      <c r="H697" s="237">
        <v>23.32</v>
      </c>
      <c r="I697" s="238"/>
      <c r="J697" s="233"/>
      <c r="K697" s="233"/>
      <c r="L697" s="239"/>
      <c r="M697" s="240"/>
      <c r="N697" s="241"/>
      <c r="O697" s="241"/>
      <c r="P697" s="241"/>
      <c r="Q697" s="241"/>
      <c r="R697" s="241"/>
      <c r="S697" s="241"/>
      <c r="T697" s="24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3" t="s">
        <v>163</v>
      </c>
      <c r="AU697" s="243" t="s">
        <v>88</v>
      </c>
      <c r="AV697" s="13" t="s">
        <v>88</v>
      </c>
      <c r="AW697" s="13" t="s">
        <v>35</v>
      </c>
      <c r="AX697" s="13" t="s">
        <v>78</v>
      </c>
      <c r="AY697" s="243" t="s">
        <v>153</v>
      </c>
    </row>
    <row r="698" s="14" customFormat="1">
      <c r="A698" s="14"/>
      <c r="B698" s="244"/>
      <c r="C698" s="245"/>
      <c r="D698" s="234" t="s">
        <v>163</v>
      </c>
      <c r="E698" s="246" t="s">
        <v>1</v>
      </c>
      <c r="F698" s="247" t="s">
        <v>167</v>
      </c>
      <c r="G698" s="245"/>
      <c r="H698" s="248">
        <v>72.480000000000004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163</v>
      </c>
      <c r="AU698" s="254" t="s">
        <v>88</v>
      </c>
      <c r="AV698" s="14" t="s">
        <v>161</v>
      </c>
      <c r="AW698" s="14" t="s">
        <v>35</v>
      </c>
      <c r="AX698" s="14" t="s">
        <v>86</v>
      </c>
      <c r="AY698" s="254" t="s">
        <v>153</v>
      </c>
    </row>
    <row r="699" s="2" customFormat="1" ht="16.5" customHeight="1">
      <c r="A699" s="39"/>
      <c r="B699" s="40"/>
      <c r="C699" s="268" t="s">
        <v>1155</v>
      </c>
      <c r="D699" s="268" t="s">
        <v>509</v>
      </c>
      <c r="E699" s="269" t="s">
        <v>1156</v>
      </c>
      <c r="F699" s="270" t="s">
        <v>1157</v>
      </c>
      <c r="G699" s="271" t="s">
        <v>170</v>
      </c>
      <c r="H699" s="272">
        <v>76.103999999999999</v>
      </c>
      <c r="I699" s="273"/>
      <c r="J699" s="274">
        <f>ROUND(I699*H699,2)</f>
        <v>0</v>
      </c>
      <c r="K699" s="270" t="s">
        <v>160</v>
      </c>
      <c r="L699" s="275"/>
      <c r="M699" s="276" t="s">
        <v>1</v>
      </c>
      <c r="N699" s="277" t="s">
        <v>43</v>
      </c>
      <c r="O699" s="92"/>
      <c r="P699" s="228">
        <f>O699*H699</f>
        <v>0</v>
      </c>
      <c r="Q699" s="228">
        <v>0.0034499999999999999</v>
      </c>
      <c r="R699" s="228">
        <f>Q699*H699</f>
        <v>0.26255879999999998</v>
      </c>
      <c r="S699" s="228">
        <v>0</v>
      </c>
      <c r="T699" s="229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30" t="s">
        <v>200</v>
      </c>
      <c r="AT699" s="230" t="s">
        <v>509</v>
      </c>
      <c r="AU699" s="230" t="s">
        <v>88</v>
      </c>
      <c r="AY699" s="18" t="s">
        <v>153</v>
      </c>
      <c r="BE699" s="231">
        <f>IF(N699="základní",J699,0)</f>
        <v>0</v>
      </c>
      <c r="BF699" s="231">
        <f>IF(N699="snížená",J699,0)</f>
        <v>0</v>
      </c>
      <c r="BG699" s="231">
        <f>IF(N699="zákl. přenesená",J699,0)</f>
        <v>0</v>
      </c>
      <c r="BH699" s="231">
        <f>IF(N699="sníž. přenesená",J699,0)</f>
        <v>0</v>
      </c>
      <c r="BI699" s="231">
        <f>IF(N699="nulová",J699,0)</f>
        <v>0</v>
      </c>
      <c r="BJ699" s="18" t="s">
        <v>86</v>
      </c>
      <c r="BK699" s="231">
        <f>ROUND(I699*H699,2)</f>
        <v>0</v>
      </c>
      <c r="BL699" s="18" t="s">
        <v>161</v>
      </c>
      <c r="BM699" s="230" t="s">
        <v>1158</v>
      </c>
    </row>
    <row r="700" s="13" customFormat="1">
      <c r="A700" s="13"/>
      <c r="B700" s="232"/>
      <c r="C700" s="233"/>
      <c r="D700" s="234" t="s">
        <v>163</v>
      </c>
      <c r="E700" s="233"/>
      <c r="F700" s="236" t="s">
        <v>1159</v>
      </c>
      <c r="G700" s="233"/>
      <c r="H700" s="237">
        <v>76.103999999999999</v>
      </c>
      <c r="I700" s="238"/>
      <c r="J700" s="233"/>
      <c r="K700" s="233"/>
      <c r="L700" s="239"/>
      <c r="M700" s="240"/>
      <c r="N700" s="241"/>
      <c r="O700" s="241"/>
      <c r="P700" s="241"/>
      <c r="Q700" s="241"/>
      <c r="R700" s="241"/>
      <c r="S700" s="241"/>
      <c r="T700" s="24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3" t="s">
        <v>163</v>
      </c>
      <c r="AU700" s="243" t="s">
        <v>88</v>
      </c>
      <c r="AV700" s="13" t="s">
        <v>88</v>
      </c>
      <c r="AW700" s="13" t="s">
        <v>4</v>
      </c>
      <c r="AX700" s="13" t="s">
        <v>86</v>
      </c>
      <c r="AY700" s="243" t="s">
        <v>153</v>
      </c>
    </row>
    <row r="701" s="2" customFormat="1" ht="44.25" customHeight="1">
      <c r="A701" s="39"/>
      <c r="B701" s="40"/>
      <c r="C701" s="219" t="s">
        <v>1160</v>
      </c>
      <c r="D701" s="219" t="s">
        <v>156</v>
      </c>
      <c r="E701" s="220" t="s">
        <v>1161</v>
      </c>
      <c r="F701" s="221" t="s">
        <v>1162</v>
      </c>
      <c r="G701" s="222" t="s">
        <v>170</v>
      </c>
      <c r="H701" s="223">
        <v>469.34399999999999</v>
      </c>
      <c r="I701" s="224"/>
      <c r="J701" s="225">
        <f>ROUND(I701*H701,2)</f>
        <v>0</v>
      </c>
      <c r="K701" s="221" t="s">
        <v>160</v>
      </c>
      <c r="L701" s="45"/>
      <c r="M701" s="226" t="s">
        <v>1</v>
      </c>
      <c r="N701" s="227" t="s">
        <v>43</v>
      </c>
      <c r="O701" s="92"/>
      <c r="P701" s="228">
        <f>O701*H701</f>
        <v>0</v>
      </c>
      <c r="Q701" s="228">
        <v>0.0086800000000000002</v>
      </c>
      <c r="R701" s="228">
        <f>Q701*H701</f>
        <v>4.0739059199999996</v>
      </c>
      <c r="S701" s="228">
        <v>0</v>
      </c>
      <c r="T701" s="229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30" t="s">
        <v>161</v>
      </c>
      <c r="AT701" s="230" t="s">
        <v>156</v>
      </c>
      <c r="AU701" s="230" t="s">
        <v>88</v>
      </c>
      <c r="AY701" s="18" t="s">
        <v>153</v>
      </c>
      <c r="BE701" s="231">
        <f>IF(N701="základní",J701,0)</f>
        <v>0</v>
      </c>
      <c r="BF701" s="231">
        <f>IF(N701="snížená",J701,0)</f>
        <v>0</v>
      </c>
      <c r="BG701" s="231">
        <f>IF(N701="zákl. přenesená",J701,0)</f>
        <v>0</v>
      </c>
      <c r="BH701" s="231">
        <f>IF(N701="sníž. přenesená",J701,0)</f>
        <v>0</v>
      </c>
      <c r="BI701" s="231">
        <f>IF(N701="nulová",J701,0)</f>
        <v>0</v>
      </c>
      <c r="BJ701" s="18" t="s">
        <v>86</v>
      </c>
      <c r="BK701" s="231">
        <f>ROUND(I701*H701,2)</f>
        <v>0</v>
      </c>
      <c r="BL701" s="18" t="s">
        <v>161</v>
      </c>
      <c r="BM701" s="230" t="s">
        <v>1163</v>
      </c>
    </row>
    <row r="702" s="13" customFormat="1">
      <c r="A702" s="13"/>
      <c r="B702" s="232"/>
      <c r="C702" s="233"/>
      <c r="D702" s="234" t="s">
        <v>163</v>
      </c>
      <c r="E702" s="235" t="s">
        <v>1</v>
      </c>
      <c r="F702" s="236" t="s">
        <v>1139</v>
      </c>
      <c r="G702" s="233"/>
      <c r="H702" s="237">
        <v>144.375</v>
      </c>
      <c r="I702" s="238"/>
      <c r="J702" s="233"/>
      <c r="K702" s="233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163</v>
      </c>
      <c r="AU702" s="243" t="s">
        <v>88</v>
      </c>
      <c r="AV702" s="13" t="s">
        <v>88</v>
      </c>
      <c r="AW702" s="13" t="s">
        <v>35</v>
      </c>
      <c r="AX702" s="13" t="s">
        <v>78</v>
      </c>
      <c r="AY702" s="243" t="s">
        <v>153</v>
      </c>
    </row>
    <row r="703" s="13" customFormat="1">
      <c r="A703" s="13"/>
      <c r="B703" s="232"/>
      <c r="C703" s="233"/>
      <c r="D703" s="234" t="s">
        <v>163</v>
      </c>
      <c r="E703" s="235" t="s">
        <v>1</v>
      </c>
      <c r="F703" s="236" t="s">
        <v>1141</v>
      </c>
      <c r="G703" s="233"/>
      <c r="H703" s="237">
        <v>-74.897999999999996</v>
      </c>
      <c r="I703" s="238"/>
      <c r="J703" s="233"/>
      <c r="K703" s="233"/>
      <c r="L703" s="239"/>
      <c r="M703" s="240"/>
      <c r="N703" s="241"/>
      <c r="O703" s="241"/>
      <c r="P703" s="241"/>
      <c r="Q703" s="241"/>
      <c r="R703" s="241"/>
      <c r="S703" s="241"/>
      <c r="T703" s="24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3" t="s">
        <v>163</v>
      </c>
      <c r="AU703" s="243" t="s">
        <v>88</v>
      </c>
      <c r="AV703" s="13" t="s">
        <v>88</v>
      </c>
      <c r="AW703" s="13" t="s">
        <v>35</v>
      </c>
      <c r="AX703" s="13" t="s">
        <v>78</v>
      </c>
      <c r="AY703" s="243" t="s">
        <v>153</v>
      </c>
    </row>
    <row r="704" s="13" customFormat="1">
      <c r="A704" s="13"/>
      <c r="B704" s="232"/>
      <c r="C704" s="233"/>
      <c r="D704" s="234" t="s">
        <v>163</v>
      </c>
      <c r="E704" s="235" t="s">
        <v>1</v>
      </c>
      <c r="F704" s="236" t="s">
        <v>1142</v>
      </c>
      <c r="G704" s="233"/>
      <c r="H704" s="237">
        <v>101.825</v>
      </c>
      <c r="I704" s="238"/>
      <c r="J704" s="233"/>
      <c r="K704" s="233"/>
      <c r="L704" s="239"/>
      <c r="M704" s="240"/>
      <c r="N704" s="241"/>
      <c r="O704" s="241"/>
      <c r="P704" s="241"/>
      <c r="Q704" s="241"/>
      <c r="R704" s="241"/>
      <c r="S704" s="241"/>
      <c r="T704" s="24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3" t="s">
        <v>163</v>
      </c>
      <c r="AU704" s="243" t="s">
        <v>88</v>
      </c>
      <c r="AV704" s="13" t="s">
        <v>88</v>
      </c>
      <c r="AW704" s="13" t="s">
        <v>35</v>
      </c>
      <c r="AX704" s="13" t="s">
        <v>78</v>
      </c>
      <c r="AY704" s="243" t="s">
        <v>153</v>
      </c>
    </row>
    <row r="705" s="13" customFormat="1">
      <c r="A705" s="13"/>
      <c r="B705" s="232"/>
      <c r="C705" s="233"/>
      <c r="D705" s="234" t="s">
        <v>163</v>
      </c>
      <c r="E705" s="235" t="s">
        <v>1</v>
      </c>
      <c r="F705" s="236" t="s">
        <v>1144</v>
      </c>
      <c r="G705" s="233"/>
      <c r="H705" s="237">
        <v>-20.93</v>
      </c>
      <c r="I705" s="238"/>
      <c r="J705" s="233"/>
      <c r="K705" s="233"/>
      <c r="L705" s="239"/>
      <c r="M705" s="240"/>
      <c r="N705" s="241"/>
      <c r="O705" s="241"/>
      <c r="P705" s="241"/>
      <c r="Q705" s="241"/>
      <c r="R705" s="241"/>
      <c r="S705" s="241"/>
      <c r="T705" s="24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3" t="s">
        <v>163</v>
      </c>
      <c r="AU705" s="243" t="s">
        <v>88</v>
      </c>
      <c r="AV705" s="13" t="s">
        <v>88</v>
      </c>
      <c r="AW705" s="13" t="s">
        <v>35</v>
      </c>
      <c r="AX705" s="13" t="s">
        <v>78</v>
      </c>
      <c r="AY705" s="243" t="s">
        <v>153</v>
      </c>
    </row>
    <row r="706" s="13" customFormat="1">
      <c r="A706" s="13"/>
      <c r="B706" s="232"/>
      <c r="C706" s="233"/>
      <c r="D706" s="234" t="s">
        <v>163</v>
      </c>
      <c r="E706" s="235" t="s">
        <v>1</v>
      </c>
      <c r="F706" s="236" t="s">
        <v>1145</v>
      </c>
      <c r="G706" s="233"/>
      <c r="H706" s="237">
        <v>184.41499999999999</v>
      </c>
      <c r="I706" s="238"/>
      <c r="J706" s="233"/>
      <c r="K706" s="233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163</v>
      </c>
      <c r="AU706" s="243" t="s">
        <v>88</v>
      </c>
      <c r="AV706" s="13" t="s">
        <v>88</v>
      </c>
      <c r="AW706" s="13" t="s">
        <v>35</v>
      </c>
      <c r="AX706" s="13" t="s">
        <v>78</v>
      </c>
      <c r="AY706" s="243" t="s">
        <v>153</v>
      </c>
    </row>
    <row r="707" s="13" customFormat="1">
      <c r="A707" s="13"/>
      <c r="B707" s="232"/>
      <c r="C707" s="233"/>
      <c r="D707" s="234" t="s">
        <v>163</v>
      </c>
      <c r="E707" s="235" t="s">
        <v>1</v>
      </c>
      <c r="F707" s="236" t="s">
        <v>1147</v>
      </c>
      <c r="G707" s="233"/>
      <c r="H707" s="237">
        <v>-23.812999999999999</v>
      </c>
      <c r="I707" s="238"/>
      <c r="J707" s="233"/>
      <c r="K707" s="233"/>
      <c r="L707" s="239"/>
      <c r="M707" s="240"/>
      <c r="N707" s="241"/>
      <c r="O707" s="241"/>
      <c r="P707" s="241"/>
      <c r="Q707" s="241"/>
      <c r="R707" s="241"/>
      <c r="S707" s="241"/>
      <c r="T707" s="24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3" t="s">
        <v>163</v>
      </c>
      <c r="AU707" s="243" t="s">
        <v>88</v>
      </c>
      <c r="AV707" s="13" t="s">
        <v>88</v>
      </c>
      <c r="AW707" s="13" t="s">
        <v>35</v>
      </c>
      <c r="AX707" s="13" t="s">
        <v>78</v>
      </c>
      <c r="AY707" s="243" t="s">
        <v>153</v>
      </c>
    </row>
    <row r="708" s="13" customFormat="1">
      <c r="A708" s="13"/>
      <c r="B708" s="232"/>
      <c r="C708" s="233"/>
      <c r="D708" s="234" t="s">
        <v>163</v>
      </c>
      <c r="E708" s="235" t="s">
        <v>1</v>
      </c>
      <c r="F708" s="236" t="s">
        <v>1148</v>
      </c>
      <c r="G708" s="233"/>
      <c r="H708" s="237">
        <v>224.45500000000001</v>
      </c>
      <c r="I708" s="238"/>
      <c r="J708" s="233"/>
      <c r="K708" s="233"/>
      <c r="L708" s="239"/>
      <c r="M708" s="240"/>
      <c r="N708" s="241"/>
      <c r="O708" s="241"/>
      <c r="P708" s="241"/>
      <c r="Q708" s="241"/>
      <c r="R708" s="241"/>
      <c r="S708" s="241"/>
      <c r="T708" s="24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3" t="s">
        <v>163</v>
      </c>
      <c r="AU708" s="243" t="s">
        <v>88</v>
      </c>
      <c r="AV708" s="13" t="s">
        <v>88</v>
      </c>
      <c r="AW708" s="13" t="s">
        <v>35</v>
      </c>
      <c r="AX708" s="13" t="s">
        <v>78</v>
      </c>
      <c r="AY708" s="243" t="s">
        <v>153</v>
      </c>
    </row>
    <row r="709" s="13" customFormat="1">
      <c r="A709" s="13"/>
      <c r="B709" s="232"/>
      <c r="C709" s="233"/>
      <c r="D709" s="234" t="s">
        <v>163</v>
      </c>
      <c r="E709" s="235" t="s">
        <v>1</v>
      </c>
      <c r="F709" s="236" t="s">
        <v>1150</v>
      </c>
      <c r="G709" s="233"/>
      <c r="H709" s="237">
        <v>-66.084999999999994</v>
      </c>
      <c r="I709" s="238"/>
      <c r="J709" s="233"/>
      <c r="K709" s="233"/>
      <c r="L709" s="239"/>
      <c r="M709" s="240"/>
      <c r="N709" s="241"/>
      <c r="O709" s="241"/>
      <c r="P709" s="241"/>
      <c r="Q709" s="241"/>
      <c r="R709" s="241"/>
      <c r="S709" s="241"/>
      <c r="T709" s="24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3" t="s">
        <v>163</v>
      </c>
      <c r="AU709" s="243" t="s">
        <v>88</v>
      </c>
      <c r="AV709" s="13" t="s">
        <v>88</v>
      </c>
      <c r="AW709" s="13" t="s">
        <v>35</v>
      </c>
      <c r="AX709" s="13" t="s">
        <v>78</v>
      </c>
      <c r="AY709" s="243" t="s">
        <v>153</v>
      </c>
    </row>
    <row r="710" s="14" customFormat="1">
      <c r="A710" s="14"/>
      <c r="B710" s="244"/>
      <c r="C710" s="245"/>
      <c r="D710" s="234" t="s">
        <v>163</v>
      </c>
      <c r="E710" s="246" t="s">
        <v>1</v>
      </c>
      <c r="F710" s="247" t="s">
        <v>167</v>
      </c>
      <c r="G710" s="245"/>
      <c r="H710" s="248">
        <v>469.34399999999999</v>
      </c>
      <c r="I710" s="249"/>
      <c r="J710" s="245"/>
      <c r="K710" s="245"/>
      <c r="L710" s="250"/>
      <c r="M710" s="251"/>
      <c r="N710" s="252"/>
      <c r="O710" s="252"/>
      <c r="P710" s="252"/>
      <c r="Q710" s="252"/>
      <c r="R710" s="252"/>
      <c r="S710" s="252"/>
      <c r="T710" s="25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4" t="s">
        <v>163</v>
      </c>
      <c r="AU710" s="254" t="s">
        <v>88</v>
      </c>
      <c r="AV710" s="14" t="s">
        <v>161</v>
      </c>
      <c r="AW710" s="14" t="s">
        <v>35</v>
      </c>
      <c r="AX710" s="14" t="s">
        <v>86</v>
      </c>
      <c r="AY710" s="254" t="s">
        <v>153</v>
      </c>
    </row>
    <row r="711" s="2" customFormat="1" ht="16.5" customHeight="1">
      <c r="A711" s="39"/>
      <c r="B711" s="40"/>
      <c r="C711" s="268" t="s">
        <v>1164</v>
      </c>
      <c r="D711" s="268" t="s">
        <v>509</v>
      </c>
      <c r="E711" s="269" t="s">
        <v>1165</v>
      </c>
      <c r="F711" s="270" t="s">
        <v>1166</v>
      </c>
      <c r="G711" s="271" t="s">
        <v>170</v>
      </c>
      <c r="H711" s="272">
        <v>492.81099999999998</v>
      </c>
      <c r="I711" s="273"/>
      <c r="J711" s="274">
        <f>ROUND(I711*H711,2)</f>
        <v>0</v>
      </c>
      <c r="K711" s="270" t="s">
        <v>160</v>
      </c>
      <c r="L711" s="275"/>
      <c r="M711" s="276" t="s">
        <v>1</v>
      </c>
      <c r="N711" s="277" t="s">
        <v>43</v>
      </c>
      <c r="O711" s="92"/>
      <c r="P711" s="228">
        <f>O711*H711</f>
        <v>0</v>
      </c>
      <c r="Q711" s="228">
        <v>0.0045999999999999999</v>
      </c>
      <c r="R711" s="228">
        <f>Q711*H711</f>
        <v>2.2669305999999998</v>
      </c>
      <c r="S711" s="228">
        <v>0</v>
      </c>
      <c r="T711" s="229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30" t="s">
        <v>200</v>
      </c>
      <c r="AT711" s="230" t="s">
        <v>509</v>
      </c>
      <c r="AU711" s="230" t="s">
        <v>88</v>
      </c>
      <c r="AY711" s="18" t="s">
        <v>153</v>
      </c>
      <c r="BE711" s="231">
        <f>IF(N711="základní",J711,0)</f>
        <v>0</v>
      </c>
      <c r="BF711" s="231">
        <f>IF(N711="snížená",J711,0)</f>
        <v>0</v>
      </c>
      <c r="BG711" s="231">
        <f>IF(N711="zákl. přenesená",J711,0)</f>
        <v>0</v>
      </c>
      <c r="BH711" s="231">
        <f>IF(N711="sníž. přenesená",J711,0)</f>
        <v>0</v>
      </c>
      <c r="BI711" s="231">
        <f>IF(N711="nulová",J711,0)</f>
        <v>0</v>
      </c>
      <c r="BJ711" s="18" t="s">
        <v>86</v>
      </c>
      <c r="BK711" s="231">
        <f>ROUND(I711*H711,2)</f>
        <v>0</v>
      </c>
      <c r="BL711" s="18" t="s">
        <v>161</v>
      </c>
      <c r="BM711" s="230" t="s">
        <v>1167</v>
      </c>
    </row>
    <row r="712" s="13" customFormat="1">
      <c r="A712" s="13"/>
      <c r="B712" s="232"/>
      <c r="C712" s="233"/>
      <c r="D712" s="234" t="s">
        <v>163</v>
      </c>
      <c r="E712" s="233"/>
      <c r="F712" s="236" t="s">
        <v>1168</v>
      </c>
      <c r="G712" s="233"/>
      <c r="H712" s="237">
        <v>492.81099999999998</v>
      </c>
      <c r="I712" s="238"/>
      <c r="J712" s="233"/>
      <c r="K712" s="233"/>
      <c r="L712" s="239"/>
      <c r="M712" s="240"/>
      <c r="N712" s="241"/>
      <c r="O712" s="241"/>
      <c r="P712" s="241"/>
      <c r="Q712" s="241"/>
      <c r="R712" s="241"/>
      <c r="S712" s="241"/>
      <c r="T712" s="24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3" t="s">
        <v>163</v>
      </c>
      <c r="AU712" s="243" t="s">
        <v>88</v>
      </c>
      <c r="AV712" s="13" t="s">
        <v>88</v>
      </c>
      <c r="AW712" s="13" t="s">
        <v>4</v>
      </c>
      <c r="AX712" s="13" t="s">
        <v>86</v>
      </c>
      <c r="AY712" s="243" t="s">
        <v>153</v>
      </c>
    </row>
    <row r="713" s="2" customFormat="1" ht="37.8" customHeight="1">
      <c r="A713" s="39"/>
      <c r="B713" s="40"/>
      <c r="C713" s="219" t="s">
        <v>1169</v>
      </c>
      <c r="D713" s="219" t="s">
        <v>156</v>
      </c>
      <c r="E713" s="220" t="s">
        <v>1170</v>
      </c>
      <c r="F713" s="221" t="s">
        <v>1171</v>
      </c>
      <c r="G713" s="222" t="s">
        <v>170</v>
      </c>
      <c r="H713" s="223">
        <v>280.993</v>
      </c>
      <c r="I713" s="224"/>
      <c r="J713" s="225">
        <f>ROUND(I713*H713,2)</f>
        <v>0</v>
      </c>
      <c r="K713" s="221" t="s">
        <v>160</v>
      </c>
      <c r="L713" s="45"/>
      <c r="M713" s="226" t="s">
        <v>1</v>
      </c>
      <c r="N713" s="227" t="s">
        <v>43</v>
      </c>
      <c r="O713" s="92"/>
      <c r="P713" s="228">
        <f>O713*H713</f>
        <v>0</v>
      </c>
      <c r="Q713" s="228">
        <v>0.0064599999999999996</v>
      </c>
      <c r="R713" s="228">
        <f>Q713*H713</f>
        <v>1.8152147799999998</v>
      </c>
      <c r="S713" s="228">
        <v>0</v>
      </c>
      <c r="T713" s="229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30" t="s">
        <v>161</v>
      </c>
      <c r="AT713" s="230" t="s">
        <v>156</v>
      </c>
      <c r="AU713" s="230" t="s">
        <v>88</v>
      </c>
      <c r="AY713" s="18" t="s">
        <v>153</v>
      </c>
      <c r="BE713" s="231">
        <f>IF(N713="základní",J713,0)</f>
        <v>0</v>
      </c>
      <c r="BF713" s="231">
        <f>IF(N713="snížená",J713,0)</f>
        <v>0</v>
      </c>
      <c r="BG713" s="231">
        <f>IF(N713="zákl. přenesená",J713,0)</f>
        <v>0</v>
      </c>
      <c r="BH713" s="231">
        <f>IF(N713="sníž. přenesená",J713,0)</f>
        <v>0</v>
      </c>
      <c r="BI713" s="231">
        <f>IF(N713="nulová",J713,0)</f>
        <v>0</v>
      </c>
      <c r="BJ713" s="18" t="s">
        <v>86</v>
      </c>
      <c r="BK713" s="231">
        <f>ROUND(I713*H713,2)</f>
        <v>0</v>
      </c>
      <c r="BL713" s="18" t="s">
        <v>161</v>
      </c>
      <c r="BM713" s="230" t="s">
        <v>1172</v>
      </c>
    </row>
    <row r="714" s="13" customFormat="1">
      <c r="A714" s="13"/>
      <c r="B714" s="232"/>
      <c r="C714" s="233"/>
      <c r="D714" s="234" t="s">
        <v>163</v>
      </c>
      <c r="E714" s="235" t="s">
        <v>1</v>
      </c>
      <c r="F714" s="236" t="s">
        <v>1139</v>
      </c>
      <c r="G714" s="233"/>
      <c r="H714" s="237">
        <v>144.375</v>
      </c>
      <c r="I714" s="238"/>
      <c r="J714" s="233"/>
      <c r="K714" s="233"/>
      <c r="L714" s="239"/>
      <c r="M714" s="240"/>
      <c r="N714" s="241"/>
      <c r="O714" s="241"/>
      <c r="P714" s="241"/>
      <c r="Q714" s="241"/>
      <c r="R714" s="241"/>
      <c r="S714" s="241"/>
      <c r="T714" s="24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3" t="s">
        <v>163</v>
      </c>
      <c r="AU714" s="243" t="s">
        <v>88</v>
      </c>
      <c r="AV714" s="13" t="s">
        <v>88</v>
      </c>
      <c r="AW714" s="13" t="s">
        <v>35</v>
      </c>
      <c r="AX714" s="13" t="s">
        <v>78</v>
      </c>
      <c r="AY714" s="243" t="s">
        <v>153</v>
      </c>
    </row>
    <row r="715" s="13" customFormat="1">
      <c r="A715" s="13"/>
      <c r="B715" s="232"/>
      <c r="C715" s="233"/>
      <c r="D715" s="234" t="s">
        <v>163</v>
      </c>
      <c r="E715" s="235" t="s">
        <v>1</v>
      </c>
      <c r="F715" s="236" t="s">
        <v>1173</v>
      </c>
      <c r="G715" s="233"/>
      <c r="H715" s="237">
        <v>-78.659999999999997</v>
      </c>
      <c r="I715" s="238"/>
      <c r="J715" s="233"/>
      <c r="K715" s="233"/>
      <c r="L715" s="239"/>
      <c r="M715" s="240"/>
      <c r="N715" s="241"/>
      <c r="O715" s="241"/>
      <c r="P715" s="241"/>
      <c r="Q715" s="241"/>
      <c r="R715" s="241"/>
      <c r="S715" s="241"/>
      <c r="T715" s="24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3" t="s">
        <v>163</v>
      </c>
      <c r="AU715" s="243" t="s">
        <v>88</v>
      </c>
      <c r="AV715" s="13" t="s">
        <v>88</v>
      </c>
      <c r="AW715" s="13" t="s">
        <v>35</v>
      </c>
      <c r="AX715" s="13" t="s">
        <v>78</v>
      </c>
      <c r="AY715" s="243" t="s">
        <v>153</v>
      </c>
    </row>
    <row r="716" s="13" customFormat="1">
      <c r="A716" s="13"/>
      <c r="B716" s="232"/>
      <c r="C716" s="233"/>
      <c r="D716" s="234" t="s">
        <v>163</v>
      </c>
      <c r="E716" s="235" t="s">
        <v>1</v>
      </c>
      <c r="F716" s="236" t="s">
        <v>1142</v>
      </c>
      <c r="G716" s="233"/>
      <c r="H716" s="237">
        <v>101.825</v>
      </c>
      <c r="I716" s="238"/>
      <c r="J716" s="233"/>
      <c r="K716" s="233"/>
      <c r="L716" s="239"/>
      <c r="M716" s="240"/>
      <c r="N716" s="241"/>
      <c r="O716" s="241"/>
      <c r="P716" s="241"/>
      <c r="Q716" s="241"/>
      <c r="R716" s="241"/>
      <c r="S716" s="241"/>
      <c r="T716" s="24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3" t="s">
        <v>163</v>
      </c>
      <c r="AU716" s="243" t="s">
        <v>88</v>
      </c>
      <c r="AV716" s="13" t="s">
        <v>88</v>
      </c>
      <c r="AW716" s="13" t="s">
        <v>35</v>
      </c>
      <c r="AX716" s="13" t="s">
        <v>78</v>
      </c>
      <c r="AY716" s="243" t="s">
        <v>153</v>
      </c>
    </row>
    <row r="717" s="13" customFormat="1">
      <c r="A717" s="13"/>
      <c r="B717" s="232"/>
      <c r="C717" s="233"/>
      <c r="D717" s="234" t="s">
        <v>163</v>
      </c>
      <c r="E717" s="235" t="s">
        <v>1</v>
      </c>
      <c r="F717" s="236" t="s">
        <v>1174</v>
      </c>
      <c r="G717" s="233"/>
      <c r="H717" s="237">
        <v>-61.004249999999999</v>
      </c>
      <c r="I717" s="238"/>
      <c r="J717" s="233"/>
      <c r="K717" s="233"/>
      <c r="L717" s="239"/>
      <c r="M717" s="240"/>
      <c r="N717" s="241"/>
      <c r="O717" s="241"/>
      <c r="P717" s="241"/>
      <c r="Q717" s="241"/>
      <c r="R717" s="241"/>
      <c r="S717" s="241"/>
      <c r="T717" s="24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3" t="s">
        <v>163</v>
      </c>
      <c r="AU717" s="243" t="s">
        <v>88</v>
      </c>
      <c r="AV717" s="13" t="s">
        <v>88</v>
      </c>
      <c r="AW717" s="13" t="s">
        <v>35</v>
      </c>
      <c r="AX717" s="13" t="s">
        <v>78</v>
      </c>
      <c r="AY717" s="243" t="s">
        <v>153</v>
      </c>
    </row>
    <row r="718" s="13" customFormat="1">
      <c r="A718" s="13"/>
      <c r="B718" s="232"/>
      <c r="C718" s="233"/>
      <c r="D718" s="234" t="s">
        <v>163</v>
      </c>
      <c r="E718" s="235" t="s">
        <v>1</v>
      </c>
      <c r="F718" s="236" t="s">
        <v>1145</v>
      </c>
      <c r="G718" s="233"/>
      <c r="H718" s="237">
        <v>184.41499999999999</v>
      </c>
      <c r="I718" s="238"/>
      <c r="J718" s="233"/>
      <c r="K718" s="233"/>
      <c r="L718" s="239"/>
      <c r="M718" s="240"/>
      <c r="N718" s="241"/>
      <c r="O718" s="241"/>
      <c r="P718" s="241"/>
      <c r="Q718" s="241"/>
      <c r="R718" s="241"/>
      <c r="S718" s="241"/>
      <c r="T718" s="24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3" t="s">
        <v>163</v>
      </c>
      <c r="AU718" s="243" t="s">
        <v>88</v>
      </c>
      <c r="AV718" s="13" t="s">
        <v>88</v>
      </c>
      <c r="AW718" s="13" t="s">
        <v>35</v>
      </c>
      <c r="AX718" s="13" t="s">
        <v>78</v>
      </c>
      <c r="AY718" s="243" t="s">
        <v>153</v>
      </c>
    </row>
    <row r="719" s="13" customFormat="1">
      <c r="A719" s="13"/>
      <c r="B719" s="232"/>
      <c r="C719" s="233"/>
      <c r="D719" s="234" t="s">
        <v>163</v>
      </c>
      <c r="E719" s="235" t="s">
        <v>1</v>
      </c>
      <c r="F719" s="236" t="s">
        <v>1175</v>
      </c>
      <c r="G719" s="233"/>
      <c r="H719" s="237">
        <v>-113.0025</v>
      </c>
      <c r="I719" s="238"/>
      <c r="J719" s="233"/>
      <c r="K719" s="233"/>
      <c r="L719" s="239"/>
      <c r="M719" s="240"/>
      <c r="N719" s="241"/>
      <c r="O719" s="241"/>
      <c r="P719" s="241"/>
      <c r="Q719" s="241"/>
      <c r="R719" s="241"/>
      <c r="S719" s="241"/>
      <c r="T719" s="24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3" t="s">
        <v>163</v>
      </c>
      <c r="AU719" s="243" t="s">
        <v>88</v>
      </c>
      <c r="AV719" s="13" t="s">
        <v>88</v>
      </c>
      <c r="AW719" s="13" t="s">
        <v>35</v>
      </c>
      <c r="AX719" s="13" t="s">
        <v>78</v>
      </c>
      <c r="AY719" s="243" t="s">
        <v>153</v>
      </c>
    </row>
    <row r="720" s="13" customFormat="1">
      <c r="A720" s="13"/>
      <c r="B720" s="232"/>
      <c r="C720" s="233"/>
      <c r="D720" s="234" t="s">
        <v>163</v>
      </c>
      <c r="E720" s="235" t="s">
        <v>1</v>
      </c>
      <c r="F720" s="236" t="s">
        <v>1148</v>
      </c>
      <c r="G720" s="233"/>
      <c r="H720" s="237">
        <v>224.45500000000001</v>
      </c>
      <c r="I720" s="238"/>
      <c r="J720" s="233"/>
      <c r="K720" s="233"/>
      <c r="L720" s="239"/>
      <c r="M720" s="240"/>
      <c r="N720" s="241"/>
      <c r="O720" s="241"/>
      <c r="P720" s="241"/>
      <c r="Q720" s="241"/>
      <c r="R720" s="241"/>
      <c r="S720" s="241"/>
      <c r="T720" s="24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3" t="s">
        <v>163</v>
      </c>
      <c r="AU720" s="243" t="s">
        <v>88</v>
      </c>
      <c r="AV720" s="13" t="s">
        <v>88</v>
      </c>
      <c r="AW720" s="13" t="s">
        <v>35</v>
      </c>
      <c r="AX720" s="13" t="s">
        <v>78</v>
      </c>
      <c r="AY720" s="243" t="s">
        <v>153</v>
      </c>
    </row>
    <row r="721" s="13" customFormat="1">
      <c r="A721" s="13"/>
      <c r="B721" s="232"/>
      <c r="C721" s="233"/>
      <c r="D721" s="234" t="s">
        <v>163</v>
      </c>
      <c r="E721" s="235" t="s">
        <v>1</v>
      </c>
      <c r="F721" s="236" t="s">
        <v>1176</v>
      </c>
      <c r="G721" s="233"/>
      <c r="H721" s="237">
        <v>-121.41</v>
      </c>
      <c r="I721" s="238"/>
      <c r="J721" s="233"/>
      <c r="K721" s="233"/>
      <c r="L721" s="239"/>
      <c r="M721" s="240"/>
      <c r="N721" s="241"/>
      <c r="O721" s="241"/>
      <c r="P721" s="241"/>
      <c r="Q721" s="241"/>
      <c r="R721" s="241"/>
      <c r="S721" s="241"/>
      <c r="T721" s="24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3" t="s">
        <v>163</v>
      </c>
      <c r="AU721" s="243" t="s">
        <v>88</v>
      </c>
      <c r="AV721" s="13" t="s">
        <v>88</v>
      </c>
      <c r="AW721" s="13" t="s">
        <v>35</v>
      </c>
      <c r="AX721" s="13" t="s">
        <v>78</v>
      </c>
      <c r="AY721" s="243" t="s">
        <v>153</v>
      </c>
    </row>
    <row r="722" s="14" customFormat="1">
      <c r="A722" s="14"/>
      <c r="B722" s="244"/>
      <c r="C722" s="245"/>
      <c r="D722" s="234" t="s">
        <v>163</v>
      </c>
      <c r="E722" s="246" t="s">
        <v>1</v>
      </c>
      <c r="F722" s="247" t="s">
        <v>167</v>
      </c>
      <c r="G722" s="245"/>
      <c r="H722" s="248">
        <v>280.99324999999999</v>
      </c>
      <c r="I722" s="249"/>
      <c r="J722" s="245"/>
      <c r="K722" s="245"/>
      <c r="L722" s="250"/>
      <c r="M722" s="251"/>
      <c r="N722" s="252"/>
      <c r="O722" s="252"/>
      <c r="P722" s="252"/>
      <c r="Q722" s="252"/>
      <c r="R722" s="252"/>
      <c r="S722" s="252"/>
      <c r="T722" s="25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4" t="s">
        <v>163</v>
      </c>
      <c r="AU722" s="254" t="s">
        <v>88</v>
      </c>
      <c r="AV722" s="14" t="s">
        <v>161</v>
      </c>
      <c r="AW722" s="14" t="s">
        <v>35</v>
      </c>
      <c r="AX722" s="14" t="s">
        <v>86</v>
      </c>
      <c r="AY722" s="254" t="s">
        <v>153</v>
      </c>
    </row>
    <row r="723" s="2" customFormat="1" ht="16.5" customHeight="1">
      <c r="A723" s="39"/>
      <c r="B723" s="40"/>
      <c r="C723" s="268" t="s">
        <v>1177</v>
      </c>
      <c r="D723" s="268" t="s">
        <v>509</v>
      </c>
      <c r="E723" s="269" t="s">
        <v>1156</v>
      </c>
      <c r="F723" s="270" t="s">
        <v>1157</v>
      </c>
      <c r="G723" s="271" t="s">
        <v>170</v>
      </c>
      <c r="H723" s="272">
        <v>295.04300000000001</v>
      </c>
      <c r="I723" s="273"/>
      <c r="J723" s="274">
        <f>ROUND(I723*H723,2)</f>
        <v>0</v>
      </c>
      <c r="K723" s="270" t="s">
        <v>160</v>
      </c>
      <c r="L723" s="275"/>
      <c r="M723" s="276" t="s">
        <v>1</v>
      </c>
      <c r="N723" s="277" t="s">
        <v>43</v>
      </c>
      <c r="O723" s="92"/>
      <c r="P723" s="228">
        <f>O723*H723</f>
        <v>0</v>
      </c>
      <c r="Q723" s="228">
        <v>0.0034499999999999999</v>
      </c>
      <c r="R723" s="228">
        <f>Q723*H723</f>
        <v>1.0178983500000001</v>
      </c>
      <c r="S723" s="228">
        <v>0</v>
      </c>
      <c r="T723" s="229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30" t="s">
        <v>200</v>
      </c>
      <c r="AT723" s="230" t="s">
        <v>509</v>
      </c>
      <c r="AU723" s="230" t="s">
        <v>88</v>
      </c>
      <c r="AY723" s="18" t="s">
        <v>153</v>
      </c>
      <c r="BE723" s="231">
        <f>IF(N723="základní",J723,0)</f>
        <v>0</v>
      </c>
      <c r="BF723" s="231">
        <f>IF(N723="snížená",J723,0)</f>
        <v>0</v>
      </c>
      <c r="BG723" s="231">
        <f>IF(N723="zákl. přenesená",J723,0)</f>
        <v>0</v>
      </c>
      <c r="BH723" s="231">
        <f>IF(N723="sníž. přenesená",J723,0)</f>
        <v>0</v>
      </c>
      <c r="BI723" s="231">
        <f>IF(N723="nulová",J723,0)</f>
        <v>0</v>
      </c>
      <c r="BJ723" s="18" t="s">
        <v>86</v>
      </c>
      <c r="BK723" s="231">
        <f>ROUND(I723*H723,2)</f>
        <v>0</v>
      </c>
      <c r="BL723" s="18" t="s">
        <v>161</v>
      </c>
      <c r="BM723" s="230" t="s">
        <v>1178</v>
      </c>
    </row>
    <row r="724" s="13" customFormat="1">
      <c r="A724" s="13"/>
      <c r="B724" s="232"/>
      <c r="C724" s="233"/>
      <c r="D724" s="234" t="s">
        <v>163</v>
      </c>
      <c r="E724" s="233"/>
      <c r="F724" s="236" t="s">
        <v>1179</v>
      </c>
      <c r="G724" s="233"/>
      <c r="H724" s="237">
        <v>295.04300000000001</v>
      </c>
      <c r="I724" s="238"/>
      <c r="J724" s="233"/>
      <c r="K724" s="233"/>
      <c r="L724" s="239"/>
      <c r="M724" s="240"/>
      <c r="N724" s="241"/>
      <c r="O724" s="241"/>
      <c r="P724" s="241"/>
      <c r="Q724" s="241"/>
      <c r="R724" s="241"/>
      <c r="S724" s="241"/>
      <c r="T724" s="24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3" t="s">
        <v>163</v>
      </c>
      <c r="AU724" s="243" t="s">
        <v>88</v>
      </c>
      <c r="AV724" s="13" t="s">
        <v>88</v>
      </c>
      <c r="AW724" s="13" t="s">
        <v>4</v>
      </c>
      <c r="AX724" s="13" t="s">
        <v>86</v>
      </c>
      <c r="AY724" s="243" t="s">
        <v>153</v>
      </c>
    </row>
    <row r="725" s="2" customFormat="1" ht="37.8" customHeight="1">
      <c r="A725" s="39"/>
      <c r="B725" s="40"/>
      <c r="C725" s="219" t="s">
        <v>1180</v>
      </c>
      <c r="D725" s="219" t="s">
        <v>156</v>
      </c>
      <c r="E725" s="220" t="s">
        <v>1181</v>
      </c>
      <c r="F725" s="221" t="s">
        <v>1182</v>
      </c>
      <c r="G725" s="222" t="s">
        <v>196</v>
      </c>
      <c r="H725" s="223">
        <v>141.00999999999999</v>
      </c>
      <c r="I725" s="224"/>
      <c r="J725" s="225">
        <f>ROUND(I725*H725,2)</f>
        <v>0</v>
      </c>
      <c r="K725" s="221" t="s">
        <v>160</v>
      </c>
      <c r="L725" s="45"/>
      <c r="M725" s="226" t="s">
        <v>1</v>
      </c>
      <c r="N725" s="227" t="s">
        <v>43</v>
      </c>
      <c r="O725" s="92"/>
      <c r="P725" s="228">
        <f>O725*H725</f>
        <v>0</v>
      </c>
      <c r="Q725" s="228">
        <v>0.0017600000000000001</v>
      </c>
      <c r="R725" s="228">
        <f>Q725*H725</f>
        <v>0.2481776</v>
      </c>
      <c r="S725" s="228">
        <v>0</v>
      </c>
      <c r="T725" s="229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30" t="s">
        <v>161</v>
      </c>
      <c r="AT725" s="230" t="s">
        <v>156</v>
      </c>
      <c r="AU725" s="230" t="s">
        <v>88</v>
      </c>
      <c r="AY725" s="18" t="s">
        <v>153</v>
      </c>
      <c r="BE725" s="231">
        <f>IF(N725="základní",J725,0)</f>
        <v>0</v>
      </c>
      <c r="BF725" s="231">
        <f>IF(N725="snížená",J725,0)</f>
        <v>0</v>
      </c>
      <c r="BG725" s="231">
        <f>IF(N725="zákl. přenesená",J725,0)</f>
        <v>0</v>
      </c>
      <c r="BH725" s="231">
        <f>IF(N725="sníž. přenesená",J725,0)</f>
        <v>0</v>
      </c>
      <c r="BI725" s="231">
        <f>IF(N725="nulová",J725,0)</f>
        <v>0</v>
      </c>
      <c r="BJ725" s="18" t="s">
        <v>86</v>
      </c>
      <c r="BK725" s="231">
        <f>ROUND(I725*H725,2)</f>
        <v>0</v>
      </c>
      <c r="BL725" s="18" t="s">
        <v>161</v>
      </c>
      <c r="BM725" s="230" t="s">
        <v>1183</v>
      </c>
    </row>
    <row r="726" s="13" customFormat="1">
      <c r="A726" s="13"/>
      <c r="B726" s="232"/>
      <c r="C726" s="233"/>
      <c r="D726" s="234" t="s">
        <v>163</v>
      </c>
      <c r="E726" s="235" t="s">
        <v>1</v>
      </c>
      <c r="F726" s="236" t="s">
        <v>1184</v>
      </c>
      <c r="G726" s="233"/>
      <c r="H726" s="237">
        <v>29.129999999999999</v>
      </c>
      <c r="I726" s="238"/>
      <c r="J726" s="233"/>
      <c r="K726" s="233"/>
      <c r="L726" s="239"/>
      <c r="M726" s="240"/>
      <c r="N726" s="241"/>
      <c r="O726" s="241"/>
      <c r="P726" s="241"/>
      <c r="Q726" s="241"/>
      <c r="R726" s="241"/>
      <c r="S726" s="241"/>
      <c r="T726" s="24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3" t="s">
        <v>163</v>
      </c>
      <c r="AU726" s="243" t="s">
        <v>88</v>
      </c>
      <c r="AV726" s="13" t="s">
        <v>88</v>
      </c>
      <c r="AW726" s="13" t="s">
        <v>35</v>
      </c>
      <c r="AX726" s="13" t="s">
        <v>78</v>
      </c>
      <c r="AY726" s="243" t="s">
        <v>153</v>
      </c>
    </row>
    <row r="727" s="13" customFormat="1">
      <c r="A727" s="13"/>
      <c r="B727" s="232"/>
      <c r="C727" s="233"/>
      <c r="D727" s="234" t="s">
        <v>163</v>
      </c>
      <c r="E727" s="235" t="s">
        <v>1</v>
      </c>
      <c r="F727" s="236" t="s">
        <v>1185</v>
      </c>
      <c r="G727" s="233"/>
      <c r="H727" s="237">
        <v>38.299999999999997</v>
      </c>
      <c r="I727" s="238"/>
      <c r="J727" s="233"/>
      <c r="K727" s="233"/>
      <c r="L727" s="239"/>
      <c r="M727" s="240"/>
      <c r="N727" s="241"/>
      <c r="O727" s="241"/>
      <c r="P727" s="241"/>
      <c r="Q727" s="241"/>
      <c r="R727" s="241"/>
      <c r="S727" s="241"/>
      <c r="T727" s="24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3" t="s">
        <v>163</v>
      </c>
      <c r="AU727" s="243" t="s">
        <v>88</v>
      </c>
      <c r="AV727" s="13" t="s">
        <v>88</v>
      </c>
      <c r="AW727" s="13" t="s">
        <v>35</v>
      </c>
      <c r="AX727" s="13" t="s">
        <v>78</v>
      </c>
      <c r="AY727" s="243" t="s">
        <v>153</v>
      </c>
    </row>
    <row r="728" s="13" customFormat="1">
      <c r="A728" s="13"/>
      <c r="B728" s="232"/>
      <c r="C728" s="233"/>
      <c r="D728" s="234" t="s">
        <v>163</v>
      </c>
      <c r="E728" s="235" t="s">
        <v>1</v>
      </c>
      <c r="F728" s="236" t="s">
        <v>1186</v>
      </c>
      <c r="G728" s="233"/>
      <c r="H728" s="237">
        <v>31.23</v>
      </c>
      <c r="I728" s="238"/>
      <c r="J728" s="233"/>
      <c r="K728" s="233"/>
      <c r="L728" s="239"/>
      <c r="M728" s="240"/>
      <c r="N728" s="241"/>
      <c r="O728" s="241"/>
      <c r="P728" s="241"/>
      <c r="Q728" s="241"/>
      <c r="R728" s="241"/>
      <c r="S728" s="241"/>
      <c r="T728" s="24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3" t="s">
        <v>163</v>
      </c>
      <c r="AU728" s="243" t="s">
        <v>88</v>
      </c>
      <c r="AV728" s="13" t="s">
        <v>88</v>
      </c>
      <c r="AW728" s="13" t="s">
        <v>35</v>
      </c>
      <c r="AX728" s="13" t="s">
        <v>78</v>
      </c>
      <c r="AY728" s="243" t="s">
        <v>153</v>
      </c>
    </row>
    <row r="729" s="13" customFormat="1">
      <c r="A729" s="13"/>
      <c r="B729" s="232"/>
      <c r="C729" s="233"/>
      <c r="D729" s="234" t="s">
        <v>163</v>
      </c>
      <c r="E729" s="235" t="s">
        <v>1</v>
      </c>
      <c r="F729" s="236" t="s">
        <v>1187</v>
      </c>
      <c r="G729" s="233"/>
      <c r="H729" s="237">
        <v>42.350000000000001</v>
      </c>
      <c r="I729" s="238"/>
      <c r="J729" s="233"/>
      <c r="K729" s="233"/>
      <c r="L729" s="239"/>
      <c r="M729" s="240"/>
      <c r="N729" s="241"/>
      <c r="O729" s="241"/>
      <c r="P729" s="241"/>
      <c r="Q729" s="241"/>
      <c r="R729" s="241"/>
      <c r="S729" s="241"/>
      <c r="T729" s="24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3" t="s">
        <v>163</v>
      </c>
      <c r="AU729" s="243" t="s">
        <v>88</v>
      </c>
      <c r="AV729" s="13" t="s">
        <v>88</v>
      </c>
      <c r="AW729" s="13" t="s">
        <v>35</v>
      </c>
      <c r="AX729" s="13" t="s">
        <v>78</v>
      </c>
      <c r="AY729" s="243" t="s">
        <v>153</v>
      </c>
    </row>
    <row r="730" s="14" customFormat="1">
      <c r="A730" s="14"/>
      <c r="B730" s="244"/>
      <c r="C730" s="245"/>
      <c r="D730" s="234" t="s">
        <v>163</v>
      </c>
      <c r="E730" s="246" t="s">
        <v>1</v>
      </c>
      <c r="F730" s="247" t="s">
        <v>167</v>
      </c>
      <c r="G730" s="245"/>
      <c r="H730" s="248">
        <v>141.00999999999999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163</v>
      </c>
      <c r="AU730" s="254" t="s">
        <v>88</v>
      </c>
      <c r="AV730" s="14" t="s">
        <v>161</v>
      </c>
      <c r="AW730" s="14" t="s">
        <v>35</v>
      </c>
      <c r="AX730" s="14" t="s">
        <v>86</v>
      </c>
      <c r="AY730" s="254" t="s">
        <v>153</v>
      </c>
    </row>
    <row r="731" s="2" customFormat="1" ht="16.5" customHeight="1">
      <c r="A731" s="39"/>
      <c r="B731" s="40"/>
      <c r="C731" s="268" t="s">
        <v>1188</v>
      </c>
      <c r="D731" s="268" t="s">
        <v>509</v>
      </c>
      <c r="E731" s="269" t="s">
        <v>1189</v>
      </c>
      <c r="F731" s="270" t="s">
        <v>1190</v>
      </c>
      <c r="G731" s="271" t="s">
        <v>170</v>
      </c>
      <c r="H731" s="272">
        <v>29.611999999999998</v>
      </c>
      <c r="I731" s="273"/>
      <c r="J731" s="274">
        <f>ROUND(I731*H731,2)</f>
        <v>0</v>
      </c>
      <c r="K731" s="270" t="s">
        <v>160</v>
      </c>
      <c r="L731" s="275"/>
      <c r="M731" s="276" t="s">
        <v>1</v>
      </c>
      <c r="N731" s="277" t="s">
        <v>43</v>
      </c>
      <c r="O731" s="92"/>
      <c r="P731" s="228">
        <f>O731*H731</f>
        <v>0</v>
      </c>
      <c r="Q731" s="228">
        <v>0.00068999999999999997</v>
      </c>
      <c r="R731" s="228">
        <f>Q731*H731</f>
        <v>0.020432279999999997</v>
      </c>
      <c r="S731" s="228">
        <v>0</v>
      </c>
      <c r="T731" s="229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30" t="s">
        <v>200</v>
      </c>
      <c r="AT731" s="230" t="s">
        <v>509</v>
      </c>
      <c r="AU731" s="230" t="s">
        <v>88</v>
      </c>
      <c r="AY731" s="18" t="s">
        <v>153</v>
      </c>
      <c r="BE731" s="231">
        <f>IF(N731="základní",J731,0)</f>
        <v>0</v>
      </c>
      <c r="BF731" s="231">
        <f>IF(N731="snížená",J731,0)</f>
        <v>0</v>
      </c>
      <c r="BG731" s="231">
        <f>IF(N731="zákl. přenesená",J731,0)</f>
        <v>0</v>
      </c>
      <c r="BH731" s="231">
        <f>IF(N731="sníž. přenesená",J731,0)</f>
        <v>0</v>
      </c>
      <c r="BI731" s="231">
        <f>IF(N731="nulová",J731,0)</f>
        <v>0</v>
      </c>
      <c r="BJ731" s="18" t="s">
        <v>86</v>
      </c>
      <c r="BK731" s="231">
        <f>ROUND(I731*H731,2)</f>
        <v>0</v>
      </c>
      <c r="BL731" s="18" t="s">
        <v>161</v>
      </c>
      <c r="BM731" s="230" t="s">
        <v>1191</v>
      </c>
    </row>
    <row r="732" s="13" customFormat="1">
      <c r="A732" s="13"/>
      <c r="B732" s="232"/>
      <c r="C732" s="233"/>
      <c r="D732" s="234" t="s">
        <v>163</v>
      </c>
      <c r="E732" s="235" t="s">
        <v>1</v>
      </c>
      <c r="F732" s="236" t="s">
        <v>1192</v>
      </c>
      <c r="G732" s="233"/>
      <c r="H732" s="237">
        <v>29.612100000000002</v>
      </c>
      <c r="I732" s="238"/>
      <c r="J732" s="233"/>
      <c r="K732" s="233"/>
      <c r="L732" s="239"/>
      <c r="M732" s="240"/>
      <c r="N732" s="241"/>
      <c r="O732" s="241"/>
      <c r="P732" s="241"/>
      <c r="Q732" s="241"/>
      <c r="R732" s="241"/>
      <c r="S732" s="241"/>
      <c r="T732" s="24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3" t="s">
        <v>163</v>
      </c>
      <c r="AU732" s="243" t="s">
        <v>88</v>
      </c>
      <c r="AV732" s="13" t="s">
        <v>88</v>
      </c>
      <c r="AW732" s="13" t="s">
        <v>35</v>
      </c>
      <c r="AX732" s="13" t="s">
        <v>86</v>
      </c>
      <c r="AY732" s="243" t="s">
        <v>153</v>
      </c>
    </row>
    <row r="733" s="2" customFormat="1" ht="37.8" customHeight="1">
      <c r="A733" s="39"/>
      <c r="B733" s="40"/>
      <c r="C733" s="219" t="s">
        <v>1193</v>
      </c>
      <c r="D733" s="219" t="s">
        <v>156</v>
      </c>
      <c r="E733" s="220" t="s">
        <v>1194</v>
      </c>
      <c r="F733" s="221" t="s">
        <v>1195</v>
      </c>
      <c r="G733" s="222" t="s">
        <v>196</v>
      </c>
      <c r="H733" s="223">
        <v>125.40000000000001</v>
      </c>
      <c r="I733" s="224"/>
      <c r="J733" s="225">
        <f>ROUND(I733*H733,2)</f>
        <v>0</v>
      </c>
      <c r="K733" s="221" t="s">
        <v>160</v>
      </c>
      <c r="L733" s="45"/>
      <c r="M733" s="226" t="s">
        <v>1</v>
      </c>
      <c r="N733" s="227" t="s">
        <v>43</v>
      </c>
      <c r="O733" s="92"/>
      <c r="P733" s="228">
        <f>O733*H733</f>
        <v>0</v>
      </c>
      <c r="Q733" s="228">
        <v>0.0033899999999999998</v>
      </c>
      <c r="R733" s="228">
        <f>Q733*H733</f>
        <v>0.42510599999999998</v>
      </c>
      <c r="S733" s="228">
        <v>0</v>
      </c>
      <c r="T733" s="229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30" t="s">
        <v>161</v>
      </c>
      <c r="AT733" s="230" t="s">
        <v>156</v>
      </c>
      <c r="AU733" s="230" t="s">
        <v>88</v>
      </c>
      <c r="AY733" s="18" t="s">
        <v>153</v>
      </c>
      <c r="BE733" s="231">
        <f>IF(N733="základní",J733,0)</f>
        <v>0</v>
      </c>
      <c r="BF733" s="231">
        <f>IF(N733="snížená",J733,0)</f>
        <v>0</v>
      </c>
      <c r="BG733" s="231">
        <f>IF(N733="zákl. přenesená",J733,0)</f>
        <v>0</v>
      </c>
      <c r="BH733" s="231">
        <f>IF(N733="sníž. přenesená",J733,0)</f>
        <v>0</v>
      </c>
      <c r="BI733" s="231">
        <f>IF(N733="nulová",J733,0)</f>
        <v>0</v>
      </c>
      <c r="BJ733" s="18" t="s">
        <v>86</v>
      </c>
      <c r="BK733" s="231">
        <f>ROUND(I733*H733,2)</f>
        <v>0</v>
      </c>
      <c r="BL733" s="18" t="s">
        <v>161</v>
      </c>
      <c r="BM733" s="230" t="s">
        <v>1196</v>
      </c>
    </row>
    <row r="734" s="13" customFormat="1">
      <c r="A734" s="13"/>
      <c r="B734" s="232"/>
      <c r="C734" s="233"/>
      <c r="D734" s="234" t="s">
        <v>163</v>
      </c>
      <c r="E734" s="235" t="s">
        <v>1</v>
      </c>
      <c r="F734" s="236" t="s">
        <v>1197</v>
      </c>
      <c r="G734" s="233"/>
      <c r="H734" s="237">
        <v>65.549999999999997</v>
      </c>
      <c r="I734" s="238"/>
      <c r="J734" s="233"/>
      <c r="K734" s="233"/>
      <c r="L734" s="239"/>
      <c r="M734" s="240"/>
      <c r="N734" s="241"/>
      <c r="O734" s="241"/>
      <c r="P734" s="241"/>
      <c r="Q734" s="241"/>
      <c r="R734" s="241"/>
      <c r="S734" s="241"/>
      <c r="T734" s="24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3" t="s">
        <v>163</v>
      </c>
      <c r="AU734" s="243" t="s">
        <v>88</v>
      </c>
      <c r="AV734" s="13" t="s">
        <v>88</v>
      </c>
      <c r="AW734" s="13" t="s">
        <v>35</v>
      </c>
      <c r="AX734" s="13" t="s">
        <v>78</v>
      </c>
      <c r="AY734" s="243" t="s">
        <v>153</v>
      </c>
    </row>
    <row r="735" s="13" customFormat="1">
      <c r="A735" s="13"/>
      <c r="B735" s="232"/>
      <c r="C735" s="233"/>
      <c r="D735" s="234" t="s">
        <v>163</v>
      </c>
      <c r="E735" s="235" t="s">
        <v>1</v>
      </c>
      <c r="F735" s="236" t="s">
        <v>1198</v>
      </c>
      <c r="G735" s="233"/>
      <c r="H735" s="237">
        <v>0</v>
      </c>
      <c r="I735" s="238"/>
      <c r="J735" s="233"/>
      <c r="K735" s="233"/>
      <c r="L735" s="239"/>
      <c r="M735" s="240"/>
      <c r="N735" s="241"/>
      <c r="O735" s="241"/>
      <c r="P735" s="241"/>
      <c r="Q735" s="241"/>
      <c r="R735" s="241"/>
      <c r="S735" s="241"/>
      <c r="T735" s="24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3" t="s">
        <v>163</v>
      </c>
      <c r="AU735" s="243" t="s">
        <v>88</v>
      </c>
      <c r="AV735" s="13" t="s">
        <v>88</v>
      </c>
      <c r="AW735" s="13" t="s">
        <v>35</v>
      </c>
      <c r="AX735" s="13" t="s">
        <v>78</v>
      </c>
      <c r="AY735" s="243" t="s">
        <v>153</v>
      </c>
    </row>
    <row r="736" s="13" customFormat="1">
      <c r="A736" s="13"/>
      <c r="B736" s="232"/>
      <c r="C736" s="233"/>
      <c r="D736" s="234" t="s">
        <v>163</v>
      </c>
      <c r="E736" s="235" t="s">
        <v>1</v>
      </c>
      <c r="F736" s="236" t="s">
        <v>1199</v>
      </c>
      <c r="G736" s="233"/>
      <c r="H736" s="237">
        <v>14.25</v>
      </c>
      <c r="I736" s="238"/>
      <c r="J736" s="233"/>
      <c r="K736" s="233"/>
      <c r="L736" s="239"/>
      <c r="M736" s="240"/>
      <c r="N736" s="241"/>
      <c r="O736" s="241"/>
      <c r="P736" s="241"/>
      <c r="Q736" s="241"/>
      <c r="R736" s="241"/>
      <c r="S736" s="241"/>
      <c r="T736" s="24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3" t="s">
        <v>163</v>
      </c>
      <c r="AU736" s="243" t="s">
        <v>88</v>
      </c>
      <c r="AV736" s="13" t="s">
        <v>88</v>
      </c>
      <c r="AW736" s="13" t="s">
        <v>35</v>
      </c>
      <c r="AX736" s="13" t="s">
        <v>78</v>
      </c>
      <c r="AY736" s="243" t="s">
        <v>153</v>
      </c>
    </row>
    <row r="737" s="13" customFormat="1">
      <c r="A737" s="13"/>
      <c r="B737" s="232"/>
      <c r="C737" s="233"/>
      <c r="D737" s="234" t="s">
        <v>163</v>
      </c>
      <c r="E737" s="235" t="s">
        <v>1</v>
      </c>
      <c r="F737" s="236" t="s">
        <v>1200</v>
      </c>
      <c r="G737" s="233"/>
      <c r="H737" s="237">
        <v>45.600000000000001</v>
      </c>
      <c r="I737" s="238"/>
      <c r="J737" s="233"/>
      <c r="K737" s="233"/>
      <c r="L737" s="239"/>
      <c r="M737" s="240"/>
      <c r="N737" s="241"/>
      <c r="O737" s="241"/>
      <c r="P737" s="241"/>
      <c r="Q737" s="241"/>
      <c r="R737" s="241"/>
      <c r="S737" s="241"/>
      <c r="T737" s="24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3" t="s">
        <v>163</v>
      </c>
      <c r="AU737" s="243" t="s">
        <v>88</v>
      </c>
      <c r="AV737" s="13" t="s">
        <v>88</v>
      </c>
      <c r="AW737" s="13" t="s">
        <v>35</v>
      </c>
      <c r="AX737" s="13" t="s">
        <v>78</v>
      </c>
      <c r="AY737" s="243" t="s">
        <v>153</v>
      </c>
    </row>
    <row r="738" s="14" customFormat="1">
      <c r="A738" s="14"/>
      <c r="B738" s="244"/>
      <c r="C738" s="245"/>
      <c r="D738" s="234" t="s">
        <v>163</v>
      </c>
      <c r="E738" s="246" t="s">
        <v>1</v>
      </c>
      <c r="F738" s="247" t="s">
        <v>167</v>
      </c>
      <c r="G738" s="245"/>
      <c r="H738" s="248">
        <v>125.40000000000001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4" t="s">
        <v>163</v>
      </c>
      <c r="AU738" s="254" t="s">
        <v>88</v>
      </c>
      <c r="AV738" s="14" t="s">
        <v>161</v>
      </c>
      <c r="AW738" s="14" t="s">
        <v>35</v>
      </c>
      <c r="AX738" s="14" t="s">
        <v>86</v>
      </c>
      <c r="AY738" s="254" t="s">
        <v>153</v>
      </c>
    </row>
    <row r="739" s="2" customFormat="1" ht="16.5" customHeight="1">
      <c r="A739" s="39"/>
      <c r="B739" s="40"/>
      <c r="C739" s="268" t="s">
        <v>1201</v>
      </c>
      <c r="D739" s="268" t="s">
        <v>509</v>
      </c>
      <c r="E739" s="269" t="s">
        <v>1189</v>
      </c>
      <c r="F739" s="270" t="s">
        <v>1190</v>
      </c>
      <c r="G739" s="271" t="s">
        <v>170</v>
      </c>
      <c r="H739" s="272">
        <v>46.085000000000001</v>
      </c>
      <c r="I739" s="273"/>
      <c r="J739" s="274">
        <f>ROUND(I739*H739,2)</f>
        <v>0</v>
      </c>
      <c r="K739" s="270" t="s">
        <v>160</v>
      </c>
      <c r="L739" s="275"/>
      <c r="M739" s="276" t="s">
        <v>1</v>
      </c>
      <c r="N739" s="277" t="s">
        <v>43</v>
      </c>
      <c r="O739" s="92"/>
      <c r="P739" s="228">
        <f>O739*H739</f>
        <v>0</v>
      </c>
      <c r="Q739" s="228">
        <v>0.00068999999999999997</v>
      </c>
      <c r="R739" s="228">
        <f>Q739*H739</f>
        <v>0.031798649999999998</v>
      </c>
      <c r="S739" s="228">
        <v>0</v>
      </c>
      <c r="T739" s="229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30" t="s">
        <v>200</v>
      </c>
      <c r="AT739" s="230" t="s">
        <v>509</v>
      </c>
      <c r="AU739" s="230" t="s">
        <v>88</v>
      </c>
      <c r="AY739" s="18" t="s">
        <v>153</v>
      </c>
      <c r="BE739" s="231">
        <f>IF(N739="základní",J739,0)</f>
        <v>0</v>
      </c>
      <c r="BF739" s="231">
        <f>IF(N739="snížená",J739,0)</f>
        <v>0</v>
      </c>
      <c r="BG739" s="231">
        <f>IF(N739="zákl. přenesená",J739,0)</f>
        <v>0</v>
      </c>
      <c r="BH739" s="231">
        <f>IF(N739="sníž. přenesená",J739,0)</f>
        <v>0</v>
      </c>
      <c r="BI739" s="231">
        <f>IF(N739="nulová",J739,0)</f>
        <v>0</v>
      </c>
      <c r="BJ739" s="18" t="s">
        <v>86</v>
      </c>
      <c r="BK739" s="231">
        <f>ROUND(I739*H739,2)</f>
        <v>0</v>
      </c>
      <c r="BL739" s="18" t="s">
        <v>161</v>
      </c>
      <c r="BM739" s="230" t="s">
        <v>1202</v>
      </c>
    </row>
    <row r="740" s="13" customFormat="1">
      <c r="A740" s="13"/>
      <c r="B740" s="232"/>
      <c r="C740" s="233"/>
      <c r="D740" s="234" t="s">
        <v>163</v>
      </c>
      <c r="E740" s="235" t="s">
        <v>1</v>
      </c>
      <c r="F740" s="236" t="s">
        <v>1203</v>
      </c>
      <c r="G740" s="233"/>
      <c r="H740" s="237">
        <v>46.084499999999998</v>
      </c>
      <c r="I740" s="238"/>
      <c r="J740" s="233"/>
      <c r="K740" s="233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163</v>
      </c>
      <c r="AU740" s="243" t="s">
        <v>88</v>
      </c>
      <c r="AV740" s="13" t="s">
        <v>88</v>
      </c>
      <c r="AW740" s="13" t="s">
        <v>35</v>
      </c>
      <c r="AX740" s="13" t="s">
        <v>86</v>
      </c>
      <c r="AY740" s="243" t="s">
        <v>153</v>
      </c>
    </row>
    <row r="741" s="2" customFormat="1" ht="16.5" customHeight="1">
      <c r="A741" s="39"/>
      <c r="B741" s="40"/>
      <c r="C741" s="219" t="s">
        <v>1204</v>
      </c>
      <c r="D741" s="219" t="s">
        <v>156</v>
      </c>
      <c r="E741" s="220" t="s">
        <v>1205</v>
      </c>
      <c r="F741" s="221" t="s">
        <v>1206</v>
      </c>
      <c r="G741" s="222" t="s">
        <v>196</v>
      </c>
      <c r="H741" s="223">
        <v>798.96500000000003</v>
      </c>
      <c r="I741" s="224"/>
      <c r="J741" s="225">
        <f>ROUND(I741*H741,2)</f>
        <v>0</v>
      </c>
      <c r="K741" s="221" t="s">
        <v>160</v>
      </c>
      <c r="L741" s="45"/>
      <c r="M741" s="226" t="s">
        <v>1</v>
      </c>
      <c r="N741" s="227" t="s">
        <v>43</v>
      </c>
      <c r="O741" s="92"/>
      <c r="P741" s="228">
        <f>O741*H741</f>
        <v>0</v>
      </c>
      <c r="Q741" s="228">
        <v>0</v>
      </c>
      <c r="R741" s="228">
        <f>Q741*H741</f>
        <v>0</v>
      </c>
      <c r="S741" s="228">
        <v>0</v>
      </c>
      <c r="T741" s="229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30" t="s">
        <v>161</v>
      </c>
      <c r="AT741" s="230" t="s">
        <v>156</v>
      </c>
      <c r="AU741" s="230" t="s">
        <v>88</v>
      </c>
      <c r="AY741" s="18" t="s">
        <v>153</v>
      </c>
      <c r="BE741" s="231">
        <f>IF(N741="základní",J741,0)</f>
        <v>0</v>
      </c>
      <c r="BF741" s="231">
        <f>IF(N741="snížená",J741,0)</f>
        <v>0</v>
      </c>
      <c r="BG741" s="231">
        <f>IF(N741="zákl. přenesená",J741,0)</f>
        <v>0</v>
      </c>
      <c r="BH741" s="231">
        <f>IF(N741="sníž. přenesená",J741,0)</f>
        <v>0</v>
      </c>
      <c r="BI741" s="231">
        <f>IF(N741="nulová",J741,0)</f>
        <v>0</v>
      </c>
      <c r="BJ741" s="18" t="s">
        <v>86</v>
      </c>
      <c r="BK741" s="231">
        <f>ROUND(I741*H741,2)</f>
        <v>0</v>
      </c>
      <c r="BL741" s="18" t="s">
        <v>161</v>
      </c>
      <c r="BM741" s="230" t="s">
        <v>1207</v>
      </c>
    </row>
    <row r="742" s="13" customFormat="1">
      <c r="A742" s="13"/>
      <c r="B742" s="232"/>
      <c r="C742" s="233"/>
      <c r="D742" s="234" t="s">
        <v>163</v>
      </c>
      <c r="E742" s="235" t="s">
        <v>1</v>
      </c>
      <c r="F742" s="236" t="s">
        <v>1208</v>
      </c>
      <c r="G742" s="233"/>
      <c r="H742" s="237">
        <v>798.96500000000003</v>
      </c>
      <c r="I742" s="238"/>
      <c r="J742" s="233"/>
      <c r="K742" s="233"/>
      <c r="L742" s="239"/>
      <c r="M742" s="240"/>
      <c r="N742" s="241"/>
      <c r="O742" s="241"/>
      <c r="P742" s="241"/>
      <c r="Q742" s="241"/>
      <c r="R742" s="241"/>
      <c r="S742" s="241"/>
      <c r="T742" s="24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3" t="s">
        <v>163</v>
      </c>
      <c r="AU742" s="243" t="s">
        <v>88</v>
      </c>
      <c r="AV742" s="13" t="s">
        <v>88</v>
      </c>
      <c r="AW742" s="13" t="s">
        <v>35</v>
      </c>
      <c r="AX742" s="13" t="s">
        <v>86</v>
      </c>
      <c r="AY742" s="243" t="s">
        <v>153</v>
      </c>
    </row>
    <row r="743" s="2" customFormat="1" ht="24.15" customHeight="1">
      <c r="A743" s="39"/>
      <c r="B743" s="40"/>
      <c r="C743" s="268" t="s">
        <v>1209</v>
      </c>
      <c r="D743" s="268" t="s">
        <v>509</v>
      </c>
      <c r="E743" s="269" t="s">
        <v>1210</v>
      </c>
      <c r="F743" s="270" t="s">
        <v>1211</v>
      </c>
      <c r="G743" s="271" t="s">
        <v>196</v>
      </c>
      <c r="H743" s="272">
        <v>368.18299999999999</v>
      </c>
      <c r="I743" s="273"/>
      <c r="J743" s="274">
        <f>ROUND(I743*H743,2)</f>
        <v>0</v>
      </c>
      <c r="K743" s="270" t="s">
        <v>160</v>
      </c>
      <c r="L743" s="275"/>
      <c r="M743" s="276" t="s">
        <v>1</v>
      </c>
      <c r="N743" s="277" t="s">
        <v>43</v>
      </c>
      <c r="O743" s="92"/>
      <c r="P743" s="228">
        <f>O743*H743</f>
        <v>0</v>
      </c>
      <c r="Q743" s="228">
        <v>3.0000000000000001E-05</v>
      </c>
      <c r="R743" s="228">
        <f>Q743*H743</f>
        <v>0.01104549</v>
      </c>
      <c r="S743" s="228">
        <v>0</v>
      </c>
      <c r="T743" s="229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30" t="s">
        <v>200</v>
      </c>
      <c r="AT743" s="230" t="s">
        <v>509</v>
      </c>
      <c r="AU743" s="230" t="s">
        <v>88</v>
      </c>
      <c r="AY743" s="18" t="s">
        <v>153</v>
      </c>
      <c r="BE743" s="231">
        <f>IF(N743="základní",J743,0)</f>
        <v>0</v>
      </c>
      <c r="BF743" s="231">
        <f>IF(N743="snížená",J743,0)</f>
        <v>0</v>
      </c>
      <c r="BG743" s="231">
        <f>IF(N743="zákl. přenesená",J743,0)</f>
        <v>0</v>
      </c>
      <c r="BH743" s="231">
        <f>IF(N743="sníž. přenesená",J743,0)</f>
        <v>0</v>
      </c>
      <c r="BI743" s="231">
        <f>IF(N743="nulová",J743,0)</f>
        <v>0</v>
      </c>
      <c r="BJ743" s="18" t="s">
        <v>86</v>
      </c>
      <c r="BK743" s="231">
        <f>ROUND(I743*H743,2)</f>
        <v>0</v>
      </c>
      <c r="BL743" s="18" t="s">
        <v>161</v>
      </c>
      <c r="BM743" s="230" t="s">
        <v>1212</v>
      </c>
    </row>
    <row r="744" s="13" customFormat="1">
      <c r="A744" s="13"/>
      <c r="B744" s="232"/>
      <c r="C744" s="233"/>
      <c r="D744" s="234" t="s">
        <v>163</v>
      </c>
      <c r="E744" s="235" t="s">
        <v>1</v>
      </c>
      <c r="F744" s="236" t="s">
        <v>1213</v>
      </c>
      <c r="G744" s="233"/>
      <c r="H744" s="237">
        <v>7.0199999999999996</v>
      </c>
      <c r="I744" s="238"/>
      <c r="J744" s="233"/>
      <c r="K744" s="233"/>
      <c r="L744" s="239"/>
      <c r="M744" s="240"/>
      <c r="N744" s="241"/>
      <c r="O744" s="241"/>
      <c r="P744" s="241"/>
      <c r="Q744" s="241"/>
      <c r="R744" s="241"/>
      <c r="S744" s="241"/>
      <c r="T744" s="24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3" t="s">
        <v>163</v>
      </c>
      <c r="AU744" s="243" t="s">
        <v>88</v>
      </c>
      <c r="AV744" s="13" t="s">
        <v>88</v>
      </c>
      <c r="AW744" s="13" t="s">
        <v>35</v>
      </c>
      <c r="AX744" s="13" t="s">
        <v>78</v>
      </c>
      <c r="AY744" s="243" t="s">
        <v>153</v>
      </c>
    </row>
    <row r="745" s="13" customFormat="1">
      <c r="A745" s="13"/>
      <c r="B745" s="232"/>
      <c r="C745" s="233"/>
      <c r="D745" s="234" t="s">
        <v>163</v>
      </c>
      <c r="E745" s="235" t="s">
        <v>1</v>
      </c>
      <c r="F745" s="236" t="s">
        <v>1214</v>
      </c>
      <c r="G745" s="233"/>
      <c r="H745" s="237">
        <v>65.704999999999998</v>
      </c>
      <c r="I745" s="238"/>
      <c r="J745" s="233"/>
      <c r="K745" s="233"/>
      <c r="L745" s="239"/>
      <c r="M745" s="240"/>
      <c r="N745" s="241"/>
      <c r="O745" s="241"/>
      <c r="P745" s="241"/>
      <c r="Q745" s="241"/>
      <c r="R745" s="241"/>
      <c r="S745" s="241"/>
      <c r="T745" s="24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3" t="s">
        <v>163</v>
      </c>
      <c r="AU745" s="243" t="s">
        <v>88</v>
      </c>
      <c r="AV745" s="13" t="s">
        <v>88</v>
      </c>
      <c r="AW745" s="13" t="s">
        <v>35</v>
      </c>
      <c r="AX745" s="13" t="s">
        <v>78</v>
      </c>
      <c r="AY745" s="243" t="s">
        <v>153</v>
      </c>
    </row>
    <row r="746" s="13" customFormat="1">
      <c r="A746" s="13"/>
      <c r="B746" s="232"/>
      <c r="C746" s="233"/>
      <c r="D746" s="234" t="s">
        <v>163</v>
      </c>
      <c r="E746" s="235" t="s">
        <v>1</v>
      </c>
      <c r="F746" s="236" t="s">
        <v>1215</v>
      </c>
      <c r="G746" s="233"/>
      <c r="H746" s="237">
        <v>78.269999999999996</v>
      </c>
      <c r="I746" s="238"/>
      <c r="J746" s="233"/>
      <c r="K746" s="233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163</v>
      </c>
      <c r="AU746" s="243" t="s">
        <v>88</v>
      </c>
      <c r="AV746" s="13" t="s">
        <v>88</v>
      </c>
      <c r="AW746" s="13" t="s">
        <v>35</v>
      </c>
      <c r="AX746" s="13" t="s">
        <v>78</v>
      </c>
      <c r="AY746" s="243" t="s">
        <v>153</v>
      </c>
    </row>
    <row r="747" s="13" customFormat="1">
      <c r="A747" s="13"/>
      <c r="B747" s="232"/>
      <c r="C747" s="233"/>
      <c r="D747" s="234" t="s">
        <v>163</v>
      </c>
      <c r="E747" s="235" t="s">
        <v>1</v>
      </c>
      <c r="F747" s="236" t="s">
        <v>1216</v>
      </c>
      <c r="G747" s="233"/>
      <c r="H747" s="237">
        <v>82.799999999999997</v>
      </c>
      <c r="I747" s="238"/>
      <c r="J747" s="233"/>
      <c r="K747" s="233"/>
      <c r="L747" s="239"/>
      <c r="M747" s="240"/>
      <c r="N747" s="241"/>
      <c r="O747" s="241"/>
      <c r="P747" s="241"/>
      <c r="Q747" s="241"/>
      <c r="R747" s="241"/>
      <c r="S747" s="241"/>
      <c r="T747" s="242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3" t="s">
        <v>163</v>
      </c>
      <c r="AU747" s="243" t="s">
        <v>88</v>
      </c>
      <c r="AV747" s="13" t="s">
        <v>88</v>
      </c>
      <c r="AW747" s="13" t="s">
        <v>35</v>
      </c>
      <c r="AX747" s="13" t="s">
        <v>78</v>
      </c>
      <c r="AY747" s="243" t="s">
        <v>153</v>
      </c>
    </row>
    <row r="748" s="13" customFormat="1">
      <c r="A748" s="13"/>
      <c r="B748" s="232"/>
      <c r="C748" s="233"/>
      <c r="D748" s="234" t="s">
        <v>163</v>
      </c>
      <c r="E748" s="235" t="s">
        <v>1</v>
      </c>
      <c r="F748" s="236" t="s">
        <v>1217</v>
      </c>
      <c r="G748" s="233"/>
      <c r="H748" s="237">
        <v>91.829999999999998</v>
      </c>
      <c r="I748" s="238"/>
      <c r="J748" s="233"/>
      <c r="K748" s="233"/>
      <c r="L748" s="239"/>
      <c r="M748" s="240"/>
      <c r="N748" s="241"/>
      <c r="O748" s="241"/>
      <c r="P748" s="241"/>
      <c r="Q748" s="241"/>
      <c r="R748" s="241"/>
      <c r="S748" s="241"/>
      <c r="T748" s="24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3" t="s">
        <v>163</v>
      </c>
      <c r="AU748" s="243" t="s">
        <v>88</v>
      </c>
      <c r="AV748" s="13" t="s">
        <v>88</v>
      </c>
      <c r="AW748" s="13" t="s">
        <v>35</v>
      </c>
      <c r="AX748" s="13" t="s">
        <v>78</v>
      </c>
      <c r="AY748" s="243" t="s">
        <v>153</v>
      </c>
    </row>
    <row r="749" s="13" customFormat="1">
      <c r="A749" s="13"/>
      <c r="B749" s="232"/>
      <c r="C749" s="233"/>
      <c r="D749" s="234" t="s">
        <v>163</v>
      </c>
      <c r="E749" s="235" t="s">
        <v>1</v>
      </c>
      <c r="F749" s="236" t="s">
        <v>1218</v>
      </c>
      <c r="G749" s="233"/>
      <c r="H749" s="237">
        <v>8.4000000000000004</v>
      </c>
      <c r="I749" s="238"/>
      <c r="J749" s="233"/>
      <c r="K749" s="233"/>
      <c r="L749" s="239"/>
      <c r="M749" s="240"/>
      <c r="N749" s="241"/>
      <c r="O749" s="241"/>
      <c r="P749" s="241"/>
      <c r="Q749" s="241"/>
      <c r="R749" s="241"/>
      <c r="S749" s="241"/>
      <c r="T749" s="24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3" t="s">
        <v>163</v>
      </c>
      <c r="AU749" s="243" t="s">
        <v>88</v>
      </c>
      <c r="AV749" s="13" t="s">
        <v>88</v>
      </c>
      <c r="AW749" s="13" t="s">
        <v>35</v>
      </c>
      <c r="AX749" s="13" t="s">
        <v>78</v>
      </c>
      <c r="AY749" s="243" t="s">
        <v>153</v>
      </c>
    </row>
    <row r="750" s="13" customFormat="1">
      <c r="A750" s="13"/>
      <c r="B750" s="232"/>
      <c r="C750" s="233"/>
      <c r="D750" s="234" t="s">
        <v>163</v>
      </c>
      <c r="E750" s="235" t="s">
        <v>1</v>
      </c>
      <c r="F750" s="236" t="s">
        <v>1219</v>
      </c>
      <c r="G750" s="233"/>
      <c r="H750" s="237">
        <v>26.829999999999998</v>
      </c>
      <c r="I750" s="238"/>
      <c r="J750" s="233"/>
      <c r="K750" s="233"/>
      <c r="L750" s="239"/>
      <c r="M750" s="240"/>
      <c r="N750" s="241"/>
      <c r="O750" s="241"/>
      <c r="P750" s="241"/>
      <c r="Q750" s="241"/>
      <c r="R750" s="241"/>
      <c r="S750" s="241"/>
      <c r="T750" s="24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3" t="s">
        <v>163</v>
      </c>
      <c r="AU750" s="243" t="s">
        <v>88</v>
      </c>
      <c r="AV750" s="13" t="s">
        <v>88</v>
      </c>
      <c r="AW750" s="13" t="s">
        <v>35</v>
      </c>
      <c r="AX750" s="13" t="s">
        <v>78</v>
      </c>
      <c r="AY750" s="243" t="s">
        <v>153</v>
      </c>
    </row>
    <row r="751" s="13" customFormat="1">
      <c r="A751" s="13"/>
      <c r="B751" s="232"/>
      <c r="C751" s="233"/>
      <c r="D751" s="234" t="s">
        <v>163</v>
      </c>
      <c r="E751" s="235" t="s">
        <v>1</v>
      </c>
      <c r="F751" s="236" t="s">
        <v>1220</v>
      </c>
      <c r="G751" s="233"/>
      <c r="H751" s="237">
        <v>73.75</v>
      </c>
      <c r="I751" s="238"/>
      <c r="J751" s="233"/>
      <c r="K751" s="233"/>
      <c r="L751" s="239"/>
      <c r="M751" s="240"/>
      <c r="N751" s="241"/>
      <c r="O751" s="241"/>
      <c r="P751" s="241"/>
      <c r="Q751" s="241"/>
      <c r="R751" s="241"/>
      <c r="S751" s="241"/>
      <c r="T751" s="24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3" t="s">
        <v>163</v>
      </c>
      <c r="AU751" s="243" t="s">
        <v>88</v>
      </c>
      <c r="AV751" s="13" t="s">
        <v>88</v>
      </c>
      <c r="AW751" s="13" t="s">
        <v>35</v>
      </c>
      <c r="AX751" s="13" t="s">
        <v>78</v>
      </c>
      <c r="AY751" s="243" t="s">
        <v>153</v>
      </c>
    </row>
    <row r="752" s="13" customFormat="1">
      <c r="A752" s="13"/>
      <c r="B752" s="232"/>
      <c r="C752" s="233"/>
      <c r="D752" s="234" t="s">
        <v>163</v>
      </c>
      <c r="E752" s="235" t="s">
        <v>1</v>
      </c>
      <c r="F752" s="236" t="s">
        <v>1221</v>
      </c>
      <c r="G752" s="233"/>
      <c r="H752" s="237">
        <v>47.299999999999997</v>
      </c>
      <c r="I752" s="238"/>
      <c r="J752" s="233"/>
      <c r="K752" s="233"/>
      <c r="L752" s="239"/>
      <c r="M752" s="240"/>
      <c r="N752" s="241"/>
      <c r="O752" s="241"/>
      <c r="P752" s="241"/>
      <c r="Q752" s="241"/>
      <c r="R752" s="241"/>
      <c r="S752" s="241"/>
      <c r="T752" s="24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3" t="s">
        <v>163</v>
      </c>
      <c r="AU752" s="243" t="s">
        <v>88</v>
      </c>
      <c r="AV752" s="13" t="s">
        <v>88</v>
      </c>
      <c r="AW752" s="13" t="s">
        <v>35</v>
      </c>
      <c r="AX752" s="13" t="s">
        <v>78</v>
      </c>
      <c r="AY752" s="243" t="s">
        <v>153</v>
      </c>
    </row>
    <row r="753" s="13" customFormat="1">
      <c r="A753" s="13"/>
      <c r="B753" s="232"/>
      <c r="C753" s="233"/>
      <c r="D753" s="234" t="s">
        <v>163</v>
      </c>
      <c r="E753" s="235" t="s">
        <v>1</v>
      </c>
      <c r="F753" s="236" t="s">
        <v>1222</v>
      </c>
      <c r="G753" s="233"/>
      <c r="H753" s="237">
        <v>-131.255</v>
      </c>
      <c r="I753" s="238"/>
      <c r="J753" s="233"/>
      <c r="K753" s="233"/>
      <c r="L753" s="239"/>
      <c r="M753" s="240"/>
      <c r="N753" s="241"/>
      <c r="O753" s="241"/>
      <c r="P753" s="241"/>
      <c r="Q753" s="241"/>
      <c r="R753" s="241"/>
      <c r="S753" s="241"/>
      <c r="T753" s="24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3" t="s">
        <v>163</v>
      </c>
      <c r="AU753" s="243" t="s">
        <v>88</v>
      </c>
      <c r="AV753" s="13" t="s">
        <v>88</v>
      </c>
      <c r="AW753" s="13" t="s">
        <v>35</v>
      </c>
      <c r="AX753" s="13" t="s">
        <v>78</v>
      </c>
      <c r="AY753" s="243" t="s">
        <v>153</v>
      </c>
    </row>
    <row r="754" s="16" customFormat="1">
      <c r="A754" s="16"/>
      <c r="B754" s="278"/>
      <c r="C754" s="279"/>
      <c r="D754" s="234" t="s">
        <v>163</v>
      </c>
      <c r="E754" s="280" t="s">
        <v>1</v>
      </c>
      <c r="F754" s="281" t="s">
        <v>606</v>
      </c>
      <c r="G754" s="279"/>
      <c r="H754" s="282">
        <v>350.64999999999998</v>
      </c>
      <c r="I754" s="283"/>
      <c r="J754" s="279"/>
      <c r="K754" s="279"/>
      <c r="L754" s="284"/>
      <c r="M754" s="285"/>
      <c r="N754" s="286"/>
      <c r="O754" s="286"/>
      <c r="P754" s="286"/>
      <c r="Q754" s="286"/>
      <c r="R754" s="286"/>
      <c r="S754" s="286"/>
      <c r="T754" s="287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T754" s="288" t="s">
        <v>163</v>
      </c>
      <c r="AU754" s="288" t="s">
        <v>88</v>
      </c>
      <c r="AV754" s="16" t="s">
        <v>173</v>
      </c>
      <c r="AW754" s="16" t="s">
        <v>35</v>
      </c>
      <c r="AX754" s="16" t="s">
        <v>78</v>
      </c>
      <c r="AY754" s="288" t="s">
        <v>153</v>
      </c>
    </row>
    <row r="755" s="13" customFormat="1">
      <c r="A755" s="13"/>
      <c r="B755" s="232"/>
      <c r="C755" s="233"/>
      <c r="D755" s="234" t="s">
        <v>163</v>
      </c>
      <c r="E755" s="235" t="s">
        <v>1</v>
      </c>
      <c r="F755" s="236" t="s">
        <v>1223</v>
      </c>
      <c r="G755" s="233"/>
      <c r="H755" s="237">
        <v>368.1825</v>
      </c>
      <c r="I755" s="238"/>
      <c r="J755" s="233"/>
      <c r="K755" s="233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163</v>
      </c>
      <c r="AU755" s="243" t="s">
        <v>88</v>
      </c>
      <c r="AV755" s="13" t="s">
        <v>88</v>
      </c>
      <c r="AW755" s="13" t="s">
        <v>35</v>
      </c>
      <c r="AX755" s="13" t="s">
        <v>86</v>
      </c>
      <c r="AY755" s="243" t="s">
        <v>153</v>
      </c>
    </row>
    <row r="756" s="2" customFormat="1" ht="24.15" customHeight="1">
      <c r="A756" s="39"/>
      <c r="B756" s="40"/>
      <c r="C756" s="268" t="s">
        <v>1224</v>
      </c>
      <c r="D756" s="268" t="s">
        <v>509</v>
      </c>
      <c r="E756" s="269" t="s">
        <v>1225</v>
      </c>
      <c r="F756" s="270" t="s">
        <v>1226</v>
      </c>
      <c r="G756" s="271" t="s">
        <v>196</v>
      </c>
      <c r="H756" s="272">
        <v>7.7699999999999996</v>
      </c>
      <c r="I756" s="273"/>
      <c r="J756" s="274">
        <f>ROUND(I756*H756,2)</f>
        <v>0</v>
      </c>
      <c r="K756" s="270" t="s">
        <v>160</v>
      </c>
      <c r="L756" s="275"/>
      <c r="M756" s="276" t="s">
        <v>1</v>
      </c>
      <c r="N756" s="277" t="s">
        <v>43</v>
      </c>
      <c r="O756" s="92"/>
      <c r="P756" s="228">
        <f>O756*H756</f>
        <v>0</v>
      </c>
      <c r="Q756" s="228">
        <v>0.00050000000000000001</v>
      </c>
      <c r="R756" s="228">
        <f>Q756*H756</f>
        <v>0.003885</v>
      </c>
      <c r="S756" s="228">
        <v>0</v>
      </c>
      <c r="T756" s="229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30" t="s">
        <v>200</v>
      </c>
      <c r="AT756" s="230" t="s">
        <v>509</v>
      </c>
      <c r="AU756" s="230" t="s">
        <v>88</v>
      </c>
      <c r="AY756" s="18" t="s">
        <v>153</v>
      </c>
      <c r="BE756" s="231">
        <f>IF(N756="základní",J756,0)</f>
        <v>0</v>
      </c>
      <c r="BF756" s="231">
        <f>IF(N756="snížená",J756,0)</f>
        <v>0</v>
      </c>
      <c r="BG756" s="231">
        <f>IF(N756="zákl. přenesená",J756,0)</f>
        <v>0</v>
      </c>
      <c r="BH756" s="231">
        <f>IF(N756="sníž. přenesená",J756,0)</f>
        <v>0</v>
      </c>
      <c r="BI756" s="231">
        <f>IF(N756="nulová",J756,0)</f>
        <v>0</v>
      </c>
      <c r="BJ756" s="18" t="s">
        <v>86</v>
      </c>
      <c r="BK756" s="231">
        <f>ROUND(I756*H756,2)</f>
        <v>0</v>
      </c>
      <c r="BL756" s="18" t="s">
        <v>161</v>
      </c>
      <c r="BM756" s="230" t="s">
        <v>1227</v>
      </c>
    </row>
    <row r="757" s="2" customFormat="1" ht="24.15" customHeight="1">
      <c r="A757" s="39"/>
      <c r="B757" s="40"/>
      <c r="C757" s="268" t="s">
        <v>1228</v>
      </c>
      <c r="D757" s="268" t="s">
        <v>509</v>
      </c>
      <c r="E757" s="269" t="s">
        <v>1229</v>
      </c>
      <c r="F757" s="270" t="s">
        <v>1230</v>
      </c>
      <c r="G757" s="271" t="s">
        <v>196</v>
      </c>
      <c r="H757" s="272">
        <v>283.983</v>
      </c>
      <c r="I757" s="273"/>
      <c r="J757" s="274">
        <f>ROUND(I757*H757,2)</f>
        <v>0</v>
      </c>
      <c r="K757" s="270" t="s">
        <v>160</v>
      </c>
      <c r="L757" s="275"/>
      <c r="M757" s="276" t="s">
        <v>1</v>
      </c>
      <c r="N757" s="277" t="s">
        <v>43</v>
      </c>
      <c r="O757" s="92"/>
      <c r="P757" s="228">
        <f>O757*H757</f>
        <v>0</v>
      </c>
      <c r="Q757" s="228">
        <v>4.0000000000000003E-05</v>
      </c>
      <c r="R757" s="228">
        <f>Q757*H757</f>
        <v>0.011359320000000001</v>
      </c>
      <c r="S757" s="228">
        <v>0</v>
      </c>
      <c r="T757" s="229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30" t="s">
        <v>200</v>
      </c>
      <c r="AT757" s="230" t="s">
        <v>509</v>
      </c>
      <c r="AU757" s="230" t="s">
        <v>88</v>
      </c>
      <c r="AY757" s="18" t="s">
        <v>153</v>
      </c>
      <c r="BE757" s="231">
        <f>IF(N757="základní",J757,0)</f>
        <v>0</v>
      </c>
      <c r="BF757" s="231">
        <f>IF(N757="snížená",J757,0)</f>
        <v>0</v>
      </c>
      <c r="BG757" s="231">
        <f>IF(N757="zákl. přenesená",J757,0)</f>
        <v>0</v>
      </c>
      <c r="BH757" s="231">
        <f>IF(N757="sníž. přenesená",J757,0)</f>
        <v>0</v>
      </c>
      <c r="BI757" s="231">
        <f>IF(N757="nulová",J757,0)</f>
        <v>0</v>
      </c>
      <c r="BJ757" s="18" t="s">
        <v>86</v>
      </c>
      <c r="BK757" s="231">
        <f>ROUND(I757*H757,2)</f>
        <v>0</v>
      </c>
      <c r="BL757" s="18" t="s">
        <v>161</v>
      </c>
      <c r="BM757" s="230" t="s">
        <v>1231</v>
      </c>
    </row>
    <row r="758" s="13" customFormat="1">
      <c r="A758" s="13"/>
      <c r="B758" s="232"/>
      <c r="C758" s="233"/>
      <c r="D758" s="234" t="s">
        <v>163</v>
      </c>
      <c r="E758" s="235" t="s">
        <v>1</v>
      </c>
      <c r="F758" s="236" t="s">
        <v>1232</v>
      </c>
      <c r="G758" s="233"/>
      <c r="H758" s="237">
        <v>94.680000000000007</v>
      </c>
      <c r="I758" s="238"/>
      <c r="J758" s="233"/>
      <c r="K758" s="233"/>
      <c r="L758" s="239"/>
      <c r="M758" s="240"/>
      <c r="N758" s="241"/>
      <c r="O758" s="241"/>
      <c r="P758" s="241"/>
      <c r="Q758" s="241"/>
      <c r="R758" s="241"/>
      <c r="S758" s="241"/>
      <c r="T758" s="24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3" t="s">
        <v>163</v>
      </c>
      <c r="AU758" s="243" t="s">
        <v>88</v>
      </c>
      <c r="AV758" s="13" t="s">
        <v>88</v>
      </c>
      <c r="AW758" s="13" t="s">
        <v>35</v>
      </c>
      <c r="AX758" s="13" t="s">
        <v>78</v>
      </c>
      <c r="AY758" s="243" t="s">
        <v>153</v>
      </c>
    </row>
    <row r="759" s="13" customFormat="1">
      <c r="A759" s="13"/>
      <c r="B759" s="232"/>
      <c r="C759" s="233"/>
      <c r="D759" s="234" t="s">
        <v>163</v>
      </c>
      <c r="E759" s="235" t="s">
        <v>1</v>
      </c>
      <c r="F759" s="236" t="s">
        <v>1233</v>
      </c>
      <c r="G759" s="233"/>
      <c r="H759" s="237">
        <v>38.299999999999997</v>
      </c>
      <c r="I759" s="238"/>
      <c r="J759" s="233"/>
      <c r="K759" s="233"/>
      <c r="L759" s="239"/>
      <c r="M759" s="240"/>
      <c r="N759" s="241"/>
      <c r="O759" s="241"/>
      <c r="P759" s="241"/>
      <c r="Q759" s="241"/>
      <c r="R759" s="241"/>
      <c r="S759" s="241"/>
      <c r="T759" s="24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3" t="s">
        <v>163</v>
      </c>
      <c r="AU759" s="243" t="s">
        <v>88</v>
      </c>
      <c r="AV759" s="13" t="s">
        <v>88</v>
      </c>
      <c r="AW759" s="13" t="s">
        <v>35</v>
      </c>
      <c r="AX759" s="13" t="s">
        <v>78</v>
      </c>
      <c r="AY759" s="243" t="s">
        <v>153</v>
      </c>
    </row>
    <row r="760" s="13" customFormat="1">
      <c r="A760" s="13"/>
      <c r="B760" s="232"/>
      <c r="C760" s="233"/>
      <c r="D760" s="234" t="s">
        <v>163</v>
      </c>
      <c r="E760" s="235" t="s">
        <v>1</v>
      </c>
      <c r="F760" s="236" t="s">
        <v>1234</v>
      </c>
      <c r="G760" s="233"/>
      <c r="H760" s="237">
        <v>46.68</v>
      </c>
      <c r="I760" s="238"/>
      <c r="J760" s="233"/>
      <c r="K760" s="233"/>
      <c r="L760" s="239"/>
      <c r="M760" s="240"/>
      <c r="N760" s="241"/>
      <c r="O760" s="241"/>
      <c r="P760" s="241"/>
      <c r="Q760" s="241"/>
      <c r="R760" s="241"/>
      <c r="S760" s="241"/>
      <c r="T760" s="24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3" t="s">
        <v>163</v>
      </c>
      <c r="AU760" s="243" t="s">
        <v>88</v>
      </c>
      <c r="AV760" s="13" t="s">
        <v>88</v>
      </c>
      <c r="AW760" s="13" t="s">
        <v>35</v>
      </c>
      <c r="AX760" s="13" t="s">
        <v>78</v>
      </c>
      <c r="AY760" s="243" t="s">
        <v>153</v>
      </c>
    </row>
    <row r="761" s="13" customFormat="1">
      <c r="A761" s="13"/>
      <c r="B761" s="232"/>
      <c r="C761" s="233"/>
      <c r="D761" s="234" t="s">
        <v>163</v>
      </c>
      <c r="E761" s="235" t="s">
        <v>1</v>
      </c>
      <c r="F761" s="236" t="s">
        <v>1235</v>
      </c>
      <c r="G761" s="233"/>
      <c r="H761" s="237">
        <v>90.799999999999997</v>
      </c>
      <c r="I761" s="238"/>
      <c r="J761" s="233"/>
      <c r="K761" s="233"/>
      <c r="L761" s="239"/>
      <c r="M761" s="240"/>
      <c r="N761" s="241"/>
      <c r="O761" s="241"/>
      <c r="P761" s="241"/>
      <c r="Q761" s="241"/>
      <c r="R761" s="241"/>
      <c r="S761" s="241"/>
      <c r="T761" s="24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3" t="s">
        <v>163</v>
      </c>
      <c r="AU761" s="243" t="s">
        <v>88</v>
      </c>
      <c r="AV761" s="13" t="s">
        <v>88</v>
      </c>
      <c r="AW761" s="13" t="s">
        <v>35</v>
      </c>
      <c r="AX761" s="13" t="s">
        <v>78</v>
      </c>
      <c r="AY761" s="243" t="s">
        <v>153</v>
      </c>
    </row>
    <row r="762" s="16" customFormat="1">
      <c r="A762" s="16"/>
      <c r="B762" s="278"/>
      <c r="C762" s="279"/>
      <c r="D762" s="234" t="s">
        <v>163</v>
      </c>
      <c r="E762" s="280" t="s">
        <v>1</v>
      </c>
      <c r="F762" s="281" t="s">
        <v>606</v>
      </c>
      <c r="G762" s="279"/>
      <c r="H762" s="282">
        <v>270.45999999999998</v>
      </c>
      <c r="I762" s="283"/>
      <c r="J762" s="279"/>
      <c r="K762" s="279"/>
      <c r="L762" s="284"/>
      <c r="M762" s="285"/>
      <c r="N762" s="286"/>
      <c r="O762" s="286"/>
      <c r="P762" s="286"/>
      <c r="Q762" s="286"/>
      <c r="R762" s="286"/>
      <c r="S762" s="286"/>
      <c r="T762" s="287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T762" s="288" t="s">
        <v>163</v>
      </c>
      <c r="AU762" s="288" t="s">
        <v>88</v>
      </c>
      <c r="AV762" s="16" t="s">
        <v>173</v>
      </c>
      <c r="AW762" s="16" t="s">
        <v>35</v>
      </c>
      <c r="AX762" s="16" t="s">
        <v>78</v>
      </c>
      <c r="AY762" s="288" t="s">
        <v>153</v>
      </c>
    </row>
    <row r="763" s="13" customFormat="1">
      <c r="A763" s="13"/>
      <c r="B763" s="232"/>
      <c r="C763" s="233"/>
      <c r="D763" s="234" t="s">
        <v>163</v>
      </c>
      <c r="E763" s="235" t="s">
        <v>1</v>
      </c>
      <c r="F763" s="236" t="s">
        <v>1236</v>
      </c>
      <c r="G763" s="233"/>
      <c r="H763" s="237">
        <v>283.983</v>
      </c>
      <c r="I763" s="238"/>
      <c r="J763" s="233"/>
      <c r="K763" s="233"/>
      <c r="L763" s="239"/>
      <c r="M763" s="240"/>
      <c r="N763" s="241"/>
      <c r="O763" s="241"/>
      <c r="P763" s="241"/>
      <c r="Q763" s="241"/>
      <c r="R763" s="241"/>
      <c r="S763" s="241"/>
      <c r="T763" s="24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3" t="s">
        <v>163</v>
      </c>
      <c r="AU763" s="243" t="s">
        <v>88</v>
      </c>
      <c r="AV763" s="13" t="s">
        <v>88</v>
      </c>
      <c r="AW763" s="13" t="s">
        <v>35</v>
      </c>
      <c r="AX763" s="13" t="s">
        <v>86</v>
      </c>
      <c r="AY763" s="243" t="s">
        <v>153</v>
      </c>
    </row>
    <row r="764" s="2" customFormat="1" ht="24.15" customHeight="1">
      <c r="A764" s="39"/>
      <c r="B764" s="40"/>
      <c r="C764" s="268" t="s">
        <v>1237</v>
      </c>
      <c r="D764" s="268" t="s">
        <v>509</v>
      </c>
      <c r="E764" s="269" t="s">
        <v>1238</v>
      </c>
      <c r="F764" s="270" t="s">
        <v>1239</v>
      </c>
      <c r="G764" s="271" t="s">
        <v>196</v>
      </c>
      <c r="H764" s="272">
        <v>137.81800000000001</v>
      </c>
      <c r="I764" s="273"/>
      <c r="J764" s="274">
        <f>ROUND(I764*H764,2)</f>
        <v>0</v>
      </c>
      <c r="K764" s="270" t="s">
        <v>160</v>
      </c>
      <c r="L764" s="275"/>
      <c r="M764" s="276" t="s">
        <v>1</v>
      </c>
      <c r="N764" s="277" t="s">
        <v>43</v>
      </c>
      <c r="O764" s="92"/>
      <c r="P764" s="228">
        <f>O764*H764</f>
        <v>0</v>
      </c>
      <c r="Q764" s="228">
        <v>0.00029999999999999997</v>
      </c>
      <c r="R764" s="228">
        <f>Q764*H764</f>
        <v>0.041345399999999997</v>
      </c>
      <c r="S764" s="228">
        <v>0</v>
      </c>
      <c r="T764" s="229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30" t="s">
        <v>200</v>
      </c>
      <c r="AT764" s="230" t="s">
        <v>509</v>
      </c>
      <c r="AU764" s="230" t="s">
        <v>88</v>
      </c>
      <c r="AY764" s="18" t="s">
        <v>153</v>
      </c>
      <c r="BE764" s="231">
        <f>IF(N764="základní",J764,0)</f>
        <v>0</v>
      </c>
      <c r="BF764" s="231">
        <f>IF(N764="snížená",J764,0)</f>
        <v>0</v>
      </c>
      <c r="BG764" s="231">
        <f>IF(N764="zákl. přenesená",J764,0)</f>
        <v>0</v>
      </c>
      <c r="BH764" s="231">
        <f>IF(N764="sníž. přenesená",J764,0)</f>
        <v>0</v>
      </c>
      <c r="BI764" s="231">
        <f>IF(N764="nulová",J764,0)</f>
        <v>0</v>
      </c>
      <c r="BJ764" s="18" t="s">
        <v>86</v>
      </c>
      <c r="BK764" s="231">
        <f>ROUND(I764*H764,2)</f>
        <v>0</v>
      </c>
      <c r="BL764" s="18" t="s">
        <v>161</v>
      </c>
      <c r="BM764" s="230" t="s">
        <v>1240</v>
      </c>
    </row>
    <row r="765" s="13" customFormat="1">
      <c r="A765" s="13"/>
      <c r="B765" s="232"/>
      <c r="C765" s="233"/>
      <c r="D765" s="234" t="s">
        <v>163</v>
      </c>
      <c r="E765" s="235" t="s">
        <v>1</v>
      </c>
      <c r="F765" s="236" t="s">
        <v>1241</v>
      </c>
      <c r="G765" s="233"/>
      <c r="H765" s="237">
        <v>27.600000000000001</v>
      </c>
      <c r="I765" s="238"/>
      <c r="J765" s="233"/>
      <c r="K765" s="233"/>
      <c r="L765" s="239"/>
      <c r="M765" s="240"/>
      <c r="N765" s="241"/>
      <c r="O765" s="241"/>
      <c r="P765" s="241"/>
      <c r="Q765" s="241"/>
      <c r="R765" s="241"/>
      <c r="S765" s="241"/>
      <c r="T765" s="24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3" t="s">
        <v>163</v>
      </c>
      <c r="AU765" s="243" t="s">
        <v>88</v>
      </c>
      <c r="AV765" s="13" t="s">
        <v>88</v>
      </c>
      <c r="AW765" s="13" t="s">
        <v>35</v>
      </c>
      <c r="AX765" s="13" t="s">
        <v>78</v>
      </c>
      <c r="AY765" s="243" t="s">
        <v>153</v>
      </c>
    </row>
    <row r="766" s="13" customFormat="1">
      <c r="A766" s="13"/>
      <c r="B766" s="232"/>
      <c r="C766" s="233"/>
      <c r="D766" s="234" t="s">
        <v>163</v>
      </c>
      <c r="E766" s="235" t="s">
        <v>1</v>
      </c>
      <c r="F766" s="236" t="s">
        <v>1242</v>
      </c>
      <c r="G766" s="233"/>
      <c r="H766" s="237">
        <v>21.405000000000001</v>
      </c>
      <c r="I766" s="238"/>
      <c r="J766" s="233"/>
      <c r="K766" s="233"/>
      <c r="L766" s="239"/>
      <c r="M766" s="240"/>
      <c r="N766" s="241"/>
      <c r="O766" s="241"/>
      <c r="P766" s="241"/>
      <c r="Q766" s="241"/>
      <c r="R766" s="241"/>
      <c r="S766" s="241"/>
      <c r="T766" s="24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3" t="s">
        <v>163</v>
      </c>
      <c r="AU766" s="243" t="s">
        <v>88</v>
      </c>
      <c r="AV766" s="13" t="s">
        <v>88</v>
      </c>
      <c r="AW766" s="13" t="s">
        <v>35</v>
      </c>
      <c r="AX766" s="13" t="s">
        <v>78</v>
      </c>
      <c r="AY766" s="243" t="s">
        <v>153</v>
      </c>
    </row>
    <row r="767" s="13" customFormat="1">
      <c r="A767" s="13"/>
      <c r="B767" s="232"/>
      <c r="C767" s="233"/>
      <c r="D767" s="234" t="s">
        <v>163</v>
      </c>
      <c r="E767" s="235" t="s">
        <v>1</v>
      </c>
      <c r="F767" s="236" t="s">
        <v>1243</v>
      </c>
      <c r="G767" s="233"/>
      <c r="H767" s="237">
        <v>39.649999999999999</v>
      </c>
      <c r="I767" s="238"/>
      <c r="J767" s="233"/>
      <c r="K767" s="233"/>
      <c r="L767" s="239"/>
      <c r="M767" s="240"/>
      <c r="N767" s="241"/>
      <c r="O767" s="241"/>
      <c r="P767" s="241"/>
      <c r="Q767" s="241"/>
      <c r="R767" s="241"/>
      <c r="S767" s="241"/>
      <c r="T767" s="24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3" t="s">
        <v>163</v>
      </c>
      <c r="AU767" s="243" t="s">
        <v>88</v>
      </c>
      <c r="AV767" s="13" t="s">
        <v>88</v>
      </c>
      <c r="AW767" s="13" t="s">
        <v>35</v>
      </c>
      <c r="AX767" s="13" t="s">
        <v>78</v>
      </c>
      <c r="AY767" s="243" t="s">
        <v>153</v>
      </c>
    </row>
    <row r="768" s="13" customFormat="1">
      <c r="A768" s="13"/>
      <c r="B768" s="232"/>
      <c r="C768" s="233"/>
      <c r="D768" s="234" t="s">
        <v>163</v>
      </c>
      <c r="E768" s="235" t="s">
        <v>1</v>
      </c>
      <c r="F768" s="236" t="s">
        <v>1244</v>
      </c>
      <c r="G768" s="233"/>
      <c r="H768" s="237">
        <v>42.600000000000001</v>
      </c>
      <c r="I768" s="238"/>
      <c r="J768" s="233"/>
      <c r="K768" s="233"/>
      <c r="L768" s="239"/>
      <c r="M768" s="240"/>
      <c r="N768" s="241"/>
      <c r="O768" s="241"/>
      <c r="P768" s="241"/>
      <c r="Q768" s="241"/>
      <c r="R768" s="241"/>
      <c r="S768" s="241"/>
      <c r="T768" s="24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3" t="s">
        <v>163</v>
      </c>
      <c r="AU768" s="243" t="s">
        <v>88</v>
      </c>
      <c r="AV768" s="13" t="s">
        <v>88</v>
      </c>
      <c r="AW768" s="13" t="s">
        <v>35</v>
      </c>
      <c r="AX768" s="13" t="s">
        <v>78</v>
      </c>
      <c r="AY768" s="243" t="s">
        <v>153</v>
      </c>
    </row>
    <row r="769" s="16" customFormat="1">
      <c r="A769" s="16"/>
      <c r="B769" s="278"/>
      <c r="C769" s="279"/>
      <c r="D769" s="234" t="s">
        <v>163</v>
      </c>
      <c r="E769" s="280" t="s">
        <v>1</v>
      </c>
      <c r="F769" s="281" t="s">
        <v>606</v>
      </c>
      <c r="G769" s="279"/>
      <c r="H769" s="282">
        <v>131.255</v>
      </c>
      <c r="I769" s="283"/>
      <c r="J769" s="279"/>
      <c r="K769" s="279"/>
      <c r="L769" s="284"/>
      <c r="M769" s="285"/>
      <c r="N769" s="286"/>
      <c r="O769" s="286"/>
      <c r="P769" s="286"/>
      <c r="Q769" s="286"/>
      <c r="R769" s="286"/>
      <c r="S769" s="286"/>
      <c r="T769" s="287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T769" s="288" t="s">
        <v>163</v>
      </c>
      <c r="AU769" s="288" t="s">
        <v>88</v>
      </c>
      <c r="AV769" s="16" t="s">
        <v>173</v>
      </c>
      <c r="AW769" s="16" t="s">
        <v>35</v>
      </c>
      <c r="AX769" s="16" t="s">
        <v>78</v>
      </c>
      <c r="AY769" s="288" t="s">
        <v>153</v>
      </c>
    </row>
    <row r="770" s="13" customFormat="1">
      <c r="A770" s="13"/>
      <c r="B770" s="232"/>
      <c r="C770" s="233"/>
      <c r="D770" s="234" t="s">
        <v>163</v>
      </c>
      <c r="E770" s="235" t="s">
        <v>1</v>
      </c>
      <c r="F770" s="236" t="s">
        <v>1245</v>
      </c>
      <c r="G770" s="233"/>
      <c r="H770" s="237">
        <v>137.81774999999999</v>
      </c>
      <c r="I770" s="238"/>
      <c r="J770" s="233"/>
      <c r="K770" s="233"/>
      <c r="L770" s="239"/>
      <c r="M770" s="240"/>
      <c r="N770" s="241"/>
      <c r="O770" s="241"/>
      <c r="P770" s="241"/>
      <c r="Q770" s="241"/>
      <c r="R770" s="241"/>
      <c r="S770" s="241"/>
      <c r="T770" s="24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3" t="s">
        <v>163</v>
      </c>
      <c r="AU770" s="243" t="s">
        <v>88</v>
      </c>
      <c r="AV770" s="13" t="s">
        <v>88</v>
      </c>
      <c r="AW770" s="13" t="s">
        <v>35</v>
      </c>
      <c r="AX770" s="13" t="s">
        <v>86</v>
      </c>
      <c r="AY770" s="243" t="s">
        <v>153</v>
      </c>
    </row>
    <row r="771" s="2" customFormat="1" ht="24.15" customHeight="1">
      <c r="A771" s="39"/>
      <c r="B771" s="40"/>
      <c r="C771" s="268" t="s">
        <v>1246</v>
      </c>
      <c r="D771" s="268" t="s">
        <v>509</v>
      </c>
      <c r="E771" s="269" t="s">
        <v>1247</v>
      </c>
      <c r="F771" s="270" t="s">
        <v>1248</v>
      </c>
      <c r="G771" s="271" t="s">
        <v>196</v>
      </c>
      <c r="H771" s="272">
        <v>41.159999999999997</v>
      </c>
      <c r="I771" s="273"/>
      <c r="J771" s="274">
        <f>ROUND(I771*H771,2)</f>
        <v>0</v>
      </c>
      <c r="K771" s="270" t="s">
        <v>160</v>
      </c>
      <c r="L771" s="275"/>
      <c r="M771" s="276" t="s">
        <v>1</v>
      </c>
      <c r="N771" s="277" t="s">
        <v>43</v>
      </c>
      <c r="O771" s="92"/>
      <c r="P771" s="228">
        <f>O771*H771</f>
        <v>0</v>
      </c>
      <c r="Q771" s="228">
        <v>0.00020000000000000001</v>
      </c>
      <c r="R771" s="228">
        <f>Q771*H771</f>
        <v>0.0082319999999999997</v>
      </c>
      <c r="S771" s="228">
        <v>0</v>
      </c>
      <c r="T771" s="229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30" t="s">
        <v>200</v>
      </c>
      <c r="AT771" s="230" t="s">
        <v>509</v>
      </c>
      <c r="AU771" s="230" t="s">
        <v>88</v>
      </c>
      <c r="AY771" s="18" t="s">
        <v>153</v>
      </c>
      <c r="BE771" s="231">
        <f>IF(N771="základní",J771,0)</f>
        <v>0</v>
      </c>
      <c r="BF771" s="231">
        <f>IF(N771="snížená",J771,0)</f>
        <v>0</v>
      </c>
      <c r="BG771" s="231">
        <f>IF(N771="zákl. přenesená",J771,0)</f>
        <v>0</v>
      </c>
      <c r="BH771" s="231">
        <f>IF(N771="sníž. přenesená",J771,0)</f>
        <v>0</v>
      </c>
      <c r="BI771" s="231">
        <f>IF(N771="nulová",J771,0)</f>
        <v>0</v>
      </c>
      <c r="BJ771" s="18" t="s">
        <v>86</v>
      </c>
      <c r="BK771" s="231">
        <f>ROUND(I771*H771,2)</f>
        <v>0</v>
      </c>
      <c r="BL771" s="18" t="s">
        <v>161</v>
      </c>
      <c r="BM771" s="230" t="s">
        <v>1249</v>
      </c>
    </row>
    <row r="772" s="13" customFormat="1">
      <c r="A772" s="13"/>
      <c r="B772" s="232"/>
      <c r="C772" s="233"/>
      <c r="D772" s="234" t="s">
        <v>163</v>
      </c>
      <c r="E772" s="235" t="s">
        <v>1</v>
      </c>
      <c r="F772" s="236" t="s">
        <v>1250</v>
      </c>
      <c r="G772" s="233"/>
      <c r="H772" s="237">
        <v>13.800000000000001</v>
      </c>
      <c r="I772" s="238"/>
      <c r="J772" s="233"/>
      <c r="K772" s="233"/>
      <c r="L772" s="239"/>
      <c r="M772" s="240"/>
      <c r="N772" s="241"/>
      <c r="O772" s="241"/>
      <c r="P772" s="241"/>
      <c r="Q772" s="241"/>
      <c r="R772" s="241"/>
      <c r="S772" s="241"/>
      <c r="T772" s="242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3" t="s">
        <v>163</v>
      </c>
      <c r="AU772" s="243" t="s">
        <v>88</v>
      </c>
      <c r="AV772" s="13" t="s">
        <v>88</v>
      </c>
      <c r="AW772" s="13" t="s">
        <v>35</v>
      </c>
      <c r="AX772" s="13" t="s">
        <v>78</v>
      </c>
      <c r="AY772" s="243" t="s">
        <v>153</v>
      </c>
    </row>
    <row r="773" s="13" customFormat="1">
      <c r="A773" s="13"/>
      <c r="B773" s="232"/>
      <c r="C773" s="233"/>
      <c r="D773" s="234" t="s">
        <v>163</v>
      </c>
      <c r="E773" s="235" t="s">
        <v>1</v>
      </c>
      <c r="F773" s="236" t="s">
        <v>1251</v>
      </c>
      <c r="G773" s="233"/>
      <c r="H773" s="237">
        <v>17</v>
      </c>
      <c r="I773" s="238"/>
      <c r="J773" s="233"/>
      <c r="K773" s="233"/>
      <c r="L773" s="239"/>
      <c r="M773" s="240"/>
      <c r="N773" s="241"/>
      <c r="O773" s="241"/>
      <c r="P773" s="241"/>
      <c r="Q773" s="241"/>
      <c r="R773" s="241"/>
      <c r="S773" s="241"/>
      <c r="T773" s="24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3" t="s">
        <v>163</v>
      </c>
      <c r="AU773" s="243" t="s">
        <v>88</v>
      </c>
      <c r="AV773" s="13" t="s">
        <v>88</v>
      </c>
      <c r="AW773" s="13" t="s">
        <v>35</v>
      </c>
      <c r="AX773" s="13" t="s">
        <v>78</v>
      </c>
      <c r="AY773" s="243" t="s">
        <v>153</v>
      </c>
    </row>
    <row r="774" s="13" customFormat="1">
      <c r="A774" s="13"/>
      <c r="B774" s="232"/>
      <c r="C774" s="233"/>
      <c r="D774" s="234" t="s">
        <v>163</v>
      </c>
      <c r="E774" s="235" t="s">
        <v>1</v>
      </c>
      <c r="F774" s="236" t="s">
        <v>1252</v>
      </c>
      <c r="G774" s="233"/>
      <c r="H774" s="237">
        <v>5.5999999999999996</v>
      </c>
      <c r="I774" s="238"/>
      <c r="J774" s="233"/>
      <c r="K774" s="233"/>
      <c r="L774" s="239"/>
      <c r="M774" s="240"/>
      <c r="N774" s="241"/>
      <c r="O774" s="241"/>
      <c r="P774" s="241"/>
      <c r="Q774" s="241"/>
      <c r="R774" s="241"/>
      <c r="S774" s="241"/>
      <c r="T774" s="24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3" t="s">
        <v>163</v>
      </c>
      <c r="AU774" s="243" t="s">
        <v>88</v>
      </c>
      <c r="AV774" s="13" t="s">
        <v>88</v>
      </c>
      <c r="AW774" s="13" t="s">
        <v>35</v>
      </c>
      <c r="AX774" s="13" t="s">
        <v>78</v>
      </c>
      <c r="AY774" s="243" t="s">
        <v>153</v>
      </c>
    </row>
    <row r="775" s="13" customFormat="1">
      <c r="A775" s="13"/>
      <c r="B775" s="232"/>
      <c r="C775" s="233"/>
      <c r="D775" s="234" t="s">
        <v>163</v>
      </c>
      <c r="E775" s="235" t="s">
        <v>1</v>
      </c>
      <c r="F775" s="236" t="s">
        <v>1253</v>
      </c>
      <c r="G775" s="233"/>
      <c r="H775" s="237">
        <v>2.7999999999999998</v>
      </c>
      <c r="I775" s="238"/>
      <c r="J775" s="233"/>
      <c r="K775" s="233"/>
      <c r="L775" s="239"/>
      <c r="M775" s="240"/>
      <c r="N775" s="241"/>
      <c r="O775" s="241"/>
      <c r="P775" s="241"/>
      <c r="Q775" s="241"/>
      <c r="R775" s="241"/>
      <c r="S775" s="241"/>
      <c r="T775" s="24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3" t="s">
        <v>163</v>
      </c>
      <c r="AU775" s="243" t="s">
        <v>88</v>
      </c>
      <c r="AV775" s="13" t="s">
        <v>88</v>
      </c>
      <c r="AW775" s="13" t="s">
        <v>35</v>
      </c>
      <c r="AX775" s="13" t="s">
        <v>78</v>
      </c>
      <c r="AY775" s="243" t="s">
        <v>153</v>
      </c>
    </row>
    <row r="776" s="16" customFormat="1">
      <c r="A776" s="16"/>
      <c r="B776" s="278"/>
      <c r="C776" s="279"/>
      <c r="D776" s="234" t="s">
        <v>163</v>
      </c>
      <c r="E776" s="280" t="s">
        <v>1</v>
      </c>
      <c r="F776" s="281" t="s">
        <v>606</v>
      </c>
      <c r="G776" s="279"/>
      <c r="H776" s="282">
        <v>39.200000000000003</v>
      </c>
      <c r="I776" s="283"/>
      <c r="J776" s="279"/>
      <c r="K776" s="279"/>
      <c r="L776" s="284"/>
      <c r="M776" s="285"/>
      <c r="N776" s="286"/>
      <c r="O776" s="286"/>
      <c r="P776" s="286"/>
      <c r="Q776" s="286"/>
      <c r="R776" s="286"/>
      <c r="S776" s="286"/>
      <c r="T776" s="287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T776" s="288" t="s">
        <v>163</v>
      </c>
      <c r="AU776" s="288" t="s">
        <v>88</v>
      </c>
      <c r="AV776" s="16" t="s">
        <v>173</v>
      </c>
      <c r="AW776" s="16" t="s">
        <v>35</v>
      </c>
      <c r="AX776" s="16" t="s">
        <v>78</v>
      </c>
      <c r="AY776" s="288" t="s">
        <v>153</v>
      </c>
    </row>
    <row r="777" s="13" customFormat="1">
      <c r="A777" s="13"/>
      <c r="B777" s="232"/>
      <c r="C777" s="233"/>
      <c r="D777" s="234" t="s">
        <v>163</v>
      </c>
      <c r="E777" s="235" t="s">
        <v>1</v>
      </c>
      <c r="F777" s="236" t="s">
        <v>1254</v>
      </c>
      <c r="G777" s="233"/>
      <c r="H777" s="237">
        <v>41.159999999999997</v>
      </c>
      <c r="I777" s="238"/>
      <c r="J777" s="233"/>
      <c r="K777" s="233"/>
      <c r="L777" s="239"/>
      <c r="M777" s="240"/>
      <c r="N777" s="241"/>
      <c r="O777" s="241"/>
      <c r="P777" s="241"/>
      <c r="Q777" s="241"/>
      <c r="R777" s="241"/>
      <c r="S777" s="241"/>
      <c r="T777" s="24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3" t="s">
        <v>163</v>
      </c>
      <c r="AU777" s="243" t="s">
        <v>88</v>
      </c>
      <c r="AV777" s="13" t="s">
        <v>88</v>
      </c>
      <c r="AW777" s="13" t="s">
        <v>35</v>
      </c>
      <c r="AX777" s="13" t="s">
        <v>86</v>
      </c>
      <c r="AY777" s="243" t="s">
        <v>153</v>
      </c>
    </row>
    <row r="778" s="2" customFormat="1" ht="24.15" customHeight="1">
      <c r="A778" s="39"/>
      <c r="B778" s="40"/>
      <c r="C778" s="219" t="s">
        <v>1255</v>
      </c>
      <c r="D778" s="219" t="s">
        <v>156</v>
      </c>
      <c r="E778" s="220" t="s">
        <v>1256</v>
      </c>
      <c r="F778" s="221" t="s">
        <v>1257</v>
      </c>
      <c r="G778" s="222" t="s">
        <v>170</v>
      </c>
      <c r="H778" s="223">
        <v>75.037000000000006</v>
      </c>
      <c r="I778" s="224"/>
      <c r="J778" s="225">
        <f>ROUND(I778*H778,2)</f>
        <v>0</v>
      </c>
      <c r="K778" s="221" t="s">
        <v>160</v>
      </c>
      <c r="L778" s="45"/>
      <c r="M778" s="226" t="s">
        <v>1</v>
      </c>
      <c r="N778" s="227" t="s">
        <v>43</v>
      </c>
      <c r="O778" s="92"/>
      <c r="P778" s="228">
        <f>O778*H778</f>
        <v>0</v>
      </c>
      <c r="Q778" s="228">
        <v>0.0043800000000000002</v>
      </c>
      <c r="R778" s="228">
        <f>Q778*H778</f>
        <v>0.32866206000000003</v>
      </c>
      <c r="S778" s="228">
        <v>0</v>
      </c>
      <c r="T778" s="229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30" t="s">
        <v>161</v>
      </c>
      <c r="AT778" s="230" t="s">
        <v>156</v>
      </c>
      <c r="AU778" s="230" t="s">
        <v>88</v>
      </c>
      <c r="AY778" s="18" t="s">
        <v>153</v>
      </c>
      <c r="BE778" s="231">
        <f>IF(N778="základní",J778,0)</f>
        <v>0</v>
      </c>
      <c r="BF778" s="231">
        <f>IF(N778="snížená",J778,0)</f>
        <v>0</v>
      </c>
      <c r="BG778" s="231">
        <f>IF(N778="zákl. přenesená",J778,0)</f>
        <v>0</v>
      </c>
      <c r="BH778" s="231">
        <f>IF(N778="sníž. přenesená",J778,0)</f>
        <v>0</v>
      </c>
      <c r="BI778" s="231">
        <f>IF(N778="nulová",J778,0)</f>
        <v>0</v>
      </c>
      <c r="BJ778" s="18" t="s">
        <v>86</v>
      </c>
      <c r="BK778" s="231">
        <f>ROUND(I778*H778,2)</f>
        <v>0</v>
      </c>
      <c r="BL778" s="18" t="s">
        <v>161</v>
      </c>
      <c r="BM778" s="230" t="s">
        <v>1258</v>
      </c>
    </row>
    <row r="779" s="15" customFormat="1">
      <c r="A779" s="15"/>
      <c r="B779" s="258"/>
      <c r="C779" s="259"/>
      <c r="D779" s="234" t="s">
        <v>163</v>
      </c>
      <c r="E779" s="260" t="s">
        <v>1</v>
      </c>
      <c r="F779" s="261" t="s">
        <v>1259</v>
      </c>
      <c r="G779" s="259"/>
      <c r="H779" s="260" t="s">
        <v>1</v>
      </c>
      <c r="I779" s="262"/>
      <c r="J779" s="259"/>
      <c r="K779" s="259"/>
      <c r="L779" s="263"/>
      <c r="M779" s="264"/>
      <c r="N779" s="265"/>
      <c r="O779" s="265"/>
      <c r="P779" s="265"/>
      <c r="Q779" s="265"/>
      <c r="R779" s="265"/>
      <c r="S779" s="265"/>
      <c r="T779" s="266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7" t="s">
        <v>163</v>
      </c>
      <c r="AU779" s="267" t="s">
        <v>88</v>
      </c>
      <c r="AV779" s="15" t="s">
        <v>86</v>
      </c>
      <c r="AW779" s="15" t="s">
        <v>35</v>
      </c>
      <c r="AX779" s="15" t="s">
        <v>78</v>
      </c>
      <c r="AY779" s="267" t="s">
        <v>153</v>
      </c>
    </row>
    <row r="780" s="13" customFormat="1">
      <c r="A780" s="13"/>
      <c r="B780" s="232"/>
      <c r="C780" s="233"/>
      <c r="D780" s="234" t="s">
        <v>163</v>
      </c>
      <c r="E780" s="235" t="s">
        <v>1</v>
      </c>
      <c r="F780" s="236" t="s">
        <v>1260</v>
      </c>
      <c r="G780" s="233"/>
      <c r="H780" s="237">
        <v>36.276000000000003</v>
      </c>
      <c r="I780" s="238"/>
      <c r="J780" s="233"/>
      <c r="K780" s="233"/>
      <c r="L780" s="239"/>
      <c r="M780" s="240"/>
      <c r="N780" s="241"/>
      <c r="O780" s="241"/>
      <c r="P780" s="241"/>
      <c r="Q780" s="241"/>
      <c r="R780" s="241"/>
      <c r="S780" s="241"/>
      <c r="T780" s="24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3" t="s">
        <v>163</v>
      </c>
      <c r="AU780" s="243" t="s">
        <v>88</v>
      </c>
      <c r="AV780" s="13" t="s">
        <v>88</v>
      </c>
      <c r="AW780" s="13" t="s">
        <v>35</v>
      </c>
      <c r="AX780" s="13" t="s">
        <v>78</v>
      </c>
      <c r="AY780" s="243" t="s">
        <v>153</v>
      </c>
    </row>
    <row r="781" s="15" customFormat="1">
      <c r="A781" s="15"/>
      <c r="B781" s="258"/>
      <c r="C781" s="259"/>
      <c r="D781" s="234" t="s">
        <v>163</v>
      </c>
      <c r="E781" s="260" t="s">
        <v>1</v>
      </c>
      <c r="F781" s="261" t="s">
        <v>1261</v>
      </c>
      <c r="G781" s="259"/>
      <c r="H781" s="260" t="s">
        <v>1</v>
      </c>
      <c r="I781" s="262"/>
      <c r="J781" s="259"/>
      <c r="K781" s="259"/>
      <c r="L781" s="263"/>
      <c r="M781" s="264"/>
      <c r="N781" s="265"/>
      <c r="O781" s="265"/>
      <c r="P781" s="265"/>
      <c r="Q781" s="265"/>
      <c r="R781" s="265"/>
      <c r="S781" s="265"/>
      <c r="T781" s="266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67" t="s">
        <v>163</v>
      </c>
      <c r="AU781" s="267" t="s">
        <v>88</v>
      </c>
      <c r="AV781" s="15" t="s">
        <v>86</v>
      </c>
      <c r="AW781" s="15" t="s">
        <v>35</v>
      </c>
      <c r="AX781" s="15" t="s">
        <v>78</v>
      </c>
      <c r="AY781" s="267" t="s">
        <v>153</v>
      </c>
    </row>
    <row r="782" s="13" customFormat="1">
      <c r="A782" s="13"/>
      <c r="B782" s="232"/>
      <c r="C782" s="233"/>
      <c r="D782" s="234" t="s">
        <v>163</v>
      </c>
      <c r="E782" s="235" t="s">
        <v>1</v>
      </c>
      <c r="F782" s="236" t="s">
        <v>1262</v>
      </c>
      <c r="G782" s="233"/>
      <c r="H782" s="237">
        <v>10.9008</v>
      </c>
      <c r="I782" s="238"/>
      <c r="J782" s="233"/>
      <c r="K782" s="233"/>
      <c r="L782" s="239"/>
      <c r="M782" s="240"/>
      <c r="N782" s="241"/>
      <c r="O782" s="241"/>
      <c r="P782" s="241"/>
      <c r="Q782" s="241"/>
      <c r="R782" s="241"/>
      <c r="S782" s="241"/>
      <c r="T782" s="24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3" t="s">
        <v>163</v>
      </c>
      <c r="AU782" s="243" t="s">
        <v>88</v>
      </c>
      <c r="AV782" s="13" t="s">
        <v>88</v>
      </c>
      <c r="AW782" s="13" t="s">
        <v>35</v>
      </c>
      <c r="AX782" s="13" t="s">
        <v>78</v>
      </c>
      <c r="AY782" s="243" t="s">
        <v>153</v>
      </c>
    </row>
    <row r="783" s="15" customFormat="1">
      <c r="A783" s="15"/>
      <c r="B783" s="258"/>
      <c r="C783" s="259"/>
      <c r="D783" s="234" t="s">
        <v>163</v>
      </c>
      <c r="E783" s="260" t="s">
        <v>1</v>
      </c>
      <c r="F783" s="261" t="s">
        <v>1263</v>
      </c>
      <c r="G783" s="259"/>
      <c r="H783" s="260" t="s">
        <v>1</v>
      </c>
      <c r="I783" s="262"/>
      <c r="J783" s="259"/>
      <c r="K783" s="259"/>
      <c r="L783" s="263"/>
      <c r="M783" s="264"/>
      <c r="N783" s="265"/>
      <c r="O783" s="265"/>
      <c r="P783" s="265"/>
      <c r="Q783" s="265"/>
      <c r="R783" s="265"/>
      <c r="S783" s="265"/>
      <c r="T783" s="266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67" t="s">
        <v>163</v>
      </c>
      <c r="AU783" s="267" t="s">
        <v>88</v>
      </c>
      <c r="AV783" s="15" t="s">
        <v>86</v>
      </c>
      <c r="AW783" s="15" t="s">
        <v>35</v>
      </c>
      <c r="AX783" s="15" t="s">
        <v>78</v>
      </c>
      <c r="AY783" s="267" t="s">
        <v>153</v>
      </c>
    </row>
    <row r="784" s="13" customFormat="1">
      <c r="A784" s="13"/>
      <c r="B784" s="232"/>
      <c r="C784" s="233"/>
      <c r="D784" s="234" t="s">
        <v>163</v>
      </c>
      <c r="E784" s="235" t="s">
        <v>1</v>
      </c>
      <c r="F784" s="236" t="s">
        <v>1264</v>
      </c>
      <c r="G784" s="233"/>
      <c r="H784" s="237">
        <v>2.2400000000000002</v>
      </c>
      <c r="I784" s="238"/>
      <c r="J784" s="233"/>
      <c r="K784" s="233"/>
      <c r="L784" s="239"/>
      <c r="M784" s="240"/>
      <c r="N784" s="241"/>
      <c r="O784" s="241"/>
      <c r="P784" s="241"/>
      <c r="Q784" s="241"/>
      <c r="R784" s="241"/>
      <c r="S784" s="241"/>
      <c r="T784" s="24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3" t="s">
        <v>163</v>
      </c>
      <c r="AU784" s="243" t="s">
        <v>88</v>
      </c>
      <c r="AV784" s="13" t="s">
        <v>88</v>
      </c>
      <c r="AW784" s="13" t="s">
        <v>35</v>
      </c>
      <c r="AX784" s="13" t="s">
        <v>78</v>
      </c>
      <c r="AY784" s="243" t="s">
        <v>153</v>
      </c>
    </row>
    <row r="785" s="13" customFormat="1">
      <c r="A785" s="13"/>
      <c r="B785" s="232"/>
      <c r="C785" s="233"/>
      <c r="D785" s="234" t="s">
        <v>163</v>
      </c>
      <c r="E785" s="235" t="s">
        <v>1</v>
      </c>
      <c r="F785" s="236" t="s">
        <v>1265</v>
      </c>
      <c r="G785" s="233"/>
      <c r="H785" s="237">
        <v>1.6799999999999999</v>
      </c>
      <c r="I785" s="238"/>
      <c r="J785" s="233"/>
      <c r="K785" s="233"/>
      <c r="L785" s="239"/>
      <c r="M785" s="240"/>
      <c r="N785" s="241"/>
      <c r="O785" s="241"/>
      <c r="P785" s="241"/>
      <c r="Q785" s="241"/>
      <c r="R785" s="241"/>
      <c r="S785" s="241"/>
      <c r="T785" s="24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3" t="s">
        <v>163</v>
      </c>
      <c r="AU785" s="243" t="s">
        <v>88</v>
      </c>
      <c r="AV785" s="13" t="s">
        <v>88</v>
      </c>
      <c r="AW785" s="13" t="s">
        <v>35</v>
      </c>
      <c r="AX785" s="13" t="s">
        <v>78</v>
      </c>
      <c r="AY785" s="243" t="s">
        <v>153</v>
      </c>
    </row>
    <row r="786" s="15" customFormat="1">
      <c r="A786" s="15"/>
      <c r="B786" s="258"/>
      <c r="C786" s="259"/>
      <c r="D786" s="234" t="s">
        <v>163</v>
      </c>
      <c r="E786" s="260" t="s">
        <v>1</v>
      </c>
      <c r="F786" s="261" t="s">
        <v>1266</v>
      </c>
      <c r="G786" s="259"/>
      <c r="H786" s="260" t="s">
        <v>1</v>
      </c>
      <c r="I786" s="262"/>
      <c r="J786" s="259"/>
      <c r="K786" s="259"/>
      <c r="L786" s="263"/>
      <c r="M786" s="264"/>
      <c r="N786" s="265"/>
      <c r="O786" s="265"/>
      <c r="P786" s="265"/>
      <c r="Q786" s="265"/>
      <c r="R786" s="265"/>
      <c r="S786" s="265"/>
      <c r="T786" s="266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67" t="s">
        <v>163</v>
      </c>
      <c r="AU786" s="267" t="s">
        <v>88</v>
      </c>
      <c r="AV786" s="15" t="s">
        <v>86</v>
      </c>
      <c r="AW786" s="15" t="s">
        <v>35</v>
      </c>
      <c r="AX786" s="15" t="s">
        <v>78</v>
      </c>
      <c r="AY786" s="267" t="s">
        <v>153</v>
      </c>
    </row>
    <row r="787" s="13" customFormat="1">
      <c r="A787" s="13"/>
      <c r="B787" s="232"/>
      <c r="C787" s="233"/>
      <c r="D787" s="234" t="s">
        <v>163</v>
      </c>
      <c r="E787" s="235" t="s">
        <v>1</v>
      </c>
      <c r="F787" s="236" t="s">
        <v>1267</v>
      </c>
      <c r="G787" s="233"/>
      <c r="H787" s="237">
        <v>23.940000000000001</v>
      </c>
      <c r="I787" s="238"/>
      <c r="J787" s="233"/>
      <c r="K787" s="233"/>
      <c r="L787" s="239"/>
      <c r="M787" s="240"/>
      <c r="N787" s="241"/>
      <c r="O787" s="241"/>
      <c r="P787" s="241"/>
      <c r="Q787" s="241"/>
      <c r="R787" s="241"/>
      <c r="S787" s="241"/>
      <c r="T787" s="24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3" t="s">
        <v>163</v>
      </c>
      <c r="AU787" s="243" t="s">
        <v>88</v>
      </c>
      <c r="AV787" s="13" t="s">
        <v>88</v>
      </c>
      <c r="AW787" s="13" t="s">
        <v>35</v>
      </c>
      <c r="AX787" s="13" t="s">
        <v>78</v>
      </c>
      <c r="AY787" s="243" t="s">
        <v>153</v>
      </c>
    </row>
    <row r="788" s="14" customFormat="1">
      <c r="A788" s="14"/>
      <c r="B788" s="244"/>
      <c r="C788" s="245"/>
      <c r="D788" s="234" t="s">
        <v>163</v>
      </c>
      <c r="E788" s="246" t="s">
        <v>1</v>
      </c>
      <c r="F788" s="247" t="s">
        <v>167</v>
      </c>
      <c r="G788" s="245"/>
      <c r="H788" s="248">
        <v>75.0368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163</v>
      </c>
      <c r="AU788" s="254" t="s">
        <v>88</v>
      </c>
      <c r="AV788" s="14" t="s">
        <v>161</v>
      </c>
      <c r="AW788" s="14" t="s">
        <v>35</v>
      </c>
      <c r="AX788" s="14" t="s">
        <v>86</v>
      </c>
      <c r="AY788" s="254" t="s">
        <v>153</v>
      </c>
    </row>
    <row r="789" s="2" customFormat="1" ht="24.15" customHeight="1">
      <c r="A789" s="39"/>
      <c r="B789" s="40"/>
      <c r="C789" s="219" t="s">
        <v>1268</v>
      </c>
      <c r="D789" s="219" t="s">
        <v>156</v>
      </c>
      <c r="E789" s="220" t="s">
        <v>1269</v>
      </c>
      <c r="F789" s="221" t="s">
        <v>1270</v>
      </c>
      <c r="G789" s="222" t="s">
        <v>170</v>
      </c>
      <c r="H789" s="223">
        <v>635.08100000000002</v>
      </c>
      <c r="I789" s="224"/>
      <c r="J789" s="225">
        <f>ROUND(I789*H789,2)</f>
        <v>0</v>
      </c>
      <c r="K789" s="221" t="s">
        <v>160</v>
      </c>
      <c r="L789" s="45"/>
      <c r="M789" s="226" t="s">
        <v>1</v>
      </c>
      <c r="N789" s="227" t="s">
        <v>43</v>
      </c>
      <c r="O789" s="92"/>
      <c r="P789" s="228">
        <f>O789*H789</f>
        <v>0</v>
      </c>
      <c r="Q789" s="228">
        <v>0.00013999999999999999</v>
      </c>
      <c r="R789" s="228">
        <f>Q789*H789</f>
        <v>0.088911339999999991</v>
      </c>
      <c r="S789" s="228">
        <v>0</v>
      </c>
      <c r="T789" s="229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30" t="s">
        <v>161</v>
      </c>
      <c r="AT789" s="230" t="s">
        <v>156</v>
      </c>
      <c r="AU789" s="230" t="s">
        <v>88</v>
      </c>
      <c r="AY789" s="18" t="s">
        <v>153</v>
      </c>
      <c r="BE789" s="231">
        <f>IF(N789="základní",J789,0)</f>
        <v>0</v>
      </c>
      <c r="BF789" s="231">
        <f>IF(N789="snížená",J789,0)</f>
        <v>0</v>
      </c>
      <c r="BG789" s="231">
        <f>IF(N789="zákl. přenesená",J789,0)</f>
        <v>0</v>
      </c>
      <c r="BH789" s="231">
        <f>IF(N789="sníž. přenesená",J789,0)</f>
        <v>0</v>
      </c>
      <c r="BI789" s="231">
        <f>IF(N789="nulová",J789,0)</f>
        <v>0</v>
      </c>
      <c r="BJ789" s="18" t="s">
        <v>86</v>
      </c>
      <c r="BK789" s="231">
        <f>ROUND(I789*H789,2)</f>
        <v>0</v>
      </c>
      <c r="BL789" s="18" t="s">
        <v>161</v>
      </c>
      <c r="BM789" s="230" t="s">
        <v>1271</v>
      </c>
    </row>
    <row r="790" s="13" customFormat="1">
      <c r="A790" s="13"/>
      <c r="B790" s="232"/>
      <c r="C790" s="233"/>
      <c r="D790" s="234" t="s">
        <v>163</v>
      </c>
      <c r="E790" s="235" t="s">
        <v>1</v>
      </c>
      <c r="F790" s="236" t="s">
        <v>1272</v>
      </c>
      <c r="G790" s="233"/>
      <c r="H790" s="237">
        <v>14.9796</v>
      </c>
      <c r="I790" s="238"/>
      <c r="J790" s="233"/>
      <c r="K790" s="233"/>
      <c r="L790" s="239"/>
      <c r="M790" s="240"/>
      <c r="N790" s="241"/>
      <c r="O790" s="241"/>
      <c r="P790" s="241"/>
      <c r="Q790" s="241"/>
      <c r="R790" s="241"/>
      <c r="S790" s="241"/>
      <c r="T790" s="24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3" t="s">
        <v>163</v>
      </c>
      <c r="AU790" s="243" t="s">
        <v>88</v>
      </c>
      <c r="AV790" s="13" t="s">
        <v>88</v>
      </c>
      <c r="AW790" s="13" t="s">
        <v>35</v>
      </c>
      <c r="AX790" s="13" t="s">
        <v>78</v>
      </c>
      <c r="AY790" s="243" t="s">
        <v>153</v>
      </c>
    </row>
    <row r="791" s="13" customFormat="1">
      <c r="A791" s="13"/>
      <c r="B791" s="232"/>
      <c r="C791" s="233"/>
      <c r="D791" s="234" t="s">
        <v>163</v>
      </c>
      <c r="E791" s="235" t="s">
        <v>1</v>
      </c>
      <c r="F791" s="236" t="s">
        <v>1273</v>
      </c>
      <c r="G791" s="233"/>
      <c r="H791" s="237">
        <v>4.1859999999999999</v>
      </c>
      <c r="I791" s="238"/>
      <c r="J791" s="233"/>
      <c r="K791" s="233"/>
      <c r="L791" s="239"/>
      <c r="M791" s="240"/>
      <c r="N791" s="241"/>
      <c r="O791" s="241"/>
      <c r="P791" s="241"/>
      <c r="Q791" s="241"/>
      <c r="R791" s="241"/>
      <c r="S791" s="241"/>
      <c r="T791" s="24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3" t="s">
        <v>163</v>
      </c>
      <c r="AU791" s="243" t="s">
        <v>88</v>
      </c>
      <c r="AV791" s="13" t="s">
        <v>88</v>
      </c>
      <c r="AW791" s="13" t="s">
        <v>35</v>
      </c>
      <c r="AX791" s="13" t="s">
        <v>78</v>
      </c>
      <c r="AY791" s="243" t="s">
        <v>153</v>
      </c>
    </row>
    <row r="792" s="13" customFormat="1">
      <c r="A792" s="13"/>
      <c r="B792" s="232"/>
      <c r="C792" s="233"/>
      <c r="D792" s="234" t="s">
        <v>163</v>
      </c>
      <c r="E792" s="235" t="s">
        <v>1</v>
      </c>
      <c r="F792" s="236" t="s">
        <v>1274</v>
      </c>
      <c r="G792" s="233"/>
      <c r="H792" s="237">
        <v>4.7625999999999999</v>
      </c>
      <c r="I792" s="238"/>
      <c r="J792" s="233"/>
      <c r="K792" s="233"/>
      <c r="L792" s="239"/>
      <c r="M792" s="240"/>
      <c r="N792" s="241"/>
      <c r="O792" s="241"/>
      <c r="P792" s="241"/>
      <c r="Q792" s="241"/>
      <c r="R792" s="241"/>
      <c r="S792" s="241"/>
      <c r="T792" s="24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3" t="s">
        <v>163</v>
      </c>
      <c r="AU792" s="243" t="s">
        <v>88</v>
      </c>
      <c r="AV792" s="13" t="s">
        <v>88</v>
      </c>
      <c r="AW792" s="13" t="s">
        <v>35</v>
      </c>
      <c r="AX792" s="13" t="s">
        <v>78</v>
      </c>
      <c r="AY792" s="243" t="s">
        <v>153</v>
      </c>
    </row>
    <row r="793" s="13" customFormat="1">
      <c r="A793" s="13"/>
      <c r="B793" s="232"/>
      <c r="C793" s="233"/>
      <c r="D793" s="234" t="s">
        <v>163</v>
      </c>
      <c r="E793" s="235" t="s">
        <v>1</v>
      </c>
      <c r="F793" s="236" t="s">
        <v>1275</v>
      </c>
      <c r="G793" s="233"/>
      <c r="H793" s="237">
        <v>13.217000000000001</v>
      </c>
      <c r="I793" s="238"/>
      <c r="J793" s="233"/>
      <c r="K793" s="233"/>
      <c r="L793" s="239"/>
      <c r="M793" s="240"/>
      <c r="N793" s="241"/>
      <c r="O793" s="241"/>
      <c r="P793" s="241"/>
      <c r="Q793" s="241"/>
      <c r="R793" s="241"/>
      <c r="S793" s="241"/>
      <c r="T793" s="24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3" t="s">
        <v>163</v>
      </c>
      <c r="AU793" s="243" t="s">
        <v>88</v>
      </c>
      <c r="AV793" s="13" t="s">
        <v>88</v>
      </c>
      <c r="AW793" s="13" t="s">
        <v>35</v>
      </c>
      <c r="AX793" s="13" t="s">
        <v>78</v>
      </c>
      <c r="AY793" s="243" t="s">
        <v>153</v>
      </c>
    </row>
    <row r="794" s="13" customFormat="1">
      <c r="A794" s="13"/>
      <c r="B794" s="232"/>
      <c r="C794" s="233"/>
      <c r="D794" s="234" t="s">
        <v>163</v>
      </c>
      <c r="E794" s="235" t="s">
        <v>1</v>
      </c>
      <c r="F794" s="236" t="s">
        <v>1276</v>
      </c>
      <c r="G794" s="233"/>
      <c r="H794" s="237">
        <v>11.799</v>
      </c>
      <c r="I794" s="238"/>
      <c r="J794" s="233"/>
      <c r="K794" s="233"/>
      <c r="L794" s="239"/>
      <c r="M794" s="240"/>
      <c r="N794" s="241"/>
      <c r="O794" s="241"/>
      <c r="P794" s="241"/>
      <c r="Q794" s="241"/>
      <c r="R794" s="241"/>
      <c r="S794" s="241"/>
      <c r="T794" s="242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3" t="s">
        <v>163</v>
      </c>
      <c r="AU794" s="243" t="s">
        <v>88</v>
      </c>
      <c r="AV794" s="13" t="s">
        <v>88</v>
      </c>
      <c r="AW794" s="13" t="s">
        <v>35</v>
      </c>
      <c r="AX794" s="13" t="s">
        <v>78</v>
      </c>
      <c r="AY794" s="243" t="s">
        <v>153</v>
      </c>
    </row>
    <row r="795" s="13" customFormat="1">
      <c r="A795" s="13"/>
      <c r="B795" s="232"/>
      <c r="C795" s="233"/>
      <c r="D795" s="234" t="s">
        <v>163</v>
      </c>
      <c r="E795" s="235" t="s">
        <v>1</v>
      </c>
      <c r="F795" s="236" t="s">
        <v>1277</v>
      </c>
      <c r="G795" s="233"/>
      <c r="H795" s="237">
        <v>9.1506375000000002</v>
      </c>
      <c r="I795" s="238"/>
      <c r="J795" s="233"/>
      <c r="K795" s="233"/>
      <c r="L795" s="239"/>
      <c r="M795" s="240"/>
      <c r="N795" s="241"/>
      <c r="O795" s="241"/>
      <c r="P795" s="241"/>
      <c r="Q795" s="241"/>
      <c r="R795" s="241"/>
      <c r="S795" s="241"/>
      <c r="T795" s="24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3" t="s">
        <v>163</v>
      </c>
      <c r="AU795" s="243" t="s">
        <v>88</v>
      </c>
      <c r="AV795" s="13" t="s">
        <v>88</v>
      </c>
      <c r="AW795" s="13" t="s">
        <v>35</v>
      </c>
      <c r="AX795" s="13" t="s">
        <v>78</v>
      </c>
      <c r="AY795" s="243" t="s">
        <v>153</v>
      </c>
    </row>
    <row r="796" s="13" customFormat="1">
      <c r="A796" s="13"/>
      <c r="B796" s="232"/>
      <c r="C796" s="233"/>
      <c r="D796" s="234" t="s">
        <v>163</v>
      </c>
      <c r="E796" s="235" t="s">
        <v>1</v>
      </c>
      <c r="F796" s="236" t="s">
        <v>1278</v>
      </c>
      <c r="G796" s="233"/>
      <c r="H796" s="237">
        <v>16.950375000000001</v>
      </c>
      <c r="I796" s="238"/>
      <c r="J796" s="233"/>
      <c r="K796" s="233"/>
      <c r="L796" s="239"/>
      <c r="M796" s="240"/>
      <c r="N796" s="241"/>
      <c r="O796" s="241"/>
      <c r="P796" s="241"/>
      <c r="Q796" s="241"/>
      <c r="R796" s="241"/>
      <c r="S796" s="241"/>
      <c r="T796" s="24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3" t="s">
        <v>163</v>
      </c>
      <c r="AU796" s="243" t="s">
        <v>88</v>
      </c>
      <c r="AV796" s="13" t="s">
        <v>88</v>
      </c>
      <c r="AW796" s="13" t="s">
        <v>35</v>
      </c>
      <c r="AX796" s="13" t="s">
        <v>78</v>
      </c>
      <c r="AY796" s="243" t="s">
        <v>153</v>
      </c>
    </row>
    <row r="797" s="13" customFormat="1">
      <c r="A797" s="13"/>
      <c r="B797" s="232"/>
      <c r="C797" s="233"/>
      <c r="D797" s="234" t="s">
        <v>163</v>
      </c>
      <c r="E797" s="235" t="s">
        <v>1</v>
      </c>
      <c r="F797" s="236" t="s">
        <v>1279</v>
      </c>
      <c r="G797" s="233"/>
      <c r="H797" s="237">
        <v>18.211500000000001</v>
      </c>
      <c r="I797" s="238"/>
      <c r="J797" s="233"/>
      <c r="K797" s="233"/>
      <c r="L797" s="239"/>
      <c r="M797" s="240"/>
      <c r="N797" s="241"/>
      <c r="O797" s="241"/>
      <c r="P797" s="241"/>
      <c r="Q797" s="241"/>
      <c r="R797" s="241"/>
      <c r="S797" s="241"/>
      <c r="T797" s="24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3" t="s">
        <v>163</v>
      </c>
      <c r="AU797" s="243" t="s">
        <v>88</v>
      </c>
      <c r="AV797" s="13" t="s">
        <v>88</v>
      </c>
      <c r="AW797" s="13" t="s">
        <v>35</v>
      </c>
      <c r="AX797" s="13" t="s">
        <v>78</v>
      </c>
      <c r="AY797" s="243" t="s">
        <v>153</v>
      </c>
    </row>
    <row r="798" s="13" customFormat="1">
      <c r="A798" s="13"/>
      <c r="B798" s="232"/>
      <c r="C798" s="233"/>
      <c r="D798" s="234" t="s">
        <v>163</v>
      </c>
      <c r="E798" s="235" t="s">
        <v>1</v>
      </c>
      <c r="F798" s="236" t="s">
        <v>1280</v>
      </c>
      <c r="G798" s="233"/>
      <c r="H798" s="237">
        <v>469.34399999999999</v>
      </c>
      <c r="I798" s="238"/>
      <c r="J798" s="233"/>
      <c r="K798" s="233"/>
      <c r="L798" s="239"/>
      <c r="M798" s="240"/>
      <c r="N798" s="241"/>
      <c r="O798" s="241"/>
      <c r="P798" s="241"/>
      <c r="Q798" s="241"/>
      <c r="R798" s="241"/>
      <c r="S798" s="241"/>
      <c r="T798" s="24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3" t="s">
        <v>163</v>
      </c>
      <c r="AU798" s="243" t="s">
        <v>88</v>
      </c>
      <c r="AV798" s="13" t="s">
        <v>88</v>
      </c>
      <c r="AW798" s="13" t="s">
        <v>35</v>
      </c>
      <c r="AX798" s="13" t="s">
        <v>78</v>
      </c>
      <c r="AY798" s="243" t="s">
        <v>153</v>
      </c>
    </row>
    <row r="799" s="13" customFormat="1">
      <c r="A799" s="13"/>
      <c r="B799" s="232"/>
      <c r="C799" s="233"/>
      <c r="D799" s="234" t="s">
        <v>163</v>
      </c>
      <c r="E799" s="235" t="s">
        <v>1</v>
      </c>
      <c r="F799" s="236" t="s">
        <v>1281</v>
      </c>
      <c r="G799" s="233"/>
      <c r="H799" s="237">
        <v>72.480000000000004</v>
      </c>
      <c r="I799" s="238"/>
      <c r="J799" s="233"/>
      <c r="K799" s="233"/>
      <c r="L799" s="239"/>
      <c r="M799" s="240"/>
      <c r="N799" s="241"/>
      <c r="O799" s="241"/>
      <c r="P799" s="241"/>
      <c r="Q799" s="241"/>
      <c r="R799" s="241"/>
      <c r="S799" s="241"/>
      <c r="T799" s="24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3" t="s">
        <v>163</v>
      </c>
      <c r="AU799" s="243" t="s">
        <v>88</v>
      </c>
      <c r="AV799" s="13" t="s">
        <v>88</v>
      </c>
      <c r="AW799" s="13" t="s">
        <v>35</v>
      </c>
      <c r="AX799" s="13" t="s">
        <v>78</v>
      </c>
      <c r="AY799" s="243" t="s">
        <v>153</v>
      </c>
    </row>
    <row r="800" s="14" customFormat="1">
      <c r="A800" s="14"/>
      <c r="B800" s="244"/>
      <c r="C800" s="245"/>
      <c r="D800" s="234" t="s">
        <v>163</v>
      </c>
      <c r="E800" s="246" t="s">
        <v>1</v>
      </c>
      <c r="F800" s="247" t="s">
        <v>167</v>
      </c>
      <c r="G800" s="245"/>
      <c r="H800" s="248">
        <v>635.0807125</v>
      </c>
      <c r="I800" s="249"/>
      <c r="J800" s="245"/>
      <c r="K800" s="245"/>
      <c r="L800" s="250"/>
      <c r="M800" s="251"/>
      <c r="N800" s="252"/>
      <c r="O800" s="252"/>
      <c r="P800" s="252"/>
      <c r="Q800" s="252"/>
      <c r="R800" s="252"/>
      <c r="S800" s="252"/>
      <c r="T800" s="25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4" t="s">
        <v>163</v>
      </c>
      <c r="AU800" s="254" t="s">
        <v>88</v>
      </c>
      <c r="AV800" s="14" t="s">
        <v>161</v>
      </c>
      <c r="AW800" s="14" t="s">
        <v>35</v>
      </c>
      <c r="AX800" s="14" t="s">
        <v>86</v>
      </c>
      <c r="AY800" s="254" t="s">
        <v>153</v>
      </c>
    </row>
    <row r="801" s="2" customFormat="1" ht="24.15" customHeight="1">
      <c r="A801" s="39"/>
      <c r="B801" s="40"/>
      <c r="C801" s="219" t="s">
        <v>1282</v>
      </c>
      <c r="D801" s="219" t="s">
        <v>156</v>
      </c>
      <c r="E801" s="220" t="s">
        <v>1283</v>
      </c>
      <c r="F801" s="221" t="s">
        <v>1284</v>
      </c>
      <c r="G801" s="222" t="s">
        <v>170</v>
      </c>
      <c r="H801" s="223">
        <v>635.08100000000002</v>
      </c>
      <c r="I801" s="224"/>
      <c r="J801" s="225">
        <f>ROUND(I801*H801,2)</f>
        <v>0</v>
      </c>
      <c r="K801" s="221" t="s">
        <v>160</v>
      </c>
      <c r="L801" s="45"/>
      <c r="M801" s="226" t="s">
        <v>1</v>
      </c>
      <c r="N801" s="227" t="s">
        <v>43</v>
      </c>
      <c r="O801" s="92"/>
      <c r="P801" s="228">
        <f>O801*H801</f>
        <v>0</v>
      </c>
      <c r="Q801" s="228">
        <v>0.0028500000000000001</v>
      </c>
      <c r="R801" s="228">
        <f>Q801*H801</f>
        <v>1.8099808500000001</v>
      </c>
      <c r="S801" s="228">
        <v>0</v>
      </c>
      <c r="T801" s="229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30" t="s">
        <v>161</v>
      </c>
      <c r="AT801" s="230" t="s">
        <v>156</v>
      </c>
      <c r="AU801" s="230" t="s">
        <v>88</v>
      </c>
      <c r="AY801" s="18" t="s">
        <v>153</v>
      </c>
      <c r="BE801" s="231">
        <f>IF(N801="základní",J801,0)</f>
        <v>0</v>
      </c>
      <c r="BF801" s="231">
        <f>IF(N801="snížená",J801,0)</f>
        <v>0</v>
      </c>
      <c r="BG801" s="231">
        <f>IF(N801="zákl. přenesená",J801,0)</f>
        <v>0</v>
      </c>
      <c r="BH801" s="231">
        <f>IF(N801="sníž. přenesená",J801,0)</f>
        <v>0</v>
      </c>
      <c r="BI801" s="231">
        <f>IF(N801="nulová",J801,0)</f>
        <v>0</v>
      </c>
      <c r="BJ801" s="18" t="s">
        <v>86</v>
      </c>
      <c r="BK801" s="231">
        <f>ROUND(I801*H801,2)</f>
        <v>0</v>
      </c>
      <c r="BL801" s="18" t="s">
        <v>161</v>
      </c>
      <c r="BM801" s="230" t="s">
        <v>1285</v>
      </c>
    </row>
    <row r="802" s="15" customFormat="1">
      <c r="A802" s="15"/>
      <c r="B802" s="258"/>
      <c r="C802" s="259"/>
      <c r="D802" s="234" t="s">
        <v>163</v>
      </c>
      <c r="E802" s="260" t="s">
        <v>1</v>
      </c>
      <c r="F802" s="261" t="s">
        <v>1286</v>
      </c>
      <c r="G802" s="259"/>
      <c r="H802" s="260" t="s">
        <v>1</v>
      </c>
      <c r="I802" s="262"/>
      <c r="J802" s="259"/>
      <c r="K802" s="259"/>
      <c r="L802" s="263"/>
      <c r="M802" s="264"/>
      <c r="N802" s="265"/>
      <c r="O802" s="265"/>
      <c r="P802" s="265"/>
      <c r="Q802" s="265"/>
      <c r="R802" s="265"/>
      <c r="S802" s="265"/>
      <c r="T802" s="266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67" t="s">
        <v>163</v>
      </c>
      <c r="AU802" s="267" t="s">
        <v>88</v>
      </c>
      <c r="AV802" s="15" t="s">
        <v>86</v>
      </c>
      <c r="AW802" s="15" t="s">
        <v>35</v>
      </c>
      <c r="AX802" s="15" t="s">
        <v>78</v>
      </c>
      <c r="AY802" s="267" t="s">
        <v>153</v>
      </c>
    </row>
    <row r="803" s="15" customFormat="1">
      <c r="A803" s="15"/>
      <c r="B803" s="258"/>
      <c r="C803" s="259"/>
      <c r="D803" s="234" t="s">
        <v>163</v>
      </c>
      <c r="E803" s="260" t="s">
        <v>1</v>
      </c>
      <c r="F803" s="261" t="s">
        <v>1287</v>
      </c>
      <c r="G803" s="259"/>
      <c r="H803" s="260" t="s">
        <v>1</v>
      </c>
      <c r="I803" s="262"/>
      <c r="J803" s="259"/>
      <c r="K803" s="259"/>
      <c r="L803" s="263"/>
      <c r="M803" s="264"/>
      <c r="N803" s="265"/>
      <c r="O803" s="265"/>
      <c r="P803" s="265"/>
      <c r="Q803" s="265"/>
      <c r="R803" s="265"/>
      <c r="S803" s="265"/>
      <c r="T803" s="266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67" t="s">
        <v>163</v>
      </c>
      <c r="AU803" s="267" t="s">
        <v>88</v>
      </c>
      <c r="AV803" s="15" t="s">
        <v>86</v>
      </c>
      <c r="AW803" s="15" t="s">
        <v>35</v>
      </c>
      <c r="AX803" s="15" t="s">
        <v>78</v>
      </c>
      <c r="AY803" s="267" t="s">
        <v>153</v>
      </c>
    </row>
    <row r="804" s="13" customFormat="1">
      <c r="A804" s="13"/>
      <c r="B804" s="232"/>
      <c r="C804" s="233"/>
      <c r="D804" s="234" t="s">
        <v>163</v>
      </c>
      <c r="E804" s="235" t="s">
        <v>1</v>
      </c>
      <c r="F804" s="236" t="s">
        <v>1288</v>
      </c>
      <c r="G804" s="233"/>
      <c r="H804" s="237">
        <v>635.08100000000002</v>
      </c>
      <c r="I804" s="238"/>
      <c r="J804" s="233"/>
      <c r="K804" s="233"/>
      <c r="L804" s="239"/>
      <c r="M804" s="240"/>
      <c r="N804" s="241"/>
      <c r="O804" s="241"/>
      <c r="P804" s="241"/>
      <c r="Q804" s="241"/>
      <c r="R804" s="241"/>
      <c r="S804" s="241"/>
      <c r="T804" s="24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3" t="s">
        <v>163</v>
      </c>
      <c r="AU804" s="243" t="s">
        <v>88</v>
      </c>
      <c r="AV804" s="13" t="s">
        <v>88</v>
      </c>
      <c r="AW804" s="13" t="s">
        <v>35</v>
      </c>
      <c r="AX804" s="13" t="s">
        <v>86</v>
      </c>
      <c r="AY804" s="243" t="s">
        <v>153</v>
      </c>
    </row>
    <row r="805" s="2" customFormat="1" ht="24.15" customHeight="1">
      <c r="A805" s="39"/>
      <c r="B805" s="40"/>
      <c r="C805" s="219" t="s">
        <v>1289</v>
      </c>
      <c r="D805" s="219" t="s">
        <v>156</v>
      </c>
      <c r="E805" s="220" t="s">
        <v>1290</v>
      </c>
      <c r="F805" s="221" t="s">
        <v>1291</v>
      </c>
      <c r="G805" s="222" t="s">
        <v>170</v>
      </c>
      <c r="H805" s="223">
        <v>185.726</v>
      </c>
      <c r="I805" s="224"/>
      <c r="J805" s="225">
        <f>ROUND(I805*H805,2)</f>
        <v>0</v>
      </c>
      <c r="K805" s="221" t="s">
        <v>160</v>
      </c>
      <c r="L805" s="45"/>
      <c r="M805" s="226" t="s">
        <v>1</v>
      </c>
      <c r="N805" s="227" t="s">
        <v>43</v>
      </c>
      <c r="O805" s="92"/>
      <c r="P805" s="228">
        <f>O805*H805</f>
        <v>0</v>
      </c>
      <c r="Q805" s="228">
        <v>0</v>
      </c>
      <c r="R805" s="228">
        <f>Q805*H805</f>
        <v>0</v>
      </c>
      <c r="S805" s="228">
        <v>0</v>
      </c>
      <c r="T805" s="229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30" t="s">
        <v>161</v>
      </c>
      <c r="AT805" s="230" t="s">
        <v>156</v>
      </c>
      <c r="AU805" s="230" t="s">
        <v>88</v>
      </c>
      <c r="AY805" s="18" t="s">
        <v>153</v>
      </c>
      <c r="BE805" s="231">
        <f>IF(N805="základní",J805,0)</f>
        <v>0</v>
      </c>
      <c r="BF805" s="231">
        <f>IF(N805="snížená",J805,0)</f>
        <v>0</v>
      </c>
      <c r="BG805" s="231">
        <f>IF(N805="zákl. přenesená",J805,0)</f>
        <v>0</v>
      </c>
      <c r="BH805" s="231">
        <f>IF(N805="sníž. přenesená",J805,0)</f>
        <v>0</v>
      </c>
      <c r="BI805" s="231">
        <f>IF(N805="nulová",J805,0)</f>
        <v>0</v>
      </c>
      <c r="BJ805" s="18" t="s">
        <v>86</v>
      </c>
      <c r="BK805" s="231">
        <f>ROUND(I805*H805,2)</f>
        <v>0</v>
      </c>
      <c r="BL805" s="18" t="s">
        <v>161</v>
      </c>
      <c r="BM805" s="230" t="s">
        <v>1292</v>
      </c>
    </row>
    <row r="806" s="13" customFormat="1">
      <c r="A806" s="13"/>
      <c r="B806" s="232"/>
      <c r="C806" s="233"/>
      <c r="D806" s="234" t="s">
        <v>163</v>
      </c>
      <c r="E806" s="235" t="s">
        <v>1</v>
      </c>
      <c r="F806" s="236" t="s">
        <v>1293</v>
      </c>
      <c r="G806" s="233"/>
      <c r="H806" s="237">
        <v>74.897999999999996</v>
      </c>
      <c r="I806" s="238"/>
      <c r="J806" s="233"/>
      <c r="K806" s="233"/>
      <c r="L806" s="239"/>
      <c r="M806" s="240"/>
      <c r="N806" s="241"/>
      <c r="O806" s="241"/>
      <c r="P806" s="241"/>
      <c r="Q806" s="241"/>
      <c r="R806" s="241"/>
      <c r="S806" s="241"/>
      <c r="T806" s="24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3" t="s">
        <v>163</v>
      </c>
      <c r="AU806" s="243" t="s">
        <v>88</v>
      </c>
      <c r="AV806" s="13" t="s">
        <v>88</v>
      </c>
      <c r="AW806" s="13" t="s">
        <v>35</v>
      </c>
      <c r="AX806" s="13" t="s">
        <v>78</v>
      </c>
      <c r="AY806" s="243" t="s">
        <v>153</v>
      </c>
    </row>
    <row r="807" s="13" customFormat="1">
      <c r="A807" s="13"/>
      <c r="B807" s="232"/>
      <c r="C807" s="233"/>
      <c r="D807" s="234" t="s">
        <v>163</v>
      </c>
      <c r="E807" s="235" t="s">
        <v>1</v>
      </c>
      <c r="F807" s="236" t="s">
        <v>1294</v>
      </c>
      <c r="G807" s="233"/>
      <c r="H807" s="237">
        <v>20.93</v>
      </c>
      <c r="I807" s="238"/>
      <c r="J807" s="233"/>
      <c r="K807" s="233"/>
      <c r="L807" s="239"/>
      <c r="M807" s="240"/>
      <c r="N807" s="241"/>
      <c r="O807" s="241"/>
      <c r="P807" s="241"/>
      <c r="Q807" s="241"/>
      <c r="R807" s="241"/>
      <c r="S807" s="241"/>
      <c r="T807" s="24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3" t="s">
        <v>163</v>
      </c>
      <c r="AU807" s="243" t="s">
        <v>88</v>
      </c>
      <c r="AV807" s="13" t="s">
        <v>88</v>
      </c>
      <c r="AW807" s="13" t="s">
        <v>35</v>
      </c>
      <c r="AX807" s="13" t="s">
        <v>78</v>
      </c>
      <c r="AY807" s="243" t="s">
        <v>153</v>
      </c>
    </row>
    <row r="808" s="13" customFormat="1">
      <c r="A808" s="13"/>
      <c r="B808" s="232"/>
      <c r="C808" s="233"/>
      <c r="D808" s="234" t="s">
        <v>163</v>
      </c>
      <c r="E808" s="235" t="s">
        <v>1</v>
      </c>
      <c r="F808" s="236" t="s">
        <v>1295</v>
      </c>
      <c r="G808" s="233"/>
      <c r="H808" s="237">
        <v>23.812999999999999</v>
      </c>
      <c r="I808" s="238"/>
      <c r="J808" s="233"/>
      <c r="K808" s="233"/>
      <c r="L808" s="239"/>
      <c r="M808" s="240"/>
      <c r="N808" s="241"/>
      <c r="O808" s="241"/>
      <c r="P808" s="241"/>
      <c r="Q808" s="241"/>
      <c r="R808" s="241"/>
      <c r="S808" s="241"/>
      <c r="T808" s="24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3" t="s">
        <v>163</v>
      </c>
      <c r="AU808" s="243" t="s">
        <v>88</v>
      </c>
      <c r="AV808" s="13" t="s">
        <v>88</v>
      </c>
      <c r="AW808" s="13" t="s">
        <v>35</v>
      </c>
      <c r="AX808" s="13" t="s">
        <v>78</v>
      </c>
      <c r="AY808" s="243" t="s">
        <v>153</v>
      </c>
    </row>
    <row r="809" s="13" customFormat="1">
      <c r="A809" s="13"/>
      <c r="B809" s="232"/>
      <c r="C809" s="233"/>
      <c r="D809" s="234" t="s">
        <v>163</v>
      </c>
      <c r="E809" s="235" t="s">
        <v>1</v>
      </c>
      <c r="F809" s="236" t="s">
        <v>1296</v>
      </c>
      <c r="G809" s="233"/>
      <c r="H809" s="237">
        <v>66.084999999999994</v>
      </c>
      <c r="I809" s="238"/>
      <c r="J809" s="233"/>
      <c r="K809" s="233"/>
      <c r="L809" s="239"/>
      <c r="M809" s="240"/>
      <c r="N809" s="241"/>
      <c r="O809" s="241"/>
      <c r="P809" s="241"/>
      <c r="Q809" s="241"/>
      <c r="R809" s="241"/>
      <c r="S809" s="241"/>
      <c r="T809" s="24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3" t="s">
        <v>163</v>
      </c>
      <c r="AU809" s="243" t="s">
        <v>88</v>
      </c>
      <c r="AV809" s="13" t="s">
        <v>88</v>
      </c>
      <c r="AW809" s="13" t="s">
        <v>35</v>
      </c>
      <c r="AX809" s="13" t="s">
        <v>78</v>
      </c>
      <c r="AY809" s="243" t="s">
        <v>153</v>
      </c>
    </row>
    <row r="810" s="14" customFormat="1">
      <c r="A810" s="14"/>
      <c r="B810" s="244"/>
      <c r="C810" s="245"/>
      <c r="D810" s="234" t="s">
        <v>163</v>
      </c>
      <c r="E810" s="246" t="s">
        <v>1</v>
      </c>
      <c r="F810" s="247" t="s">
        <v>167</v>
      </c>
      <c r="G810" s="245"/>
      <c r="H810" s="248">
        <v>185.726</v>
      </c>
      <c r="I810" s="249"/>
      <c r="J810" s="245"/>
      <c r="K810" s="245"/>
      <c r="L810" s="250"/>
      <c r="M810" s="251"/>
      <c r="N810" s="252"/>
      <c r="O810" s="252"/>
      <c r="P810" s="252"/>
      <c r="Q810" s="252"/>
      <c r="R810" s="252"/>
      <c r="S810" s="252"/>
      <c r="T810" s="25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4" t="s">
        <v>163</v>
      </c>
      <c r="AU810" s="254" t="s">
        <v>88</v>
      </c>
      <c r="AV810" s="14" t="s">
        <v>161</v>
      </c>
      <c r="AW810" s="14" t="s">
        <v>35</v>
      </c>
      <c r="AX810" s="14" t="s">
        <v>86</v>
      </c>
      <c r="AY810" s="254" t="s">
        <v>153</v>
      </c>
    </row>
    <row r="811" s="2" customFormat="1" ht="24.15" customHeight="1">
      <c r="A811" s="39"/>
      <c r="B811" s="40"/>
      <c r="C811" s="219" t="s">
        <v>1297</v>
      </c>
      <c r="D811" s="219" t="s">
        <v>156</v>
      </c>
      <c r="E811" s="220" t="s">
        <v>1298</v>
      </c>
      <c r="F811" s="221" t="s">
        <v>1299</v>
      </c>
      <c r="G811" s="222" t="s">
        <v>170</v>
      </c>
      <c r="H811" s="223">
        <v>69.477000000000004</v>
      </c>
      <c r="I811" s="224"/>
      <c r="J811" s="225">
        <f>ROUND(I811*H811,2)</f>
        <v>0</v>
      </c>
      <c r="K811" s="221" t="s">
        <v>160</v>
      </c>
      <c r="L811" s="45"/>
      <c r="M811" s="226" t="s">
        <v>1</v>
      </c>
      <c r="N811" s="227" t="s">
        <v>43</v>
      </c>
      <c r="O811" s="92"/>
      <c r="P811" s="228">
        <f>O811*H811</f>
        <v>0</v>
      </c>
      <c r="Q811" s="228">
        <v>0</v>
      </c>
      <c r="R811" s="228">
        <f>Q811*H811</f>
        <v>0</v>
      </c>
      <c r="S811" s="228">
        <v>0</v>
      </c>
      <c r="T811" s="229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30" t="s">
        <v>161</v>
      </c>
      <c r="AT811" s="230" t="s">
        <v>156</v>
      </c>
      <c r="AU811" s="230" t="s">
        <v>88</v>
      </c>
      <c r="AY811" s="18" t="s">
        <v>153</v>
      </c>
      <c r="BE811" s="231">
        <f>IF(N811="základní",J811,0)</f>
        <v>0</v>
      </c>
      <c r="BF811" s="231">
        <f>IF(N811="snížená",J811,0)</f>
        <v>0</v>
      </c>
      <c r="BG811" s="231">
        <f>IF(N811="zákl. přenesená",J811,0)</f>
        <v>0</v>
      </c>
      <c r="BH811" s="231">
        <f>IF(N811="sníž. přenesená",J811,0)</f>
        <v>0</v>
      </c>
      <c r="BI811" s="231">
        <f>IF(N811="nulová",J811,0)</f>
        <v>0</v>
      </c>
      <c r="BJ811" s="18" t="s">
        <v>86</v>
      </c>
      <c r="BK811" s="231">
        <f>ROUND(I811*H811,2)</f>
        <v>0</v>
      </c>
      <c r="BL811" s="18" t="s">
        <v>161</v>
      </c>
      <c r="BM811" s="230" t="s">
        <v>1300</v>
      </c>
    </row>
    <row r="812" s="13" customFormat="1">
      <c r="A812" s="13"/>
      <c r="B812" s="232"/>
      <c r="C812" s="233"/>
      <c r="D812" s="234" t="s">
        <v>163</v>
      </c>
      <c r="E812" s="235" t="s">
        <v>1</v>
      </c>
      <c r="F812" s="236" t="s">
        <v>1139</v>
      </c>
      <c r="G812" s="233"/>
      <c r="H812" s="237">
        <v>144.375</v>
      </c>
      <c r="I812" s="238"/>
      <c r="J812" s="233"/>
      <c r="K812" s="233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163</v>
      </c>
      <c r="AU812" s="243" t="s">
        <v>88</v>
      </c>
      <c r="AV812" s="13" t="s">
        <v>88</v>
      </c>
      <c r="AW812" s="13" t="s">
        <v>35</v>
      </c>
      <c r="AX812" s="13" t="s">
        <v>78</v>
      </c>
      <c r="AY812" s="243" t="s">
        <v>153</v>
      </c>
    </row>
    <row r="813" s="13" customFormat="1">
      <c r="A813" s="13"/>
      <c r="B813" s="232"/>
      <c r="C813" s="233"/>
      <c r="D813" s="234" t="s">
        <v>163</v>
      </c>
      <c r="E813" s="235" t="s">
        <v>1</v>
      </c>
      <c r="F813" s="236" t="s">
        <v>1141</v>
      </c>
      <c r="G813" s="233"/>
      <c r="H813" s="237">
        <v>-74.897999999999996</v>
      </c>
      <c r="I813" s="238"/>
      <c r="J813" s="233"/>
      <c r="K813" s="233"/>
      <c r="L813" s="239"/>
      <c r="M813" s="240"/>
      <c r="N813" s="241"/>
      <c r="O813" s="241"/>
      <c r="P813" s="241"/>
      <c r="Q813" s="241"/>
      <c r="R813" s="241"/>
      <c r="S813" s="241"/>
      <c r="T813" s="24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3" t="s">
        <v>163</v>
      </c>
      <c r="AU813" s="243" t="s">
        <v>88</v>
      </c>
      <c r="AV813" s="13" t="s">
        <v>88</v>
      </c>
      <c r="AW813" s="13" t="s">
        <v>35</v>
      </c>
      <c r="AX813" s="13" t="s">
        <v>78</v>
      </c>
      <c r="AY813" s="243" t="s">
        <v>153</v>
      </c>
    </row>
    <row r="814" s="14" customFormat="1">
      <c r="A814" s="14"/>
      <c r="B814" s="244"/>
      <c r="C814" s="245"/>
      <c r="D814" s="234" t="s">
        <v>163</v>
      </c>
      <c r="E814" s="246" t="s">
        <v>1</v>
      </c>
      <c r="F814" s="247" t="s">
        <v>167</v>
      </c>
      <c r="G814" s="245"/>
      <c r="H814" s="248">
        <v>69.477000000000004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163</v>
      </c>
      <c r="AU814" s="254" t="s">
        <v>88</v>
      </c>
      <c r="AV814" s="14" t="s">
        <v>161</v>
      </c>
      <c r="AW814" s="14" t="s">
        <v>35</v>
      </c>
      <c r="AX814" s="14" t="s">
        <v>86</v>
      </c>
      <c r="AY814" s="254" t="s">
        <v>153</v>
      </c>
    </row>
    <row r="815" s="2" customFormat="1" ht="33" customHeight="1">
      <c r="A815" s="39"/>
      <c r="B815" s="40"/>
      <c r="C815" s="219" t="s">
        <v>1301</v>
      </c>
      <c r="D815" s="219" t="s">
        <v>156</v>
      </c>
      <c r="E815" s="220" t="s">
        <v>1302</v>
      </c>
      <c r="F815" s="221" t="s">
        <v>1303</v>
      </c>
      <c r="G815" s="222" t="s">
        <v>159</v>
      </c>
      <c r="H815" s="223">
        <v>44.978999999999999</v>
      </c>
      <c r="I815" s="224"/>
      <c r="J815" s="225">
        <f>ROUND(I815*H815,2)</f>
        <v>0</v>
      </c>
      <c r="K815" s="221" t="s">
        <v>160</v>
      </c>
      <c r="L815" s="45"/>
      <c r="M815" s="226" t="s">
        <v>1</v>
      </c>
      <c r="N815" s="227" t="s">
        <v>43</v>
      </c>
      <c r="O815" s="92"/>
      <c r="P815" s="228">
        <f>O815*H815</f>
        <v>0</v>
      </c>
      <c r="Q815" s="228">
        <v>2.5018699999999998</v>
      </c>
      <c r="R815" s="228">
        <f>Q815*H815</f>
        <v>112.53161072999998</v>
      </c>
      <c r="S815" s="228">
        <v>0</v>
      </c>
      <c r="T815" s="229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30" t="s">
        <v>161</v>
      </c>
      <c r="AT815" s="230" t="s">
        <v>156</v>
      </c>
      <c r="AU815" s="230" t="s">
        <v>88</v>
      </c>
      <c r="AY815" s="18" t="s">
        <v>153</v>
      </c>
      <c r="BE815" s="231">
        <f>IF(N815="základní",J815,0)</f>
        <v>0</v>
      </c>
      <c r="BF815" s="231">
        <f>IF(N815="snížená",J815,0)</f>
        <v>0</v>
      </c>
      <c r="BG815" s="231">
        <f>IF(N815="zákl. přenesená",J815,0)</f>
        <v>0</v>
      </c>
      <c r="BH815" s="231">
        <f>IF(N815="sníž. přenesená",J815,0)</f>
        <v>0</v>
      </c>
      <c r="BI815" s="231">
        <f>IF(N815="nulová",J815,0)</f>
        <v>0</v>
      </c>
      <c r="BJ815" s="18" t="s">
        <v>86</v>
      </c>
      <c r="BK815" s="231">
        <f>ROUND(I815*H815,2)</f>
        <v>0</v>
      </c>
      <c r="BL815" s="18" t="s">
        <v>161</v>
      </c>
      <c r="BM815" s="230" t="s">
        <v>1304</v>
      </c>
    </row>
    <row r="816" s="15" customFormat="1">
      <c r="A816" s="15"/>
      <c r="B816" s="258"/>
      <c r="C816" s="259"/>
      <c r="D816" s="234" t="s">
        <v>163</v>
      </c>
      <c r="E816" s="260" t="s">
        <v>1</v>
      </c>
      <c r="F816" s="261" t="s">
        <v>1305</v>
      </c>
      <c r="G816" s="259"/>
      <c r="H816" s="260" t="s">
        <v>1</v>
      </c>
      <c r="I816" s="262"/>
      <c r="J816" s="259"/>
      <c r="K816" s="259"/>
      <c r="L816" s="263"/>
      <c r="M816" s="264"/>
      <c r="N816" s="265"/>
      <c r="O816" s="265"/>
      <c r="P816" s="265"/>
      <c r="Q816" s="265"/>
      <c r="R816" s="265"/>
      <c r="S816" s="265"/>
      <c r="T816" s="266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7" t="s">
        <v>163</v>
      </c>
      <c r="AU816" s="267" t="s">
        <v>88</v>
      </c>
      <c r="AV816" s="15" t="s">
        <v>86</v>
      </c>
      <c r="AW816" s="15" t="s">
        <v>35</v>
      </c>
      <c r="AX816" s="15" t="s">
        <v>78</v>
      </c>
      <c r="AY816" s="267" t="s">
        <v>153</v>
      </c>
    </row>
    <row r="817" s="13" customFormat="1">
      <c r="A817" s="13"/>
      <c r="B817" s="232"/>
      <c r="C817" s="233"/>
      <c r="D817" s="234" t="s">
        <v>163</v>
      </c>
      <c r="E817" s="235" t="s">
        <v>1</v>
      </c>
      <c r="F817" s="236" t="s">
        <v>1306</v>
      </c>
      <c r="G817" s="233"/>
      <c r="H817" s="237">
        <v>8.3100000000000005</v>
      </c>
      <c r="I817" s="238"/>
      <c r="J817" s="233"/>
      <c r="K817" s="233"/>
      <c r="L817" s="239"/>
      <c r="M817" s="240"/>
      <c r="N817" s="241"/>
      <c r="O817" s="241"/>
      <c r="P817" s="241"/>
      <c r="Q817" s="241"/>
      <c r="R817" s="241"/>
      <c r="S817" s="241"/>
      <c r="T817" s="24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3" t="s">
        <v>163</v>
      </c>
      <c r="AU817" s="243" t="s">
        <v>88</v>
      </c>
      <c r="AV817" s="13" t="s">
        <v>88</v>
      </c>
      <c r="AW817" s="13" t="s">
        <v>35</v>
      </c>
      <c r="AX817" s="13" t="s">
        <v>78</v>
      </c>
      <c r="AY817" s="243" t="s">
        <v>153</v>
      </c>
    </row>
    <row r="818" s="13" customFormat="1">
      <c r="A818" s="13"/>
      <c r="B818" s="232"/>
      <c r="C818" s="233"/>
      <c r="D818" s="234" t="s">
        <v>163</v>
      </c>
      <c r="E818" s="235" t="s">
        <v>1</v>
      </c>
      <c r="F818" s="236" t="s">
        <v>1307</v>
      </c>
      <c r="G818" s="233"/>
      <c r="H818" s="237">
        <v>26.510000000000002</v>
      </c>
      <c r="I818" s="238"/>
      <c r="J818" s="233"/>
      <c r="K818" s="233"/>
      <c r="L818" s="239"/>
      <c r="M818" s="240"/>
      <c r="N818" s="241"/>
      <c r="O818" s="241"/>
      <c r="P818" s="241"/>
      <c r="Q818" s="241"/>
      <c r="R818" s="241"/>
      <c r="S818" s="241"/>
      <c r="T818" s="24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3" t="s">
        <v>163</v>
      </c>
      <c r="AU818" s="243" t="s">
        <v>88</v>
      </c>
      <c r="AV818" s="13" t="s">
        <v>88</v>
      </c>
      <c r="AW818" s="13" t="s">
        <v>35</v>
      </c>
      <c r="AX818" s="13" t="s">
        <v>78</v>
      </c>
      <c r="AY818" s="243" t="s">
        <v>153</v>
      </c>
    </row>
    <row r="819" s="13" customFormat="1">
      <c r="A819" s="13"/>
      <c r="B819" s="232"/>
      <c r="C819" s="233"/>
      <c r="D819" s="234" t="s">
        <v>163</v>
      </c>
      <c r="E819" s="235" t="s">
        <v>1</v>
      </c>
      <c r="F819" s="236" t="s">
        <v>950</v>
      </c>
      <c r="G819" s="233"/>
      <c r="H819" s="237">
        <v>24.059999999999999</v>
      </c>
      <c r="I819" s="238"/>
      <c r="J819" s="233"/>
      <c r="K819" s="233"/>
      <c r="L819" s="239"/>
      <c r="M819" s="240"/>
      <c r="N819" s="241"/>
      <c r="O819" s="241"/>
      <c r="P819" s="241"/>
      <c r="Q819" s="241"/>
      <c r="R819" s="241"/>
      <c r="S819" s="241"/>
      <c r="T819" s="24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3" t="s">
        <v>163</v>
      </c>
      <c r="AU819" s="243" t="s">
        <v>88</v>
      </c>
      <c r="AV819" s="13" t="s">
        <v>88</v>
      </c>
      <c r="AW819" s="13" t="s">
        <v>35</v>
      </c>
      <c r="AX819" s="13" t="s">
        <v>78</v>
      </c>
      <c r="AY819" s="243" t="s">
        <v>153</v>
      </c>
    </row>
    <row r="820" s="13" customFormat="1">
      <c r="A820" s="13"/>
      <c r="B820" s="232"/>
      <c r="C820" s="233"/>
      <c r="D820" s="234" t="s">
        <v>163</v>
      </c>
      <c r="E820" s="235" t="s">
        <v>1</v>
      </c>
      <c r="F820" s="236" t="s">
        <v>1308</v>
      </c>
      <c r="G820" s="233"/>
      <c r="H820" s="237">
        <v>21.07</v>
      </c>
      <c r="I820" s="238"/>
      <c r="J820" s="233"/>
      <c r="K820" s="233"/>
      <c r="L820" s="239"/>
      <c r="M820" s="240"/>
      <c r="N820" s="241"/>
      <c r="O820" s="241"/>
      <c r="P820" s="241"/>
      <c r="Q820" s="241"/>
      <c r="R820" s="241"/>
      <c r="S820" s="241"/>
      <c r="T820" s="24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3" t="s">
        <v>163</v>
      </c>
      <c r="AU820" s="243" t="s">
        <v>88</v>
      </c>
      <c r="AV820" s="13" t="s">
        <v>88</v>
      </c>
      <c r="AW820" s="13" t="s">
        <v>35</v>
      </c>
      <c r="AX820" s="13" t="s">
        <v>78</v>
      </c>
      <c r="AY820" s="243" t="s">
        <v>153</v>
      </c>
    </row>
    <row r="821" s="13" customFormat="1">
      <c r="A821" s="13"/>
      <c r="B821" s="232"/>
      <c r="C821" s="233"/>
      <c r="D821" s="234" t="s">
        <v>163</v>
      </c>
      <c r="E821" s="235" t="s">
        <v>1</v>
      </c>
      <c r="F821" s="236" t="s">
        <v>1309</v>
      </c>
      <c r="G821" s="233"/>
      <c r="H821" s="237">
        <v>13.210000000000001</v>
      </c>
      <c r="I821" s="238"/>
      <c r="J821" s="233"/>
      <c r="K821" s="233"/>
      <c r="L821" s="239"/>
      <c r="M821" s="240"/>
      <c r="N821" s="241"/>
      <c r="O821" s="241"/>
      <c r="P821" s="241"/>
      <c r="Q821" s="241"/>
      <c r="R821" s="241"/>
      <c r="S821" s="241"/>
      <c r="T821" s="24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3" t="s">
        <v>163</v>
      </c>
      <c r="AU821" s="243" t="s">
        <v>88</v>
      </c>
      <c r="AV821" s="13" t="s">
        <v>88</v>
      </c>
      <c r="AW821" s="13" t="s">
        <v>35</v>
      </c>
      <c r="AX821" s="13" t="s">
        <v>78</v>
      </c>
      <c r="AY821" s="243" t="s">
        <v>153</v>
      </c>
    </row>
    <row r="822" s="13" customFormat="1">
      <c r="A822" s="13"/>
      <c r="B822" s="232"/>
      <c r="C822" s="233"/>
      <c r="D822" s="234" t="s">
        <v>163</v>
      </c>
      <c r="E822" s="235" t="s">
        <v>1</v>
      </c>
      <c r="F822" s="236" t="s">
        <v>1310</v>
      </c>
      <c r="G822" s="233"/>
      <c r="H822" s="237">
        <v>2.7599999999999998</v>
      </c>
      <c r="I822" s="238"/>
      <c r="J822" s="233"/>
      <c r="K822" s="233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163</v>
      </c>
      <c r="AU822" s="243" t="s">
        <v>88</v>
      </c>
      <c r="AV822" s="13" t="s">
        <v>88</v>
      </c>
      <c r="AW822" s="13" t="s">
        <v>35</v>
      </c>
      <c r="AX822" s="13" t="s">
        <v>78</v>
      </c>
      <c r="AY822" s="243" t="s">
        <v>153</v>
      </c>
    </row>
    <row r="823" s="13" customFormat="1">
      <c r="A823" s="13"/>
      <c r="B823" s="232"/>
      <c r="C823" s="233"/>
      <c r="D823" s="234" t="s">
        <v>163</v>
      </c>
      <c r="E823" s="235" t="s">
        <v>1</v>
      </c>
      <c r="F823" s="236" t="s">
        <v>1311</v>
      </c>
      <c r="G823" s="233"/>
      <c r="H823" s="237">
        <v>4.0899999999999999</v>
      </c>
      <c r="I823" s="238"/>
      <c r="J823" s="233"/>
      <c r="K823" s="233"/>
      <c r="L823" s="239"/>
      <c r="M823" s="240"/>
      <c r="N823" s="241"/>
      <c r="O823" s="241"/>
      <c r="P823" s="241"/>
      <c r="Q823" s="241"/>
      <c r="R823" s="241"/>
      <c r="S823" s="241"/>
      <c r="T823" s="242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3" t="s">
        <v>163</v>
      </c>
      <c r="AU823" s="243" t="s">
        <v>88</v>
      </c>
      <c r="AV823" s="13" t="s">
        <v>88</v>
      </c>
      <c r="AW823" s="13" t="s">
        <v>35</v>
      </c>
      <c r="AX823" s="13" t="s">
        <v>78</v>
      </c>
      <c r="AY823" s="243" t="s">
        <v>153</v>
      </c>
    </row>
    <row r="824" s="13" customFormat="1">
      <c r="A824" s="13"/>
      <c r="B824" s="232"/>
      <c r="C824" s="233"/>
      <c r="D824" s="234" t="s">
        <v>163</v>
      </c>
      <c r="E824" s="235" t="s">
        <v>1</v>
      </c>
      <c r="F824" s="236" t="s">
        <v>1312</v>
      </c>
      <c r="G824" s="233"/>
      <c r="H824" s="237">
        <v>2.04</v>
      </c>
      <c r="I824" s="238"/>
      <c r="J824" s="233"/>
      <c r="K824" s="233"/>
      <c r="L824" s="239"/>
      <c r="M824" s="240"/>
      <c r="N824" s="241"/>
      <c r="O824" s="241"/>
      <c r="P824" s="241"/>
      <c r="Q824" s="241"/>
      <c r="R824" s="241"/>
      <c r="S824" s="241"/>
      <c r="T824" s="24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3" t="s">
        <v>163</v>
      </c>
      <c r="AU824" s="243" t="s">
        <v>88</v>
      </c>
      <c r="AV824" s="13" t="s">
        <v>88</v>
      </c>
      <c r="AW824" s="13" t="s">
        <v>35</v>
      </c>
      <c r="AX824" s="13" t="s">
        <v>78</v>
      </c>
      <c r="AY824" s="243" t="s">
        <v>153</v>
      </c>
    </row>
    <row r="825" s="13" customFormat="1">
      <c r="A825" s="13"/>
      <c r="B825" s="232"/>
      <c r="C825" s="233"/>
      <c r="D825" s="234" t="s">
        <v>163</v>
      </c>
      <c r="E825" s="235" t="s">
        <v>1</v>
      </c>
      <c r="F825" s="236" t="s">
        <v>1313</v>
      </c>
      <c r="G825" s="233"/>
      <c r="H825" s="237">
        <v>9.5999999999999996</v>
      </c>
      <c r="I825" s="238"/>
      <c r="J825" s="233"/>
      <c r="K825" s="233"/>
      <c r="L825" s="239"/>
      <c r="M825" s="240"/>
      <c r="N825" s="241"/>
      <c r="O825" s="241"/>
      <c r="P825" s="241"/>
      <c r="Q825" s="241"/>
      <c r="R825" s="241"/>
      <c r="S825" s="241"/>
      <c r="T825" s="24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3" t="s">
        <v>163</v>
      </c>
      <c r="AU825" s="243" t="s">
        <v>88</v>
      </c>
      <c r="AV825" s="13" t="s">
        <v>88</v>
      </c>
      <c r="AW825" s="13" t="s">
        <v>35</v>
      </c>
      <c r="AX825" s="13" t="s">
        <v>78</v>
      </c>
      <c r="AY825" s="243" t="s">
        <v>153</v>
      </c>
    </row>
    <row r="826" s="13" customFormat="1">
      <c r="A826" s="13"/>
      <c r="B826" s="232"/>
      <c r="C826" s="233"/>
      <c r="D826" s="234" t="s">
        <v>163</v>
      </c>
      <c r="E826" s="235" t="s">
        <v>1</v>
      </c>
      <c r="F826" s="236" t="s">
        <v>1314</v>
      </c>
      <c r="G826" s="233"/>
      <c r="H826" s="237">
        <v>50.07</v>
      </c>
      <c r="I826" s="238"/>
      <c r="J826" s="233"/>
      <c r="K826" s="233"/>
      <c r="L826" s="239"/>
      <c r="M826" s="240"/>
      <c r="N826" s="241"/>
      <c r="O826" s="241"/>
      <c r="P826" s="241"/>
      <c r="Q826" s="241"/>
      <c r="R826" s="241"/>
      <c r="S826" s="241"/>
      <c r="T826" s="24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3" t="s">
        <v>163</v>
      </c>
      <c r="AU826" s="243" t="s">
        <v>88</v>
      </c>
      <c r="AV826" s="13" t="s">
        <v>88</v>
      </c>
      <c r="AW826" s="13" t="s">
        <v>35</v>
      </c>
      <c r="AX826" s="13" t="s">
        <v>78</v>
      </c>
      <c r="AY826" s="243" t="s">
        <v>153</v>
      </c>
    </row>
    <row r="827" s="13" customFormat="1">
      <c r="A827" s="13"/>
      <c r="B827" s="232"/>
      <c r="C827" s="233"/>
      <c r="D827" s="234" t="s">
        <v>163</v>
      </c>
      <c r="E827" s="235" t="s">
        <v>1</v>
      </c>
      <c r="F827" s="236" t="s">
        <v>1315</v>
      </c>
      <c r="G827" s="233"/>
      <c r="H827" s="237">
        <v>12.630000000000001</v>
      </c>
      <c r="I827" s="238"/>
      <c r="J827" s="233"/>
      <c r="K827" s="233"/>
      <c r="L827" s="239"/>
      <c r="M827" s="240"/>
      <c r="N827" s="241"/>
      <c r="O827" s="241"/>
      <c r="P827" s="241"/>
      <c r="Q827" s="241"/>
      <c r="R827" s="241"/>
      <c r="S827" s="241"/>
      <c r="T827" s="24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3" t="s">
        <v>163</v>
      </c>
      <c r="AU827" s="243" t="s">
        <v>88</v>
      </c>
      <c r="AV827" s="13" t="s">
        <v>88</v>
      </c>
      <c r="AW827" s="13" t="s">
        <v>35</v>
      </c>
      <c r="AX827" s="13" t="s">
        <v>78</v>
      </c>
      <c r="AY827" s="243" t="s">
        <v>153</v>
      </c>
    </row>
    <row r="828" s="16" customFormat="1">
      <c r="A828" s="16"/>
      <c r="B828" s="278"/>
      <c r="C828" s="279"/>
      <c r="D828" s="234" t="s">
        <v>163</v>
      </c>
      <c r="E828" s="280" t="s">
        <v>1</v>
      </c>
      <c r="F828" s="281" t="s">
        <v>606</v>
      </c>
      <c r="G828" s="279"/>
      <c r="H828" s="282">
        <v>174.34999999999999</v>
      </c>
      <c r="I828" s="283"/>
      <c r="J828" s="279"/>
      <c r="K828" s="279"/>
      <c r="L828" s="284"/>
      <c r="M828" s="285"/>
      <c r="N828" s="286"/>
      <c r="O828" s="286"/>
      <c r="P828" s="286"/>
      <c r="Q828" s="286"/>
      <c r="R828" s="286"/>
      <c r="S828" s="286"/>
      <c r="T828" s="287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T828" s="288" t="s">
        <v>163</v>
      </c>
      <c r="AU828" s="288" t="s">
        <v>88</v>
      </c>
      <c r="AV828" s="16" t="s">
        <v>173</v>
      </c>
      <c r="AW828" s="16" t="s">
        <v>35</v>
      </c>
      <c r="AX828" s="16" t="s">
        <v>78</v>
      </c>
      <c r="AY828" s="288" t="s">
        <v>153</v>
      </c>
    </row>
    <row r="829" s="15" customFormat="1">
      <c r="A829" s="15"/>
      <c r="B829" s="258"/>
      <c r="C829" s="259"/>
      <c r="D829" s="234" t="s">
        <v>163</v>
      </c>
      <c r="E829" s="260" t="s">
        <v>1</v>
      </c>
      <c r="F829" s="261" t="s">
        <v>1316</v>
      </c>
      <c r="G829" s="259"/>
      <c r="H829" s="260" t="s">
        <v>1</v>
      </c>
      <c r="I829" s="262"/>
      <c r="J829" s="259"/>
      <c r="K829" s="259"/>
      <c r="L829" s="263"/>
      <c r="M829" s="264"/>
      <c r="N829" s="265"/>
      <c r="O829" s="265"/>
      <c r="P829" s="265"/>
      <c r="Q829" s="265"/>
      <c r="R829" s="265"/>
      <c r="S829" s="265"/>
      <c r="T829" s="266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67" t="s">
        <v>163</v>
      </c>
      <c r="AU829" s="267" t="s">
        <v>88</v>
      </c>
      <c r="AV829" s="15" t="s">
        <v>86</v>
      </c>
      <c r="AW829" s="15" t="s">
        <v>35</v>
      </c>
      <c r="AX829" s="15" t="s">
        <v>78</v>
      </c>
      <c r="AY829" s="267" t="s">
        <v>153</v>
      </c>
    </row>
    <row r="830" s="13" customFormat="1">
      <c r="A830" s="13"/>
      <c r="B830" s="232"/>
      <c r="C830" s="233"/>
      <c r="D830" s="234" t="s">
        <v>163</v>
      </c>
      <c r="E830" s="235" t="s">
        <v>1</v>
      </c>
      <c r="F830" s="236" t="s">
        <v>1317</v>
      </c>
      <c r="G830" s="233"/>
      <c r="H830" s="237">
        <v>12.880000000000001</v>
      </c>
      <c r="I830" s="238"/>
      <c r="J830" s="233"/>
      <c r="K830" s="233"/>
      <c r="L830" s="239"/>
      <c r="M830" s="240"/>
      <c r="N830" s="241"/>
      <c r="O830" s="241"/>
      <c r="P830" s="241"/>
      <c r="Q830" s="241"/>
      <c r="R830" s="241"/>
      <c r="S830" s="241"/>
      <c r="T830" s="24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3" t="s">
        <v>163</v>
      </c>
      <c r="AU830" s="243" t="s">
        <v>88</v>
      </c>
      <c r="AV830" s="13" t="s">
        <v>88</v>
      </c>
      <c r="AW830" s="13" t="s">
        <v>35</v>
      </c>
      <c r="AX830" s="13" t="s">
        <v>78</v>
      </c>
      <c r="AY830" s="243" t="s">
        <v>153</v>
      </c>
    </row>
    <row r="831" s="13" customFormat="1">
      <c r="A831" s="13"/>
      <c r="B831" s="232"/>
      <c r="C831" s="233"/>
      <c r="D831" s="234" t="s">
        <v>163</v>
      </c>
      <c r="E831" s="235" t="s">
        <v>1</v>
      </c>
      <c r="F831" s="236" t="s">
        <v>1318</v>
      </c>
      <c r="G831" s="233"/>
      <c r="H831" s="237">
        <v>74.560000000000002</v>
      </c>
      <c r="I831" s="238"/>
      <c r="J831" s="233"/>
      <c r="K831" s="233"/>
      <c r="L831" s="239"/>
      <c r="M831" s="240"/>
      <c r="N831" s="241"/>
      <c r="O831" s="241"/>
      <c r="P831" s="241"/>
      <c r="Q831" s="241"/>
      <c r="R831" s="241"/>
      <c r="S831" s="241"/>
      <c r="T831" s="24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3" t="s">
        <v>163</v>
      </c>
      <c r="AU831" s="243" t="s">
        <v>88</v>
      </c>
      <c r="AV831" s="13" t="s">
        <v>88</v>
      </c>
      <c r="AW831" s="13" t="s">
        <v>35</v>
      </c>
      <c r="AX831" s="13" t="s">
        <v>78</v>
      </c>
      <c r="AY831" s="243" t="s">
        <v>153</v>
      </c>
    </row>
    <row r="832" s="13" customFormat="1">
      <c r="A832" s="13"/>
      <c r="B832" s="232"/>
      <c r="C832" s="233"/>
      <c r="D832" s="234" t="s">
        <v>163</v>
      </c>
      <c r="E832" s="235" t="s">
        <v>1</v>
      </c>
      <c r="F832" s="236" t="s">
        <v>1319</v>
      </c>
      <c r="G832" s="233"/>
      <c r="H832" s="237">
        <v>48.439999999999998</v>
      </c>
      <c r="I832" s="238"/>
      <c r="J832" s="233"/>
      <c r="K832" s="233"/>
      <c r="L832" s="239"/>
      <c r="M832" s="240"/>
      <c r="N832" s="241"/>
      <c r="O832" s="241"/>
      <c r="P832" s="241"/>
      <c r="Q832" s="241"/>
      <c r="R832" s="241"/>
      <c r="S832" s="241"/>
      <c r="T832" s="24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3" t="s">
        <v>163</v>
      </c>
      <c r="AU832" s="243" t="s">
        <v>88</v>
      </c>
      <c r="AV832" s="13" t="s">
        <v>88</v>
      </c>
      <c r="AW832" s="13" t="s">
        <v>35</v>
      </c>
      <c r="AX832" s="13" t="s">
        <v>78</v>
      </c>
      <c r="AY832" s="243" t="s">
        <v>153</v>
      </c>
    </row>
    <row r="833" s="13" customFormat="1">
      <c r="A833" s="13"/>
      <c r="B833" s="232"/>
      <c r="C833" s="233"/>
      <c r="D833" s="234" t="s">
        <v>163</v>
      </c>
      <c r="E833" s="235" t="s">
        <v>1</v>
      </c>
      <c r="F833" s="236" t="s">
        <v>1320</v>
      </c>
      <c r="G833" s="233"/>
      <c r="H833" s="237">
        <v>21.73</v>
      </c>
      <c r="I833" s="238"/>
      <c r="J833" s="233"/>
      <c r="K833" s="233"/>
      <c r="L833" s="239"/>
      <c r="M833" s="240"/>
      <c r="N833" s="241"/>
      <c r="O833" s="241"/>
      <c r="P833" s="241"/>
      <c r="Q833" s="241"/>
      <c r="R833" s="241"/>
      <c r="S833" s="241"/>
      <c r="T833" s="24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3" t="s">
        <v>163</v>
      </c>
      <c r="AU833" s="243" t="s">
        <v>88</v>
      </c>
      <c r="AV833" s="13" t="s">
        <v>88</v>
      </c>
      <c r="AW833" s="13" t="s">
        <v>35</v>
      </c>
      <c r="AX833" s="13" t="s">
        <v>78</v>
      </c>
      <c r="AY833" s="243" t="s">
        <v>153</v>
      </c>
    </row>
    <row r="834" s="13" customFormat="1">
      <c r="A834" s="13"/>
      <c r="B834" s="232"/>
      <c r="C834" s="233"/>
      <c r="D834" s="234" t="s">
        <v>163</v>
      </c>
      <c r="E834" s="235" t="s">
        <v>1</v>
      </c>
      <c r="F834" s="236" t="s">
        <v>1321</v>
      </c>
      <c r="G834" s="233"/>
      <c r="H834" s="237">
        <v>8.2699999999999996</v>
      </c>
      <c r="I834" s="238"/>
      <c r="J834" s="233"/>
      <c r="K834" s="233"/>
      <c r="L834" s="239"/>
      <c r="M834" s="240"/>
      <c r="N834" s="241"/>
      <c r="O834" s="241"/>
      <c r="P834" s="241"/>
      <c r="Q834" s="241"/>
      <c r="R834" s="241"/>
      <c r="S834" s="241"/>
      <c r="T834" s="24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3" t="s">
        <v>163</v>
      </c>
      <c r="AU834" s="243" t="s">
        <v>88</v>
      </c>
      <c r="AV834" s="13" t="s">
        <v>88</v>
      </c>
      <c r="AW834" s="13" t="s">
        <v>35</v>
      </c>
      <c r="AX834" s="13" t="s">
        <v>78</v>
      </c>
      <c r="AY834" s="243" t="s">
        <v>153</v>
      </c>
    </row>
    <row r="835" s="13" customFormat="1">
      <c r="A835" s="13"/>
      <c r="B835" s="232"/>
      <c r="C835" s="233"/>
      <c r="D835" s="234" t="s">
        <v>163</v>
      </c>
      <c r="E835" s="235" t="s">
        <v>1</v>
      </c>
      <c r="F835" s="236" t="s">
        <v>952</v>
      </c>
      <c r="G835" s="233"/>
      <c r="H835" s="237">
        <v>15.6</v>
      </c>
      <c r="I835" s="238"/>
      <c r="J835" s="233"/>
      <c r="K835" s="233"/>
      <c r="L835" s="239"/>
      <c r="M835" s="240"/>
      <c r="N835" s="241"/>
      <c r="O835" s="241"/>
      <c r="P835" s="241"/>
      <c r="Q835" s="241"/>
      <c r="R835" s="241"/>
      <c r="S835" s="241"/>
      <c r="T835" s="24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3" t="s">
        <v>163</v>
      </c>
      <c r="AU835" s="243" t="s">
        <v>88</v>
      </c>
      <c r="AV835" s="13" t="s">
        <v>88</v>
      </c>
      <c r="AW835" s="13" t="s">
        <v>35</v>
      </c>
      <c r="AX835" s="13" t="s">
        <v>78</v>
      </c>
      <c r="AY835" s="243" t="s">
        <v>153</v>
      </c>
    </row>
    <row r="836" s="16" customFormat="1">
      <c r="A836" s="16"/>
      <c r="B836" s="278"/>
      <c r="C836" s="279"/>
      <c r="D836" s="234" t="s">
        <v>163</v>
      </c>
      <c r="E836" s="280" t="s">
        <v>1</v>
      </c>
      <c r="F836" s="281" t="s">
        <v>606</v>
      </c>
      <c r="G836" s="279"/>
      <c r="H836" s="282">
        <v>181.47999999999999</v>
      </c>
      <c r="I836" s="283"/>
      <c r="J836" s="279"/>
      <c r="K836" s="279"/>
      <c r="L836" s="284"/>
      <c r="M836" s="285"/>
      <c r="N836" s="286"/>
      <c r="O836" s="286"/>
      <c r="P836" s="286"/>
      <c r="Q836" s="286"/>
      <c r="R836" s="286"/>
      <c r="S836" s="286"/>
      <c r="T836" s="287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T836" s="288" t="s">
        <v>163</v>
      </c>
      <c r="AU836" s="288" t="s">
        <v>88</v>
      </c>
      <c r="AV836" s="16" t="s">
        <v>173</v>
      </c>
      <c r="AW836" s="16" t="s">
        <v>35</v>
      </c>
      <c r="AX836" s="16" t="s">
        <v>78</v>
      </c>
      <c r="AY836" s="288" t="s">
        <v>153</v>
      </c>
    </row>
    <row r="837" s="15" customFormat="1">
      <c r="A837" s="15"/>
      <c r="B837" s="258"/>
      <c r="C837" s="259"/>
      <c r="D837" s="234" t="s">
        <v>163</v>
      </c>
      <c r="E837" s="260" t="s">
        <v>1</v>
      </c>
      <c r="F837" s="261" t="s">
        <v>1322</v>
      </c>
      <c r="G837" s="259"/>
      <c r="H837" s="260" t="s">
        <v>1</v>
      </c>
      <c r="I837" s="262"/>
      <c r="J837" s="259"/>
      <c r="K837" s="259"/>
      <c r="L837" s="263"/>
      <c r="M837" s="264"/>
      <c r="N837" s="265"/>
      <c r="O837" s="265"/>
      <c r="P837" s="265"/>
      <c r="Q837" s="265"/>
      <c r="R837" s="265"/>
      <c r="S837" s="265"/>
      <c r="T837" s="266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67" t="s">
        <v>163</v>
      </c>
      <c r="AU837" s="267" t="s">
        <v>88</v>
      </c>
      <c r="AV837" s="15" t="s">
        <v>86</v>
      </c>
      <c r="AW837" s="15" t="s">
        <v>35</v>
      </c>
      <c r="AX837" s="15" t="s">
        <v>78</v>
      </c>
      <c r="AY837" s="267" t="s">
        <v>153</v>
      </c>
    </row>
    <row r="838" s="13" customFormat="1">
      <c r="A838" s="13"/>
      <c r="B838" s="232"/>
      <c r="C838" s="233"/>
      <c r="D838" s="234" t="s">
        <v>163</v>
      </c>
      <c r="E838" s="235" t="s">
        <v>1</v>
      </c>
      <c r="F838" s="236" t="s">
        <v>1323</v>
      </c>
      <c r="G838" s="233"/>
      <c r="H838" s="237">
        <v>26.57</v>
      </c>
      <c r="I838" s="238"/>
      <c r="J838" s="233"/>
      <c r="K838" s="233"/>
      <c r="L838" s="239"/>
      <c r="M838" s="240"/>
      <c r="N838" s="241"/>
      <c r="O838" s="241"/>
      <c r="P838" s="241"/>
      <c r="Q838" s="241"/>
      <c r="R838" s="241"/>
      <c r="S838" s="241"/>
      <c r="T838" s="24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3" t="s">
        <v>163</v>
      </c>
      <c r="AU838" s="243" t="s">
        <v>88</v>
      </c>
      <c r="AV838" s="13" t="s">
        <v>88</v>
      </c>
      <c r="AW838" s="13" t="s">
        <v>35</v>
      </c>
      <c r="AX838" s="13" t="s">
        <v>78</v>
      </c>
      <c r="AY838" s="243" t="s">
        <v>153</v>
      </c>
    </row>
    <row r="839" s="13" customFormat="1">
      <c r="A839" s="13"/>
      <c r="B839" s="232"/>
      <c r="C839" s="233"/>
      <c r="D839" s="234" t="s">
        <v>163</v>
      </c>
      <c r="E839" s="235" t="s">
        <v>1</v>
      </c>
      <c r="F839" s="236" t="s">
        <v>1324</v>
      </c>
      <c r="G839" s="233"/>
      <c r="H839" s="237">
        <v>13.220000000000001</v>
      </c>
      <c r="I839" s="238"/>
      <c r="J839" s="233"/>
      <c r="K839" s="233"/>
      <c r="L839" s="239"/>
      <c r="M839" s="240"/>
      <c r="N839" s="241"/>
      <c r="O839" s="241"/>
      <c r="P839" s="241"/>
      <c r="Q839" s="241"/>
      <c r="R839" s="241"/>
      <c r="S839" s="241"/>
      <c r="T839" s="24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3" t="s">
        <v>163</v>
      </c>
      <c r="AU839" s="243" t="s">
        <v>88</v>
      </c>
      <c r="AV839" s="13" t="s">
        <v>88</v>
      </c>
      <c r="AW839" s="13" t="s">
        <v>35</v>
      </c>
      <c r="AX839" s="13" t="s">
        <v>78</v>
      </c>
      <c r="AY839" s="243" t="s">
        <v>153</v>
      </c>
    </row>
    <row r="840" s="13" customFormat="1">
      <c r="A840" s="13"/>
      <c r="B840" s="232"/>
      <c r="C840" s="233"/>
      <c r="D840" s="234" t="s">
        <v>163</v>
      </c>
      <c r="E840" s="235" t="s">
        <v>1</v>
      </c>
      <c r="F840" s="236" t="s">
        <v>1325</v>
      </c>
      <c r="G840" s="233"/>
      <c r="H840" s="237">
        <v>6.4400000000000004</v>
      </c>
      <c r="I840" s="238"/>
      <c r="J840" s="233"/>
      <c r="K840" s="233"/>
      <c r="L840" s="239"/>
      <c r="M840" s="240"/>
      <c r="N840" s="241"/>
      <c r="O840" s="241"/>
      <c r="P840" s="241"/>
      <c r="Q840" s="241"/>
      <c r="R840" s="241"/>
      <c r="S840" s="241"/>
      <c r="T840" s="24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3" t="s">
        <v>163</v>
      </c>
      <c r="AU840" s="243" t="s">
        <v>88</v>
      </c>
      <c r="AV840" s="13" t="s">
        <v>88</v>
      </c>
      <c r="AW840" s="13" t="s">
        <v>35</v>
      </c>
      <c r="AX840" s="13" t="s">
        <v>78</v>
      </c>
      <c r="AY840" s="243" t="s">
        <v>153</v>
      </c>
    </row>
    <row r="841" s="13" customFormat="1">
      <c r="A841" s="13"/>
      <c r="B841" s="232"/>
      <c r="C841" s="233"/>
      <c r="D841" s="234" t="s">
        <v>163</v>
      </c>
      <c r="E841" s="235" t="s">
        <v>1</v>
      </c>
      <c r="F841" s="236" t="s">
        <v>1326</v>
      </c>
      <c r="G841" s="233"/>
      <c r="H841" s="237">
        <v>2.8500000000000001</v>
      </c>
      <c r="I841" s="238"/>
      <c r="J841" s="233"/>
      <c r="K841" s="233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163</v>
      </c>
      <c r="AU841" s="243" t="s">
        <v>88</v>
      </c>
      <c r="AV841" s="13" t="s">
        <v>88</v>
      </c>
      <c r="AW841" s="13" t="s">
        <v>35</v>
      </c>
      <c r="AX841" s="13" t="s">
        <v>78</v>
      </c>
      <c r="AY841" s="243" t="s">
        <v>153</v>
      </c>
    </row>
    <row r="842" s="13" customFormat="1">
      <c r="A842" s="13"/>
      <c r="B842" s="232"/>
      <c r="C842" s="233"/>
      <c r="D842" s="234" t="s">
        <v>163</v>
      </c>
      <c r="E842" s="235" t="s">
        <v>1</v>
      </c>
      <c r="F842" s="236" t="s">
        <v>1327</v>
      </c>
      <c r="G842" s="233"/>
      <c r="H842" s="237">
        <v>36.560000000000002</v>
      </c>
      <c r="I842" s="238"/>
      <c r="J842" s="233"/>
      <c r="K842" s="233"/>
      <c r="L842" s="239"/>
      <c r="M842" s="240"/>
      <c r="N842" s="241"/>
      <c r="O842" s="241"/>
      <c r="P842" s="241"/>
      <c r="Q842" s="241"/>
      <c r="R842" s="241"/>
      <c r="S842" s="241"/>
      <c r="T842" s="24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3" t="s">
        <v>163</v>
      </c>
      <c r="AU842" s="243" t="s">
        <v>88</v>
      </c>
      <c r="AV842" s="13" t="s">
        <v>88</v>
      </c>
      <c r="AW842" s="13" t="s">
        <v>35</v>
      </c>
      <c r="AX842" s="13" t="s">
        <v>78</v>
      </c>
      <c r="AY842" s="243" t="s">
        <v>153</v>
      </c>
    </row>
    <row r="843" s="13" customFormat="1">
      <c r="A843" s="13"/>
      <c r="B843" s="232"/>
      <c r="C843" s="233"/>
      <c r="D843" s="234" t="s">
        <v>163</v>
      </c>
      <c r="E843" s="235" t="s">
        <v>1</v>
      </c>
      <c r="F843" s="236" t="s">
        <v>1328</v>
      </c>
      <c r="G843" s="233"/>
      <c r="H843" s="237">
        <v>7.4800000000000004</v>
      </c>
      <c r="I843" s="238"/>
      <c r="J843" s="233"/>
      <c r="K843" s="233"/>
      <c r="L843" s="239"/>
      <c r="M843" s="240"/>
      <c r="N843" s="241"/>
      <c r="O843" s="241"/>
      <c r="P843" s="241"/>
      <c r="Q843" s="241"/>
      <c r="R843" s="241"/>
      <c r="S843" s="241"/>
      <c r="T843" s="24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3" t="s">
        <v>163</v>
      </c>
      <c r="AU843" s="243" t="s">
        <v>88</v>
      </c>
      <c r="AV843" s="13" t="s">
        <v>88</v>
      </c>
      <c r="AW843" s="13" t="s">
        <v>35</v>
      </c>
      <c r="AX843" s="13" t="s">
        <v>78</v>
      </c>
      <c r="AY843" s="243" t="s">
        <v>153</v>
      </c>
    </row>
    <row r="844" s="16" customFormat="1">
      <c r="A844" s="16"/>
      <c r="B844" s="278"/>
      <c r="C844" s="279"/>
      <c r="D844" s="234" t="s">
        <v>163</v>
      </c>
      <c r="E844" s="280" t="s">
        <v>1</v>
      </c>
      <c r="F844" s="281" t="s">
        <v>606</v>
      </c>
      <c r="G844" s="279"/>
      <c r="H844" s="282">
        <v>93.120000000000005</v>
      </c>
      <c r="I844" s="283"/>
      <c r="J844" s="279"/>
      <c r="K844" s="279"/>
      <c r="L844" s="284"/>
      <c r="M844" s="285"/>
      <c r="N844" s="286"/>
      <c r="O844" s="286"/>
      <c r="P844" s="286"/>
      <c r="Q844" s="286"/>
      <c r="R844" s="286"/>
      <c r="S844" s="286"/>
      <c r="T844" s="287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T844" s="288" t="s">
        <v>163</v>
      </c>
      <c r="AU844" s="288" t="s">
        <v>88</v>
      </c>
      <c r="AV844" s="16" t="s">
        <v>173</v>
      </c>
      <c r="AW844" s="16" t="s">
        <v>35</v>
      </c>
      <c r="AX844" s="16" t="s">
        <v>78</v>
      </c>
      <c r="AY844" s="288" t="s">
        <v>153</v>
      </c>
    </row>
    <row r="845" s="15" customFormat="1">
      <c r="A845" s="15"/>
      <c r="B845" s="258"/>
      <c r="C845" s="259"/>
      <c r="D845" s="234" t="s">
        <v>163</v>
      </c>
      <c r="E845" s="260" t="s">
        <v>1</v>
      </c>
      <c r="F845" s="261" t="s">
        <v>1329</v>
      </c>
      <c r="G845" s="259"/>
      <c r="H845" s="260" t="s">
        <v>1</v>
      </c>
      <c r="I845" s="262"/>
      <c r="J845" s="259"/>
      <c r="K845" s="259"/>
      <c r="L845" s="263"/>
      <c r="M845" s="264"/>
      <c r="N845" s="265"/>
      <c r="O845" s="265"/>
      <c r="P845" s="265"/>
      <c r="Q845" s="265"/>
      <c r="R845" s="265"/>
      <c r="S845" s="265"/>
      <c r="T845" s="266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67" t="s">
        <v>163</v>
      </c>
      <c r="AU845" s="267" t="s">
        <v>88</v>
      </c>
      <c r="AV845" s="15" t="s">
        <v>86</v>
      </c>
      <c r="AW845" s="15" t="s">
        <v>35</v>
      </c>
      <c r="AX845" s="15" t="s">
        <v>78</v>
      </c>
      <c r="AY845" s="267" t="s">
        <v>153</v>
      </c>
    </row>
    <row r="846" s="13" customFormat="1">
      <c r="A846" s="13"/>
      <c r="B846" s="232"/>
      <c r="C846" s="233"/>
      <c r="D846" s="234" t="s">
        <v>163</v>
      </c>
      <c r="E846" s="235" t="s">
        <v>1</v>
      </c>
      <c r="F846" s="236" t="s">
        <v>1330</v>
      </c>
      <c r="G846" s="233"/>
      <c r="H846" s="237">
        <v>22.260000000000002</v>
      </c>
      <c r="I846" s="238"/>
      <c r="J846" s="233"/>
      <c r="K846" s="233"/>
      <c r="L846" s="239"/>
      <c r="M846" s="240"/>
      <c r="N846" s="241"/>
      <c r="O846" s="241"/>
      <c r="P846" s="241"/>
      <c r="Q846" s="241"/>
      <c r="R846" s="241"/>
      <c r="S846" s="241"/>
      <c r="T846" s="24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3" t="s">
        <v>163</v>
      </c>
      <c r="AU846" s="243" t="s">
        <v>88</v>
      </c>
      <c r="AV846" s="13" t="s">
        <v>88</v>
      </c>
      <c r="AW846" s="13" t="s">
        <v>35</v>
      </c>
      <c r="AX846" s="13" t="s">
        <v>78</v>
      </c>
      <c r="AY846" s="243" t="s">
        <v>153</v>
      </c>
    </row>
    <row r="847" s="13" customFormat="1">
      <c r="A847" s="13"/>
      <c r="B847" s="232"/>
      <c r="C847" s="233"/>
      <c r="D847" s="234" t="s">
        <v>163</v>
      </c>
      <c r="E847" s="235" t="s">
        <v>1</v>
      </c>
      <c r="F847" s="236" t="s">
        <v>1331</v>
      </c>
      <c r="G847" s="233"/>
      <c r="H847" s="237">
        <v>38.219999999999999</v>
      </c>
      <c r="I847" s="238"/>
      <c r="J847" s="233"/>
      <c r="K847" s="233"/>
      <c r="L847" s="239"/>
      <c r="M847" s="240"/>
      <c r="N847" s="241"/>
      <c r="O847" s="241"/>
      <c r="P847" s="241"/>
      <c r="Q847" s="241"/>
      <c r="R847" s="241"/>
      <c r="S847" s="241"/>
      <c r="T847" s="24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3" t="s">
        <v>163</v>
      </c>
      <c r="AU847" s="243" t="s">
        <v>88</v>
      </c>
      <c r="AV847" s="13" t="s">
        <v>88</v>
      </c>
      <c r="AW847" s="13" t="s">
        <v>35</v>
      </c>
      <c r="AX847" s="13" t="s">
        <v>78</v>
      </c>
      <c r="AY847" s="243" t="s">
        <v>153</v>
      </c>
    </row>
    <row r="848" s="13" customFormat="1">
      <c r="A848" s="13"/>
      <c r="B848" s="232"/>
      <c r="C848" s="233"/>
      <c r="D848" s="234" t="s">
        <v>163</v>
      </c>
      <c r="E848" s="235" t="s">
        <v>1</v>
      </c>
      <c r="F848" s="236" t="s">
        <v>1332</v>
      </c>
      <c r="G848" s="233"/>
      <c r="H848" s="237">
        <v>74.560000000000002</v>
      </c>
      <c r="I848" s="238"/>
      <c r="J848" s="233"/>
      <c r="K848" s="233"/>
      <c r="L848" s="239"/>
      <c r="M848" s="240"/>
      <c r="N848" s="241"/>
      <c r="O848" s="241"/>
      <c r="P848" s="241"/>
      <c r="Q848" s="241"/>
      <c r="R848" s="241"/>
      <c r="S848" s="241"/>
      <c r="T848" s="24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3" t="s">
        <v>163</v>
      </c>
      <c r="AU848" s="243" t="s">
        <v>88</v>
      </c>
      <c r="AV848" s="13" t="s">
        <v>88</v>
      </c>
      <c r="AW848" s="13" t="s">
        <v>35</v>
      </c>
      <c r="AX848" s="13" t="s">
        <v>78</v>
      </c>
      <c r="AY848" s="243" t="s">
        <v>153</v>
      </c>
    </row>
    <row r="849" s="13" customFormat="1">
      <c r="A849" s="13"/>
      <c r="B849" s="232"/>
      <c r="C849" s="233"/>
      <c r="D849" s="234" t="s">
        <v>163</v>
      </c>
      <c r="E849" s="235" t="s">
        <v>1</v>
      </c>
      <c r="F849" s="236" t="s">
        <v>1333</v>
      </c>
      <c r="G849" s="233"/>
      <c r="H849" s="237">
        <v>48.439999999999998</v>
      </c>
      <c r="I849" s="238"/>
      <c r="J849" s="233"/>
      <c r="K849" s="233"/>
      <c r="L849" s="239"/>
      <c r="M849" s="240"/>
      <c r="N849" s="241"/>
      <c r="O849" s="241"/>
      <c r="P849" s="241"/>
      <c r="Q849" s="241"/>
      <c r="R849" s="241"/>
      <c r="S849" s="241"/>
      <c r="T849" s="24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3" t="s">
        <v>163</v>
      </c>
      <c r="AU849" s="243" t="s">
        <v>88</v>
      </c>
      <c r="AV849" s="13" t="s">
        <v>88</v>
      </c>
      <c r="AW849" s="13" t="s">
        <v>35</v>
      </c>
      <c r="AX849" s="13" t="s">
        <v>78</v>
      </c>
      <c r="AY849" s="243" t="s">
        <v>153</v>
      </c>
    </row>
    <row r="850" s="13" customFormat="1">
      <c r="A850" s="13"/>
      <c r="B850" s="232"/>
      <c r="C850" s="233"/>
      <c r="D850" s="234" t="s">
        <v>163</v>
      </c>
      <c r="E850" s="235" t="s">
        <v>1</v>
      </c>
      <c r="F850" s="236" t="s">
        <v>1334</v>
      </c>
      <c r="G850" s="233"/>
      <c r="H850" s="237">
        <v>21.84</v>
      </c>
      <c r="I850" s="238"/>
      <c r="J850" s="233"/>
      <c r="K850" s="233"/>
      <c r="L850" s="239"/>
      <c r="M850" s="240"/>
      <c r="N850" s="241"/>
      <c r="O850" s="241"/>
      <c r="P850" s="241"/>
      <c r="Q850" s="241"/>
      <c r="R850" s="241"/>
      <c r="S850" s="241"/>
      <c r="T850" s="242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3" t="s">
        <v>163</v>
      </c>
      <c r="AU850" s="243" t="s">
        <v>88</v>
      </c>
      <c r="AV850" s="13" t="s">
        <v>88</v>
      </c>
      <c r="AW850" s="13" t="s">
        <v>35</v>
      </c>
      <c r="AX850" s="13" t="s">
        <v>78</v>
      </c>
      <c r="AY850" s="243" t="s">
        <v>153</v>
      </c>
    </row>
    <row r="851" s="13" customFormat="1">
      <c r="A851" s="13"/>
      <c r="B851" s="232"/>
      <c r="C851" s="233"/>
      <c r="D851" s="234" t="s">
        <v>163</v>
      </c>
      <c r="E851" s="235" t="s">
        <v>1</v>
      </c>
      <c r="F851" s="236" t="s">
        <v>1335</v>
      </c>
      <c r="G851" s="233"/>
      <c r="H851" s="237">
        <v>17.219999999999999</v>
      </c>
      <c r="I851" s="238"/>
      <c r="J851" s="233"/>
      <c r="K851" s="233"/>
      <c r="L851" s="239"/>
      <c r="M851" s="240"/>
      <c r="N851" s="241"/>
      <c r="O851" s="241"/>
      <c r="P851" s="241"/>
      <c r="Q851" s="241"/>
      <c r="R851" s="241"/>
      <c r="S851" s="241"/>
      <c r="T851" s="24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3" t="s">
        <v>163</v>
      </c>
      <c r="AU851" s="243" t="s">
        <v>88</v>
      </c>
      <c r="AV851" s="13" t="s">
        <v>88</v>
      </c>
      <c r="AW851" s="13" t="s">
        <v>35</v>
      </c>
      <c r="AX851" s="13" t="s">
        <v>78</v>
      </c>
      <c r="AY851" s="243" t="s">
        <v>153</v>
      </c>
    </row>
    <row r="852" s="13" customFormat="1">
      <c r="A852" s="13"/>
      <c r="B852" s="232"/>
      <c r="C852" s="233"/>
      <c r="D852" s="234" t="s">
        <v>163</v>
      </c>
      <c r="E852" s="235" t="s">
        <v>1</v>
      </c>
      <c r="F852" s="236" t="s">
        <v>1336</v>
      </c>
      <c r="G852" s="233"/>
      <c r="H852" s="237">
        <v>21.609999999999999</v>
      </c>
      <c r="I852" s="238"/>
      <c r="J852" s="233"/>
      <c r="K852" s="233"/>
      <c r="L852" s="239"/>
      <c r="M852" s="240"/>
      <c r="N852" s="241"/>
      <c r="O852" s="241"/>
      <c r="P852" s="241"/>
      <c r="Q852" s="241"/>
      <c r="R852" s="241"/>
      <c r="S852" s="241"/>
      <c r="T852" s="24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3" t="s">
        <v>163</v>
      </c>
      <c r="AU852" s="243" t="s">
        <v>88</v>
      </c>
      <c r="AV852" s="13" t="s">
        <v>88</v>
      </c>
      <c r="AW852" s="13" t="s">
        <v>35</v>
      </c>
      <c r="AX852" s="13" t="s">
        <v>78</v>
      </c>
      <c r="AY852" s="243" t="s">
        <v>153</v>
      </c>
    </row>
    <row r="853" s="13" customFormat="1">
      <c r="A853" s="13"/>
      <c r="B853" s="232"/>
      <c r="C853" s="233"/>
      <c r="D853" s="234" t="s">
        <v>163</v>
      </c>
      <c r="E853" s="235" t="s">
        <v>1</v>
      </c>
      <c r="F853" s="236" t="s">
        <v>1337</v>
      </c>
      <c r="G853" s="233"/>
      <c r="H853" s="237">
        <v>6.1799999999999997</v>
      </c>
      <c r="I853" s="238"/>
      <c r="J853" s="233"/>
      <c r="K853" s="233"/>
      <c r="L853" s="239"/>
      <c r="M853" s="240"/>
      <c r="N853" s="241"/>
      <c r="O853" s="241"/>
      <c r="P853" s="241"/>
      <c r="Q853" s="241"/>
      <c r="R853" s="241"/>
      <c r="S853" s="241"/>
      <c r="T853" s="24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3" t="s">
        <v>163</v>
      </c>
      <c r="AU853" s="243" t="s">
        <v>88</v>
      </c>
      <c r="AV853" s="13" t="s">
        <v>88</v>
      </c>
      <c r="AW853" s="13" t="s">
        <v>35</v>
      </c>
      <c r="AX853" s="13" t="s">
        <v>78</v>
      </c>
      <c r="AY853" s="243" t="s">
        <v>153</v>
      </c>
    </row>
    <row r="854" s="16" customFormat="1">
      <c r="A854" s="16"/>
      <c r="B854" s="278"/>
      <c r="C854" s="279"/>
      <c r="D854" s="234" t="s">
        <v>163</v>
      </c>
      <c r="E854" s="280" t="s">
        <v>1</v>
      </c>
      <c r="F854" s="281" t="s">
        <v>606</v>
      </c>
      <c r="G854" s="279"/>
      <c r="H854" s="282">
        <v>250.33000000000001</v>
      </c>
      <c r="I854" s="283"/>
      <c r="J854" s="279"/>
      <c r="K854" s="279"/>
      <c r="L854" s="284"/>
      <c r="M854" s="285"/>
      <c r="N854" s="286"/>
      <c r="O854" s="286"/>
      <c r="P854" s="286"/>
      <c r="Q854" s="286"/>
      <c r="R854" s="286"/>
      <c r="S854" s="286"/>
      <c r="T854" s="287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T854" s="288" t="s">
        <v>163</v>
      </c>
      <c r="AU854" s="288" t="s">
        <v>88</v>
      </c>
      <c r="AV854" s="16" t="s">
        <v>173</v>
      </c>
      <c r="AW854" s="16" t="s">
        <v>35</v>
      </c>
      <c r="AX854" s="16" t="s">
        <v>78</v>
      </c>
      <c r="AY854" s="288" t="s">
        <v>153</v>
      </c>
    </row>
    <row r="855" s="13" customFormat="1">
      <c r="A855" s="13"/>
      <c r="B855" s="232"/>
      <c r="C855" s="233"/>
      <c r="D855" s="234" t="s">
        <v>163</v>
      </c>
      <c r="E855" s="235" t="s">
        <v>1</v>
      </c>
      <c r="F855" s="236" t="s">
        <v>1338</v>
      </c>
      <c r="G855" s="233"/>
      <c r="H855" s="237">
        <v>16.048200000000001</v>
      </c>
      <c r="I855" s="238"/>
      <c r="J855" s="233"/>
      <c r="K855" s="233"/>
      <c r="L855" s="239"/>
      <c r="M855" s="240"/>
      <c r="N855" s="241"/>
      <c r="O855" s="241"/>
      <c r="P855" s="241"/>
      <c r="Q855" s="241"/>
      <c r="R855" s="241"/>
      <c r="S855" s="241"/>
      <c r="T855" s="24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3" t="s">
        <v>163</v>
      </c>
      <c r="AU855" s="243" t="s">
        <v>88</v>
      </c>
      <c r="AV855" s="13" t="s">
        <v>88</v>
      </c>
      <c r="AW855" s="13" t="s">
        <v>35</v>
      </c>
      <c r="AX855" s="13" t="s">
        <v>78</v>
      </c>
      <c r="AY855" s="243" t="s">
        <v>153</v>
      </c>
    </row>
    <row r="856" s="13" customFormat="1">
      <c r="A856" s="13"/>
      <c r="B856" s="232"/>
      <c r="C856" s="233"/>
      <c r="D856" s="234" t="s">
        <v>163</v>
      </c>
      <c r="E856" s="235" t="s">
        <v>1</v>
      </c>
      <c r="F856" s="236" t="s">
        <v>1339</v>
      </c>
      <c r="G856" s="233"/>
      <c r="H856" s="237">
        <v>28.931270000000001</v>
      </c>
      <c r="I856" s="238"/>
      <c r="J856" s="233"/>
      <c r="K856" s="233"/>
      <c r="L856" s="239"/>
      <c r="M856" s="240"/>
      <c r="N856" s="241"/>
      <c r="O856" s="241"/>
      <c r="P856" s="241"/>
      <c r="Q856" s="241"/>
      <c r="R856" s="241"/>
      <c r="S856" s="241"/>
      <c r="T856" s="242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3" t="s">
        <v>163</v>
      </c>
      <c r="AU856" s="243" t="s">
        <v>88</v>
      </c>
      <c r="AV856" s="13" t="s">
        <v>88</v>
      </c>
      <c r="AW856" s="13" t="s">
        <v>35</v>
      </c>
      <c r="AX856" s="13" t="s">
        <v>78</v>
      </c>
      <c r="AY856" s="243" t="s">
        <v>153</v>
      </c>
    </row>
    <row r="857" s="16" customFormat="1">
      <c r="A857" s="16"/>
      <c r="B857" s="278"/>
      <c r="C857" s="279"/>
      <c r="D857" s="234" t="s">
        <v>163</v>
      </c>
      <c r="E857" s="280" t="s">
        <v>1</v>
      </c>
      <c r="F857" s="281" t="s">
        <v>606</v>
      </c>
      <c r="G857" s="279"/>
      <c r="H857" s="282">
        <v>44.979469999999999</v>
      </c>
      <c r="I857" s="283"/>
      <c r="J857" s="279"/>
      <c r="K857" s="279"/>
      <c r="L857" s="284"/>
      <c r="M857" s="285"/>
      <c r="N857" s="286"/>
      <c r="O857" s="286"/>
      <c r="P857" s="286"/>
      <c r="Q857" s="286"/>
      <c r="R857" s="286"/>
      <c r="S857" s="286"/>
      <c r="T857" s="287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T857" s="288" t="s">
        <v>163</v>
      </c>
      <c r="AU857" s="288" t="s">
        <v>88</v>
      </c>
      <c r="AV857" s="16" t="s">
        <v>173</v>
      </c>
      <c r="AW857" s="16" t="s">
        <v>35</v>
      </c>
      <c r="AX857" s="16" t="s">
        <v>86</v>
      </c>
      <c r="AY857" s="288" t="s">
        <v>153</v>
      </c>
    </row>
    <row r="858" s="2" customFormat="1" ht="33" customHeight="1">
      <c r="A858" s="39"/>
      <c r="B858" s="40"/>
      <c r="C858" s="219" t="s">
        <v>1340</v>
      </c>
      <c r="D858" s="219" t="s">
        <v>156</v>
      </c>
      <c r="E858" s="220" t="s">
        <v>1341</v>
      </c>
      <c r="F858" s="221" t="s">
        <v>1342</v>
      </c>
      <c r="G858" s="222" t="s">
        <v>159</v>
      </c>
      <c r="H858" s="223">
        <v>44.978999999999999</v>
      </c>
      <c r="I858" s="224"/>
      <c r="J858" s="225">
        <f>ROUND(I858*H858,2)</f>
        <v>0</v>
      </c>
      <c r="K858" s="221" t="s">
        <v>160</v>
      </c>
      <c r="L858" s="45"/>
      <c r="M858" s="226" t="s">
        <v>1</v>
      </c>
      <c r="N858" s="227" t="s">
        <v>43</v>
      </c>
      <c r="O858" s="92"/>
      <c r="P858" s="228">
        <f>O858*H858</f>
        <v>0</v>
      </c>
      <c r="Q858" s="228">
        <v>0</v>
      </c>
      <c r="R858" s="228">
        <f>Q858*H858</f>
        <v>0</v>
      </c>
      <c r="S858" s="228">
        <v>0</v>
      </c>
      <c r="T858" s="229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30" t="s">
        <v>161</v>
      </c>
      <c r="AT858" s="230" t="s">
        <v>156</v>
      </c>
      <c r="AU858" s="230" t="s">
        <v>88</v>
      </c>
      <c r="AY858" s="18" t="s">
        <v>153</v>
      </c>
      <c r="BE858" s="231">
        <f>IF(N858="základní",J858,0)</f>
        <v>0</v>
      </c>
      <c r="BF858" s="231">
        <f>IF(N858="snížená",J858,0)</f>
        <v>0</v>
      </c>
      <c r="BG858" s="231">
        <f>IF(N858="zákl. přenesená",J858,0)</f>
        <v>0</v>
      </c>
      <c r="BH858" s="231">
        <f>IF(N858="sníž. přenesená",J858,0)</f>
        <v>0</v>
      </c>
      <c r="BI858" s="231">
        <f>IF(N858="nulová",J858,0)</f>
        <v>0</v>
      </c>
      <c r="BJ858" s="18" t="s">
        <v>86</v>
      </c>
      <c r="BK858" s="231">
        <f>ROUND(I858*H858,2)</f>
        <v>0</v>
      </c>
      <c r="BL858" s="18" t="s">
        <v>161</v>
      </c>
      <c r="BM858" s="230" t="s">
        <v>1343</v>
      </c>
    </row>
    <row r="859" s="2" customFormat="1" ht="16.5" customHeight="1">
      <c r="A859" s="39"/>
      <c r="B859" s="40"/>
      <c r="C859" s="219" t="s">
        <v>1344</v>
      </c>
      <c r="D859" s="219" t="s">
        <v>156</v>
      </c>
      <c r="E859" s="220" t="s">
        <v>542</v>
      </c>
      <c r="F859" s="221" t="s">
        <v>543</v>
      </c>
      <c r="G859" s="222" t="s">
        <v>250</v>
      </c>
      <c r="H859" s="223">
        <v>4.9160000000000004</v>
      </c>
      <c r="I859" s="224"/>
      <c r="J859" s="225">
        <f>ROUND(I859*H859,2)</f>
        <v>0</v>
      </c>
      <c r="K859" s="221" t="s">
        <v>160</v>
      </c>
      <c r="L859" s="45"/>
      <c r="M859" s="226" t="s">
        <v>1</v>
      </c>
      <c r="N859" s="227" t="s">
        <v>43</v>
      </c>
      <c r="O859" s="92"/>
      <c r="P859" s="228">
        <f>O859*H859</f>
        <v>0</v>
      </c>
      <c r="Q859" s="228">
        <v>1.06277</v>
      </c>
      <c r="R859" s="228">
        <f>Q859*H859</f>
        <v>5.2245773200000007</v>
      </c>
      <c r="S859" s="228">
        <v>0</v>
      </c>
      <c r="T859" s="229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30" t="s">
        <v>161</v>
      </c>
      <c r="AT859" s="230" t="s">
        <v>156</v>
      </c>
      <c r="AU859" s="230" t="s">
        <v>88</v>
      </c>
      <c r="AY859" s="18" t="s">
        <v>153</v>
      </c>
      <c r="BE859" s="231">
        <f>IF(N859="základní",J859,0)</f>
        <v>0</v>
      </c>
      <c r="BF859" s="231">
        <f>IF(N859="snížená",J859,0)</f>
        <v>0</v>
      </c>
      <c r="BG859" s="231">
        <f>IF(N859="zákl. přenesená",J859,0)</f>
        <v>0</v>
      </c>
      <c r="BH859" s="231">
        <f>IF(N859="sníž. přenesená",J859,0)</f>
        <v>0</v>
      </c>
      <c r="BI859" s="231">
        <f>IF(N859="nulová",J859,0)</f>
        <v>0</v>
      </c>
      <c r="BJ859" s="18" t="s">
        <v>86</v>
      </c>
      <c r="BK859" s="231">
        <f>ROUND(I859*H859,2)</f>
        <v>0</v>
      </c>
      <c r="BL859" s="18" t="s">
        <v>161</v>
      </c>
      <c r="BM859" s="230" t="s">
        <v>1345</v>
      </c>
    </row>
    <row r="860" s="15" customFormat="1">
      <c r="A860" s="15"/>
      <c r="B860" s="258"/>
      <c r="C860" s="259"/>
      <c r="D860" s="234" t="s">
        <v>163</v>
      </c>
      <c r="E860" s="260" t="s">
        <v>1</v>
      </c>
      <c r="F860" s="261" t="s">
        <v>1346</v>
      </c>
      <c r="G860" s="259"/>
      <c r="H860" s="260" t="s">
        <v>1</v>
      </c>
      <c r="I860" s="262"/>
      <c r="J860" s="259"/>
      <c r="K860" s="259"/>
      <c r="L860" s="263"/>
      <c r="M860" s="264"/>
      <c r="N860" s="265"/>
      <c r="O860" s="265"/>
      <c r="P860" s="265"/>
      <c r="Q860" s="265"/>
      <c r="R860" s="265"/>
      <c r="S860" s="265"/>
      <c r="T860" s="266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67" t="s">
        <v>163</v>
      </c>
      <c r="AU860" s="267" t="s">
        <v>88</v>
      </c>
      <c r="AV860" s="15" t="s">
        <v>86</v>
      </c>
      <c r="AW860" s="15" t="s">
        <v>35</v>
      </c>
      <c r="AX860" s="15" t="s">
        <v>78</v>
      </c>
      <c r="AY860" s="267" t="s">
        <v>153</v>
      </c>
    </row>
    <row r="861" s="13" customFormat="1">
      <c r="A861" s="13"/>
      <c r="B861" s="232"/>
      <c r="C861" s="233"/>
      <c r="D861" s="234" t="s">
        <v>163</v>
      </c>
      <c r="E861" s="235" t="s">
        <v>1</v>
      </c>
      <c r="F861" s="236" t="s">
        <v>1347</v>
      </c>
      <c r="G861" s="233"/>
      <c r="H861" s="237">
        <v>2.4971402157</v>
      </c>
      <c r="I861" s="238"/>
      <c r="J861" s="233"/>
      <c r="K861" s="233"/>
      <c r="L861" s="239"/>
      <c r="M861" s="240"/>
      <c r="N861" s="241"/>
      <c r="O861" s="241"/>
      <c r="P861" s="241"/>
      <c r="Q861" s="241"/>
      <c r="R861" s="241"/>
      <c r="S861" s="241"/>
      <c r="T861" s="24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3" t="s">
        <v>163</v>
      </c>
      <c r="AU861" s="243" t="s">
        <v>88</v>
      </c>
      <c r="AV861" s="13" t="s">
        <v>88</v>
      </c>
      <c r="AW861" s="13" t="s">
        <v>35</v>
      </c>
      <c r="AX861" s="13" t="s">
        <v>78</v>
      </c>
      <c r="AY861" s="243" t="s">
        <v>153</v>
      </c>
    </row>
    <row r="862" s="13" customFormat="1">
      <c r="A862" s="13"/>
      <c r="B862" s="232"/>
      <c r="C862" s="233"/>
      <c r="D862" s="234" t="s">
        <v>163</v>
      </c>
      <c r="E862" s="235" t="s">
        <v>1</v>
      </c>
      <c r="F862" s="236" t="s">
        <v>1348</v>
      </c>
      <c r="G862" s="233"/>
      <c r="H862" s="237">
        <v>2.4102599754999998</v>
      </c>
      <c r="I862" s="238"/>
      <c r="J862" s="233"/>
      <c r="K862" s="233"/>
      <c r="L862" s="239"/>
      <c r="M862" s="240"/>
      <c r="N862" s="241"/>
      <c r="O862" s="241"/>
      <c r="P862" s="241"/>
      <c r="Q862" s="241"/>
      <c r="R862" s="241"/>
      <c r="S862" s="241"/>
      <c r="T862" s="24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3" t="s">
        <v>163</v>
      </c>
      <c r="AU862" s="243" t="s">
        <v>88</v>
      </c>
      <c r="AV862" s="13" t="s">
        <v>88</v>
      </c>
      <c r="AW862" s="13" t="s">
        <v>35</v>
      </c>
      <c r="AX862" s="13" t="s">
        <v>78</v>
      </c>
      <c r="AY862" s="243" t="s">
        <v>153</v>
      </c>
    </row>
    <row r="863" s="13" customFormat="1">
      <c r="A863" s="13"/>
      <c r="B863" s="232"/>
      <c r="C863" s="233"/>
      <c r="D863" s="234" t="s">
        <v>163</v>
      </c>
      <c r="E863" s="235" t="s">
        <v>1</v>
      </c>
      <c r="F863" s="236" t="s">
        <v>1349</v>
      </c>
      <c r="G863" s="233"/>
      <c r="H863" s="237">
        <v>0.0082459032500000005</v>
      </c>
      <c r="I863" s="238"/>
      <c r="J863" s="233"/>
      <c r="K863" s="233"/>
      <c r="L863" s="239"/>
      <c r="M863" s="240"/>
      <c r="N863" s="241"/>
      <c r="O863" s="241"/>
      <c r="P863" s="241"/>
      <c r="Q863" s="241"/>
      <c r="R863" s="241"/>
      <c r="S863" s="241"/>
      <c r="T863" s="24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3" t="s">
        <v>163</v>
      </c>
      <c r="AU863" s="243" t="s">
        <v>88</v>
      </c>
      <c r="AV863" s="13" t="s">
        <v>88</v>
      </c>
      <c r="AW863" s="13" t="s">
        <v>35</v>
      </c>
      <c r="AX863" s="13" t="s">
        <v>78</v>
      </c>
      <c r="AY863" s="243" t="s">
        <v>153</v>
      </c>
    </row>
    <row r="864" s="14" customFormat="1">
      <c r="A864" s="14"/>
      <c r="B864" s="244"/>
      <c r="C864" s="245"/>
      <c r="D864" s="234" t="s">
        <v>163</v>
      </c>
      <c r="E864" s="246" t="s">
        <v>1</v>
      </c>
      <c r="F864" s="247" t="s">
        <v>167</v>
      </c>
      <c r="G864" s="245"/>
      <c r="H864" s="248">
        <v>4.9156460944499996</v>
      </c>
      <c r="I864" s="249"/>
      <c r="J864" s="245"/>
      <c r="K864" s="245"/>
      <c r="L864" s="250"/>
      <c r="M864" s="251"/>
      <c r="N864" s="252"/>
      <c r="O864" s="252"/>
      <c r="P864" s="252"/>
      <c r="Q864" s="252"/>
      <c r="R864" s="252"/>
      <c r="S864" s="252"/>
      <c r="T864" s="25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4" t="s">
        <v>163</v>
      </c>
      <c r="AU864" s="254" t="s">
        <v>88</v>
      </c>
      <c r="AV864" s="14" t="s">
        <v>161</v>
      </c>
      <c r="AW864" s="14" t="s">
        <v>35</v>
      </c>
      <c r="AX864" s="14" t="s">
        <v>86</v>
      </c>
      <c r="AY864" s="254" t="s">
        <v>153</v>
      </c>
    </row>
    <row r="865" s="2" customFormat="1" ht="24.15" customHeight="1">
      <c r="A865" s="39"/>
      <c r="B865" s="40"/>
      <c r="C865" s="219" t="s">
        <v>1350</v>
      </c>
      <c r="D865" s="219" t="s">
        <v>156</v>
      </c>
      <c r="E865" s="220" t="s">
        <v>1351</v>
      </c>
      <c r="F865" s="221" t="s">
        <v>1352</v>
      </c>
      <c r="G865" s="222" t="s">
        <v>170</v>
      </c>
      <c r="H865" s="223">
        <v>13.974</v>
      </c>
      <c r="I865" s="224"/>
      <c r="J865" s="225">
        <f>ROUND(I865*H865,2)</f>
        <v>0</v>
      </c>
      <c r="K865" s="221" t="s">
        <v>160</v>
      </c>
      <c r="L865" s="45"/>
      <c r="M865" s="226" t="s">
        <v>1</v>
      </c>
      <c r="N865" s="227" t="s">
        <v>43</v>
      </c>
      <c r="O865" s="92"/>
      <c r="P865" s="228">
        <f>O865*H865</f>
        <v>0</v>
      </c>
      <c r="Q865" s="228">
        <v>0.063</v>
      </c>
      <c r="R865" s="228">
        <f>Q865*H865</f>
        <v>0.88036199999999998</v>
      </c>
      <c r="S865" s="228">
        <v>0</v>
      </c>
      <c r="T865" s="229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30" t="s">
        <v>161</v>
      </c>
      <c r="AT865" s="230" t="s">
        <v>156</v>
      </c>
      <c r="AU865" s="230" t="s">
        <v>88</v>
      </c>
      <c r="AY865" s="18" t="s">
        <v>153</v>
      </c>
      <c r="BE865" s="231">
        <f>IF(N865="základní",J865,0)</f>
        <v>0</v>
      </c>
      <c r="BF865" s="231">
        <f>IF(N865="snížená",J865,0)</f>
        <v>0</v>
      </c>
      <c r="BG865" s="231">
        <f>IF(N865="zákl. přenesená",J865,0)</f>
        <v>0</v>
      </c>
      <c r="BH865" s="231">
        <f>IF(N865="sníž. přenesená",J865,0)</f>
        <v>0</v>
      </c>
      <c r="BI865" s="231">
        <f>IF(N865="nulová",J865,0)</f>
        <v>0</v>
      </c>
      <c r="BJ865" s="18" t="s">
        <v>86</v>
      </c>
      <c r="BK865" s="231">
        <f>ROUND(I865*H865,2)</f>
        <v>0</v>
      </c>
      <c r="BL865" s="18" t="s">
        <v>161</v>
      </c>
      <c r="BM865" s="230" t="s">
        <v>1353</v>
      </c>
    </row>
    <row r="866" s="15" customFormat="1">
      <c r="A866" s="15"/>
      <c r="B866" s="258"/>
      <c r="C866" s="259"/>
      <c r="D866" s="234" t="s">
        <v>163</v>
      </c>
      <c r="E866" s="260" t="s">
        <v>1</v>
      </c>
      <c r="F866" s="261" t="s">
        <v>1354</v>
      </c>
      <c r="G866" s="259"/>
      <c r="H866" s="260" t="s">
        <v>1</v>
      </c>
      <c r="I866" s="262"/>
      <c r="J866" s="259"/>
      <c r="K866" s="259"/>
      <c r="L866" s="263"/>
      <c r="M866" s="264"/>
      <c r="N866" s="265"/>
      <c r="O866" s="265"/>
      <c r="P866" s="265"/>
      <c r="Q866" s="265"/>
      <c r="R866" s="265"/>
      <c r="S866" s="265"/>
      <c r="T866" s="266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67" t="s">
        <v>163</v>
      </c>
      <c r="AU866" s="267" t="s">
        <v>88</v>
      </c>
      <c r="AV866" s="15" t="s">
        <v>86</v>
      </c>
      <c r="AW866" s="15" t="s">
        <v>35</v>
      </c>
      <c r="AX866" s="15" t="s">
        <v>78</v>
      </c>
      <c r="AY866" s="267" t="s">
        <v>153</v>
      </c>
    </row>
    <row r="867" s="13" customFormat="1">
      <c r="A867" s="13"/>
      <c r="B867" s="232"/>
      <c r="C867" s="233"/>
      <c r="D867" s="234" t="s">
        <v>163</v>
      </c>
      <c r="E867" s="235" t="s">
        <v>1</v>
      </c>
      <c r="F867" s="236" t="s">
        <v>1355</v>
      </c>
      <c r="G867" s="233"/>
      <c r="H867" s="237">
        <v>5.79</v>
      </c>
      <c r="I867" s="238"/>
      <c r="J867" s="233"/>
      <c r="K867" s="233"/>
      <c r="L867" s="239"/>
      <c r="M867" s="240"/>
      <c r="N867" s="241"/>
      <c r="O867" s="241"/>
      <c r="P867" s="241"/>
      <c r="Q867" s="241"/>
      <c r="R867" s="241"/>
      <c r="S867" s="241"/>
      <c r="T867" s="24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3" t="s">
        <v>163</v>
      </c>
      <c r="AU867" s="243" t="s">
        <v>88</v>
      </c>
      <c r="AV867" s="13" t="s">
        <v>88</v>
      </c>
      <c r="AW867" s="13" t="s">
        <v>35</v>
      </c>
      <c r="AX867" s="13" t="s">
        <v>78</v>
      </c>
      <c r="AY867" s="243" t="s">
        <v>153</v>
      </c>
    </row>
    <row r="868" s="13" customFormat="1">
      <c r="A868" s="13"/>
      <c r="B868" s="232"/>
      <c r="C868" s="233"/>
      <c r="D868" s="234" t="s">
        <v>163</v>
      </c>
      <c r="E868" s="235" t="s">
        <v>1</v>
      </c>
      <c r="F868" s="236" t="s">
        <v>1356</v>
      </c>
      <c r="G868" s="233"/>
      <c r="H868" s="237">
        <v>8.1839999999999993</v>
      </c>
      <c r="I868" s="238"/>
      <c r="J868" s="233"/>
      <c r="K868" s="233"/>
      <c r="L868" s="239"/>
      <c r="M868" s="240"/>
      <c r="N868" s="241"/>
      <c r="O868" s="241"/>
      <c r="P868" s="241"/>
      <c r="Q868" s="241"/>
      <c r="R868" s="241"/>
      <c r="S868" s="241"/>
      <c r="T868" s="24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3" t="s">
        <v>163</v>
      </c>
      <c r="AU868" s="243" t="s">
        <v>88</v>
      </c>
      <c r="AV868" s="13" t="s">
        <v>88</v>
      </c>
      <c r="AW868" s="13" t="s">
        <v>35</v>
      </c>
      <c r="AX868" s="13" t="s">
        <v>78</v>
      </c>
      <c r="AY868" s="243" t="s">
        <v>153</v>
      </c>
    </row>
    <row r="869" s="14" customFormat="1">
      <c r="A869" s="14"/>
      <c r="B869" s="244"/>
      <c r="C869" s="245"/>
      <c r="D869" s="234" t="s">
        <v>163</v>
      </c>
      <c r="E869" s="246" t="s">
        <v>1</v>
      </c>
      <c r="F869" s="247" t="s">
        <v>167</v>
      </c>
      <c r="G869" s="245"/>
      <c r="H869" s="248">
        <v>13.974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4" t="s">
        <v>163</v>
      </c>
      <c r="AU869" s="254" t="s">
        <v>88</v>
      </c>
      <c r="AV869" s="14" t="s">
        <v>161</v>
      </c>
      <c r="AW869" s="14" t="s">
        <v>35</v>
      </c>
      <c r="AX869" s="14" t="s">
        <v>86</v>
      </c>
      <c r="AY869" s="254" t="s">
        <v>153</v>
      </c>
    </row>
    <row r="870" s="2" customFormat="1" ht="37.8" customHeight="1">
      <c r="A870" s="39"/>
      <c r="B870" s="40"/>
      <c r="C870" s="219" t="s">
        <v>1357</v>
      </c>
      <c r="D870" s="219" t="s">
        <v>156</v>
      </c>
      <c r="E870" s="220" t="s">
        <v>1358</v>
      </c>
      <c r="F870" s="221" t="s">
        <v>1359</v>
      </c>
      <c r="G870" s="222" t="s">
        <v>196</v>
      </c>
      <c r="H870" s="223">
        <v>591.23900000000003</v>
      </c>
      <c r="I870" s="224"/>
      <c r="J870" s="225">
        <f>ROUND(I870*H870,2)</f>
        <v>0</v>
      </c>
      <c r="K870" s="221" t="s">
        <v>160</v>
      </c>
      <c r="L870" s="45"/>
      <c r="M870" s="226" t="s">
        <v>1</v>
      </c>
      <c r="N870" s="227" t="s">
        <v>43</v>
      </c>
      <c r="O870" s="92"/>
      <c r="P870" s="228">
        <f>O870*H870</f>
        <v>0</v>
      </c>
      <c r="Q870" s="228">
        <v>2.0000000000000002E-05</v>
      </c>
      <c r="R870" s="228">
        <f>Q870*H870</f>
        <v>0.011824780000000002</v>
      </c>
      <c r="S870" s="228">
        <v>0</v>
      </c>
      <c r="T870" s="229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30" t="s">
        <v>161</v>
      </c>
      <c r="AT870" s="230" t="s">
        <v>156</v>
      </c>
      <c r="AU870" s="230" t="s">
        <v>88</v>
      </c>
      <c r="AY870" s="18" t="s">
        <v>153</v>
      </c>
      <c r="BE870" s="231">
        <f>IF(N870="základní",J870,0)</f>
        <v>0</v>
      </c>
      <c r="BF870" s="231">
        <f>IF(N870="snížená",J870,0)</f>
        <v>0</v>
      </c>
      <c r="BG870" s="231">
        <f>IF(N870="zákl. přenesená",J870,0)</f>
        <v>0</v>
      </c>
      <c r="BH870" s="231">
        <f>IF(N870="sníž. přenesená",J870,0)</f>
        <v>0</v>
      </c>
      <c r="BI870" s="231">
        <f>IF(N870="nulová",J870,0)</f>
        <v>0</v>
      </c>
      <c r="BJ870" s="18" t="s">
        <v>86</v>
      </c>
      <c r="BK870" s="231">
        <f>ROUND(I870*H870,2)</f>
        <v>0</v>
      </c>
      <c r="BL870" s="18" t="s">
        <v>161</v>
      </c>
      <c r="BM870" s="230" t="s">
        <v>1360</v>
      </c>
    </row>
    <row r="871" s="13" customFormat="1">
      <c r="A871" s="13"/>
      <c r="B871" s="232"/>
      <c r="C871" s="233"/>
      <c r="D871" s="234" t="s">
        <v>163</v>
      </c>
      <c r="E871" s="235" t="s">
        <v>1</v>
      </c>
      <c r="F871" s="236" t="s">
        <v>1361</v>
      </c>
      <c r="G871" s="233"/>
      <c r="H871" s="237">
        <v>11.960000000000001</v>
      </c>
      <c r="I871" s="238"/>
      <c r="J871" s="233"/>
      <c r="K871" s="233"/>
      <c r="L871" s="239"/>
      <c r="M871" s="240"/>
      <c r="N871" s="241"/>
      <c r="O871" s="241"/>
      <c r="P871" s="241"/>
      <c r="Q871" s="241"/>
      <c r="R871" s="241"/>
      <c r="S871" s="241"/>
      <c r="T871" s="24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3" t="s">
        <v>163</v>
      </c>
      <c r="AU871" s="243" t="s">
        <v>88</v>
      </c>
      <c r="AV871" s="13" t="s">
        <v>88</v>
      </c>
      <c r="AW871" s="13" t="s">
        <v>35</v>
      </c>
      <c r="AX871" s="13" t="s">
        <v>78</v>
      </c>
      <c r="AY871" s="243" t="s">
        <v>153</v>
      </c>
    </row>
    <row r="872" s="13" customFormat="1">
      <c r="A872" s="13"/>
      <c r="B872" s="232"/>
      <c r="C872" s="233"/>
      <c r="D872" s="234" t="s">
        <v>163</v>
      </c>
      <c r="E872" s="235" t="s">
        <v>1</v>
      </c>
      <c r="F872" s="236" t="s">
        <v>1362</v>
      </c>
      <c r="G872" s="233"/>
      <c r="H872" s="237">
        <v>14.6</v>
      </c>
      <c r="I872" s="238"/>
      <c r="J872" s="233"/>
      <c r="K872" s="233"/>
      <c r="L872" s="239"/>
      <c r="M872" s="240"/>
      <c r="N872" s="241"/>
      <c r="O872" s="241"/>
      <c r="P872" s="241"/>
      <c r="Q872" s="241"/>
      <c r="R872" s="241"/>
      <c r="S872" s="241"/>
      <c r="T872" s="24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3" t="s">
        <v>163</v>
      </c>
      <c r="AU872" s="243" t="s">
        <v>88</v>
      </c>
      <c r="AV872" s="13" t="s">
        <v>88</v>
      </c>
      <c r="AW872" s="13" t="s">
        <v>35</v>
      </c>
      <c r="AX872" s="13" t="s">
        <v>78</v>
      </c>
      <c r="AY872" s="243" t="s">
        <v>153</v>
      </c>
    </row>
    <row r="873" s="13" customFormat="1">
      <c r="A873" s="13"/>
      <c r="B873" s="232"/>
      <c r="C873" s="233"/>
      <c r="D873" s="234" t="s">
        <v>163</v>
      </c>
      <c r="E873" s="235" t="s">
        <v>1</v>
      </c>
      <c r="F873" s="236" t="s">
        <v>1363</v>
      </c>
      <c r="G873" s="233"/>
      <c r="H873" s="237">
        <v>36.549999999999997</v>
      </c>
      <c r="I873" s="238"/>
      <c r="J873" s="233"/>
      <c r="K873" s="233"/>
      <c r="L873" s="239"/>
      <c r="M873" s="240"/>
      <c r="N873" s="241"/>
      <c r="O873" s="241"/>
      <c r="P873" s="241"/>
      <c r="Q873" s="241"/>
      <c r="R873" s="241"/>
      <c r="S873" s="241"/>
      <c r="T873" s="24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3" t="s">
        <v>163</v>
      </c>
      <c r="AU873" s="243" t="s">
        <v>88</v>
      </c>
      <c r="AV873" s="13" t="s">
        <v>88</v>
      </c>
      <c r="AW873" s="13" t="s">
        <v>35</v>
      </c>
      <c r="AX873" s="13" t="s">
        <v>78</v>
      </c>
      <c r="AY873" s="243" t="s">
        <v>153</v>
      </c>
    </row>
    <row r="874" s="13" customFormat="1">
      <c r="A874" s="13"/>
      <c r="B874" s="232"/>
      <c r="C874" s="233"/>
      <c r="D874" s="234" t="s">
        <v>163</v>
      </c>
      <c r="E874" s="235" t="s">
        <v>1</v>
      </c>
      <c r="F874" s="236" t="s">
        <v>1364</v>
      </c>
      <c r="G874" s="233"/>
      <c r="H874" s="237">
        <v>25.539999999999999</v>
      </c>
      <c r="I874" s="238"/>
      <c r="J874" s="233"/>
      <c r="K874" s="233"/>
      <c r="L874" s="239"/>
      <c r="M874" s="240"/>
      <c r="N874" s="241"/>
      <c r="O874" s="241"/>
      <c r="P874" s="241"/>
      <c r="Q874" s="241"/>
      <c r="R874" s="241"/>
      <c r="S874" s="241"/>
      <c r="T874" s="24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3" t="s">
        <v>163</v>
      </c>
      <c r="AU874" s="243" t="s">
        <v>88</v>
      </c>
      <c r="AV874" s="13" t="s">
        <v>88</v>
      </c>
      <c r="AW874" s="13" t="s">
        <v>35</v>
      </c>
      <c r="AX874" s="13" t="s">
        <v>78</v>
      </c>
      <c r="AY874" s="243" t="s">
        <v>153</v>
      </c>
    </row>
    <row r="875" s="13" customFormat="1">
      <c r="A875" s="13"/>
      <c r="B875" s="232"/>
      <c r="C875" s="233"/>
      <c r="D875" s="234" t="s">
        <v>163</v>
      </c>
      <c r="E875" s="235" t="s">
        <v>1</v>
      </c>
      <c r="F875" s="236" t="s">
        <v>1365</v>
      </c>
      <c r="G875" s="233"/>
      <c r="H875" s="237">
        <v>23.5</v>
      </c>
      <c r="I875" s="238"/>
      <c r="J875" s="233"/>
      <c r="K875" s="233"/>
      <c r="L875" s="239"/>
      <c r="M875" s="240"/>
      <c r="N875" s="241"/>
      <c r="O875" s="241"/>
      <c r="P875" s="241"/>
      <c r="Q875" s="241"/>
      <c r="R875" s="241"/>
      <c r="S875" s="241"/>
      <c r="T875" s="24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3" t="s">
        <v>163</v>
      </c>
      <c r="AU875" s="243" t="s">
        <v>88</v>
      </c>
      <c r="AV875" s="13" t="s">
        <v>88</v>
      </c>
      <c r="AW875" s="13" t="s">
        <v>35</v>
      </c>
      <c r="AX875" s="13" t="s">
        <v>78</v>
      </c>
      <c r="AY875" s="243" t="s">
        <v>153</v>
      </c>
    </row>
    <row r="876" s="13" customFormat="1">
      <c r="A876" s="13"/>
      <c r="B876" s="232"/>
      <c r="C876" s="233"/>
      <c r="D876" s="234" t="s">
        <v>163</v>
      </c>
      <c r="E876" s="235" t="s">
        <v>1</v>
      </c>
      <c r="F876" s="236" t="s">
        <v>1366</v>
      </c>
      <c r="G876" s="233"/>
      <c r="H876" s="237">
        <v>45.759999999999998</v>
      </c>
      <c r="I876" s="238"/>
      <c r="J876" s="233"/>
      <c r="K876" s="233"/>
      <c r="L876" s="239"/>
      <c r="M876" s="240"/>
      <c r="N876" s="241"/>
      <c r="O876" s="241"/>
      <c r="P876" s="241"/>
      <c r="Q876" s="241"/>
      <c r="R876" s="241"/>
      <c r="S876" s="241"/>
      <c r="T876" s="24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3" t="s">
        <v>163</v>
      </c>
      <c r="AU876" s="243" t="s">
        <v>88</v>
      </c>
      <c r="AV876" s="13" t="s">
        <v>88</v>
      </c>
      <c r="AW876" s="13" t="s">
        <v>35</v>
      </c>
      <c r="AX876" s="13" t="s">
        <v>78</v>
      </c>
      <c r="AY876" s="243" t="s">
        <v>153</v>
      </c>
    </row>
    <row r="877" s="13" customFormat="1">
      <c r="A877" s="13"/>
      <c r="B877" s="232"/>
      <c r="C877" s="233"/>
      <c r="D877" s="234" t="s">
        <v>163</v>
      </c>
      <c r="E877" s="235" t="s">
        <v>1</v>
      </c>
      <c r="F877" s="236" t="s">
        <v>1367</v>
      </c>
      <c r="G877" s="233"/>
      <c r="H877" s="237">
        <v>20.879999999999999</v>
      </c>
      <c r="I877" s="238"/>
      <c r="J877" s="233"/>
      <c r="K877" s="233"/>
      <c r="L877" s="239"/>
      <c r="M877" s="240"/>
      <c r="N877" s="241"/>
      <c r="O877" s="241"/>
      <c r="P877" s="241"/>
      <c r="Q877" s="241"/>
      <c r="R877" s="241"/>
      <c r="S877" s="241"/>
      <c r="T877" s="24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3" t="s">
        <v>163</v>
      </c>
      <c r="AU877" s="243" t="s">
        <v>88</v>
      </c>
      <c r="AV877" s="13" t="s">
        <v>88</v>
      </c>
      <c r="AW877" s="13" t="s">
        <v>35</v>
      </c>
      <c r="AX877" s="13" t="s">
        <v>78</v>
      </c>
      <c r="AY877" s="243" t="s">
        <v>153</v>
      </c>
    </row>
    <row r="878" s="13" customFormat="1">
      <c r="A878" s="13"/>
      <c r="B878" s="232"/>
      <c r="C878" s="233"/>
      <c r="D878" s="234" t="s">
        <v>163</v>
      </c>
      <c r="E878" s="235" t="s">
        <v>1</v>
      </c>
      <c r="F878" s="236" t="s">
        <v>1368</v>
      </c>
      <c r="G878" s="233"/>
      <c r="H878" s="237">
        <v>15.32</v>
      </c>
      <c r="I878" s="238"/>
      <c r="J878" s="233"/>
      <c r="K878" s="233"/>
      <c r="L878" s="239"/>
      <c r="M878" s="240"/>
      <c r="N878" s="241"/>
      <c r="O878" s="241"/>
      <c r="P878" s="241"/>
      <c r="Q878" s="241"/>
      <c r="R878" s="241"/>
      <c r="S878" s="241"/>
      <c r="T878" s="24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3" t="s">
        <v>163</v>
      </c>
      <c r="AU878" s="243" t="s">
        <v>88</v>
      </c>
      <c r="AV878" s="13" t="s">
        <v>88</v>
      </c>
      <c r="AW878" s="13" t="s">
        <v>35</v>
      </c>
      <c r="AX878" s="13" t="s">
        <v>78</v>
      </c>
      <c r="AY878" s="243" t="s">
        <v>153</v>
      </c>
    </row>
    <row r="879" s="13" customFormat="1">
      <c r="A879" s="13"/>
      <c r="B879" s="232"/>
      <c r="C879" s="233"/>
      <c r="D879" s="234" t="s">
        <v>163</v>
      </c>
      <c r="E879" s="235" t="s">
        <v>1</v>
      </c>
      <c r="F879" s="236" t="s">
        <v>1369</v>
      </c>
      <c r="G879" s="233"/>
      <c r="H879" s="237">
        <v>7.2199999999999998</v>
      </c>
      <c r="I879" s="238"/>
      <c r="J879" s="233"/>
      <c r="K879" s="233"/>
      <c r="L879" s="239"/>
      <c r="M879" s="240"/>
      <c r="N879" s="241"/>
      <c r="O879" s="241"/>
      <c r="P879" s="241"/>
      <c r="Q879" s="241"/>
      <c r="R879" s="241"/>
      <c r="S879" s="241"/>
      <c r="T879" s="24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3" t="s">
        <v>163</v>
      </c>
      <c r="AU879" s="243" t="s">
        <v>88</v>
      </c>
      <c r="AV879" s="13" t="s">
        <v>88</v>
      </c>
      <c r="AW879" s="13" t="s">
        <v>35</v>
      </c>
      <c r="AX879" s="13" t="s">
        <v>78</v>
      </c>
      <c r="AY879" s="243" t="s">
        <v>153</v>
      </c>
    </row>
    <row r="880" s="13" customFormat="1">
      <c r="A880" s="13"/>
      <c r="B880" s="232"/>
      <c r="C880" s="233"/>
      <c r="D880" s="234" t="s">
        <v>163</v>
      </c>
      <c r="E880" s="235" t="s">
        <v>1</v>
      </c>
      <c r="F880" s="236" t="s">
        <v>1370</v>
      </c>
      <c r="G880" s="233"/>
      <c r="H880" s="237">
        <v>8.1600000000000001</v>
      </c>
      <c r="I880" s="238"/>
      <c r="J880" s="233"/>
      <c r="K880" s="233"/>
      <c r="L880" s="239"/>
      <c r="M880" s="240"/>
      <c r="N880" s="241"/>
      <c r="O880" s="241"/>
      <c r="P880" s="241"/>
      <c r="Q880" s="241"/>
      <c r="R880" s="241"/>
      <c r="S880" s="241"/>
      <c r="T880" s="242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3" t="s">
        <v>163</v>
      </c>
      <c r="AU880" s="243" t="s">
        <v>88</v>
      </c>
      <c r="AV880" s="13" t="s">
        <v>88</v>
      </c>
      <c r="AW880" s="13" t="s">
        <v>35</v>
      </c>
      <c r="AX880" s="13" t="s">
        <v>78</v>
      </c>
      <c r="AY880" s="243" t="s">
        <v>153</v>
      </c>
    </row>
    <row r="881" s="13" customFormat="1">
      <c r="A881" s="13"/>
      <c r="B881" s="232"/>
      <c r="C881" s="233"/>
      <c r="D881" s="234" t="s">
        <v>163</v>
      </c>
      <c r="E881" s="235" t="s">
        <v>1</v>
      </c>
      <c r="F881" s="236" t="s">
        <v>1371</v>
      </c>
      <c r="G881" s="233"/>
      <c r="H881" s="237">
        <v>13.449999999999999</v>
      </c>
      <c r="I881" s="238"/>
      <c r="J881" s="233"/>
      <c r="K881" s="233"/>
      <c r="L881" s="239"/>
      <c r="M881" s="240"/>
      <c r="N881" s="241"/>
      <c r="O881" s="241"/>
      <c r="P881" s="241"/>
      <c r="Q881" s="241"/>
      <c r="R881" s="241"/>
      <c r="S881" s="241"/>
      <c r="T881" s="24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3" t="s">
        <v>163</v>
      </c>
      <c r="AU881" s="243" t="s">
        <v>88</v>
      </c>
      <c r="AV881" s="13" t="s">
        <v>88</v>
      </c>
      <c r="AW881" s="13" t="s">
        <v>35</v>
      </c>
      <c r="AX881" s="13" t="s">
        <v>78</v>
      </c>
      <c r="AY881" s="243" t="s">
        <v>153</v>
      </c>
    </row>
    <row r="882" s="13" customFormat="1">
      <c r="A882" s="13"/>
      <c r="B882" s="232"/>
      <c r="C882" s="233"/>
      <c r="D882" s="234" t="s">
        <v>163</v>
      </c>
      <c r="E882" s="235" t="s">
        <v>1</v>
      </c>
      <c r="F882" s="236" t="s">
        <v>1372</v>
      </c>
      <c r="G882" s="233"/>
      <c r="H882" s="237">
        <v>6.2800000000000002</v>
      </c>
      <c r="I882" s="238"/>
      <c r="J882" s="233"/>
      <c r="K882" s="233"/>
      <c r="L882" s="239"/>
      <c r="M882" s="240"/>
      <c r="N882" s="241"/>
      <c r="O882" s="241"/>
      <c r="P882" s="241"/>
      <c r="Q882" s="241"/>
      <c r="R882" s="241"/>
      <c r="S882" s="241"/>
      <c r="T882" s="24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3" t="s">
        <v>163</v>
      </c>
      <c r="AU882" s="243" t="s">
        <v>88</v>
      </c>
      <c r="AV882" s="13" t="s">
        <v>88</v>
      </c>
      <c r="AW882" s="13" t="s">
        <v>35</v>
      </c>
      <c r="AX882" s="13" t="s">
        <v>78</v>
      </c>
      <c r="AY882" s="243" t="s">
        <v>153</v>
      </c>
    </row>
    <row r="883" s="13" customFormat="1">
      <c r="A883" s="13"/>
      <c r="B883" s="232"/>
      <c r="C883" s="233"/>
      <c r="D883" s="234" t="s">
        <v>163</v>
      </c>
      <c r="E883" s="235" t="s">
        <v>1</v>
      </c>
      <c r="F883" s="236" t="s">
        <v>1373</v>
      </c>
      <c r="G883" s="233"/>
      <c r="H883" s="237">
        <v>12.119999999999999</v>
      </c>
      <c r="I883" s="238"/>
      <c r="J883" s="233"/>
      <c r="K883" s="233"/>
      <c r="L883" s="239"/>
      <c r="M883" s="240"/>
      <c r="N883" s="241"/>
      <c r="O883" s="241"/>
      <c r="P883" s="241"/>
      <c r="Q883" s="241"/>
      <c r="R883" s="241"/>
      <c r="S883" s="241"/>
      <c r="T883" s="24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3" t="s">
        <v>163</v>
      </c>
      <c r="AU883" s="243" t="s">
        <v>88</v>
      </c>
      <c r="AV883" s="13" t="s">
        <v>88</v>
      </c>
      <c r="AW883" s="13" t="s">
        <v>35</v>
      </c>
      <c r="AX883" s="13" t="s">
        <v>78</v>
      </c>
      <c r="AY883" s="243" t="s">
        <v>153</v>
      </c>
    </row>
    <row r="884" s="13" customFormat="1">
      <c r="A884" s="13"/>
      <c r="B884" s="232"/>
      <c r="C884" s="233"/>
      <c r="D884" s="234" t="s">
        <v>163</v>
      </c>
      <c r="E884" s="235" t="s">
        <v>1</v>
      </c>
      <c r="F884" s="236" t="s">
        <v>1374</v>
      </c>
      <c r="G884" s="233"/>
      <c r="H884" s="237">
        <v>34.799999999999997</v>
      </c>
      <c r="I884" s="238"/>
      <c r="J884" s="233"/>
      <c r="K884" s="233"/>
      <c r="L884" s="239"/>
      <c r="M884" s="240"/>
      <c r="N884" s="241"/>
      <c r="O884" s="241"/>
      <c r="P884" s="241"/>
      <c r="Q884" s="241"/>
      <c r="R884" s="241"/>
      <c r="S884" s="241"/>
      <c r="T884" s="24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3" t="s">
        <v>163</v>
      </c>
      <c r="AU884" s="243" t="s">
        <v>88</v>
      </c>
      <c r="AV884" s="13" t="s">
        <v>88</v>
      </c>
      <c r="AW884" s="13" t="s">
        <v>35</v>
      </c>
      <c r="AX884" s="13" t="s">
        <v>78</v>
      </c>
      <c r="AY884" s="243" t="s">
        <v>153</v>
      </c>
    </row>
    <row r="885" s="13" customFormat="1">
      <c r="A885" s="13"/>
      <c r="B885" s="232"/>
      <c r="C885" s="233"/>
      <c r="D885" s="234" t="s">
        <v>163</v>
      </c>
      <c r="E885" s="235" t="s">
        <v>1</v>
      </c>
      <c r="F885" s="236" t="s">
        <v>1375</v>
      </c>
      <c r="G885" s="233"/>
      <c r="H885" s="237">
        <v>16.100000000000001</v>
      </c>
      <c r="I885" s="238"/>
      <c r="J885" s="233"/>
      <c r="K885" s="233"/>
      <c r="L885" s="239"/>
      <c r="M885" s="240"/>
      <c r="N885" s="241"/>
      <c r="O885" s="241"/>
      <c r="P885" s="241"/>
      <c r="Q885" s="241"/>
      <c r="R885" s="241"/>
      <c r="S885" s="241"/>
      <c r="T885" s="24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3" t="s">
        <v>163</v>
      </c>
      <c r="AU885" s="243" t="s">
        <v>88</v>
      </c>
      <c r="AV885" s="13" t="s">
        <v>88</v>
      </c>
      <c r="AW885" s="13" t="s">
        <v>35</v>
      </c>
      <c r="AX885" s="13" t="s">
        <v>78</v>
      </c>
      <c r="AY885" s="243" t="s">
        <v>153</v>
      </c>
    </row>
    <row r="886" s="13" customFormat="1">
      <c r="A886" s="13"/>
      <c r="B886" s="232"/>
      <c r="C886" s="233"/>
      <c r="D886" s="234" t="s">
        <v>163</v>
      </c>
      <c r="E886" s="235" t="s">
        <v>1</v>
      </c>
      <c r="F886" s="236" t="s">
        <v>1376</v>
      </c>
      <c r="G886" s="233"/>
      <c r="H886" s="237">
        <v>14.1</v>
      </c>
      <c r="I886" s="238"/>
      <c r="J886" s="233"/>
      <c r="K886" s="233"/>
      <c r="L886" s="239"/>
      <c r="M886" s="240"/>
      <c r="N886" s="241"/>
      <c r="O886" s="241"/>
      <c r="P886" s="241"/>
      <c r="Q886" s="241"/>
      <c r="R886" s="241"/>
      <c r="S886" s="241"/>
      <c r="T886" s="242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3" t="s">
        <v>163</v>
      </c>
      <c r="AU886" s="243" t="s">
        <v>88</v>
      </c>
      <c r="AV886" s="13" t="s">
        <v>88</v>
      </c>
      <c r="AW886" s="13" t="s">
        <v>35</v>
      </c>
      <c r="AX886" s="13" t="s">
        <v>78</v>
      </c>
      <c r="AY886" s="243" t="s">
        <v>153</v>
      </c>
    </row>
    <row r="887" s="16" customFormat="1">
      <c r="A887" s="16"/>
      <c r="B887" s="278"/>
      <c r="C887" s="279"/>
      <c r="D887" s="234" t="s">
        <v>163</v>
      </c>
      <c r="E887" s="280" t="s">
        <v>1</v>
      </c>
      <c r="F887" s="281" t="s">
        <v>606</v>
      </c>
      <c r="G887" s="279"/>
      <c r="H887" s="282">
        <v>306.33999999999997</v>
      </c>
      <c r="I887" s="283"/>
      <c r="J887" s="279"/>
      <c r="K887" s="279"/>
      <c r="L887" s="284"/>
      <c r="M887" s="285"/>
      <c r="N887" s="286"/>
      <c r="O887" s="286"/>
      <c r="P887" s="286"/>
      <c r="Q887" s="286"/>
      <c r="R887" s="286"/>
      <c r="S887" s="286"/>
      <c r="T887" s="287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T887" s="288" t="s">
        <v>163</v>
      </c>
      <c r="AU887" s="288" t="s">
        <v>88</v>
      </c>
      <c r="AV887" s="16" t="s">
        <v>173</v>
      </c>
      <c r="AW887" s="16" t="s">
        <v>35</v>
      </c>
      <c r="AX887" s="16" t="s">
        <v>78</v>
      </c>
      <c r="AY887" s="288" t="s">
        <v>153</v>
      </c>
    </row>
    <row r="888" s="13" customFormat="1">
      <c r="A888" s="13"/>
      <c r="B888" s="232"/>
      <c r="C888" s="233"/>
      <c r="D888" s="234" t="s">
        <v>163</v>
      </c>
      <c r="E888" s="235" t="s">
        <v>1</v>
      </c>
      <c r="F888" s="236" t="s">
        <v>1377</v>
      </c>
      <c r="G888" s="233"/>
      <c r="H888" s="237">
        <v>20.379999999999999</v>
      </c>
      <c r="I888" s="238"/>
      <c r="J888" s="233"/>
      <c r="K888" s="233"/>
      <c r="L888" s="239"/>
      <c r="M888" s="240"/>
      <c r="N888" s="241"/>
      <c r="O888" s="241"/>
      <c r="P888" s="241"/>
      <c r="Q888" s="241"/>
      <c r="R888" s="241"/>
      <c r="S888" s="241"/>
      <c r="T888" s="24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3" t="s">
        <v>163</v>
      </c>
      <c r="AU888" s="243" t="s">
        <v>88</v>
      </c>
      <c r="AV888" s="13" t="s">
        <v>88</v>
      </c>
      <c r="AW888" s="13" t="s">
        <v>35</v>
      </c>
      <c r="AX888" s="13" t="s">
        <v>78</v>
      </c>
      <c r="AY888" s="243" t="s">
        <v>153</v>
      </c>
    </row>
    <row r="889" s="13" customFormat="1">
      <c r="A889" s="13"/>
      <c r="B889" s="232"/>
      <c r="C889" s="233"/>
      <c r="D889" s="234" t="s">
        <v>163</v>
      </c>
      <c r="E889" s="235" t="s">
        <v>1</v>
      </c>
      <c r="F889" s="236" t="s">
        <v>1378</v>
      </c>
      <c r="G889" s="233"/>
      <c r="H889" s="237">
        <v>36.539999999999999</v>
      </c>
      <c r="I889" s="238"/>
      <c r="J889" s="233"/>
      <c r="K889" s="233"/>
      <c r="L889" s="239"/>
      <c r="M889" s="240"/>
      <c r="N889" s="241"/>
      <c r="O889" s="241"/>
      <c r="P889" s="241"/>
      <c r="Q889" s="241"/>
      <c r="R889" s="241"/>
      <c r="S889" s="241"/>
      <c r="T889" s="24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3" t="s">
        <v>163</v>
      </c>
      <c r="AU889" s="243" t="s">
        <v>88</v>
      </c>
      <c r="AV889" s="13" t="s">
        <v>88</v>
      </c>
      <c r="AW889" s="13" t="s">
        <v>35</v>
      </c>
      <c r="AX889" s="13" t="s">
        <v>78</v>
      </c>
      <c r="AY889" s="243" t="s">
        <v>153</v>
      </c>
    </row>
    <row r="890" s="13" customFormat="1">
      <c r="A890" s="13"/>
      <c r="B890" s="232"/>
      <c r="C890" s="233"/>
      <c r="D890" s="234" t="s">
        <v>163</v>
      </c>
      <c r="E890" s="235" t="s">
        <v>1</v>
      </c>
      <c r="F890" s="236" t="s">
        <v>1379</v>
      </c>
      <c r="G890" s="233"/>
      <c r="H890" s="237">
        <v>24.724</v>
      </c>
      <c r="I890" s="238"/>
      <c r="J890" s="233"/>
      <c r="K890" s="233"/>
      <c r="L890" s="239"/>
      <c r="M890" s="240"/>
      <c r="N890" s="241"/>
      <c r="O890" s="241"/>
      <c r="P890" s="241"/>
      <c r="Q890" s="241"/>
      <c r="R890" s="241"/>
      <c r="S890" s="241"/>
      <c r="T890" s="24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3" t="s">
        <v>163</v>
      </c>
      <c r="AU890" s="243" t="s">
        <v>88</v>
      </c>
      <c r="AV890" s="13" t="s">
        <v>88</v>
      </c>
      <c r="AW890" s="13" t="s">
        <v>35</v>
      </c>
      <c r="AX890" s="13" t="s">
        <v>78</v>
      </c>
      <c r="AY890" s="243" t="s">
        <v>153</v>
      </c>
    </row>
    <row r="891" s="13" customFormat="1">
      <c r="A891" s="13"/>
      <c r="B891" s="232"/>
      <c r="C891" s="233"/>
      <c r="D891" s="234" t="s">
        <v>163</v>
      </c>
      <c r="E891" s="235" t="s">
        <v>1</v>
      </c>
      <c r="F891" s="236" t="s">
        <v>1380</v>
      </c>
      <c r="G891" s="233"/>
      <c r="H891" s="237">
        <v>45.759999999999998</v>
      </c>
      <c r="I891" s="238"/>
      <c r="J891" s="233"/>
      <c r="K891" s="233"/>
      <c r="L891" s="239"/>
      <c r="M891" s="240"/>
      <c r="N891" s="241"/>
      <c r="O891" s="241"/>
      <c r="P891" s="241"/>
      <c r="Q891" s="241"/>
      <c r="R891" s="241"/>
      <c r="S891" s="241"/>
      <c r="T891" s="24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3" t="s">
        <v>163</v>
      </c>
      <c r="AU891" s="243" t="s">
        <v>88</v>
      </c>
      <c r="AV891" s="13" t="s">
        <v>88</v>
      </c>
      <c r="AW891" s="13" t="s">
        <v>35</v>
      </c>
      <c r="AX891" s="13" t="s">
        <v>78</v>
      </c>
      <c r="AY891" s="243" t="s">
        <v>153</v>
      </c>
    </row>
    <row r="892" s="13" customFormat="1">
      <c r="A892" s="13"/>
      <c r="B892" s="232"/>
      <c r="C892" s="233"/>
      <c r="D892" s="234" t="s">
        <v>163</v>
      </c>
      <c r="E892" s="235" t="s">
        <v>1</v>
      </c>
      <c r="F892" s="236" t="s">
        <v>1381</v>
      </c>
      <c r="G892" s="233"/>
      <c r="H892" s="237">
        <v>20.879999999999999</v>
      </c>
      <c r="I892" s="238"/>
      <c r="J892" s="233"/>
      <c r="K892" s="233"/>
      <c r="L892" s="239"/>
      <c r="M892" s="240"/>
      <c r="N892" s="241"/>
      <c r="O892" s="241"/>
      <c r="P892" s="241"/>
      <c r="Q892" s="241"/>
      <c r="R892" s="241"/>
      <c r="S892" s="241"/>
      <c r="T892" s="242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3" t="s">
        <v>163</v>
      </c>
      <c r="AU892" s="243" t="s">
        <v>88</v>
      </c>
      <c r="AV892" s="13" t="s">
        <v>88</v>
      </c>
      <c r="AW892" s="13" t="s">
        <v>35</v>
      </c>
      <c r="AX892" s="13" t="s">
        <v>78</v>
      </c>
      <c r="AY892" s="243" t="s">
        <v>153</v>
      </c>
    </row>
    <row r="893" s="13" customFormat="1">
      <c r="A893" s="13"/>
      <c r="B893" s="232"/>
      <c r="C893" s="233"/>
      <c r="D893" s="234" t="s">
        <v>163</v>
      </c>
      <c r="E893" s="235" t="s">
        <v>1</v>
      </c>
      <c r="F893" s="236" t="s">
        <v>1382</v>
      </c>
      <c r="G893" s="233"/>
      <c r="H893" s="237">
        <v>15.32</v>
      </c>
      <c r="I893" s="238"/>
      <c r="J893" s="233"/>
      <c r="K893" s="233"/>
      <c r="L893" s="239"/>
      <c r="M893" s="240"/>
      <c r="N893" s="241"/>
      <c r="O893" s="241"/>
      <c r="P893" s="241"/>
      <c r="Q893" s="241"/>
      <c r="R893" s="241"/>
      <c r="S893" s="241"/>
      <c r="T893" s="24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3" t="s">
        <v>163</v>
      </c>
      <c r="AU893" s="243" t="s">
        <v>88</v>
      </c>
      <c r="AV893" s="13" t="s">
        <v>88</v>
      </c>
      <c r="AW893" s="13" t="s">
        <v>35</v>
      </c>
      <c r="AX893" s="13" t="s">
        <v>78</v>
      </c>
      <c r="AY893" s="243" t="s">
        <v>153</v>
      </c>
    </row>
    <row r="894" s="13" customFormat="1">
      <c r="A894" s="13"/>
      <c r="B894" s="232"/>
      <c r="C894" s="233"/>
      <c r="D894" s="234" t="s">
        <v>163</v>
      </c>
      <c r="E894" s="235" t="s">
        <v>1</v>
      </c>
      <c r="F894" s="236" t="s">
        <v>1383</v>
      </c>
      <c r="G894" s="233"/>
      <c r="H894" s="237">
        <v>18.024999999999999</v>
      </c>
      <c r="I894" s="238"/>
      <c r="J894" s="233"/>
      <c r="K894" s="233"/>
      <c r="L894" s="239"/>
      <c r="M894" s="240"/>
      <c r="N894" s="241"/>
      <c r="O894" s="241"/>
      <c r="P894" s="241"/>
      <c r="Q894" s="241"/>
      <c r="R894" s="241"/>
      <c r="S894" s="241"/>
      <c r="T894" s="24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3" t="s">
        <v>163</v>
      </c>
      <c r="AU894" s="243" t="s">
        <v>88</v>
      </c>
      <c r="AV894" s="13" t="s">
        <v>88</v>
      </c>
      <c r="AW894" s="13" t="s">
        <v>35</v>
      </c>
      <c r="AX894" s="13" t="s">
        <v>78</v>
      </c>
      <c r="AY894" s="243" t="s">
        <v>153</v>
      </c>
    </row>
    <row r="895" s="13" customFormat="1">
      <c r="A895" s="13"/>
      <c r="B895" s="232"/>
      <c r="C895" s="233"/>
      <c r="D895" s="234" t="s">
        <v>163</v>
      </c>
      <c r="E895" s="235" t="s">
        <v>1</v>
      </c>
      <c r="F895" s="236" t="s">
        <v>1384</v>
      </c>
      <c r="G895" s="233"/>
      <c r="H895" s="237">
        <v>6.8399999999999999</v>
      </c>
      <c r="I895" s="238"/>
      <c r="J895" s="233"/>
      <c r="K895" s="233"/>
      <c r="L895" s="239"/>
      <c r="M895" s="240"/>
      <c r="N895" s="241"/>
      <c r="O895" s="241"/>
      <c r="P895" s="241"/>
      <c r="Q895" s="241"/>
      <c r="R895" s="241"/>
      <c r="S895" s="241"/>
      <c r="T895" s="24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3" t="s">
        <v>163</v>
      </c>
      <c r="AU895" s="243" t="s">
        <v>88</v>
      </c>
      <c r="AV895" s="13" t="s">
        <v>88</v>
      </c>
      <c r="AW895" s="13" t="s">
        <v>35</v>
      </c>
      <c r="AX895" s="13" t="s">
        <v>78</v>
      </c>
      <c r="AY895" s="243" t="s">
        <v>153</v>
      </c>
    </row>
    <row r="896" s="13" customFormat="1">
      <c r="A896" s="13"/>
      <c r="B896" s="232"/>
      <c r="C896" s="233"/>
      <c r="D896" s="234" t="s">
        <v>163</v>
      </c>
      <c r="E896" s="235" t="s">
        <v>1</v>
      </c>
      <c r="F896" s="236" t="s">
        <v>1385</v>
      </c>
      <c r="G896" s="233"/>
      <c r="H896" s="237">
        <v>20.390000000000001</v>
      </c>
      <c r="I896" s="238"/>
      <c r="J896" s="233"/>
      <c r="K896" s="233"/>
      <c r="L896" s="239"/>
      <c r="M896" s="240"/>
      <c r="N896" s="241"/>
      <c r="O896" s="241"/>
      <c r="P896" s="241"/>
      <c r="Q896" s="241"/>
      <c r="R896" s="241"/>
      <c r="S896" s="241"/>
      <c r="T896" s="24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3" t="s">
        <v>163</v>
      </c>
      <c r="AU896" s="243" t="s">
        <v>88</v>
      </c>
      <c r="AV896" s="13" t="s">
        <v>88</v>
      </c>
      <c r="AW896" s="13" t="s">
        <v>35</v>
      </c>
      <c r="AX896" s="13" t="s">
        <v>78</v>
      </c>
      <c r="AY896" s="243" t="s">
        <v>153</v>
      </c>
    </row>
    <row r="897" s="13" customFormat="1">
      <c r="A897" s="13"/>
      <c r="B897" s="232"/>
      <c r="C897" s="233"/>
      <c r="D897" s="234" t="s">
        <v>163</v>
      </c>
      <c r="E897" s="235" t="s">
        <v>1</v>
      </c>
      <c r="F897" s="236" t="s">
        <v>1386</v>
      </c>
      <c r="G897" s="233"/>
      <c r="H897" s="237">
        <v>34.799999999999997</v>
      </c>
      <c r="I897" s="238"/>
      <c r="J897" s="233"/>
      <c r="K897" s="233"/>
      <c r="L897" s="239"/>
      <c r="M897" s="240"/>
      <c r="N897" s="241"/>
      <c r="O897" s="241"/>
      <c r="P897" s="241"/>
      <c r="Q897" s="241"/>
      <c r="R897" s="241"/>
      <c r="S897" s="241"/>
      <c r="T897" s="24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3" t="s">
        <v>163</v>
      </c>
      <c r="AU897" s="243" t="s">
        <v>88</v>
      </c>
      <c r="AV897" s="13" t="s">
        <v>88</v>
      </c>
      <c r="AW897" s="13" t="s">
        <v>35</v>
      </c>
      <c r="AX897" s="13" t="s">
        <v>78</v>
      </c>
      <c r="AY897" s="243" t="s">
        <v>153</v>
      </c>
    </row>
    <row r="898" s="13" customFormat="1">
      <c r="A898" s="13"/>
      <c r="B898" s="232"/>
      <c r="C898" s="233"/>
      <c r="D898" s="234" t="s">
        <v>163</v>
      </c>
      <c r="E898" s="235" t="s">
        <v>1</v>
      </c>
      <c r="F898" s="236" t="s">
        <v>1387</v>
      </c>
      <c r="G898" s="233"/>
      <c r="H898" s="237">
        <v>11.1</v>
      </c>
      <c r="I898" s="238"/>
      <c r="J898" s="233"/>
      <c r="K898" s="233"/>
      <c r="L898" s="239"/>
      <c r="M898" s="240"/>
      <c r="N898" s="241"/>
      <c r="O898" s="241"/>
      <c r="P898" s="241"/>
      <c r="Q898" s="241"/>
      <c r="R898" s="241"/>
      <c r="S898" s="241"/>
      <c r="T898" s="24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3" t="s">
        <v>163</v>
      </c>
      <c r="AU898" s="243" t="s">
        <v>88</v>
      </c>
      <c r="AV898" s="13" t="s">
        <v>88</v>
      </c>
      <c r="AW898" s="13" t="s">
        <v>35</v>
      </c>
      <c r="AX898" s="13" t="s">
        <v>78</v>
      </c>
      <c r="AY898" s="243" t="s">
        <v>153</v>
      </c>
    </row>
    <row r="899" s="13" customFormat="1">
      <c r="A899" s="13"/>
      <c r="B899" s="232"/>
      <c r="C899" s="233"/>
      <c r="D899" s="234" t="s">
        <v>163</v>
      </c>
      <c r="E899" s="235" t="s">
        <v>1</v>
      </c>
      <c r="F899" s="236" t="s">
        <v>1388</v>
      </c>
      <c r="G899" s="233"/>
      <c r="H899" s="237">
        <v>19.800000000000001</v>
      </c>
      <c r="I899" s="238"/>
      <c r="J899" s="233"/>
      <c r="K899" s="233"/>
      <c r="L899" s="239"/>
      <c r="M899" s="240"/>
      <c r="N899" s="241"/>
      <c r="O899" s="241"/>
      <c r="P899" s="241"/>
      <c r="Q899" s="241"/>
      <c r="R899" s="241"/>
      <c r="S899" s="241"/>
      <c r="T899" s="24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3" t="s">
        <v>163</v>
      </c>
      <c r="AU899" s="243" t="s">
        <v>88</v>
      </c>
      <c r="AV899" s="13" t="s">
        <v>88</v>
      </c>
      <c r="AW899" s="13" t="s">
        <v>35</v>
      </c>
      <c r="AX899" s="13" t="s">
        <v>78</v>
      </c>
      <c r="AY899" s="243" t="s">
        <v>153</v>
      </c>
    </row>
    <row r="900" s="13" customFormat="1">
      <c r="A900" s="13"/>
      <c r="B900" s="232"/>
      <c r="C900" s="233"/>
      <c r="D900" s="234" t="s">
        <v>163</v>
      </c>
      <c r="E900" s="235" t="s">
        <v>1</v>
      </c>
      <c r="F900" s="236" t="s">
        <v>1389</v>
      </c>
      <c r="G900" s="233"/>
      <c r="H900" s="237">
        <v>10.34</v>
      </c>
      <c r="I900" s="238"/>
      <c r="J900" s="233"/>
      <c r="K900" s="233"/>
      <c r="L900" s="239"/>
      <c r="M900" s="240"/>
      <c r="N900" s="241"/>
      <c r="O900" s="241"/>
      <c r="P900" s="241"/>
      <c r="Q900" s="241"/>
      <c r="R900" s="241"/>
      <c r="S900" s="241"/>
      <c r="T900" s="24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3" t="s">
        <v>163</v>
      </c>
      <c r="AU900" s="243" t="s">
        <v>88</v>
      </c>
      <c r="AV900" s="13" t="s">
        <v>88</v>
      </c>
      <c r="AW900" s="13" t="s">
        <v>35</v>
      </c>
      <c r="AX900" s="13" t="s">
        <v>78</v>
      </c>
      <c r="AY900" s="243" t="s">
        <v>153</v>
      </c>
    </row>
    <row r="901" s="14" customFormat="1">
      <c r="A901" s="14"/>
      <c r="B901" s="244"/>
      <c r="C901" s="245"/>
      <c r="D901" s="234" t="s">
        <v>163</v>
      </c>
      <c r="E901" s="246" t="s">
        <v>1</v>
      </c>
      <c r="F901" s="247" t="s">
        <v>167</v>
      </c>
      <c r="G901" s="245"/>
      <c r="H901" s="248">
        <v>591.23900000000003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4" t="s">
        <v>163</v>
      </c>
      <c r="AU901" s="254" t="s">
        <v>88</v>
      </c>
      <c r="AV901" s="14" t="s">
        <v>161</v>
      </c>
      <c r="AW901" s="14" t="s">
        <v>35</v>
      </c>
      <c r="AX901" s="14" t="s">
        <v>86</v>
      </c>
      <c r="AY901" s="254" t="s">
        <v>153</v>
      </c>
    </row>
    <row r="902" s="2" customFormat="1" ht="24.15" customHeight="1">
      <c r="A902" s="39"/>
      <c r="B902" s="40"/>
      <c r="C902" s="219" t="s">
        <v>1390</v>
      </c>
      <c r="D902" s="219" t="s">
        <v>156</v>
      </c>
      <c r="E902" s="220" t="s">
        <v>1391</v>
      </c>
      <c r="F902" s="221" t="s">
        <v>1392</v>
      </c>
      <c r="G902" s="222" t="s">
        <v>159</v>
      </c>
      <c r="H902" s="223">
        <v>0.17599999999999999</v>
      </c>
      <c r="I902" s="224"/>
      <c r="J902" s="225">
        <f>ROUND(I902*H902,2)</f>
        <v>0</v>
      </c>
      <c r="K902" s="221" t="s">
        <v>160</v>
      </c>
      <c r="L902" s="45"/>
      <c r="M902" s="226" t="s">
        <v>1</v>
      </c>
      <c r="N902" s="227" t="s">
        <v>43</v>
      </c>
      <c r="O902" s="92"/>
      <c r="P902" s="228">
        <f>O902*H902</f>
        <v>0</v>
      </c>
      <c r="Q902" s="228">
        <v>2.3010199999999998</v>
      </c>
      <c r="R902" s="228">
        <f>Q902*H902</f>
        <v>0.40497951999999993</v>
      </c>
      <c r="S902" s="228">
        <v>0</v>
      </c>
      <c r="T902" s="229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30" t="s">
        <v>240</v>
      </c>
      <c r="AT902" s="230" t="s">
        <v>156</v>
      </c>
      <c r="AU902" s="230" t="s">
        <v>88</v>
      </c>
      <c r="AY902" s="18" t="s">
        <v>153</v>
      </c>
      <c r="BE902" s="231">
        <f>IF(N902="základní",J902,0)</f>
        <v>0</v>
      </c>
      <c r="BF902" s="231">
        <f>IF(N902="snížená",J902,0)</f>
        <v>0</v>
      </c>
      <c r="BG902" s="231">
        <f>IF(N902="zákl. přenesená",J902,0)</f>
        <v>0</v>
      </c>
      <c r="BH902" s="231">
        <f>IF(N902="sníž. přenesená",J902,0)</f>
        <v>0</v>
      </c>
      <c r="BI902" s="231">
        <f>IF(N902="nulová",J902,0)</f>
        <v>0</v>
      </c>
      <c r="BJ902" s="18" t="s">
        <v>86</v>
      </c>
      <c r="BK902" s="231">
        <f>ROUND(I902*H902,2)</f>
        <v>0</v>
      </c>
      <c r="BL902" s="18" t="s">
        <v>240</v>
      </c>
      <c r="BM902" s="230" t="s">
        <v>1393</v>
      </c>
    </row>
    <row r="903" s="15" customFormat="1">
      <c r="A903" s="15"/>
      <c r="B903" s="258"/>
      <c r="C903" s="259"/>
      <c r="D903" s="234" t="s">
        <v>163</v>
      </c>
      <c r="E903" s="260" t="s">
        <v>1</v>
      </c>
      <c r="F903" s="261" t="s">
        <v>1394</v>
      </c>
      <c r="G903" s="259"/>
      <c r="H903" s="260" t="s">
        <v>1</v>
      </c>
      <c r="I903" s="262"/>
      <c r="J903" s="259"/>
      <c r="K903" s="259"/>
      <c r="L903" s="263"/>
      <c r="M903" s="264"/>
      <c r="N903" s="265"/>
      <c r="O903" s="265"/>
      <c r="P903" s="265"/>
      <c r="Q903" s="265"/>
      <c r="R903" s="265"/>
      <c r="S903" s="265"/>
      <c r="T903" s="266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67" t="s">
        <v>163</v>
      </c>
      <c r="AU903" s="267" t="s">
        <v>88</v>
      </c>
      <c r="AV903" s="15" t="s">
        <v>86</v>
      </c>
      <c r="AW903" s="15" t="s">
        <v>35</v>
      </c>
      <c r="AX903" s="15" t="s">
        <v>78</v>
      </c>
      <c r="AY903" s="267" t="s">
        <v>153</v>
      </c>
    </row>
    <row r="904" s="13" customFormat="1">
      <c r="A904" s="13"/>
      <c r="B904" s="232"/>
      <c r="C904" s="233"/>
      <c r="D904" s="234" t="s">
        <v>163</v>
      </c>
      <c r="E904" s="235" t="s">
        <v>1</v>
      </c>
      <c r="F904" s="236" t="s">
        <v>1395</v>
      </c>
      <c r="G904" s="233"/>
      <c r="H904" s="237">
        <v>0.071249999999999994</v>
      </c>
      <c r="I904" s="238"/>
      <c r="J904" s="233"/>
      <c r="K904" s="233"/>
      <c r="L904" s="239"/>
      <c r="M904" s="240"/>
      <c r="N904" s="241"/>
      <c r="O904" s="241"/>
      <c r="P904" s="241"/>
      <c r="Q904" s="241"/>
      <c r="R904" s="241"/>
      <c r="S904" s="241"/>
      <c r="T904" s="24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3" t="s">
        <v>163</v>
      </c>
      <c r="AU904" s="243" t="s">
        <v>88</v>
      </c>
      <c r="AV904" s="13" t="s">
        <v>88</v>
      </c>
      <c r="AW904" s="13" t="s">
        <v>35</v>
      </c>
      <c r="AX904" s="13" t="s">
        <v>78</v>
      </c>
      <c r="AY904" s="243" t="s">
        <v>153</v>
      </c>
    </row>
    <row r="905" s="13" customFormat="1">
      <c r="A905" s="13"/>
      <c r="B905" s="232"/>
      <c r="C905" s="233"/>
      <c r="D905" s="234" t="s">
        <v>163</v>
      </c>
      <c r="E905" s="235" t="s">
        <v>1</v>
      </c>
      <c r="F905" s="236" t="s">
        <v>1396</v>
      </c>
      <c r="G905" s="233"/>
      <c r="H905" s="237">
        <v>0.044999999999999998</v>
      </c>
      <c r="I905" s="238"/>
      <c r="J905" s="233"/>
      <c r="K905" s="233"/>
      <c r="L905" s="239"/>
      <c r="M905" s="240"/>
      <c r="N905" s="241"/>
      <c r="O905" s="241"/>
      <c r="P905" s="241"/>
      <c r="Q905" s="241"/>
      <c r="R905" s="241"/>
      <c r="S905" s="241"/>
      <c r="T905" s="242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3" t="s">
        <v>163</v>
      </c>
      <c r="AU905" s="243" t="s">
        <v>88</v>
      </c>
      <c r="AV905" s="13" t="s">
        <v>88</v>
      </c>
      <c r="AW905" s="13" t="s">
        <v>35</v>
      </c>
      <c r="AX905" s="13" t="s">
        <v>78</v>
      </c>
      <c r="AY905" s="243" t="s">
        <v>153</v>
      </c>
    </row>
    <row r="906" s="13" customFormat="1">
      <c r="A906" s="13"/>
      <c r="B906" s="232"/>
      <c r="C906" s="233"/>
      <c r="D906" s="234" t="s">
        <v>163</v>
      </c>
      <c r="E906" s="235" t="s">
        <v>1</v>
      </c>
      <c r="F906" s="236" t="s">
        <v>1397</v>
      </c>
      <c r="G906" s="233"/>
      <c r="H906" s="237">
        <v>0.022499999999999999</v>
      </c>
      <c r="I906" s="238"/>
      <c r="J906" s="233"/>
      <c r="K906" s="233"/>
      <c r="L906" s="239"/>
      <c r="M906" s="240"/>
      <c r="N906" s="241"/>
      <c r="O906" s="241"/>
      <c r="P906" s="241"/>
      <c r="Q906" s="241"/>
      <c r="R906" s="241"/>
      <c r="S906" s="241"/>
      <c r="T906" s="24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3" t="s">
        <v>163</v>
      </c>
      <c r="AU906" s="243" t="s">
        <v>88</v>
      </c>
      <c r="AV906" s="13" t="s">
        <v>88</v>
      </c>
      <c r="AW906" s="13" t="s">
        <v>35</v>
      </c>
      <c r="AX906" s="13" t="s">
        <v>78</v>
      </c>
      <c r="AY906" s="243" t="s">
        <v>153</v>
      </c>
    </row>
    <row r="907" s="13" customFormat="1">
      <c r="A907" s="13"/>
      <c r="B907" s="232"/>
      <c r="C907" s="233"/>
      <c r="D907" s="234" t="s">
        <v>163</v>
      </c>
      <c r="E907" s="235" t="s">
        <v>1</v>
      </c>
      <c r="F907" s="236" t="s">
        <v>1398</v>
      </c>
      <c r="G907" s="233"/>
      <c r="H907" s="237">
        <v>0.037499999999999999</v>
      </c>
      <c r="I907" s="238"/>
      <c r="J907" s="233"/>
      <c r="K907" s="233"/>
      <c r="L907" s="239"/>
      <c r="M907" s="240"/>
      <c r="N907" s="241"/>
      <c r="O907" s="241"/>
      <c r="P907" s="241"/>
      <c r="Q907" s="241"/>
      <c r="R907" s="241"/>
      <c r="S907" s="241"/>
      <c r="T907" s="24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3" t="s">
        <v>163</v>
      </c>
      <c r="AU907" s="243" t="s">
        <v>88</v>
      </c>
      <c r="AV907" s="13" t="s">
        <v>88</v>
      </c>
      <c r="AW907" s="13" t="s">
        <v>35</v>
      </c>
      <c r="AX907" s="13" t="s">
        <v>78</v>
      </c>
      <c r="AY907" s="243" t="s">
        <v>153</v>
      </c>
    </row>
    <row r="908" s="14" customFormat="1">
      <c r="A908" s="14"/>
      <c r="B908" s="244"/>
      <c r="C908" s="245"/>
      <c r="D908" s="234" t="s">
        <v>163</v>
      </c>
      <c r="E908" s="246" t="s">
        <v>1</v>
      </c>
      <c r="F908" s="247" t="s">
        <v>167</v>
      </c>
      <c r="G908" s="245"/>
      <c r="H908" s="248">
        <v>0.17624999999999999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163</v>
      </c>
      <c r="AU908" s="254" t="s">
        <v>88</v>
      </c>
      <c r="AV908" s="14" t="s">
        <v>161</v>
      </c>
      <c r="AW908" s="14" t="s">
        <v>35</v>
      </c>
      <c r="AX908" s="14" t="s">
        <v>86</v>
      </c>
      <c r="AY908" s="254" t="s">
        <v>153</v>
      </c>
    </row>
    <row r="909" s="2" customFormat="1" ht="37.8" customHeight="1">
      <c r="A909" s="39"/>
      <c r="B909" s="40"/>
      <c r="C909" s="219" t="s">
        <v>1399</v>
      </c>
      <c r="D909" s="219" t="s">
        <v>156</v>
      </c>
      <c r="E909" s="220" t="s">
        <v>1400</v>
      </c>
      <c r="F909" s="221" t="s">
        <v>1401</v>
      </c>
      <c r="G909" s="222" t="s">
        <v>355</v>
      </c>
      <c r="H909" s="223">
        <v>1</v>
      </c>
      <c r="I909" s="224"/>
      <c r="J909" s="225">
        <f>ROUND(I909*H909,2)</f>
        <v>0</v>
      </c>
      <c r="K909" s="221" t="s">
        <v>160</v>
      </c>
      <c r="L909" s="45"/>
      <c r="M909" s="226" t="s">
        <v>1</v>
      </c>
      <c r="N909" s="227" t="s">
        <v>43</v>
      </c>
      <c r="O909" s="92"/>
      <c r="P909" s="228">
        <f>O909*H909</f>
        <v>0</v>
      </c>
      <c r="Q909" s="228">
        <v>0.053620000000000001</v>
      </c>
      <c r="R909" s="228">
        <f>Q909*H909</f>
        <v>0.053620000000000001</v>
      </c>
      <c r="S909" s="228">
        <v>0</v>
      </c>
      <c r="T909" s="229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30" t="s">
        <v>161</v>
      </c>
      <c r="AT909" s="230" t="s">
        <v>156</v>
      </c>
      <c r="AU909" s="230" t="s">
        <v>88</v>
      </c>
      <c r="AY909" s="18" t="s">
        <v>153</v>
      </c>
      <c r="BE909" s="231">
        <f>IF(N909="základní",J909,0)</f>
        <v>0</v>
      </c>
      <c r="BF909" s="231">
        <f>IF(N909="snížená",J909,0)</f>
        <v>0</v>
      </c>
      <c r="BG909" s="231">
        <f>IF(N909="zákl. přenesená",J909,0)</f>
        <v>0</v>
      </c>
      <c r="BH909" s="231">
        <f>IF(N909="sníž. přenesená",J909,0)</f>
        <v>0</v>
      </c>
      <c r="BI909" s="231">
        <f>IF(N909="nulová",J909,0)</f>
        <v>0</v>
      </c>
      <c r="BJ909" s="18" t="s">
        <v>86</v>
      </c>
      <c r="BK909" s="231">
        <f>ROUND(I909*H909,2)</f>
        <v>0</v>
      </c>
      <c r="BL909" s="18" t="s">
        <v>161</v>
      </c>
      <c r="BM909" s="230" t="s">
        <v>1402</v>
      </c>
    </row>
    <row r="910" s="2" customFormat="1" ht="24.15" customHeight="1">
      <c r="A910" s="39"/>
      <c r="B910" s="40"/>
      <c r="C910" s="268" t="s">
        <v>1403</v>
      </c>
      <c r="D910" s="268" t="s">
        <v>509</v>
      </c>
      <c r="E910" s="269" t="s">
        <v>1404</v>
      </c>
      <c r="F910" s="270" t="s">
        <v>1405</v>
      </c>
      <c r="G910" s="271" t="s">
        <v>355</v>
      </c>
      <c r="H910" s="272">
        <v>1</v>
      </c>
      <c r="I910" s="273"/>
      <c r="J910" s="274">
        <f>ROUND(I910*H910,2)</f>
        <v>0</v>
      </c>
      <c r="K910" s="270" t="s">
        <v>160</v>
      </c>
      <c r="L910" s="275"/>
      <c r="M910" s="276" t="s">
        <v>1</v>
      </c>
      <c r="N910" s="277" t="s">
        <v>43</v>
      </c>
      <c r="O910" s="92"/>
      <c r="P910" s="228">
        <f>O910*H910</f>
        <v>0</v>
      </c>
      <c r="Q910" s="228">
        <v>0.044999999999999998</v>
      </c>
      <c r="R910" s="228">
        <f>Q910*H910</f>
        <v>0.044999999999999998</v>
      </c>
      <c r="S910" s="228">
        <v>0</v>
      </c>
      <c r="T910" s="229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30" t="s">
        <v>200</v>
      </c>
      <c r="AT910" s="230" t="s">
        <v>509</v>
      </c>
      <c r="AU910" s="230" t="s">
        <v>88</v>
      </c>
      <c r="AY910" s="18" t="s">
        <v>153</v>
      </c>
      <c r="BE910" s="231">
        <f>IF(N910="základní",J910,0)</f>
        <v>0</v>
      </c>
      <c r="BF910" s="231">
        <f>IF(N910="snížená",J910,0)</f>
        <v>0</v>
      </c>
      <c r="BG910" s="231">
        <f>IF(N910="zákl. přenesená",J910,0)</f>
        <v>0</v>
      </c>
      <c r="BH910" s="231">
        <f>IF(N910="sníž. přenesená",J910,0)</f>
        <v>0</v>
      </c>
      <c r="BI910" s="231">
        <f>IF(N910="nulová",J910,0)</f>
        <v>0</v>
      </c>
      <c r="BJ910" s="18" t="s">
        <v>86</v>
      </c>
      <c r="BK910" s="231">
        <f>ROUND(I910*H910,2)</f>
        <v>0</v>
      </c>
      <c r="BL910" s="18" t="s">
        <v>161</v>
      </c>
      <c r="BM910" s="230" t="s">
        <v>1406</v>
      </c>
    </row>
    <row r="911" s="12" customFormat="1" ht="22.8" customHeight="1">
      <c r="A911" s="12"/>
      <c r="B911" s="203"/>
      <c r="C911" s="204"/>
      <c r="D911" s="205" t="s">
        <v>77</v>
      </c>
      <c r="E911" s="217" t="s">
        <v>154</v>
      </c>
      <c r="F911" s="217" t="s">
        <v>155</v>
      </c>
      <c r="G911" s="204"/>
      <c r="H911" s="204"/>
      <c r="I911" s="207"/>
      <c r="J911" s="218">
        <f>BK911</f>
        <v>0</v>
      </c>
      <c r="K911" s="204"/>
      <c r="L911" s="209"/>
      <c r="M911" s="210"/>
      <c r="N911" s="211"/>
      <c r="O911" s="211"/>
      <c r="P911" s="212">
        <f>SUM(P912:P1048)</f>
        <v>0</v>
      </c>
      <c r="Q911" s="211"/>
      <c r="R911" s="212">
        <f>SUM(R912:R1048)</f>
        <v>0.24940889999999999</v>
      </c>
      <c r="S911" s="211"/>
      <c r="T911" s="213">
        <f>SUM(T912:T1048)</f>
        <v>0.91979999999999995</v>
      </c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R911" s="214" t="s">
        <v>86</v>
      </c>
      <c r="AT911" s="215" t="s">
        <v>77</v>
      </c>
      <c r="AU911" s="215" t="s">
        <v>86</v>
      </c>
      <c r="AY911" s="214" t="s">
        <v>153</v>
      </c>
      <c r="BK911" s="216">
        <f>SUM(BK912:BK1048)</f>
        <v>0</v>
      </c>
    </row>
    <row r="912" s="2" customFormat="1" ht="33" customHeight="1">
      <c r="A912" s="39"/>
      <c r="B912" s="40"/>
      <c r="C912" s="219" t="s">
        <v>1407</v>
      </c>
      <c r="D912" s="219" t="s">
        <v>156</v>
      </c>
      <c r="E912" s="220" t="s">
        <v>1408</v>
      </c>
      <c r="F912" s="221" t="s">
        <v>1409</v>
      </c>
      <c r="G912" s="222" t="s">
        <v>170</v>
      </c>
      <c r="H912" s="223">
        <v>745.84000000000003</v>
      </c>
      <c r="I912" s="224"/>
      <c r="J912" s="225">
        <f>ROUND(I912*H912,2)</f>
        <v>0</v>
      </c>
      <c r="K912" s="221" t="s">
        <v>160</v>
      </c>
      <c r="L912" s="45"/>
      <c r="M912" s="226" t="s">
        <v>1</v>
      </c>
      <c r="N912" s="227" t="s">
        <v>43</v>
      </c>
      <c r="O912" s="92"/>
      <c r="P912" s="228">
        <f>O912*H912</f>
        <v>0</v>
      </c>
      <c r="Q912" s="228">
        <v>0</v>
      </c>
      <c r="R912" s="228">
        <f>Q912*H912</f>
        <v>0</v>
      </c>
      <c r="S912" s="228">
        <v>0</v>
      </c>
      <c r="T912" s="229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30" t="s">
        <v>161</v>
      </c>
      <c r="AT912" s="230" t="s">
        <v>156</v>
      </c>
      <c r="AU912" s="230" t="s">
        <v>88</v>
      </c>
      <c r="AY912" s="18" t="s">
        <v>153</v>
      </c>
      <c r="BE912" s="231">
        <f>IF(N912="základní",J912,0)</f>
        <v>0</v>
      </c>
      <c r="BF912" s="231">
        <f>IF(N912="snížená",J912,0)</f>
        <v>0</v>
      </c>
      <c r="BG912" s="231">
        <f>IF(N912="zákl. přenesená",J912,0)</f>
        <v>0</v>
      </c>
      <c r="BH912" s="231">
        <f>IF(N912="sníž. přenesená",J912,0)</f>
        <v>0</v>
      </c>
      <c r="BI912" s="231">
        <f>IF(N912="nulová",J912,0)</f>
        <v>0</v>
      </c>
      <c r="BJ912" s="18" t="s">
        <v>86</v>
      </c>
      <c r="BK912" s="231">
        <f>ROUND(I912*H912,2)</f>
        <v>0</v>
      </c>
      <c r="BL912" s="18" t="s">
        <v>161</v>
      </c>
      <c r="BM912" s="230" t="s">
        <v>1410</v>
      </c>
    </row>
    <row r="913" s="13" customFormat="1">
      <c r="A913" s="13"/>
      <c r="B913" s="232"/>
      <c r="C913" s="233"/>
      <c r="D913" s="234" t="s">
        <v>163</v>
      </c>
      <c r="E913" s="235" t="s">
        <v>1</v>
      </c>
      <c r="F913" s="236" t="s">
        <v>1411</v>
      </c>
      <c r="G913" s="233"/>
      <c r="H913" s="237">
        <v>162</v>
      </c>
      <c r="I913" s="238"/>
      <c r="J913" s="233"/>
      <c r="K913" s="233"/>
      <c r="L913" s="239"/>
      <c r="M913" s="240"/>
      <c r="N913" s="241"/>
      <c r="O913" s="241"/>
      <c r="P913" s="241"/>
      <c r="Q913" s="241"/>
      <c r="R913" s="241"/>
      <c r="S913" s="241"/>
      <c r="T913" s="24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3" t="s">
        <v>163</v>
      </c>
      <c r="AU913" s="243" t="s">
        <v>88</v>
      </c>
      <c r="AV913" s="13" t="s">
        <v>88</v>
      </c>
      <c r="AW913" s="13" t="s">
        <v>35</v>
      </c>
      <c r="AX913" s="13" t="s">
        <v>78</v>
      </c>
      <c r="AY913" s="243" t="s">
        <v>153</v>
      </c>
    </row>
    <row r="914" s="13" customFormat="1">
      <c r="A914" s="13"/>
      <c r="B914" s="232"/>
      <c r="C914" s="233"/>
      <c r="D914" s="234" t="s">
        <v>163</v>
      </c>
      <c r="E914" s="235" t="s">
        <v>1</v>
      </c>
      <c r="F914" s="236" t="s">
        <v>1412</v>
      </c>
      <c r="G914" s="233"/>
      <c r="H914" s="237">
        <v>111.04000000000001</v>
      </c>
      <c r="I914" s="238"/>
      <c r="J914" s="233"/>
      <c r="K914" s="233"/>
      <c r="L914" s="239"/>
      <c r="M914" s="240"/>
      <c r="N914" s="241"/>
      <c r="O914" s="241"/>
      <c r="P914" s="241"/>
      <c r="Q914" s="241"/>
      <c r="R914" s="241"/>
      <c r="S914" s="241"/>
      <c r="T914" s="24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3" t="s">
        <v>163</v>
      </c>
      <c r="AU914" s="243" t="s">
        <v>88</v>
      </c>
      <c r="AV914" s="13" t="s">
        <v>88</v>
      </c>
      <c r="AW914" s="13" t="s">
        <v>35</v>
      </c>
      <c r="AX914" s="13" t="s">
        <v>78</v>
      </c>
      <c r="AY914" s="243" t="s">
        <v>153</v>
      </c>
    </row>
    <row r="915" s="13" customFormat="1">
      <c r="A915" s="13"/>
      <c r="B915" s="232"/>
      <c r="C915" s="233"/>
      <c r="D915" s="234" t="s">
        <v>163</v>
      </c>
      <c r="E915" s="235" t="s">
        <v>1</v>
      </c>
      <c r="F915" s="236" t="s">
        <v>1413</v>
      </c>
      <c r="G915" s="233"/>
      <c r="H915" s="237">
        <v>203.59999999999999</v>
      </c>
      <c r="I915" s="238"/>
      <c r="J915" s="233"/>
      <c r="K915" s="233"/>
      <c r="L915" s="239"/>
      <c r="M915" s="240"/>
      <c r="N915" s="241"/>
      <c r="O915" s="241"/>
      <c r="P915" s="241"/>
      <c r="Q915" s="241"/>
      <c r="R915" s="241"/>
      <c r="S915" s="241"/>
      <c r="T915" s="24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3" t="s">
        <v>163</v>
      </c>
      <c r="AU915" s="243" t="s">
        <v>88</v>
      </c>
      <c r="AV915" s="13" t="s">
        <v>88</v>
      </c>
      <c r="AW915" s="13" t="s">
        <v>35</v>
      </c>
      <c r="AX915" s="13" t="s">
        <v>78</v>
      </c>
      <c r="AY915" s="243" t="s">
        <v>153</v>
      </c>
    </row>
    <row r="916" s="13" customFormat="1">
      <c r="A916" s="13"/>
      <c r="B916" s="232"/>
      <c r="C916" s="233"/>
      <c r="D916" s="234" t="s">
        <v>163</v>
      </c>
      <c r="E916" s="235" t="s">
        <v>1</v>
      </c>
      <c r="F916" s="236" t="s">
        <v>1414</v>
      </c>
      <c r="G916" s="233"/>
      <c r="H916" s="237">
        <v>269.19999999999999</v>
      </c>
      <c r="I916" s="238"/>
      <c r="J916" s="233"/>
      <c r="K916" s="233"/>
      <c r="L916" s="239"/>
      <c r="M916" s="240"/>
      <c r="N916" s="241"/>
      <c r="O916" s="241"/>
      <c r="P916" s="241"/>
      <c r="Q916" s="241"/>
      <c r="R916" s="241"/>
      <c r="S916" s="241"/>
      <c r="T916" s="24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3" t="s">
        <v>163</v>
      </c>
      <c r="AU916" s="243" t="s">
        <v>88</v>
      </c>
      <c r="AV916" s="13" t="s">
        <v>88</v>
      </c>
      <c r="AW916" s="13" t="s">
        <v>35</v>
      </c>
      <c r="AX916" s="13" t="s">
        <v>78</v>
      </c>
      <c r="AY916" s="243" t="s">
        <v>153</v>
      </c>
    </row>
    <row r="917" s="14" customFormat="1">
      <c r="A917" s="14"/>
      <c r="B917" s="244"/>
      <c r="C917" s="245"/>
      <c r="D917" s="234" t="s">
        <v>163</v>
      </c>
      <c r="E917" s="246" t="s">
        <v>1</v>
      </c>
      <c r="F917" s="247" t="s">
        <v>167</v>
      </c>
      <c r="G917" s="245"/>
      <c r="H917" s="248">
        <v>745.84000000000003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163</v>
      </c>
      <c r="AU917" s="254" t="s">
        <v>88</v>
      </c>
      <c r="AV917" s="14" t="s">
        <v>161</v>
      </c>
      <c r="AW917" s="14" t="s">
        <v>35</v>
      </c>
      <c r="AX917" s="14" t="s">
        <v>86</v>
      </c>
      <c r="AY917" s="254" t="s">
        <v>153</v>
      </c>
    </row>
    <row r="918" s="2" customFormat="1" ht="37.8" customHeight="1">
      <c r="A918" s="39"/>
      <c r="B918" s="40"/>
      <c r="C918" s="219" t="s">
        <v>1415</v>
      </c>
      <c r="D918" s="219" t="s">
        <v>156</v>
      </c>
      <c r="E918" s="220" t="s">
        <v>1416</v>
      </c>
      <c r="F918" s="221" t="s">
        <v>1417</v>
      </c>
      <c r="G918" s="222" t="s">
        <v>170</v>
      </c>
      <c r="H918" s="223">
        <v>67125.600000000006</v>
      </c>
      <c r="I918" s="224"/>
      <c r="J918" s="225">
        <f>ROUND(I918*H918,2)</f>
        <v>0</v>
      </c>
      <c r="K918" s="221" t="s">
        <v>160</v>
      </c>
      <c r="L918" s="45"/>
      <c r="M918" s="226" t="s">
        <v>1</v>
      </c>
      <c r="N918" s="227" t="s">
        <v>43</v>
      </c>
      <c r="O918" s="92"/>
      <c r="P918" s="228">
        <f>O918*H918</f>
        <v>0</v>
      </c>
      <c r="Q918" s="228">
        <v>0</v>
      </c>
      <c r="R918" s="228">
        <f>Q918*H918</f>
        <v>0</v>
      </c>
      <c r="S918" s="228">
        <v>0</v>
      </c>
      <c r="T918" s="229">
        <f>S918*H918</f>
        <v>0</v>
      </c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R918" s="230" t="s">
        <v>161</v>
      </c>
      <c r="AT918" s="230" t="s">
        <v>156</v>
      </c>
      <c r="AU918" s="230" t="s">
        <v>88</v>
      </c>
      <c r="AY918" s="18" t="s">
        <v>153</v>
      </c>
      <c r="BE918" s="231">
        <f>IF(N918="základní",J918,0)</f>
        <v>0</v>
      </c>
      <c r="BF918" s="231">
        <f>IF(N918="snížená",J918,0)</f>
        <v>0</v>
      </c>
      <c r="BG918" s="231">
        <f>IF(N918="zákl. přenesená",J918,0)</f>
        <v>0</v>
      </c>
      <c r="BH918" s="231">
        <f>IF(N918="sníž. přenesená",J918,0)</f>
        <v>0</v>
      </c>
      <c r="BI918" s="231">
        <f>IF(N918="nulová",J918,0)</f>
        <v>0</v>
      </c>
      <c r="BJ918" s="18" t="s">
        <v>86</v>
      </c>
      <c r="BK918" s="231">
        <f>ROUND(I918*H918,2)</f>
        <v>0</v>
      </c>
      <c r="BL918" s="18" t="s">
        <v>161</v>
      </c>
      <c r="BM918" s="230" t="s">
        <v>1418</v>
      </c>
    </row>
    <row r="919" s="13" customFormat="1">
      <c r="A919" s="13"/>
      <c r="B919" s="232"/>
      <c r="C919" s="233"/>
      <c r="D919" s="234" t="s">
        <v>163</v>
      </c>
      <c r="E919" s="235" t="s">
        <v>1</v>
      </c>
      <c r="F919" s="236" t="s">
        <v>1419</v>
      </c>
      <c r="G919" s="233"/>
      <c r="H919" s="237">
        <v>67125.600000000006</v>
      </c>
      <c r="I919" s="238"/>
      <c r="J919" s="233"/>
      <c r="K919" s="233"/>
      <c r="L919" s="239"/>
      <c r="M919" s="240"/>
      <c r="N919" s="241"/>
      <c r="O919" s="241"/>
      <c r="P919" s="241"/>
      <c r="Q919" s="241"/>
      <c r="R919" s="241"/>
      <c r="S919" s="241"/>
      <c r="T919" s="24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3" t="s">
        <v>163</v>
      </c>
      <c r="AU919" s="243" t="s">
        <v>88</v>
      </c>
      <c r="AV919" s="13" t="s">
        <v>88</v>
      </c>
      <c r="AW919" s="13" t="s">
        <v>35</v>
      </c>
      <c r="AX919" s="13" t="s">
        <v>86</v>
      </c>
      <c r="AY919" s="243" t="s">
        <v>153</v>
      </c>
    </row>
    <row r="920" s="2" customFormat="1" ht="33" customHeight="1">
      <c r="A920" s="39"/>
      <c r="B920" s="40"/>
      <c r="C920" s="219" t="s">
        <v>1420</v>
      </c>
      <c r="D920" s="219" t="s">
        <v>156</v>
      </c>
      <c r="E920" s="220" t="s">
        <v>1421</v>
      </c>
      <c r="F920" s="221" t="s">
        <v>1422</v>
      </c>
      <c r="G920" s="222" t="s">
        <v>170</v>
      </c>
      <c r="H920" s="223">
        <v>745.84000000000003</v>
      </c>
      <c r="I920" s="224"/>
      <c r="J920" s="225">
        <f>ROUND(I920*H920,2)</f>
        <v>0</v>
      </c>
      <c r="K920" s="221" t="s">
        <v>160</v>
      </c>
      <c r="L920" s="45"/>
      <c r="M920" s="226" t="s">
        <v>1</v>
      </c>
      <c r="N920" s="227" t="s">
        <v>43</v>
      </c>
      <c r="O920" s="92"/>
      <c r="P920" s="228">
        <f>O920*H920</f>
        <v>0</v>
      </c>
      <c r="Q920" s="228">
        <v>0</v>
      </c>
      <c r="R920" s="228">
        <f>Q920*H920</f>
        <v>0</v>
      </c>
      <c r="S920" s="228">
        <v>0</v>
      </c>
      <c r="T920" s="229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30" t="s">
        <v>161</v>
      </c>
      <c r="AT920" s="230" t="s">
        <v>156</v>
      </c>
      <c r="AU920" s="230" t="s">
        <v>88</v>
      </c>
      <c r="AY920" s="18" t="s">
        <v>153</v>
      </c>
      <c r="BE920" s="231">
        <f>IF(N920="základní",J920,0)</f>
        <v>0</v>
      </c>
      <c r="BF920" s="231">
        <f>IF(N920="snížená",J920,0)</f>
        <v>0</v>
      </c>
      <c r="BG920" s="231">
        <f>IF(N920="zákl. přenesená",J920,0)</f>
        <v>0</v>
      </c>
      <c r="BH920" s="231">
        <f>IF(N920="sníž. přenesená",J920,0)</f>
        <v>0</v>
      </c>
      <c r="BI920" s="231">
        <f>IF(N920="nulová",J920,0)</f>
        <v>0</v>
      </c>
      <c r="BJ920" s="18" t="s">
        <v>86</v>
      </c>
      <c r="BK920" s="231">
        <f>ROUND(I920*H920,2)</f>
        <v>0</v>
      </c>
      <c r="BL920" s="18" t="s">
        <v>161</v>
      </c>
      <c r="BM920" s="230" t="s">
        <v>1423</v>
      </c>
    </row>
    <row r="921" s="2" customFormat="1" ht="16.5" customHeight="1">
      <c r="A921" s="39"/>
      <c r="B921" s="40"/>
      <c r="C921" s="219" t="s">
        <v>1424</v>
      </c>
      <c r="D921" s="219" t="s">
        <v>156</v>
      </c>
      <c r="E921" s="220" t="s">
        <v>1425</v>
      </c>
      <c r="F921" s="221" t="s">
        <v>1426</v>
      </c>
      <c r="G921" s="222" t="s">
        <v>170</v>
      </c>
      <c r="H921" s="223">
        <v>745.84000000000003</v>
      </c>
      <c r="I921" s="224"/>
      <c r="J921" s="225">
        <f>ROUND(I921*H921,2)</f>
        <v>0</v>
      </c>
      <c r="K921" s="221" t="s">
        <v>160</v>
      </c>
      <c r="L921" s="45"/>
      <c r="M921" s="226" t="s">
        <v>1</v>
      </c>
      <c r="N921" s="227" t="s">
        <v>43</v>
      </c>
      <c r="O921" s="92"/>
      <c r="P921" s="228">
        <f>O921*H921</f>
        <v>0</v>
      </c>
      <c r="Q921" s="228">
        <v>0</v>
      </c>
      <c r="R921" s="228">
        <f>Q921*H921</f>
        <v>0</v>
      </c>
      <c r="S921" s="228">
        <v>0</v>
      </c>
      <c r="T921" s="229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30" t="s">
        <v>161</v>
      </c>
      <c r="AT921" s="230" t="s">
        <v>156</v>
      </c>
      <c r="AU921" s="230" t="s">
        <v>88</v>
      </c>
      <c r="AY921" s="18" t="s">
        <v>153</v>
      </c>
      <c r="BE921" s="231">
        <f>IF(N921="základní",J921,0)</f>
        <v>0</v>
      </c>
      <c r="BF921" s="231">
        <f>IF(N921="snížená",J921,0)</f>
        <v>0</v>
      </c>
      <c r="BG921" s="231">
        <f>IF(N921="zákl. přenesená",J921,0)</f>
        <v>0</v>
      </c>
      <c r="BH921" s="231">
        <f>IF(N921="sníž. přenesená",J921,0)</f>
        <v>0</v>
      </c>
      <c r="BI921" s="231">
        <f>IF(N921="nulová",J921,0)</f>
        <v>0</v>
      </c>
      <c r="BJ921" s="18" t="s">
        <v>86</v>
      </c>
      <c r="BK921" s="231">
        <f>ROUND(I921*H921,2)</f>
        <v>0</v>
      </c>
      <c r="BL921" s="18" t="s">
        <v>161</v>
      </c>
      <c r="BM921" s="230" t="s">
        <v>1427</v>
      </c>
    </row>
    <row r="922" s="13" customFormat="1">
      <c r="A922" s="13"/>
      <c r="B922" s="232"/>
      <c r="C922" s="233"/>
      <c r="D922" s="234" t="s">
        <v>163</v>
      </c>
      <c r="E922" s="235" t="s">
        <v>1</v>
      </c>
      <c r="F922" s="236" t="s">
        <v>1411</v>
      </c>
      <c r="G922" s="233"/>
      <c r="H922" s="237">
        <v>162</v>
      </c>
      <c r="I922" s="238"/>
      <c r="J922" s="233"/>
      <c r="K922" s="233"/>
      <c r="L922" s="239"/>
      <c r="M922" s="240"/>
      <c r="N922" s="241"/>
      <c r="O922" s="241"/>
      <c r="P922" s="241"/>
      <c r="Q922" s="241"/>
      <c r="R922" s="241"/>
      <c r="S922" s="241"/>
      <c r="T922" s="24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3" t="s">
        <v>163</v>
      </c>
      <c r="AU922" s="243" t="s">
        <v>88</v>
      </c>
      <c r="AV922" s="13" t="s">
        <v>88</v>
      </c>
      <c r="AW922" s="13" t="s">
        <v>35</v>
      </c>
      <c r="AX922" s="13" t="s">
        <v>78</v>
      </c>
      <c r="AY922" s="243" t="s">
        <v>153</v>
      </c>
    </row>
    <row r="923" s="13" customFormat="1">
      <c r="A923" s="13"/>
      <c r="B923" s="232"/>
      <c r="C923" s="233"/>
      <c r="D923" s="234" t="s">
        <v>163</v>
      </c>
      <c r="E923" s="235" t="s">
        <v>1</v>
      </c>
      <c r="F923" s="236" t="s">
        <v>1412</v>
      </c>
      <c r="G923" s="233"/>
      <c r="H923" s="237">
        <v>111.04000000000001</v>
      </c>
      <c r="I923" s="238"/>
      <c r="J923" s="233"/>
      <c r="K923" s="233"/>
      <c r="L923" s="239"/>
      <c r="M923" s="240"/>
      <c r="N923" s="241"/>
      <c r="O923" s="241"/>
      <c r="P923" s="241"/>
      <c r="Q923" s="241"/>
      <c r="R923" s="241"/>
      <c r="S923" s="241"/>
      <c r="T923" s="24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3" t="s">
        <v>163</v>
      </c>
      <c r="AU923" s="243" t="s">
        <v>88</v>
      </c>
      <c r="AV923" s="13" t="s">
        <v>88</v>
      </c>
      <c r="AW923" s="13" t="s">
        <v>35</v>
      </c>
      <c r="AX923" s="13" t="s">
        <v>78</v>
      </c>
      <c r="AY923" s="243" t="s">
        <v>153</v>
      </c>
    </row>
    <row r="924" s="13" customFormat="1">
      <c r="A924" s="13"/>
      <c r="B924" s="232"/>
      <c r="C924" s="233"/>
      <c r="D924" s="234" t="s">
        <v>163</v>
      </c>
      <c r="E924" s="235" t="s">
        <v>1</v>
      </c>
      <c r="F924" s="236" t="s">
        <v>1413</v>
      </c>
      <c r="G924" s="233"/>
      <c r="H924" s="237">
        <v>203.59999999999999</v>
      </c>
      <c r="I924" s="238"/>
      <c r="J924" s="233"/>
      <c r="K924" s="233"/>
      <c r="L924" s="239"/>
      <c r="M924" s="240"/>
      <c r="N924" s="241"/>
      <c r="O924" s="241"/>
      <c r="P924" s="241"/>
      <c r="Q924" s="241"/>
      <c r="R924" s="241"/>
      <c r="S924" s="241"/>
      <c r="T924" s="242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3" t="s">
        <v>163</v>
      </c>
      <c r="AU924" s="243" t="s">
        <v>88</v>
      </c>
      <c r="AV924" s="13" t="s">
        <v>88</v>
      </c>
      <c r="AW924" s="13" t="s">
        <v>35</v>
      </c>
      <c r="AX924" s="13" t="s">
        <v>78</v>
      </c>
      <c r="AY924" s="243" t="s">
        <v>153</v>
      </c>
    </row>
    <row r="925" s="13" customFormat="1">
      <c r="A925" s="13"/>
      <c r="B925" s="232"/>
      <c r="C925" s="233"/>
      <c r="D925" s="234" t="s">
        <v>163</v>
      </c>
      <c r="E925" s="235" t="s">
        <v>1</v>
      </c>
      <c r="F925" s="236" t="s">
        <v>1414</v>
      </c>
      <c r="G925" s="233"/>
      <c r="H925" s="237">
        <v>269.19999999999999</v>
      </c>
      <c r="I925" s="238"/>
      <c r="J925" s="233"/>
      <c r="K925" s="233"/>
      <c r="L925" s="239"/>
      <c r="M925" s="240"/>
      <c r="N925" s="241"/>
      <c r="O925" s="241"/>
      <c r="P925" s="241"/>
      <c r="Q925" s="241"/>
      <c r="R925" s="241"/>
      <c r="S925" s="241"/>
      <c r="T925" s="24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3" t="s">
        <v>163</v>
      </c>
      <c r="AU925" s="243" t="s">
        <v>88</v>
      </c>
      <c r="AV925" s="13" t="s">
        <v>88</v>
      </c>
      <c r="AW925" s="13" t="s">
        <v>35</v>
      </c>
      <c r="AX925" s="13" t="s">
        <v>78</v>
      </c>
      <c r="AY925" s="243" t="s">
        <v>153</v>
      </c>
    </row>
    <row r="926" s="14" customFormat="1">
      <c r="A926" s="14"/>
      <c r="B926" s="244"/>
      <c r="C926" s="245"/>
      <c r="D926" s="234" t="s">
        <v>163</v>
      </c>
      <c r="E926" s="246" t="s">
        <v>1</v>
      </c>
      <c r="F926" s="247" t="s">
        <v>167</v>
      </c>
      <c r="G926" s="245"/>
      <c r="H926" s="248">
        <v>745.84000000000003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163</v>
      </c>
      <c r="AU926" s="254" t="s">
        <v>88</v>
      </c>
      <c r="AV926" s="14" t="s">
        <v>161</v>
      </c>
      <c r="AW926" s="14" t="s">
        <v>35</v>
      </c>
      <c r="AX926" s="14" t="s">
        <v>86</v>
      </c>
      <c r="AY926" s="254" t="s">
        <v>153</v>
      </c>
    </row>
    <row r="927" s="2" customFormat="1" ht="16.5" customHeight="1">
      <c r="A927" s="39"/>
      <c r="B927" s="40"/>
      <c r="C927" s="219" t="s">
        <v>1428</v>
      </c>
      <c r="D927" s="219" t="s">
        <v>156</v>
      </c>
      <c r="E927" s="220" t="s">
        <v>1429</v>
      </c>
      <c r="F927" s="221" t="s">
        <v>1430</v>
      </c>
      <c r="G927" s="222" t="s">
        <v>170</v>
      </c>
      <c r="H927" s="223">
        <v>67125.600000000006</v>
      </c>
      <c r="I927" s="224"/>
      <c r="J927" s="225">
        <f>ROUND(I927*H927,2)</f>
        <v>0</v>
      </c>
      <c r="K927" s="221" t="s">
        <v>160</v>
      </c>
      <c r="L927" s="45"/>
      <c r="M927" s="226" t="s">
        <v>1</v>
      </c>
      <c r="N927" s="227" t="s">
        <v>43</v>
      </c>
      <c r="O927" s="92"/>
      <c r="P927" s="228">
        <f>O927*H927</f>
        <v>0</v>
      </c>
      <c r="Q927" s="228">
        <v>0</v>
      </c>
      <c r="R927" s="228">
        <f>Q927*H927</f>
        <v>0</v>
      </c>
      <c r="S927" s="228">
        <v>0</v>
      </c>
      <c r="T927" s="229">
        <f>S927*H927</f>
        <v>0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30" t="s">
        <v>161</v>
      </c>
      <c r="AT927" s="230" t="s">
        <v>156</v>
      </c>
      <c r="AU927" s="230" t="s">
        <v>88</v>
      </c>
      <c r="AY927" s="18" t="s">
        <v>153</v>
      </c>
      <c r="BE927" s="231">
        <f>IF(N927="základní",J927,0)</f>
        <v>0</v>
      </c>
      <c r="BF927" s="231">
        <f>IF(N927="snížená",J927,0)</f>
        <v>0</v>
      </c>
      <c r="BG927" s="231">
        <f>IF(N927="zákl. přenesená",J927,0)</f>
        <v>0</v>
      </c>
      <c r="BH927" s="231">
        <f>IF(N927="sníž. přenesená",J927,0)</f>
        <v>0</v>
      </c>
      <c r="BI927" s="231">
        <f>IF(N927="nulová",J927,0)</f>
        <v>0</v>
      </c>
      <c r="BJ927" s="18" t="s">
        <v>86</v>
      </c>
      <c r="BK927" s="231">
        <f>ROUND(I927*H927,2)</f>
        <v>0</v>
      </c>
      <c r="BL927" s="18" t="s">
        <v>161</v>
      </c>
      <c r="BM927" s="230" t="s">
        <v>1431</v>
      </c>
    </row>
    <row r="928" s="13" customFormat="1">
      <c r="A928" s="13"/>
      <c r="B928" s="232"/>
      <c r="C928" s="233"/>
      <c r="D928" s="234" t="s">
        <v>163</v>
      </c>
      <c r="E928" s="235" t="s">
        <v>1</v>
      </c>
      <c r="F928" s="236" t="s">
        <v>1419</v>
      </c>
      <c r="G928" s="233"/>
      <c r="H928" s="237">
        <v>67125.600000000006</v>
      </c>
      <c r="I928" s="238"/>
      <c r="J928" s="233"/>
      <c r="K928" s="233"/>
      <c r="L928" s="239"/>
      <c r="M928" s="240"/>
      <c r="N928" s="241"/>
      <c r="O928" s="241"/>
      <c r="P928" s="241"/>
      <c r="Q928" s="241"/>
      <c r="R928" s="241"/>
      <c r="S928" s="241"/>
      <c r="T928" s="24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3" t="s">
        <v>163</v>
      </c>
      <c r="AU928" s="243" t="s">
        <v>88</v>
      </c>
      <c r="AV928" s="13" t="s">
        <v>88</v>
      </c>
      <c r="AW928" s="13" t="s">
        <v>35</v>
      </c>
      <c r="AX928" s="13" t="s">
        <v>86</v>
      </c>
      <c r="AY928" s="243" t="s">
        <v>153</v>
      </c>
    </row>
    <row r="929" s="2" customFormat="1" ht="21.75" customHeight="1">
      <c r="A929" s="39"/>
      <c r="B929" s="40"/>
      <c r="C929" s="219" t="s">
        <v>1432</v>
      </c>
      <c r="D929" s="219" t="s">
        <v>156</v>
      </c>
      <c r="E929" s="220" t="s">
        <v>1433</v>
      </c>
      <c r="F929" s="221" t="s">
        <v>1434</v>
      </c>
      <c r="G929" s="222" t="s">
        <v>170</v>
      </c>
      <c r="H929" s="223">
        <v>745.84000000000003</v>
      </c>
      <c r="I929" s="224"/>
      <c r="J929" s="225">
        <f>ROUND(I929*H929,2)</f>
        <v>0</v>
      </c>
      <c r="K929" s="221" t="s">
        <v>160</v>
      </c>
      <c r="L929" s="45"/>
      <c r="M929" s="226" t="s">
        <v>1</v>
      </c>
      <c r="N929" s="227" t="s">
        <v>43</v>
      </c>
      <c r="O929" s="92"/>
      <c r="P929" s="228">
        <f>O929*H929</f>
        <v>0</v>
      </c>
      <c r="Q929" s="228">
        <v>0</v>
      </c>
      <c r="R929" s="228">
        <f>Q929*H929</f>
        <v>0</v>
      </c>
      <c r="S929" s="228">
        <v>0</v>
      </c>
      <c r="T929" s="229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30" t="s">
        <v>161</v>
      </c>
      <c r="AT929" s="230" t="s">
        <v>156</v>
      </c>
      <c r="AU929" s="230" t="s">
        <v>88</v>
      </c>
      <c r="AY929" s="18" t="s">
        <v>153</v>
      </c>
      <c r="BE929" s="231">
        <f>IF(N929="základní",J929,0)</f>
        <v>0</v>
      </c>
      <c r="BF929" s="231">
        <f>IF(N929="snížená",J929,0)</f>
        <v>0</v>
      </c>
      <c r="BG929" s="231">
        <f>IF(N929="zákl. přenesená",J929,0)</f>
        <v>0</v>
      </c>
      <c r="BH929" s="231">
        <f>IF(N929="sníž. přenesená",J929,0)</f>
        <v>0</v>
      </c>
      <c r="BI929" s="231">
        <f>IF(N929="nulová",J929,0)</f>
        <v>0</v>
      </c>
      <c r="BJ929" s="18" t="s">
        <v>86</v>
      </c>
      <c r="BK929" s="231">
        <f>ROUND(I929*H929,2)</f>
        <v>0</v>
      </c>
      <c r="BL929" s="18" t="s">
        <v>161</v>
      </c>
      <c r="BM929" s="230" t="s">
        <v>1435</v>
      </c>
    </row>
    <row r="930" s="2" customFormat="1" ht="33" customHeight="1">
      <c r="A930" s="39"/>
      <c r="B930" s="40"/>
      <c r="C930" s="219" t="s">
        <v>1436</v>
      </c>
      <c r="D930" s="219" t="s">
        <v>156</v>
      </c>
      <c r="E930" s="220" t="s">
        <v>1437</v>
      </c>
      <c r="F930" s="221" t="s">
        <v>1438</v>
      </c>
      <c r="G930" s="222" t="s">
        <v>170</v>
      </c>
      <c r="H930" s="223">
        <v>799.76999999999998</v>
      </c>
      <c r="I930" s="224"/>
      <c r="J930" s="225">
        <f>ROUND(I930*H930,2)</f>
        <v>0</v>
      </c>
      <c r="K930" s="221" t="s">
        <v>160</v>
      </c>
      <c r="L930" s="45"/>
      <c r="M930" s="226" t="s">
        <v>1</v>
      </c>
      <c r="N930" s="227" t="s">
        <v>43</v>
      </c>
      <c r="O930" s="92"/>
      <c r="P930" s="228">
        <f>O930*H930</f>
        <v>0</v>
      </c>
      <c r="Q930" s="228">
        <v>0.00012999999999999999</v>
      </c>
      <c r="R930" s="228">
        <f>Q930*H930</f>
        <v>0.10397009999999998</v>
      </c>
      <c r="S930" s="228">
        <v>0</v>
      </c>
      <c r="T930" s="229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30" t="s">
        <v>161</v>
      </c>
      <c r="AT930" s="230" t="s">
        <v>156</v>
      </c>
      <c r="AU930" s="230" t="s">
        <v>88</v>
      </c>
      <c r="AY930" s="18" t="s">
        <v>153</v>
      </c>
      <c r="BE930" s="231">
        <f>IF(N930="základní",J930,0)</f>
        <v>0</v>
      </c>
      <c r="BF930" s="231">
        <f>IF(N930="snížená",J930,0)</f>
        <v>0</v>
      </c>
      <c r="BG930" s="231">
        <f>IF(N930="zákl. přenesená",J930,0)</f>
        <v>0</v>
      </c>
      <c r="BH930" s="231">
        <f>IF(N930="sníž. přenesená",J930,0)</f>
        <v>0</v>
      </c>
      <c r="BI930" s="231">
        <f>IF(N930="nulová",J930,0)</f>
        <v>0</v>
      </c>
      <c r="BJ930" s="18" t="s">
        <v>86</v>
      </c>
      <c r="BK930" s="231">
        <f>ROUND(I930*H930,2)</f>
        <v>0</v>
      </c>
      <c r="BL930" s="18" t="s">
        <v>161</v>
      </c>
      <c r="BM930" s="230" t="s">
        <v>1439</v>
      </c>
    </row>
    <row r="931" s="13" customFormat="1">
      <c r="A931" s="13"/>
      <c r="B931" s="232"/>
      <c r="C931" s="233"/>
      <c r="D931" s="234" t="s">
        <v>163</v>
      </c>
      <c r="E931" s="235" t="s">
        <v>1</v>
      </c>
      <c r="F931" s="236" t="s">
        <v>1306</v>
      </c>
      <c r="G931" s="233"/>
      <c r="H931" s="237">
        <v>8.3100000000000005</v>
      </c>
      <c r="I931" s="238"/>
      <c r="J931" s="233"/>
      <c r="K931" s="233"/>
      <c r="L931" s="239"/>
      <c r="M931" s="240"/>
      <c r="N931" s="241"/>
      <c r="O931" s="241"/>
      <c r="P931" s="241"/>
      <c r="Q931" s="241"/>
      <c r="R931" s="241"/>
      <c r="S931" s="241"/>
      <c r="T931" s="24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3" t="s">
        <v>163</v>
      </c>
      <c r="AU931" s="243" t="s">
        <v>88</v>
      </c>
      <c r="AV931" s="13" t="s">
        <v>88</v>
      </c>
      <c r="AW931" s="13" t="s">
        <v>35</v>
      </c>
      <c r="AX931" s="13" t="s">
        <v>78</v>
      </c>
      <c r="AY931" s="243" t="s">
        <v>153</v>
      </c>
    </row>
    <row r="932" s="13" customFormat="1">
      <c r="A932" s="13"/>
      <c r="B932" s="232"/>
      <c r="C932" s="233"/>
      <c r="D932" s="234" t="s">
        <v>163</v>
      </c>
      <c r="E932" s="235" t="s">
        <v>1</v>
      </c>
      <c r="F932" s="236" t="s">
        <v>1317</v>
      </c>
      <c r="G932" s="233"/>
      <c r="H932" s="237">
        <v>12.880000000000001</v>
      </c>
      <c r="I932" s="238"/>
      <c r="J932" s="233"/>
      <c r="K932" s="233"/>
      <c r="L932" s="239"/>
      <c r="M932" s="240"/>
      <c r="N932" s="241"/>
      <c r="O932" s="241"/>
      <c r="P932" s="241"/>
      <c r="Q932" s="241"/>
      <c r="R932" s="241"/>
      <c r="S932" s="241"/>
      <c r="T932" s="24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3" t="s">
        <v>163</v>
      </c>
      <c r="AU932" s="243" t="s">
        <v>88</v>
      </c>
      <c r="AV932" s="13" t="s">
        <v>88</v>
      </c>
      <c r="AW932" s="13" t="s">
        <v>35</v>
      </c>
      <c r="AX932" s="13" t="s">
        <v>78</v>
      </c>
      <c r="AY932" s="243" t="s">
        <v>153</v>
      </c>
    </row>
    <row r="933" s="13" customFormat="1">
      <c r="A933" s="13"/>
      <c r="B933" s="232"/>
      <c r="C933" s="233"/>
      <c r="D933" s="234" t="s">
        <v>163</v>
      </c>
      <c r="E933" s="235" t="s">
        <v>1</v>
      </c>
      <c r="F933" s="236" t="s">
        <v>1307</v>
      </c>
      <c r="G933" s="233"/>
      <c r="H933" s="237">
        <v>26.510000000000002</v>
      </c>
      <c r="I933" s="238"/>
      <c r="J933" s="233"/>
      <c r="K933" s="233"/>
      <c r="L933" s="239"/>
      <c r="M933" s="240"/>
      <c r="N933" s="241"/>
      <c r="O933" s="241"/>
      <c r="P933" s="241"/>
      <c r="Q933" s="241"/>
      <c r="R933" s="241"/>
      <c r="S933" s="241"/>
      <c r="T933" s="24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3" t="s">
        <v>163</v>
      </c>
      <c r="AU933" s="243" t="s">
        <v>88</v>
      </c>
      <c r="AV933" s="13" t="s">
        <v>88</v>
      </c>
      <c r="AW933" s="13" t="s">
        <v>35</v>
      </c>
      <c r="AX933" s="13" t="s">
        <v>78</v>
      </c>
      <c r="AY933" s="243" t="s">
        <v>153</v>
      </c>
    </row>
    <row r="934" s="13" customFormat="1">
      <c r="A934" s="13"/>
      <c r="B934" s="232"/>
      <c r="C934" s="233"/>
      <c r="D934" s="234" t="s">
        <v>163</v>
      </c>
      <c r="E934" s="235" t="s">
        <v>1</v>
      </c>
      <c r="F934" s="236" t="s">
        <v>950</v>
      </c>
      <c r="G934" s="233"/>
      <c r="H934" s="237">
        <v>24.059999999999999</v>
      </c>
      <c r="I934" s="238"/>
      <c r="J934" s="233"/>
      <c r="K934" s="233"/>
      <c r="L934" s="239"/>
      <c r="M934" s="240"/>
      <c r="N934" s="241"/>
      <c r="O934" s="241"/>
      <c r="P934" s="241"/>
      <c r="Q934" s="241"/>
      <c r="R934" s="241"/>
      <c r="S934" s="241"/>
      <c r="T934" s="242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3" t="s">
        <v>163</v>
      </c>
      <c r="AU934" s="243" t="s">
        <v>88</v>
      </c>
      <c r="AV934" s="13" t="s">
        <v>88</v>
      </c>
      <c r="AW934" s="13" t="s">
        <v>35</v>
      </c>
      <c r="AX934" s="13" t="s">
        <v>78</v>
      </c>
      <c r="AY934" s="243" t="s">
        <v>153</v>
      </c>
    </row>
    <row r="935" s="13" customFormat="1">
      <c r="A935" s="13"/>
      <c r="B935" s="232"/>
      <c r="C935" s="233"/>
      <c r="D935" s="234" t="s">
        <v>163</v>
      </c>
      <c r="E935" s="235" t="s">
        <v>1</v>
      </c>
      <c r="F935" s="236" t="s">
        <v>1308</v>
      </c>
      <c r="G935" s="233"/>
      <c r="H935" s="237">
        <v>21.07</v>
      </c>
      <c r="I935" s="238"/>
      <c r="J935" s="233"/>
      <c r="K935" s="233"/>
      <c r="L935" s="239"/>
      <c r="M935" s="240"/>
      <c r="N935" s="241"/>
      <c r="O935" s="241"/>
      <c r="P935" s="241"/>
      <c r="Q935" s="241"/>
      <c r="R935" s="241"/>
      <c r="S935" s="241"/>
      <c r="T935" s="24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3" t="s">
        <v>163</v>
      </c>
      <c r="AU935" s="243" t="s">
        <v>88</v>
      </c>
      <c r="AV935" s="13" t="s">
        <v>88</v>
      </c>
      <c r="AW935" s="13" t="s">
        <v>35</v>
      </c>
      <c r="AX935" s="13" t="s">
        <v>78</v>
      </c>
      <c r="AY935" s="243" t="s">
        <v>153</v>
      </c>
    </row>
    <row r="936" s="13" customFormat="1">
      <c r="A936" s="13"/>
      <c r="B936" s="232"/>
      <c r="C936" s="233"/>
      <c r="D936" s="234" t="s">
        <v>163</v>
      </c>
      <c r="E936" s="235" t="s">
        <v>1</v>
      </c>
      <c r="F936" s="236" t="s">
        <v>1318</v>
      </c>
      <c r="G936" s="233"/>
      <c r="H936" s="237">
        <v>74.560000000000002</v>
      </c>
      <c r="I936" s="238"/>
      <c r="J936" s="233"/>
      <c r="K936" s="233"/>
      <c r="L936" s="239"/>
      <c r="M936" s="240"/>
      <c r="N936" s="241"/>
      <c r="O936" s="241"/>
      <c r="P936" s="241"/>
      <c r="Q936" s="241"/>
      <c r="R936" s="241"/>
      <c r="S936" s="241"/>
      <c r="T936" s="24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3" t="s">
        <v>163</v>
      </c>
      <c r="AU936" s="243" t="s">
        <v>88</v>
      </c>
      <c r="AV936" s="13" t="s">
        <v>88</v>
      </c>
      <c r="AW936" s="13" t="s">
        <v>35</v>
      </c>
      <c r="AX936" s="13" t="s">
        <v>78</v>
      </c>
      <c r="AY936" s="243" t="s">
        <v>153</v>
      </c>
    </row>
    <row r="937" s="13" customFormat="1">
      <c r="A937" s="13"/>
      <c r="B937" s="232"/>
      <c r="C937" s="233"/>
      <c r="D937" s="234" t="s">
        <v>163</v>
      </c>
      <c r="E937" s="235" t="s">
        <v>1</v>
      </c>
      <c r="F937" s="236" t="s">
        <v>1319</v>
      </c>
      <c r="G937" s="233"/>
      <c r="H937" s="237">
        <v>48.439999999999998</v>
      </c>
      <c r="I937" s="238"/>
      <c r="J937" s="233"/>
      <c r="K937" s="233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163</v>
      </c>
      <c r="AU937" s="243" t="s">
        <v>88</v>
      </c>
      <c r="AV937" s="13" t="s">
        <v>88</v>
      </c>
      <c r="AW937" s="13" t="s">
        <v>35</v>
      </c>
      <c r="AX937" s="13" t="s">
        <v>78</v>
      </c>
      <c r="AY937" s="243" t="s">
        <v>153</v>
      </c>
    </row>
    <row r="938" s="13" customFormat="1">
      <c r="A938" s="13"/>
      <c r="B938" s="232"/>
      <c r="C938" s="233"/>
      <c r="D938" s="234" t="s">
        <v>163</v>
      </c>
      <c r="E938" s="235" t="s">
        <v>1</v>
      </c>
      <c r="F938" s="236" t="s">
        <v>1320</v>
      </c>
      <c r="G938" s="233"/>
      <c r="H938" s="237">
        <v>21.73</v>
      </c>
      <c r="I938" s="238"/>
      <c r="J938" s="233"/>
      <c r="K938" s="233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163</v>
      </c>
      <c r="AU938" s="243" t="s">
        <v>88</v>
      </c>
      <c r="AV938" s="13" t="s">
        <v>88</v>
      </c>
      <c r="AW938" s="13" t="s">
        <v>35</v>
      </c>
      <c r="AX938" s="13" t="s">
        <v>78</v>
      </c>
      <c r="AY938" s="243" t="s">
        <v>153</v>
      </c>
    </row>
    <row r="939" s="13" customFormat="1">
      <c r="A939" s="13"/>
      <c r="B939" s="232"/>
      <c r="C939" s="233"/>
      <c r="D939" s="234" t="s">
        <v>163</v>
      </c>
      <c r="E939" s="235" t="s">
        <v>1</v>
      </c>
      <c r="F939" s="236" t="s">
        <v>1440</v>
      </c>
      <c r="G939" s="233"/>
      <c r="H939" s="237">
        <v>14.369999999999999</v>
      </c>
      <c r="I939" s="238"/>
      <c r="J939" s="233"/>
      <c r="K939" s="233"/>
      <c r="L939" s="239"/>
      <c r="M939" s="240"/>
      <c r="N939" s="241"/>
      <c r="O939" s="241"/>
      <c r="P939" s="241"/>
      <c r="Q939" s="241"/>
      <c r="R939" s="241"/>
      <c r="S939" s="241"/>
      <c r="T939" s="242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3" t="s">
        <v>163</v>
      </c>
      <c r="AU939" s="243" t="s">
        <v>88</v>
      </c>
      <c r="AV939" s="13" t="s">
        <v>88</v>
      </c>
      <c r="AW939" s="13" t="s">
        <v>35</v>
      </c>
      <c r="AX939" s="13" t="s">
        <v>78</v>
      </c>
      <c r="AY939" s="243" t="s">
        <v>153</v>
      </c>
    </row>
    <row r="940" s="13" customFormat="1">
      <c r="A940" s="13"/>
      <c r="B940" s="232"/>
      <c r="C940" s="233"/>
      <c r="D940" s="234" t="s">
        <v>163</v>
      </c>
      <c r="E940" s="235" t="s">
        <v>1</v>
      </c>
      <c r="F940" s="236" t="s">
        <v>1310</v>
      </c>
      <c r="G940" s="233"/>
      <c r="H940" s="237">
        <v>2.7599999999999998</v>
      </c>
      <c r="I940" s="238"/>
      <c r="J940" s="233"/>
      <c r="K940" s="233"/>
      <c r="L940" s="239"/>
      <c r="M940" s="240"/>
      <c r="N940" s="241"/>
      <c r="O940" s="241"/>
      <c r="P940" s="241"/>
      <c r="Q940" s="241"/>
      <c r="R940" s="241"/>
      <c r="S940" s="241"/>
      <c r="T940" s="24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3" t="s">
        <v>163</v>
      </c>
      <c r="AU940" s="243" t="s">
        <v>88</v>
      </c>
      <c r="AV940" s="13" t="s">
        <v>88</v>
      </c>
      <c r="AW940" s="13" t="s">
        <v>35</v>
      </c>
      <c r="AX940" s="13" t="s">
        <v>78</v>
      </c>
      <c r="AY940" s="243" t="s">
        <v>153</v>
      </c>
    </row>
    <row r="941" s="13" customFormat="1">
      <c r="A941" s="13"/>
      <c r="B941" s="232"/>
      <c r="C941" s="233"/>
      <c r="D941" s="234" t="s">
        <v>163</v>
      </c>
      <c r="E941" s="235" t="s">
        <v>1</v>
      </c>
      <c r="F941" s="236" t="s">
        <v>1311</v>
      </c>
      <c r="G941" s="233"/>
      <c r="H941" s="237">
        <v>4.0899999999999999</v>
      </c>
      <c r="I941" s="238"/>
      <c r="J941" s="233"/>
      <c r="K941" s="233"/>
      <c r="L941" s="239"/>
      <c r="M941" s="240"/>
      <c r="N941" s="241"/>
      <c r="O941" s="241"/>
      <c r="P941" s="241"/>
      <c r="Q941" s="241"/>
      <c r="R941" s="241"/>
      <c r="S941" s="241"/>
      <c r="T941" s="24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3" t="s">
        <v>163</v>
      </c>
      <c r="AU941" s="243" t="s">
        <v>88</v>
      </c>
      <c r="AV941" s="13" t="s">
        <v>88</v>
      </c>
      <c r="AW941" s="13" t="s">
        <v>35</v>
      </c>
      <c r="AX941" s="13" t="s">
        <v>78</v>
      </c>
      <c r="AY941" s="243" t="s">
        <v>153</v>
      </c>
    </row>
    <row r="942" s="13" customFormat="1">
      <c r="A942" s="13"/>
      <c r="B942" s="232"/>
      <c r="C942" s="233"/>
      <c r="D942" s="234" t="s">
        <v>163</v>
      </c>
      <c r="E942" s="235" t="s">
        <v>1</v>
      </c>
      <c r="F942" s="236" t="s">
        <v>1321</v>
      </c>
      <c r="G942" s="233"/>
      <c r="H942" s="237">
        <v>8.2699999999999996</v>
      </c>
      <c r="I942" s="238"/>
      <c r="J942" s="233"/>
      <c r="K942" s="233"/>
      <c r="L942" s="239"/>
      <c r="M942" s="240"/>
      <c r="N942" s="241"/>
      <c r="O942" s="241"/>
      <c r="P942" s="241"/>
      <c r="Q942" s="241"/>
      <c r="R942" s="241"/>
      <c r="S942" s="241"/>
      <c r="T942" s="24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3" t="s">
        <v>163</v>
      </c>
      <c r="AU942" s="243" t="s">
        <v>88</v>
      </c>
      <c r="AV942" s="13" t="s">
        <v>88</v>
      </c>
      <c r="AW942" s="13" t="s">
        <v>35</v>
      </c>
      <c r="AX942" s="13" t="s">
        <v>78</v>
      </c>
      <c r="AY942" s="243" t="s">
        <v>153</v>
      </c>
    </row>
    <row r="943" s="13" customFormat="1">
      <c r="A943" s="13"/>
      <c r="B943" s="232"/>
      <c r="C943" s="233"/>
      <c r="D943" s="234" t="s">
        <v>163</v>
      </c>
      <c r="E943" s="235" t="s">
        <v>1</v>
      </c>
      <c r="F943" s="236" t="s">
        <v>1312</v>
      </c>
      <c r="G943" s="233"/>
      <c r="H943" s="237">
        <v>2.04</v>
      </c>
      <c r="I943" s="238"/>
      <c r="J943" s="233"/>
      <c r="K943" s="233"/>
      <c r="L943" s="239"/>
      <c r="M943" s="240"/>
      <c r="N943" s="241"/>
      <c r="O943" s="241"/>
      <c r="P943" s="241"/>
      <c r="Q943" s="241"/>
      <c r="R943" s="241"/>
      <c r="S943" s="241"/>
      <c r="T943" s="24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3" t="s">
        <v>163</v>
      </c>
      <c r="AU943" s="243" t="s">
        <v>88</v>
      </c>
      <c r="AV943" s="13" t="s">
        <v>88</v>
      </c>
      <c r="AW943" s="13" t="s">
        <v>35</v>
      </c>
      <c r="AX943" s="13" t="s">
        <v>78</v>
      </c>
      <c r="AY943" s="243" t="s">
        <v>153</v>
      </c>
    </row>
    <row r="944" s="13" customFormat="1">
      <c r="A944" s="13"/>
      <c r="B944" s="232"/>
      <c r="C944" s="233"/>
      <c r="D944" s="234" t="s">
        <v>163</v>
      </c>
      <c r="E944" s="235" t="s">
        <v>1</v>
      </c>
      <c r="F944" s="236" t="s">
        <v>1313</v>
      </c>
      <c r="G944" s="233"/>
      <c r="H944" s="237">
        <v>9.5999999999999996</v>
      </c>
      <c r="I944" s="238"/>
      <c r="J944" s="233"/>
      <c r="K944" s="233"/>
      <c r="L944" s="239"/>
      <c r="M944" s="240"/>
      <c r="N944" s="241"/>
      <c r="O944" s="241"/>
      <c r="P944" s="241"/>
      <c r="Q944" s="241"/>
      <c r="R944" s="241"/>
      <c r="S944" s="241"/>
      <c r="T944" s="24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3" t="s">
        <v>163</v>
      </c>
      <c r="AU944" s="243" t="s">
        <v>88</v>
      </c>
      <c r="AV944" s="13" t="s">
        <v>88</v>
      </c>
      <c r="AW944" s="13" t="s">
        <v>35</v>
      </c>
      <c r="AX944" s="13" t="s">
        <v>78</v>
      </c>
      <c r="AY944" s="243" t="s">
        <v>153</v>
      </c>
    </row>
    <row r="945" s="13" customFormat="1">
      <c r="A945" s="13"/>
      <c r="B945" s="232"/>
      <c r="C945" s="233"/>
      <c r="D945" s="234" t="s">
        <v>163</v>
      </c>
      <c r="E945" s="235" t="s">
        <v>1</v>
      </c>
      <c r="F945" s="236" t="s">
        <v>1314</v>
      </c>
      <c r="G945" s="233"/>
      <c r="H945" s="237">
        <v>50.07</v>
      </c>
      <c r="I945" s="238"/>
      <c r="J945" s="233"/>
      <c r="K945" s="233"/>
      <c r="L945" s="239"/>
      <c r="M945" s="240"/>
      <c r="N945" s="241"/>
      <c r="O945" s="241"/>
      <c r="P945" s="241"/>
      <c r="Q945" s="241"/>
      <c r="R945" s="241"/>
      <c r="S945" s="241"/>
      <c r="T945" s="24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3" t="s">
        <v>163</v>
      </c>
      <c r="AU945" s="243" t="s">
        <v>88</v>
      </c>
      <c r="AV945" s="13" t="s">
        <v>88</v>
      </c>
      <c r="AW945" s="13" t="s">
        <v>35</v>
      </c>
      <c r="AX945" s="13" t="s">
        <v>78</v>
      </c>
      <c r="AY945" s="243" t="s">
        <v>153</v>
      </c>
    </row>
    <row r="946" s="13" customFormat="1">
      <c r="A946" s="13"/>
      <c r="B946" s="232"/>
      <c r="C946" s="233"/>
      <c r="D946" s="234" t="s">
        <v>163</v>
      </c>
      <c r="E946" s="235" t="s">
        <v>1</v>
      </c>
      <c r="F946" s="236" t="s">
        <v>952</v>
      </c>
      <c r="G946" s="233"/>
      <c r="H946" s="237">
        <v>15.6</v>
      </c>
      <c r="I946" s="238"/>
      <c r="J946" s="233"/>
      <c r="K946" s="233"/>
      <c r="L946" s="239"/>
      <c r="M946" s="240"/>
      <c r="N946" s="241"/>
      <c r="O946" s="241"/>
      <c r="P946" s="241"/>
      <c r="Q946" s="241"/>
      <c r="R946" s="241"/>
      <c r="S946" s="241"/>
      <c r="T946" s="24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3" t="s">
        <v>163</v>
      </c>
      <c r="AU946" s="243" t="s">
        <v>88</v>
      </c>
      <c r="AV946" s="13" t="s">
        <v>88</v>
      </c>
      <c r="AW946" s="13" t="s">
        <v>35</v>
      </c>
      <c r="AX946" s="13" t="s">
        <v>78</v>
      </c>
      <c r="AY946" s="243" t="s">
        <v>153</v>
      </c>
    </row>
    <row r="947" s="13" customFormat="1">
      <c r="A947" s="13"/>
      <c r="B947" s="232"/>
      <c r="C947" s="233"/>
      <c r="D947" s="234" t="s">
        <v>163</v>
      </c>
      <c r="E947" s="235" t="s">
        <v>1</v>
      </c>
      <c r="F947" s="236" t="s">
        <v>1315</v>
      </c>
      <c r="G947" s="233"/>
      <c r="H947" s="237">
        <v>12.630000000000001</v>
      </c>
      <c r="I947" s="238"/>
      <c r="J947" s="233"/>
      <c r="K947" s="233"/>
      <c r="L947" s="239"/>
      <c r="M947" s="240"/>
      <c r="N947" s="241"/>
      <c r="O947" s="241"/>
      <c r="P947" s="241"/>
      <c r="Q947" s="241"/>
      <c r="R947" s="241"/>
      <c r="S947" s="241"/>
      <c r="T947" s="242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3" t="s">
        <v>163</v>
      </c>
      <c r="AU947" s="243" t="s">
        <v>88</v>
      </c>
      <c r="AV947" s="13" t="s">
        <v>88</v>
      </c>
      <c r="AW947" s="13" t="s">
        <v>35</v>
      </c>
      <c r="AX947" s="13" t="s">
        <v>78</v>
      </c>
      <c r="AY947" s="243" t="s">
        <v>153</v>
      </c>
    </row>
    <row r="948" s="16" customFormat="1">
      <c r="A948" s="16"/>
      <c r="B948" s="278"/>
      <c r="C948" s="279"/>
      <c r="D948" s="234" t="s">
        <v>163</v>
      </c>
      <c r="E948" s="280" t="s">
        <v>1</v>
      </c>
      <c r="F948" s="281" t="s">
        <v>606</v>
      </c>
      <c r="G948" s="279"/>
      <c r="H948" s="282">
        <v>356.99000000000001</v>
      </c>
      <c r="I948" s="283"/>
      <c r="J948" s="279"/>
      <c r="K948" s="279"/>
      <c r="L948" s="284"/>
      <c r="M948" s="285"/>
      <c r="N948" s="286"/>
      <c r="O948" s="286"/>
      <c r="P948" s="286"/>
      <c r="Q948" s="286"/>
      <c r="R948" s="286"/>
      <c r="S948" s="286"/>
      <c r="T948" s="287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T948" s="288" t="s">
        <v>163</v>
      </c>
      <c r="AU948" s="288" t="s">
        <v>88</v>
      </c>
      <c r="AV948" s="16" t="s">
        <v>173</v>
      </c>
      <c r="AW948" s="16" t="s">
        <v>35</v>
      </c>
      <c r="AX948" s="16" t="s">
        <v>78</v>
      </c>
      <c r="AY948" s="288" t="s">
        <v>153</v>
      </c>
    </row>
    <row r="949" s="13" customFormat="1">
      <c r="A949" s="13"/>
      <c r="B949" s="232"/>
      <c r="C949" s="233"/>
      <c r="D949" s="234" t="s">
        <v>163</v>
      </c>
      <c r="E949" s="235" t="s">
        <v>1</v>
      </c>
      <c r="F949" s="236" t="s">
        <v>1330</v>
      </c>
      <c r="G949" s="233"/>
      <c r="H949" s="237">
        <v>22.260000000000002</v>
      </c>
      <c r="I949" s="238"/>
      <c r="J949" s="233"/>
      <c r="K949" s="233"/>
      <c r="L949" s="239"/>
      <c r="M949" s="240"/>
      <c r="N949" s="241"/>
      <c r="O949" s="241"/>
      <c r="P949" s="241"/>
      <c r="Q949" s="241"/>
      <c r="R949" s="241"/>
      <c r="S949" s="241"/>
      <c r="T949" s="242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3" t="s">
        <v>163</v>
      </c>
      <c r="AU949" s="243" t="s">
        <v>88</v>
      </c>
      <c r="AV949" s="13" t="s">
        <v>88</v>
      </c>
      <c r="AW949" s="13" t="s">
        <v>35</v>
      </c>
      <c r="AX949" s="13" t="s">
        <v>78</v>
      </c>
      <c r="AY949" s="243" t="s">
        <v>153</v>
      </c>
    </row>
    <row r="950" s="13" customFormat="1">
      <c r="A950" s="13"/>
      <c r="B950" s="232"/>
      <c r="C950" s="233"/>
      <c r="D950" s="234" t="s">
        <v>163</v>
      </c>
      <c r="E950" s="235" t="s">
        <v>1</v>
      </c>
      <c r="F950" s="236" t="s">
        <v>1323</v>
      </c>
      <c r="G950" s="233"/>
      <c r="H950" s="237">
        <v>26.57</v>
      </c>
      <c r="I950" s="238"/>
      <c r="J950" s="233"/>
      <c r="K950" s="233"/>
      <c r="L950" s="239"/>
      <c r="M950" s="240"/>
      <c r="N950" s="241"/>
      <c r="O950" s="241"/>
      <c r="P950" s="241"/>
      <c r="Q950" s="241"/>
      <c r="R950" s="241"/>
      <c r="S950" s="241"/>
      <c r="T950" s="24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3" t="s">
        <v>163</v>
      </c>
      <c r="AU950" s="243" t="s">
        <v>88</v>
      </c>
      <c r="AV950" s="13" t="s">
        <v>88</v>
      </c>
      <c r="AW950" s="13" t="s">
        <v>35</v>
      </c>
      <c r="AX950" s="13" t="s">
        <v>78</v>
      </c>
      <c r="AY950" s="243" t="s">
        <v>153</v>
      </c>
    </row>
    <row r="951" s="13" customFormat="1">
      <c r="A951" s="13"/>
      <c r="B951" s="232"/>
      <c r="C951" s="233"/>
      <c r="D951" s="234" t="s">
        <v>163</v>
      </c>
      <c r="E951" s="235" t="s">
        <v>1</v>
      </c>
      <c r="F951" s="236" t="s">
        <v>1331</v>
      </c>
      <c r="G951" s="233"/>
      <c r="H951" s="237">
        <v>38.219999999999999</v>
      </c>
      <c r="I951" s="238"/>
      <c r="J951" s="233"/>
      <c r="K951" s="233"/>
      <c r="L951" s="239"/>
      <c r="M951" s="240"/>
      <c r="N951" s="241"/>
      <c r="O951" s="241"/>
      <c r="P951" s="241"/>
      <c r="Q951" s="241"/>
      <c r="R951" s="241"/>
      <c r="S951" s="241"/>
      <c r="T951" s="242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3" t="s">
        <v>163</v>
      </c>
      <c r="AU951" s="243" t="s">
        <v>88</v>
      </c>
      <c r="AV951" s="13" t="s">
        <v>88</v>
      </c>
      <c r="AW951" s="13" t="s">
        <v>35</v>
      </c>
      <c r="AX951" s="13" t="s">
        <v>78</v>
      </c>
      <c r="AY951" s="243" t="s">
        <v>153</v>
      </c>
    </row>
    <row r="952" s="13" customFormat="1">
      <c r="A952" s="13"/>
      <c r="B952" s="232"/>
      <c r="C952" s="233"/>
      <c r="D952" s="234" t="s">
        <v>163</v>
      </c>
      <c r="E952" s="235" t="s">
        <v>1</v>
      </c>
      <c r="F952" s="236" t="s">
        <v>1332</v>
      </c>
      <c r="G952" s="233"/>
      <c r="H952" s="237">
        <v>74.560000000000002</v>
      </c>
      <c r="I952" s="238"/>
      <c r="J952" s="233"/>
      <c r="K952" s="233"/>
      <c r="L952" s="239"/>
      <c r="M952" s="240"/>
      <c r="N952" s="241"/>
      <c r="O952" s="241"/>
      <c r="P952" s="241"/>
      <c r="Q952" s="241"/>
      <c r="R952" s="241"/>
      <c r="S952" s="241"/>
      <c r="T952" s="242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3" t="s">
        <v>163</v>
      </c>
      <c r="AU952" s="243" t="s">
        <v>88</v>
      </c>
      <c r="AV952" s="13" t="s">
        <v>88</v>
      </c>
      <c r="AW952" s="13" t="s">
        <v>35</v>
      </c>
      <c r="AX952" s="13" t="s">
        <v>78</v>
      </c>
      <c r="AY952" s="243" t="s">
        <v>153</v>
      </c>
    </row>
    <row r="953" s="13" customFormat="1">
      <c r="A953" s="13"/>
      <c r="B953" s="232"/>
      <c r="C953" s="233"/>
      <c r="D953" s="234" t="s">
        <v>163</v>
      </c>
      <c r="E953" s="235" t="s">
        <v>1</v>
      </c>
      <c r="F953" s="236" t="s">
        <v>1333</v>
      </c>
      <c r="G953" s="233"/>
      <c r="H953" s="237">
        <v>48.439999999999998</v>
      </c>
      <c r="I953" s="238"/>
      <c r="J953" s="233"/>
      <c r="K953" s="233"/>
      <c r="L953" s="239"/>
      <c r="M953" s="240"/>
      <c r="N953" s="241"/>
      <c r="O953" s="241"/>
      <c r="P953" s="241"/>
      <c r="Q953" s="241"/>
      <c r="R953" s="241"/>
      <c r="S953" s="241"/>
      <c r="T953" s="24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3" t="s">
        <v>163</v>
      </c>
      <c r="AU953" s="243" t="s">
        <v>88</v>
      </c>
      <c r="AV953" s="13" t="s">
        <v>88</v>
      </c>
      <c r="AW953" s="13" t="s">
        <v>35</v>
      </c>
      <c r="AX953" s="13" t="s">
        <v>78</v>
      </c>
      <c r="AY953" s="243" t="s">
        <v>153</v>
      </c>
    </row>
    <row r="954" s="13" customFormat="1">
      <c r="A954" s="13"/>
      <c r="B954" s="232"/>
      <c r="C954" s="233"/>
      <c r="D954" s="234" t="s">
        <v>163</v>
      </c>
      <c r="E954" s="235" t="s">
        <v>1</v>
      </c>
      <c r="F954" s="236" t="s">
        <v>1334</v>
      </c>
      <c r="G954" s="233"/>
      <c r="H954" s="237">
        <v>21.84</v>
      </c>
      <c r="I954" s="238"/>
      <c r="J954" s="233"/>
      <c r="K954" s="233"/>
      <c r="L954" s="239"/>
      <c r="M954" s="240"/>
      <c r="N954" s="241"/>
      <c r="O954" s="241"/>
      <c r="P954" s="241"/>
      <c r="Q954" s="241"/>
      <c r="R954" s="241"/>
      <c r="S954" s="241"/>
      <c r="T954" s="24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3" t="s">
        <v>163</v>
      </c>
      <c r="AU954" s="243" t="s">
        <v>88</v>
      </c>
      <c r="AV954" s="13" t="s">
        <v>88</v>
      </c>
      <c r="AW954" s="13" t="s">
        <v>35</v>
      </c>
      <c r="AX954" s="13" t="s">
        <v>78</v>
      </c>
      <c r="AY954" s="243" t="s">
        <v>153</v>
      </c>
    </row>
    <row r="955" s="13" customFormat="1">
      <c r="A955" s="13"/>
      <c r="B955" s="232"/>
      <c r="C955" s="233"/>
      <c r="D955" s="234" t="s">
        <v>163</v>
      </c>
      <c r="E955" s="235" t="s">
        <v>1</v>
      </c>
      <c r="F955" s="236" t="s">
        <v>1441</v>
      </c>
      <c r="G955" s="233"/>
      <c r="H955" s="237">
        <v>14.369999999999999</v>
      </c>
      <c r="I955" s="238"/>
      <c r="J955" s="233"/>
      <c r="K955" s="233"/>
      <c r="L955" s="239"/>
      <c r="M955" s="240"/>
      <c r="N955" s="241"/>
      <c r="O955" s="241"/>
      <c r="P955" s="241"/>
      <c r="Q955" s="241"/>
      <c r="R955" s="241"/>
      <c r="S955" s="241"/>
      <c r="T955" s="24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3" t="s">
        <v>163</v>
      </c>
      <c r="AU955" s="243" t="s">
        <v>88</v>
      </c>
      <c r="AV955" s="13" t="s">
        <v>88</v>
      </c>
      <c r="AW955" s="13" t="s">
        <v>35</v>
      </c>
      <c r="AX955" s="13" t="s">
        <v>78</v>
      </c>
      <c r="AY955" s="243" t="s">
        <v>153</v>
      </c>
    </row>
    <row r="956" s="13" customFormat="1">
      <c r="A956" s="13"/>
      <c r="B956" s="232"/>
      <c r="C956" s="233"/>
      <c r="D956" s="234" t="s">
        <v>163</v>
      </c>
      <c r="E956" s="235" t="s">
        <v>1</v>
      </c>
      <c r="F956" s="236" t="s">
        <v>1325</v>
      </c>
      <c r="G956" s="233"/>
      <c r="H956" s="237">
        <v>6.4400000000000004</v>
      </c>
      <c r="I956" s="238"/>
      <c r="J956" s="233"/>
      <c r="K956" s="233"/>
      <c r="L956" s="239"/>
      <c r="M956" s="240"/>
      <c r="N956" s="241"/>
      <c r="O956" s="241"/>
      <c r="P956" s="241"/>
      <c r="Q956" s="241"/>
      <c r="R956" s="241"/>
      <c r="S956" s="241"/>
      <c r="T956" s="242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3" t="s">
        <v>163</v>
      </c>
      <c r="AU956" s="243" t="s">
        <v>88</v>
      </c>
      <c r="AV956" s="13" t="s">
        <v>88</v>
      </c>
      <c r="AW956" s="13" t="s">
        <v>35</v>
      </c>
      <c r="AX956" s="13" t="s">
        <v>78</v>
      </c>
      <c r="AY956" s="243" t="s">
        <v>153</v>
      </c>
    </row>
    <row r="957" s="13" customFormat="1">
      <c r="A957" s="13"/>
      <c r="B957" s="232"/>
      <c r="C957" s="233"/>
      <c r="D957" s="234" t="s">
        <v>163</v>
      </c>
      <c r="E957" s="235" t="s">
        <v>1</v>
      </c>
      <c r="F957" s="236" t="s">
        <v>1326</v>
      </c>
      <c r="G957" s="233"/>
      <c r="H957" s="237">
        <v>2.8500000000000001</v>
      </c>
      <c r="I957" s="238"/>
      <c r="J957" s="233"/>
      <c r="K957" s="233"/>
      <c r="L957" s="239"/>
      <c r="M957" s="240"/>
      <c r="N957" s="241"/>
      <c r="O957" s="241"/>
      <c r="P957" s="241"/>
      <c r="Q957" s="241"/>
      <c r="R957" s="241"/>
      <c r="S957" s="241"/>
      <c r="T957" s="242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3" t="s">
        <v>163</v>
      </c>
      <c r="AU957" s="243" t="s">
        <v>88</v>
      </c>
      <c r="AV957" s="13" t="s">
        <v>88</v>
      </c>
      <c r="AW957" s="13" t="s">
        <v>35</v>
      </c>
      <c r="AX957" s="13" t="s">
        <v>78</v>
      </c>
      <c r="AY957" s="243" t="s">
        <v>153</v>
      </c>
    </row>
    <row r="958" s="13" customFormat="1">
      <c r="A958" s="13"/>
      <c r="B958" s="232"/>
      <c r="C958" s="233"/>
      <c r="D958" s="234" t="s">
        <v>163</v>
      </c>
      <c r="E958" s="235" t="s">
        <v>1</v>
      </c>
      <c r="F958" s="236" t="s">
        <v>1335</v>
      </c>
      <c r="G958" s="233"/>
      <c r="H958" s="237">
        <v>17.219999999999999</v>
      </c>
      <c r="I958" s="238"/>
      <c r="J958" s="233"/>
      <c r="K958" s="233"/>
      <c r="L958" s="239"/>
      <c r="M958" s="240"/>
      <c r="N958" s="241"/>
      <c r="O958" s="241"/>
      <c r="P958" s="241"/>
      <c r="Q958" s="241"/>
      <c r="R958" s="241"/>
      <c r="S958" s="241"/>
      <c r="T958" s="242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3" t="s">
        <v>163</v>
      </c>
      <c r="AU958" s="243" t="s">
        <v>88</v>
      </c>
      <c r="AV958" s="13" t="s">
        <v>88</v>
      </c>
      <c r="AW958" s="13" t="s">
        <v>35</v>
      </c>
      <c r="AX958" s="13" t="s">
        <v>78</v>
      </c>
      <c r="AY958" s="243" t="s">
        <v>153</v>
      </c>
    </row>
    <row r="959" s="13" customFormat="1">
      <c r="A959" s="13"/>
      <c r="B959" s="232"/>
      <c r="C959" s="233"/>
      <c r="D959" s="234" t="s">
        <v>163</v>
      </c>
      <c r="E959" s="235" t="s">
        <v>1</v>
      </c>
      <c r="F959" s="236" t="s">
        <v>1327</v>
      </c>
      <c r="G959" s="233"/>
      <c r="H959" s="237">
        <v>36.560000000000002</v>
      </c>
      <c r="I959" s="238"/>
      <c r="J959" s="233"/>
      <c r="K959" s="233"/>
      <c r="L959" s="239"/>
      <c r="M959" s="240"/>
      <c r="N959" s="241"/>
      <c r="O959" s="241"/>
      <c r="P959" s="241"/>
      <c r="Q959" s="241"/>
      <c r="R959" s="241"/>
      <c r="S959" s="241"/>
      <c r="T959" s="24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3" t="s">
        <v>163</v>
      </c>
      <c r="AU959" s="243" t="s">
        <v>88</v>
      </c>
      <c r="AV959" s="13" t="s">
        <v>88</v>
      </c>
      <c r="AW959" s="13" t="s">
        <v>35</v>
      </c>
      <c r="AX959" s="13" t="s">
        <v>78</v>
      </c>
      <c r="AY959" s="243" t="s">
        <v>153</v>
      </c>
    </row>
    <row r="960" s="13" customFormat="1">
      <c r="A960" s="13"/>
      <c r="B960" s="232"/>
      <c r="C960" s="233"/>
      <c r="D960" s="234" t="s">
        <v>163</v>
      </c>
      <c r="E960" s="235" t="s">
        <v>1</v>
      </c>
      <c r="F960" s="236" t="s">
        <v>1442</v>
      </c>
      <c r="G960" s="233"/>
      <c r="H960" s="237">
        <v>3.9700000000000002</v>
      </c>
      <c r="I960" s="238"/>
      <c r="J960" s="233"/>
      <c r="K960" s="233"/>
      <c r="L960" s="239"/>
      <c r="M960" s="240"/>
      <c r="N960" s="241"/>
      <c r="O960" s="241"/>
      <c r="P960" s="241"/>
      <c r="Q960" s="241"/>
      <c r="R960" s="241"/>
      <c r="S960" s="241"/>
      <c r="T960" s="24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3" t="s">
        <v>163</v>
      </c>
      <c r="AU960" s="243" t="s">
        <v>88</v>
      </c>
      <c r="AV960" s="13" t="s">
        <v>88</v>
      </c>
      <c r="AW960" s="13" t="s">
        <v>35</v>
      </c>
      <c r="AX960" s="13" t="s">
        <v>78</v>
      </c>
      <c r="AY960" s="243" t="s">
        <v>153</v>
      </c>
    </row>
    <row r="961" s="13" customFormat="1">
      <c r="A961" s="13"/>
      <c r="B961" s="232"/>
      <c r="C961" s="233"/>
      <c r="D961" s="234" t="s">
        <v>163</v>
      </c>
      <c r="E961" s="235" t="s">
        <v>1</v>
      </c>
      <c r="F961" s="236" t="s">
        <v>1443</v>
      </c>
      <c r="G961" s="233"/>
      <c r="H961" s="237">
        <v>9.5399999999999991</v>
      </c>
      <c r="I961" s="238"/>
      <c r="J961" s="233"/>
      <c r="K961" s="233"/>
      <c r="L961" s="239"/>
      <c r="M961" s="240"/>
      <c r="N961" s="241"/>
      <c r="O961" s="241"/>
      <c r="P961" s="241"/>
      <c r="Q961" s="241"/>
      <c r="R961" s="241"/>
      <c r="S961" s="241"/>
      <c r="T961" s="242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3" t="s">
        <v>163</v>
      </c>
      <c r="AU961" s="243" t="s">
        <v>88</v>
      </c>
      <c r="AV961" s="13" t="s">
        <v>88</v>
      </c>
      <c r="AW961" s="13" t="s">
        <v>35</v>
      </c>
      <c r="AX961" s="13" t="s">
        <v>78</v>
      </c>
      <c r="AY961" s="243" t="s">
        <v>153</v>
      </c>
    </row>
    <row r="962" s="13" customFormat="1">
      <c r="A962" s="13"/>
      <c r="B962" s="232"/>
      <c r="C962" s="233"/>
      <c r="D962" s="234" t="s">
        <v>163</v>
      </c>
      <c r="E962" s="235" t="s">
        <v>1</v>
      </c>
      <c r="F962" s="236" t="s">
        <v>1328</v>
      </c>
      <c r="G962" s="233"/>
      <c r="H962" s="237">
        <v>7.4800000000000004</v>
      </c>
      <c r="I962" s="238"/>
      <c r="J962" s="233"/>
      <c r="K962" s="233"/>
      <c r="L962" s="239"/>
      <c r="M962" s="240"/>
      <c r="N962" s="241"/>
      <c r="O962" s="241"/>
      <c r="P962" s="241"/>
      <c r="Q962" s="241"/>
      <c r="R962" s="241"/>
      <c r="S962" s="241"/>
      <c r="T962" s="242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3" t="s">
        <v>163</v>
      </c>
      <c r="AU962" s="243" t="s">
        <v>88</v>
      </c>
      <c r="AV962" s="13" t="s">
        <v>88</v>
      </c>
      <c r="AW962" s="13" t="s">
        <v>35</v>
      </c>
      <c r="AX962" s="13" t="s">
        <v>78</v>
      </c>
      <c r="AY962" s="243" t="s">
        <v>153</v>
      </c>
    </row>
    <row r="963" s="13" customFormat="1">
      <c r="A963" s="13"/>
      <c r="B963" s="232"/>
      <c r="C963" s="233"/>
      <c r="D963" s="234" t="s">
        <v>163</v>
      </c>
      <c r="E963" s="235" t="s">
        <v>1</v>
      </c>
      <c r="F963" s="236" t="s">
        <v>1336</v>
      </c>
      <c r="G963" s="233"/>
      <c r="H963" s="237">
        <v>21.609999999999999</v>
      </c>
      <c r="I963" s="238"/>
      <c r="J963" s="233"/>
      <c r="K963" s="233"/>
      <c r="L963" s="239"/>
      <c r="M963" s="240"/>
      <c r="N963" s="241"/>
      <c r="O963" s="241"/>
      <c r="P963" s="241"/>
      <c r="Q963" s="241"/>
      <c r="R963" s="241"/>
      <c r="S963" s="241"/>
      <c r="T963" s="242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3" t="s">
        <v>163</v>
      </c>
      <c r="AU963" s="243" t="s">
        <v>88</v>
      </c>
      <c r="AV963" s="13" t="s">
        <v>88</v>
      </c>
      <c r="AW963" s="13" t="s">
        <v>35</v>
      </c>
      <c r="AX963" s="13" t="s">
        <v>78</v>
      </c>
      <c r="AY963" s="243" t="s">
        <v>153</v>
      </c>
    </row>
    <row r="964" s="13" customFormat="1">
      <c r="A964" s="13"/>
      <c r="B964" s="232"/>
      <c r="C964" s="233"/>
      <c r="D964" s="234" t="s">
        <v>163</v>
      </c>
      <c r="E964" s="235" t="s">
        <v>1</v>
      </c>
      <c r="F964" s="236" t="s">
        <v>1337</v>
      </c>
      <c r="G964" s="233"/>
      <c r="H964" s="237">
        <v>6.1799999999999997</v>
      </c>
      <c r="I964" s="238"/>
      <c r="J964" s="233"/>
      <c r="K964" s="233"/>
      <c r="L964" s="239"/>
      <c r="M964" s="240"/>
      <c r="N964" s="241"/>
      <c r="O964" s="241"/>
      <c r="P964" s="241"/>
      <c r="Q964" s="241"/>
      <c r="R964" s="241"/>
      <c r="S964" s="241"/>
      <c r="T964" s="24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3" t="s">
        <v>163</v>
      </c>
      <c r="AU964" s="243" t="s">
        <v>88</v>
      </c>
      <c r="AV964" s="13" t="s">
        <v>88</v>
      </c>
      <c r="AW964" s="13" t="s">
        <v>35</v>
      </c>
      <c r="AX964" s="13" t="s">
        <v>78</v>
      </c>
      <c r="AY964" s="243" t="s">
        <v>153</v>
      </c>
    </row>
    <row r="965" s="16" customFormat="1">
      <c r="A965" s="16"/>
      <c r="B965" s="278"/>
      <c r="C965" s="279"/>
      <c r="D965" s="234" t="s">
        <v>163</v>
      </c>
      <c r="E965" s="280" t="s">
        <v>1</v>
      </c>
      <c r="F965" s="281" t="s">
        <v>606</v>
      </c>
      <c r="G965" s="279"/>
      <c r="H965" s="282">
        <v>358.11000000000001</v>
      </c>
      <c r="I965" s="283"/>
      <c r="J965" s="279"/>
      <c r="K965" s="279"/>
      <c r="L965" s="284"/>
      <c r="M965" s="285"/>
      <c r="N965" s="286"/>
      <c r="O965" s="286"/>
      <c r="P965" s="286"/>
      <c r="Q965" s="286"/>
      <c r="R965" s="286"/>
      <c r="S965" s="286"/>
      <c r="T965" s="287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T965" s="288" t="s">
        <v>163</v>
      </c>
      <c r="AU965" s="288" t="s">
        <v>88</v>
      </c>
      <c r="AV965" s="16" t="s">
        <v>173</v>
      </c>
      <c r="AW965" s="16" t="s">
        <v>35</v>
      </c>
      <c r="AX965" s="16" t="s">
        <v>78</v>
      </c>
      <c r="AY965" s="288" t="s">
        <v>153</v>
      </c>
    </row>
    <row r="966" s="13" customFormat="1">
      <c r="A966" s="13"/>
      <c r="B966" s="232"/>
      <c r="C966" s="233"/>
      <c r="D966" s="234" t="s">
        <v>163</v>
      </c>
      <c r="E966" s="235" t="s">
        <v>1</v>
      </c>
      <c r="F966" s="236" t="s">
        <v>1097</v>
      </c>
      <c r="G966" s="233"/>
      <c r="H966" s="237">
        <v>2.7599999999999998</v>
      </c>
      <c r="I966" s="238"/>
      <c r="J966" s="233"/>
      <c r="K966" s="233"/>
      <c r="L966" s="239"/>
      <c r="M966" s="240"/>
      <c r="N966" s="241"/>
      <c r="O966" s="241"/>
      <c r="P966" s="241"/>
      <c r="Q966" s="241"/>
      <c r="R966" s="241"/>
      <c r="S966" s="241"/>
      <c r="T966" s="24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3" t="s">
        <v>163</v>
      </c>
      <c r="AU966" s="243" t="s">
        <v>88</v>
      </c>
      <c r="AV966" s="13" t="s">
        <v>88</v>
      </c>
      <c r="AW966" s="13" t="s">
        <v>35</v>
      </c>
      <c r="AX966" s="13" t="s">
        <v>78</v>
      </c>
      <c r="AY966" s="243" t="s">
        <v>153</v>
      </c>
    </row>
    <row r="967" s="13" customFormat="1">
      <c r="A967" s="13"/>
      <c r="B967" s="232"/>
      <c r="C967" s="233"/>
      <c r="D967" s="234" t="s">
        <v>163</v>
      </c>
      <c r="E967" s="235" t="s">
        <v>1</v>
      </c>
      <c r="F967" s="236" t="s">
        <v>1098</v>
      </c>
      <c r="G967" s="233"/>
      <c r="H967" s="237">
        <v>3.2799999999999998</v>
      </c>
      <c r="I967" s="238"/>
      <c r="J967" s="233"/>
      <c r="K967" s="233"/>
      <c r="L967" s="239"/>
      <c r="M967" s="240"/>
      <c r="N967" s="241"/>
      <c r="O967" s="241"/>
      <c r="P967" s="241"/>
      <c r="Q967" s="241"/>
      <c r="R967" s="241"/>
      <c r="S967" s="241"/>
      <c r="T967" s="242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3" t="s">
        <v>163</v>
      </c>
      <c r="AU967" s="243" t="s">
        <v>88</v>
      </c>
      <c r="AV967" s="13" t="s">
        <v>88</v>
      </c>
      <c r="AW967" s="13" t="s">
        <v>35</v>
      </c>
      <c r="AX967" s="13" t="s">
        <v>78</v>
      </c>
      <c r="AY967" s="243" t="s">
        <v>153</v>
      </c>
    </row>
    <row r="968" s="13" customFormat="1">
      <c r="A968" s="13"/>
      <c r="B968" s="232"/>
      <c r="C968" s="233"/>
      <c r="D968" s="234" t="s">
        <v>163</v>
      </c>
      <c r="E968" s="235" t="s">
        <v>1</v>
      </c>
      <c r="F968" s="236" t="s">
        <v>1099</v>
      </c>
      <c r="G968" s="233"/>
      <c r="H968" s="237">
        <v>12.85</v>
      </c>
      <c r="I968" s="238"/>
      <c r="J968" s="233"/>
      <c r="K968" s="233"/>
      <c r="L968" s="239"/>
      <c r="M968" s="240"/>
      <c r="N968" s="241"/>
      <c r="O968" s="241"/>
      <c r="P968" s="241"/>
      <c r="Q968" s="241"/>
      <c r="R968" s="241"/>
      <c r="S968" s="241"/>
      <c r="T968" s="24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3" t="s">
        <v>163</v>
      </c>
      <c r="AU968" s="243" t="s">
        <v>88</v>
      </c>
      <c r="AV968" s="13" t="s">
        <v>88</v>
      </c>
      <c r="AW968" s="13" t="s">
        <v>35</v>
      </c>
      <c r="AX968" s="13" t="s">
        <v>78</v>
      </c>
      <c r="AY968" s="243" t="s">
        <v>153</v>
      </c>
    </row>
    <row r="969" s="13" customFormat="1">
      <c r="A969" s="13"/>
      <c r="B969" s="232"/>
      <c r="C969" s="233"/>
      <c r="D969" s="234" t="s">
        <v>163</v>
      </c>
      <c r="E969" s="235" t="s">
        <v>1</v>
      </c>
      <c r="F969" s="236" t="s">
        <v>1100</v>
      </c>
      <c r="G969" s="233"/>
      <c r="H969" s="237">
        <v>18.030000000000001</v>
      </c>
      <c r="I969" s="238"/>
      <c r="J969" s="233"/>
      <c r="K969" s="233"/>
      <c r="L969" s="239"/>
      <c r="M969" s="240"/>
      <c r="N969" s="241"/>
      <c r="O969" s="241"/>
      <c r="P969" s="241"/>
      <c r="Q969" s="241"/>
      <c r="R969" s="241"/>
      <c r="S969" s="241"/>
      <c r="T969" s="24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3" t="s">
        <v>163</v>
      </c>
      <c r="AU969" s="243" t="s">
        <v>88</v>
      </c>
      <c r="AV969" s="13" t="s">
        <v>88</v>
      </c>
      <c r="AW969" s="13" t="s">
        <v>35</v>
      </c>
      <c r="AX969" s="13" t="s">
        <v>78</v>
      </c>
      <c r="AY969" s="243" t="s">
        <v>153</v>
      </c>
    </row>
    <row r="970" s="13" customFormat="1">
      <c r="A970" s="13"/>
      <c r="B970" s="232"/>
      <c r="C970" s="233"/>
      <c r="D970" s="234" t="s">
        <v>163</v>
      </c>
      <c r="E970" s="235" t="s">
        <v>1</v>
      </c>
      <c r="F970" s="236" t="s">
        <v>1101</v>
      </c>
      <c r="G970" s="233"/>
      <c r="H970" s="237">
        <v>2.6000000000000001</v>
      </c>
      <c r="I970" s="238"/>
      <c r="J970" s="233"/>
      <c r="K970" s="233"/>
      <c r="L970" s="239"/>
      <c r="M970" s="240"/>
      <c r="N970" s="241"/>
      <c r="O970" s="241"/>
      <c r="P970" s="241"/>
      <c r="Q970" s="241"/>
      <c r="R970" s="241"/>
      <c r="S970" s="241"/>
      <c r="T970" s="24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3" t="s">
        <v>163</v>
      </c>
      <c r="AU970" s="243" t="s">
        <v>88</v>
      </c>
      <c r="AV970" s="13" t="s">
        <v>88</v>
      </c>
      <c r="AW970" s="13" t="s">
        <v>35</v>
      </c>
      <c r="AX970" s="13" t="s">
        <v>78</v>
      </c>
      <c r="AY970" s="243" t="s">
        <v>153</v>
      </c>
    </row>
    <row r="971" s="13" customFormat="1">
      <c r="A971" s="13"/>
      <c r="B971" s="232"/>
      <c r="C971" s="233"/>
      <c r="D971" s="234" t="s">
        <v>163</v>
      </c>
      <c r="E971" s="235" t="s">
        <v>1</v>
      </c>
      <c r="F971" s="236" t="s">
        <v>1102</v>
      </c>
      <c r="G971" s="233"/>
      <c r="H971" s="237">
        <v>6.1699999999999999</v>
      </c>
      <c r="I971" s="238"/>
      <c r="J971" s="233"/>
      <c r="K971" s="233"/>
      <c r="L971" s="239"/>
      <c r="M971" s="240"/>
      <c r="N971" s="241"/>
      <c r="O971" s="241"/>
      <c r="P971" s="241"/>
      <c r="Q971" s="241"/>
      <c r="R971" s="241"/>
      <c r="S971" s="241"/>
      <c r="T971" s="242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3" t="s">
        <v>163</v>
      </c>
      <c r="AU971" s="243" t="s">
        <v>88</v>
      </c>
      <c r="AV971" s="13" t="s">
        <v>88</v>
      </c>
      <c r="AW971" s="13" t="s">
        <v>35</v>
      </c>
      <c r="AX971" s="13" t="s">
        <v>78</v>
      </c>
      <c r="AY971" s="243" t="s">
        <v>153</v>
      </c>
    </row>
    <row r="972" s="13" customFormat="1">
      <c r="A972" s="13"/>
      <c r="B972" s="232"/>
      <c r="C972" s="233"/>
      <c r="D972" s="234" t="s">
        <v>163</v>
      </c>
      <c r="E972" s="235" t="s">
        <v>1</v>
      </c>
      <c r="F972" s="236" t="s">
        <v>1103</v>
      </c>
      <c r="G972" s="233"/>
      <c r="H972" s="237">
        <v>2.2999999999999998</v>
      </c>
      <c r="I972" s="238"/>
      <c r="J972" s="233"/>
      <c r="K972" s="233"/>
      <c r="L972" s="239"/>
      <c r="M972" s="240"/>
      <c r="N972" s="241"/>
      <c r="O972" s="241"/>
      <c r="P972" s="241"/>
      <c r="Q972" s="241"/>
      <c r="R972" s="241"/>
      <c r="S972" s="241"/>
      <c r="T972" s="24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3" t="s">
        <v>163</v>
      </c>
      <c r="AU972" s="243" t="s">
        <v>88</v>
      </c>
      <c r="AV972" s="13" t="s">
        <v>88</v>
      </c>
      <c r="AW972" s="13" t="s">
        <v>35</v>
      </c>
      <c r="AX972" s="13" t="s">
        <v>78</v>
      </c>
      <c r="AY972" s="243" t="s">
        <v>153</v>
      </c>
    </row>
    <row r="973" s="13" customFormat="1">
      <c r="A973" s="13"/>
      <c r="B973" s="232"/>
      <c r="C973" s="233"/>
      <c r="D973" s="234" t="s">
        <v>163</v>
      </c>
      <c r="E973" s="235" t="s">
        <v>1</v>
      </c>
      <c r="F973" s="236" t="s">
        <v>1104</v>
      </c>
      <c r="G973" s="233"/>
      <c r="H973" s="237">
        <v>1.78</v>
      </c>
      <c r="I973" s="238"/>
      <c r="J973" s="233"/>
      <c r="K973" s="233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163</v>
      </c>
      <c r="AU973" s="243" t="s">
        <v>88</v>
      </c>
      <c r="AV973" s="13" t="s">
        <v>88</v>
      </c>
      <c r="AW973" s="13" t="s">
        <v>35</v>
      </c>
      <c r="AX973" s="13" t="s">
        <v>78</v>
      </c>
      <c r="AY973" s="243" t="s">
        <v>153</v>
      </c>
    </row>
    <row r="974" s="13" customFormat="1">
      <c r="A974" s="13"/>
      <c r="B974" s="232"/>
      <c r="C974" s="233"/>
      <c r="D974" s="234" t="s">
        <v>163</v>
      </c>
      <c r="E974" s="235" t="s">
        <v>1</v>
      </c>
      <c r="F974" s="236" t="s">
        <v>1105</v>
      </c>
      <c r="G974" s="233"/>
      <c r="H974" s="237">
        <v>1.44</v>
      </c>
      <c r="I974" s="238"/>
      <c r="J974" s="233"/>
      <c r="K974" s="233"/>
      <c r="L974" s="239"/>
      <c r="M974" s="240"/>
      <c r="N974" s="241"/>
      <c r="O974" s="241"/>
      <c r="P974" s="241"/>
      <c r="Q974" s="241"/>
      <c r="R974" s="241"/>
      <c r="S974" s="241"/>
      <c r="T974" s="242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3" t="s">
        <v>163</v>
      </c>
      <c r="AU974" s="243" t="s">
        <v>88</v>
      </c>
      <c r="AV974" s="13" t="s">
        <v>88</v>
      </c>
      <c r="AW974" s="13" t="s">
        <v>35</v>
      </c>
      <c r="AX974" s="13" t="s">
        <v>78</v>
      </c>
      <c r="AY974" s="243" t="s">
        <v>153</v>
      </c>
    </row>
    <row r="975" s="13" customFormat="1">
      <c r="A975" s="13"/>
      <c r="B975" s="232"/>
      <c r="C975" s="233"/>
      <c r="D975" s="234" t="s">
        <v>163</v>
      </c>
      <c r="E975" s="235" t="s">
        <v>1</v>
      </c>
      <c r="F975" s="236" t="s">
        <v>1106</v>
      </c>
      <c r="G975" s="233"/>
      <c r="H975" s="237">
        <v>20.07</v>
      </c>
      <c r="I975" s="238"/>
      <c r="J975" s="233"/>
      <c r="K975" s="233"/>
      <c r="L975" s="239"/>
      <c r="M975" s="240"/>
      <c r="N975" s="241"/>
      <c r="O975" s="241"/>
      <c r="P975" s="241"/>
      <c r="Q975" s="241"/>
      <c r="R975" s="241"/>
      <c r="S975" s="241"/>
      <c r="T975" s="242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3" t="s">
        <v>163</v>
      </c>
      <c r="AU975" s="243" t="s">
        <v>88</v>
      </c>
      <c r="AV975" s="13" t="s">
        <v>88</v>
      </c>
      <c r="AW975" s="13" t="s">
        <v>35</v>
      </c>
      <c r="AX975" s="13" t="s">
        <v>78</v>
      </c>
      <c r="AY975" s="243" t="s">
        <v>153</v>
      </c>
    </row>
    <row r="976" s="13" customFormat="1">
      <c r="A976" s="13"/>
      <c r="B976" s="232"/>
      <c r="C976" s="233"/>
      <c r="D976" s="234" t="s">
        <v>163</v>
      </c>
      <c r="E976" s="235" t="s">
        <v>1</v>
      </c>
      <c r="F976" s="236" t="s">
        <v>1107</v>
      </c>
      <c r="G976" s="233"/>
      <c r="H976" s="237">
        <v>13.390000000000001</v>
      </c>
      <c r="I976" s="238"/>
      <c r="J976" s="233"/>
      <c r="K976" s="233"/>
      <c r="L976" s="239"/>
      <c r="M976" s="240"/>
      <c r="N976" s="241"/>
      <c r="O976" s="241"/>
      <c r="P976" s="241"/>
      <c r="Q976" s="241"/>
      <c r="R976" s="241"/>
      <c r="S976" s="241"/>
      <c r="T976" s="242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3" t="s">
        <v>163</v>
      </c>
      <c r="AU976" s="243" t="s">
        <v>88</v>
      </c>
      <c r="AV976" s="13" t="s">
        <v>88</v>
      </c>
      <c r="AW976" s="13" t="s">
        <v>35</v>
      </c>
      <c r="AX976" s="13" t="s">
        <v>78</v>
      </c>
      <c r="AY976" s="243" t="s">
        <v>153</v>
      </c>
    </row>
    <row r="977" s="16" customFormat="1">
      <c r="A977" s="16"/>
      <c r="B977" s="278"/>
      <c r="C977" s="279"/>
      <c r="D977" s="234" t="s">
        <v>163</v>
      </c>
      <c r="E977" s="280" t="s">
        <v>1</v>
      </c>
      <c r="F977" s="281" t="s">
        <v>606</v>
      </c>
      <c r="G977" s="279"/>
      <c r="H977" s="282">
        <v>84.670000000000002</v>
      </c>
      <c r="I977" s="283"/>
      <c r="J977" s="279"/>
      <c r="K977" s="279"/>
      <c r="L977" s="284"/>
      <c r="M977" s="285"/>
      <c r="N977" s="286"/>
      <c r="O977" s="286"/>
      <c r="P977" s="286"/>
      <c r="Q977" s="286"/>
      <c r="R977" s="286"/>
      <c r="S977" s="286"/>
      <c r="T977" s="287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T977" s="288" t="s">
        <v>163</v>
      </c>
      <c r="AU977" s="288" t="s">
        <v>88</v>
      </c>
      <c r="AV977" s="16" t="s">
        <v>173</v>
      </c>
      <c r="AW977" s="16" t="s">
        <v>35</v>
      </c>
      <c r="AX977" s="16" t="s">
        <v>78</v>
      </c>
      <c r="AY977" s="288" t="s">
        <v>153</v>
      </c>
    </row>
    <row r="978" s="14" customFormat="1">
      <c r="A978" s="14"/>
      <c r="B978" s="244"/>
      <c r="C978" s="245"/>
      <c r="D978" s="234" t="s">
        <v>163</v>
      </c>
      <c r="E978" s="246" t="s">
        <v>1</v>
      </c>
      <c r="F978" s="247" t="s">
        <v>167</v>
      </c>
      <c r="G978" s="245"/>
      <c r="H978" s="248">
        <v>799.76999999999998</v>
      </c>
      <c r="I978" s="249"/>
      <c r="J978" s="245"/>
      <c r="K978" s="245"/>
      <c r="L978" s="250"/>
      <c r="M978" s="251"/>
      <c r="N978" s="252"/>
      <c r="O978" s="252"/>
      <c r="P978" s="252"/>
      <c r="Q978" s="252"/>
      <c r="R978" s="252"/>
      <c r="S978" s="252"/>
      <c r="T978" s="253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4" t="s">
        <v>163</v>
      </c>
      <c r="AU978" s="254" t="s">
        <v>88</v>
      </c>
      <c r="AV978" s="14" t="s">
        <v>161</v>
      </c>
      <c r="AW978" s="14" t="s">
        <v>35</v>
      </c>
      <c r="AX978" s="14" t="s">
        <v>86</v>
      </c>
      <c r="AY978" s="254" t="s">
        <v>153</v>
      </c>
    </row>
    <row r="979" s="2" customFormat="1" ht="24.15" customHeight="1">
      <c r="A979" s="39"/>
      <c r="B979" s="40"/>
      <c r="C979" s="219" t="s">
        <v>1444</v>
      </c>
      <c r="D979" s="219" t="s">
        <v>156</v>
      </c>
      <c r="E979" s="220" t="s">
        <v>1445</v>
      </c>
      <c r="F979" s="221" t="s">
        <v>1446</v>
      </c>
      <c r="G979" s="222" t="s">
        <v>196</v>
      </c>
      <c r="H979" s="223">
        <v>7.75</v>
      </c>
      <c r="I979" s="224"/>
      <c r="J979" s="225">
        <f>ROUND(I979*H979,2)</f>
        <v>0</v>
      </c>
      <c r="K979" s="221" t="s">
        <v>160</v>
      </c>
      <c r="L979" s="45"/>
      <c r="M979" s="226" t="s">
        <v>1</v>
      </c>
      <c r="N979" s="227" t="s">
        <v>43</v>
      </c>
      <c r="O979" s="92"/>
      <c r="P979" s="228">
        <f>O979*H979</f>
        <v>0</v>
      </c>
      <c r="Q979" s="228">
        <v>0</v>
      </c>
      <c r="R979" s="228">
        <f>Q979*H979</f>
        <v>0</v>
      </c>
      <c r="S979" s="228">
        <v>0</v>
      </c>
      <c r="T979" s="229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30" t="s">
        <v>161</v>
      </c>
      <c r="AT979" s="230" t="s">
        <v>156</v>
      </c>
      <c r="AU979" s="230" t="s">
        <v>88</v>
      </c>
      <c r="AY979" s="18" t="s">
        <v>153</v>
      </c>
      <c r="BE979" s="231">
        <f>IF(N979="základní",J979,0)</f>
        <v>0</v>
      </c>
      <c r="BF979" s="231">
        <f>IF(N979="snížená",J979,0)</f>
        <v>0</v>
      </c>
      <c r="BG979" s="231">
        <f>IF(N979="zákl. přenesená",J979,0)</f>
        <v>0</v>
      </c>
      <c r="BH979" s="231">
        <f>IF(N979="sníž. přenesená",J979,0)</f>
        <v>0</v>
      </c>
      <c r="BI979" s="231">
        <f>IF(N979="nulová",J979,0)</f>
        <v>0</v>
      </c>
      <c r="BJ979" s="18" t="s">
        <v>86</v>
      </c>
      <c r="BK979" s="231">
        <f>ROUND(I979*H979,2)</f>
        <v>0</v>
      </c>
      <c r="BL979" s="18" t="s">
        <v>161</v>
      </c>
      <c r="BM979" s="230" t="s">
        <v>1447</v>
      </c>
    </row>
    <row r="980" s="13" customFormat="1">
      <c r="A980" s="13"/>
      <c r="B980" s="232"/>
      <c r="C980" s="233"/>
      <c r="D980" s="234" t="s">
        <v>163</v>
      </c>
      <c r="E980" s="235" t="s">
        <v>1</v>
      </c>
      <c r="F980" s="236" t="s">
        <v>1448</v>
      </c>
      <c r="G980" s="233"/>
      <c r="H980" s="237">
        <v>7.75</v>
      </c>
      <c r="I980" s="238"/>
      <c r="J980" s="233"/>
      <c r="K980" s="233"/>
      <c r="L980" s="239"/>
      <c r="M980" s="240"/>
      <c r="N980" s="241"/>
      <c r="O980" s="241"/>
      <c r="P980" s="241"/>
      <c r="Q980" s="241"/>
      <c r="R980" s="241"/>
      <c r="S980" s="241"/>
      <c r="T980" s="24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3" t="s">
        <v>163</v>
      </c>
      <c r="AU980" s="243" t="s">
        <v>88</v>
      </c>
      <c r="AV980" s="13" t="s">
        <v>88</v>
      </c>
      <c r="AW980" s="13" t="s">
        <v>35</v>
      </c>
      <c r="AX980" s="13" t="s">
        <v>86</v>
      </c>
      <c r="AY980" s="243" t="s">
        <v>153</v>
      </c>
    </row>
    <row r="981" s="2" customFormat="1" ht="24.15" customHeight="1">
      <c r="A981" s="39"/>
      <c r="B981" s="40"/>
      <c r="C981" s="219" t="s">
        <v>1449</v>
      </c>
      <c r="D981" s="219" t="s">
        <v>156</v>
      </c>
      <c r="E981" s="220" t="s">
        <v>1450</v>
      </c>
      <c r="F981" s="221" t="s">
        <v>1451</v>
      </c>
      <c r="G981" s="222" t="s">
        <v>196</v>
      </c>
      <c r="H981" s="223">
        <v>232.5</v>
      </c>
      <c r="I981" s="224"/>
      <c r="J981" s="225">
        <f>ROUND(I981*H981,2)</f>
        <v>0</v>
      </c>
      <c r="K981" s="221" t="s">
        <v>160</v>
      </c>
      <c r="L981" s="45"/>
      <c r="M981" s="226" t="s">
        <v>1</v>
      </c>
      <c r="N981" s="227" t="s">
        <v>43</v>
      </c>
      <c r="O981" s="92"/>
      <c r="P981" s="228">
        <f>O981*H981</f>
        <v>0</v>
      </c>
      <c r="Q981" s="228">
        <v>0</v>
      </c>
      <c r="R981" s="228">
        <f>Q981*H981</f>
        <v>0</v>
      </c>
      <c r="S981" s="228">
        <v>0</v>
      </c>
      <c r="T981" s="229">
        <f>S981*H981</f>
        <v>0</v>
      </c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R981" s="230" t="s">
        <v>161</v>
      </c>
      <c r="AT981" s="230" t="s">
        <v>156</v>
      </c>
      <c r="AU981" s="230" t="s">
        <v>88</v>
      </c>
      <c r="AY981" s="18" t="s">
        <v>153</v>
      </c>
      <c r="BE981" s="231">
        <f>IF(N981="základní",J981,0)</f>
        <v>0</v>
      </c>
      <c r="BF981" s="231">
        <f>IF(N981="snížená",J981,0)</f>
        <v>0</v>
      </c>
      <c r="BG981" s="231">
        <f>IF(N981="zákl. přenesená",J981,0)</f>
        <v>0</v>
      </c>
      <c r="BH981" s="231">
        <f>IF(N981="sníž. přenesená",J981,0)</f>
        <v>0</v>
      </c>
      <c r="BI981" s="231">
        <f>IF(N981="nulová",J981,0)</f>
        <v>0</v>
      </c>
      <c r="BJ981" s="18" t="s">
        <v>86</v>
      </c>
      <c r="BK981" s="231">
        <f>ROUND(I981*H981,2)</f>
        <v>0</v>
      </c>
      <c r="BL981" s="18" t="s">
        <v>161</v>
      </c>
      <c r="BM981" s="230" t="s">
        <v>1452</v>
      </c>
    </row>
    <row r="982" s="13" customFormat="1">
      <c r="A982" s="13"/>
      <c r="B982" s="232"/>
      <c r="C982" s="233"/>
      <c r="D982" s="234" t="s">
        <v>163</v>
      </c>
      <c r="E982" s="235" t="s">
        <v>1</v>
      </c>
      <c r="F982" s="236" t="s">
        <v>1453</v>
      </c>
      <c r="G982" s="233"/>
      <c r="H982" s="237">
        <v>232.5</v>
      </c>
      <c r="I982" s="238"/>
      <c r="J982" s="233"/>
      <c r="K982" s="233"/>
      <c r="L982" s="239"/>
      <c r="M982" s="240"/>
      <c r="N982" s="241"/>
      <c r="O982" s="241"/>
      <c r="P982" s="241"/>
      <c r="Q982" s="241"/>
      <c r="R982" s="241"/>
      <c r="S982" s="241"/>
      <c r="T982" s="242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3" t="s">
        <v>163</v>
      </c>
      <c r="AU982" s="243" t="s">
        <v>88</v>
      </c>
      <c r="AV982" s="13" t="s">
        <v>88</v>
      </c>
      <c r="AW982" s="13" t="s">
        <v>35</v>
      </c>
      <c r="AX982" s="13" t="s">
        <v>86</v>
      </c>
      <c r="AY982" s="243" t="s">
        <v>153</v>
      </c>
    </row>
    <row r="983" s="2" customFormat="1" ht="24.15" customHeight="1">
      <c r="A983" s="39"/>
      <c r="B983" s="40"/>
      <c r="C983" s="219" t="s">
        <v>1454</v>
      </c>
      <c r="D983" s="219" t="s">
        <v>156</v>
      </c>
      <c r="E983" s="220" t="s">
        <v>1455</v>
      </c>
      <c r="F983" s="221" t="s">
        <v>1456</v>
      </c>
      <c r="G983" s="222" t="s">
        <v>196</v>
      </c>
      <c r="H983" s="223">
        <v>7.75</v>
      </c>
      <c r="I983" s="224"/>
      <c r="J983" s="225">
        <f>ROUND(I983*H983,2)</f>
        <v>0</v>
      </c>
      <c r="K983" s="221" t="s">
        <v>160</v>
      </c>
      <c r="L983" s="45"/>
      <c r="M983" s="226" t="s">
        <v>1</v>
      </c>
      <c r="N983" s="227" t="s">
        <v>43</v>
      </c>
      <c r="O983" s="92"/>
      <c r="P983" s="228">
        <f>O983*H983</f>
        <v>0</v>
      </c>
      <c r="Q983" s="228">
        <v>0</v>
      </c>
      <c r="R983" s="228">
        <f>Q983*H983</f>
        <v>0</v>
      </c>
      <c r="S983" s="228">
        <v>0</v>
      </c>
      <c r="T983" s="229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30" t="s">
        <v>161</v>
      </c>
      <c r="AT983" s="230" t="s">
        <v>156</v>
      </c>
      <c r="AU983" s="230" t="s">
        <v>88</v>
      </c>
      <c r="AY983" s="18" t="s">
        <v>153</v>
      </c>
      <c r="BE983" s="231">
        <f>IF(N983="základní",J983,0)</f>
        <v>0</v>
      </c>
      <c r="BF983" s="231">
        <f>IF(N983="snížená",J983,0)</f>
        <v>0</v>
      </c>
      <c r="BG983" s="231">
        <f>IF(N983="zákl. přenesená",J983,0)</f>
        <v>0</v>
      </c>
      <c r="BH983" s="231">
        <f>IF(N983="sníž. přenesená",J983,0)</f>
        <v>0</v>
      </c>
      <c r="BI983" s="231">
        <f>IF(N983="nulová",J983,0)</f>
        <v>0</v>
      </c>
      <c r="BJ983" s="18" t="s">
        <v>86</v>
      </c>
      <c r="BK983" s="231">
        <f>ROUND(I983*H983,2)</f>
        <v>0</v>
      </c>
      <c r="BL983" s="18" t="s">
        <v>161</v>
      </c>
      <c r="BM983" s="230" t="s">
        <v>1457</v>
      </c>
    </row>
    <row r="984" s="2" customFormat="1" ht="24.15" customHeight="1">
      <c r="A984" s="39"/>
      <c r="B984" s="40"/>
      <c r="C984" s="219" t="s">
        <v>1458</v>
      </c>
      <c r="D984" s="219" t="s">
        <v>156</v>
      </c>
      <c r="E984" s="220" t="s">
        <v>1459</v>
      </c>
      <c r="F984" s="221" t="s">
        <v>1460</v>
      </c>
      <c r="G984" s="222" t="s">
        <v>170</v>
      </c>
      <c r="H984" s="223">
        <v>799.76999999999998</v>
      </c>
      <c r="I984" s="224"/>
      <c r="J984" s="225">
        <f>ROUND(I984*H984,2)</f>
        <v>0</v>
      </c>
      <c r="K984" s="221" t="s">
        <v>160</v>
      </c>
      <c r="L984" s="45"/>
      <c r="M984" s="226" t="s">
        <v>1</v>
      </c>
      <c r="N984" s="227" t="s">
        <v>43</v>
      </c>
      <c r="O984" s="92"/>
      <c r="P984" s="228">
        <f>O984*H984</f>
        <v>0</v>
      </c>
      <c r="Q984" s="228">
        <v>4.0000000000000003E-05</v>
      </c>
      <c r="R984" s="228">
        <f>Q984*H984</f>
        <v>0.0319908</v>
      </c>
      <c r="S984" s="228">
        <v>0</v>
      </c>
      <c r="T984" s="229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30" t="s">
        <v>161</v>
      </c>
      <c r="AT984" s="230" t="s">
        <v>156</v>
      </c>
      <c r="AU984" s="230" t="s">
        <v>88</v>
      </c>
      <c r="AY984" s="18" t="s">
        <v>153</v>
      </c>
      <c r="BE984" s="231">
        <f>IF(N984="základní",J984,0)</f>
        <v>0</v>
      </c>
      <c r="BF984" s="231">
        <f>IF(N984="snížená",J984,0)</f>
        <v>0</v>
      </c>
      <c r="BG984" s="231">
        <f>IF(N984="zákl. přenesená",J984,0)</f>
        <v>0</v>
      </c>
      <c r="BH984" s="231">
        <f>IF(N984="sníž. přenesená",J984,0)</f>
        <v>0</v>
      </c>
      <c r="BI984" s="231">
        <f>IF(N984="nulová",J984,0)</f>
        <v>0</v>
      </c>
      <c r="BJ984" s="18" t="s">
        <v>86</v>
      </c>
      <c r="BK984" s="231">
        <f>ROUND(I984*H984,2)</f>
        <v>0</v>
      </c>
      <c r="BL984" s="18" t="s">
        <v>161</v>
      </c>
      <c r="BM984" s="230" t="s">
        <v>1461</v>
      </c>
    </row>
    <row r="985" s="13" customFormat="1">
      <c r="A985" s="13"/>
      <c r="B985" s="232"/>
      <c r="C985" s="233"/>
      <c r="D985" s="234" t="s">
        <v>163</v>
      </c>
      <c r="E985" s="235" t="s">
        <v>1</v>
      </c>
      <c r="F985" s="236" t="s">
        <v>1306</v>
      </c>
      <c r="G985" s="233"/>
      <c r="H985" s="237">
        <v>8.3100000000000005</v>
      </c>
      <c r="I985" s="238"/>
      <c r="J985" s="233"/>
      <c r="K985" s="233"/>
      <c r="L985" s="239"/>
      <c r="M985" s="240"/>
      <c r="N985" s="241"/>
      <c r="O985" s="241"/>
      <c r="P985" s="241"/>
      <c r="Q985" s="241"/>
      <c r="R985" s="241"/>
      <c r="S985" s="241"/>
      <c r="T985" s="242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3" t="s">
        <v>163</v>
      </c>
      <c r="AU985" s="243" t="s">
        <v>88</v>
      </c>
      <c r="AV985" s="13" t="s">
        <v>88</v>
      </c>
      <c r="AW985" s="13" t="s">
        <v>35</v>
      </c>
      <c r="AX985" s="13" t="s">
        <v>78</v>
      </c>
      <c r="AY985" s="243" t="s">
        <v>153</v>
      </c>
    </row>
    <row r="986" s="13" customFormat="1">
      <c r="A986" s="13"/>
      <c r="B986" s="232"/>
      <c r="C986" s="233"/>
      <c r="D986" s="234" t="s">
        <v>163</v>
      </c>
      <c r="E986" s="235" t="s">
        <v>1</v>
      </c>
      <c r="F986" s="236" t="s">
        <v>1317</v>
      </c>
      <c r="G986" s="233"/>
      <c r="H986" s="237">
        <v>12.880000000000001</v>
      </c>
      <c r="I986" s="238"/>
      <c r="J986" s="233"/>
      <c r="K986" s="233"/>
      <c r="L986" s="239"/>
      <c r="M986" s="240"/>
      <c r="N986" s="241"/>
      <c r="O986" s="241"/>
      <c r="P986" s="241"/>
      <c r="Q986" s="241"/>
      <c r="R986" s="241"/>
      <c r="S986" s="241"/>
      <c r="T986" s="24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3" t="s">
        <v>163</v>
      </c>
      <c r="AU986" s="243" t="s">
        <v>88</v>
      </c>
      <c r="AV986" s="13" t="s">
        <v>88</v>
      </c>
      <c r="AW986" s="13" t="s">
        <v>35</v>
      </c>
      <c r="AX986" s="13" t="s">
        <v>78</v>
      </c>
      <c r="AY986" s="243" t="s">
        <v>153</v>
      </c>
    </row>
    <row r="987" s="13" customFormat="1">
      <c r="A987" s="13"/>
      <c r="B987" s="232"/>
      <c r="C987" s="233"/>
      <c r="D987" s="234" t="s">
        <v>163</v>
      </c>
      <c r="E987" s="235" t="s">
        <v>1</v>
      </c>
      <c r="F987" s="236" t="s">
        <v>1307</v>
      </c>
      <c r="G987" s="233"/>
      <c r="H987" s="237">
        <v>26.510000000000002</v>
      </c>
      <c r="I987" s="238"/>
      <c r="J987" s="233"/>
      <c r="K987" s="233"/>
      <c r="L987" s="239"/>
      <c r="M987" s="240"/>
      <c r="N987" s="241"/>
      <c r="O987" s="241"/>
      <c r="P987" s="241"/>
      <c r="Q987" s="241"/>
      <c r="R987" s="241"/>
      <c r="S987" s="241"/>
      <c r="T987" s="242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3" t="s">
        <v>163</v>
      </c>
      <c r="AU987" s="243" t="s">
        <v>88</v>
      </c>
      <c r="AV987" s="13" t="s">
        <v>88</v>
      </c>
      <c r="AW987" s="13" t="s">
        <v>35</v>
      </c>
      <c r="AX987" s="13" t="s">
        <v>78</v>
      </c>
      <c r="AY987" s="243" t="s">
        <v>153</v>
      </c>
    </row>
    <row r="988" s="13" customFormat="1">
      <c r="A988" s="13"/>
      <c r="B988" s="232"/>
      <c r="C988" s="233"/>
      <c r="D988" s="234" t="s">
        <v>163</v>
      </c>
      <c r="E988" s="235" t="s">
        <v>1</v>
      </c>
      <c r="F988" s="236" t="s">
        <v>950</v>
      </c>
      <c r="G988" s="233"/>
      <c r="H988" s="237">
        <v>24.059999999999999</v>
      </c>
      <c r="I988" s="238"/>
      <c r="J988" s="233"/>
      <c r="K988" s="233"/>
      <c r="L988" s="239"/>
      <c r="M988" s="240"/>
      <c r="N988" s="241"/>
      <c r="O988" s="241"/>
      <c r="P988" s="241"/>
      <c r="Q988" s="241"/>
      <c r="R988" s="241"/>
      <c r="S988" s="241"/>
      <c r="T988" s="242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3" t="s">
        <v>163</v>
      </c>
      <c r="AU988" s="243" t="s">
        <v>88</v>
      </c>
      <c r="AV988" s="13" t="s">
        <v>88</v>
      </c>
      <c r="AW988" s="13" t="s">
        <v>35</v>
      </c>
      <c r="AX988" s="13" t="s">
        <v>78</v>
      </c>
      <c r="AY988" s="243" t="s">
        <v>153</v>
      </c>
    </row>
    <row r="989" s="13" customFormat="1">
      <c r="A989" s="13"/>
      <c r="B989" s="232"/>
      <c r="C989" s="233"/>
      <c r="D989" s="234" t="s">
        <v>163</v>
      </c>
      <c r="E989" s="235" t="s">
        <v>1</v>
      </c>
      <c r="F989" s="236" t="s">
        <v>1308</v>
      </c>
      <c r="G989" s="233"/>
      <c r="H989" s="237">
        <v>21.07</v>
      </c>
      <c r="I989" s="238"/>
      <c r="J989" s="233"/>
      <c r="K989" s="233"/>
      <c r="L989" s="239"/>
      <c r="M989" s="240"/>
      <c r="N989" s="241"/>
      <c r="O989" s="241"/>
      <c r="P989" s="241"/>
      <c r="Q989" s="241"/>
      <c r="R989" s="241"/>
      <c r="S989" s="241"/>
      <c r="T989" s="242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3" t="s">
        <v>163</v>
      </c>
      <c r="AU989" s="243" t="s">
        <v>88</v>
      </c>
      <c r="AV989" s="13" t="s">
        <v>88</v>
      </c>
      <c r="AW989" s="13" t="s">
        <v>35</v>
      </c>
      <c r="AX989" s="13" t="s">
        <v>78</v>
      </c>
      <c r="AY989" s="243" t="s">
        <v>153</v>
      </c>
    </row>
    <row r="990" s="13" customFormat="1">
      <c r="A990" s="13"/>
      <c r="B990" s="232"/>
      <c r="C990" s="233"/>
      <c r="D990" s="234" t="s">
        <v>163</v>
      </c>
      <c r="E990" s="235" t="s">
        <v>1</v>
      </c>
      <c r="F990" s="236" t="s">
        <v>1318</v>
      </c>
      <c r="G990" s="233"/>
      <c r="H990" s="237">
        <v>74.560000000000002</v>
      </c>
      <c r="I990" s="238"/>
      <c r="J990" s="233"/>
      <c r="K990" s="233"/>
      <c r="L990" s="239"/>
      <c r="M990" s="240"/>
      <c r="N990" s="241"/>
      <c r="O990" s="241"/>
      <c r="P990" s="241"/>
      <c r="Q990" s="241"/>
      <c r="R990" s="241"/>
      <c r="S990" s="241"/>
      <c r="T990" s="24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3" t="s">
        <v>163</v>
      </c>
      <c r="AU990" s="243" t="s">
        <v>88</v>
      </c>
      <c r="AV990" s="13" t="s">
        <v>88</v>
      </c>
      <c r="AW990" s="13" t="s">
        <v>35</v>
      </c>
      <c r="AX990" s="13" t="s">
        <v>78</v>
      </c>
      <c r="AY990" s="243" t="s">
        <v>153</v>
      </c>
    </row>
    <row r="991" s="13" customFormat="1">
      <c r="A991" s="13"/>
      <c r="B991" s="232"/>
      <c r="C991" s="233"/>
      <c r="D991" s="234" t="s">
        <v>163</v>
      </c>
      <c r="E991" s="235" t="s">
        <v>1</v>
      </c>
      <c r="F991" s="236" t="s">
        <v>1319</v>
      </c>
      <c r="G991" s="233"/>
      <c r="H991" s="237">
        <v>48.439999999999998</v>
      </c>
      <c r="I991" s="238"/>
      <c r="J991" s="233"/>
      <c r="K991" s="233"/>
      <c r="L991" s="239"/>
      <c r="M991" s="240"/>
      <c r="N991" s="241"/>
      <c r="O991" s="241"/>
      <c r="P991" s="241"/>
      <c r="Q991" s="241"/>
      <c r="R991" s="241"/>
      <c r="S991" s="241"/>
      <c r="T991" s="242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3" t="s">
        <v>163</v>
      </c>
      <c r="AU991" s="243" t="s">
        <v>88</v>
      </c>
      <c r="AV991" s="13" t="s">
        <v>88</v>
      </c>
      <c r="AW991" s="13" t="s">
        <v>35</v>
      </c>
      <c r="AX991" s="13" t="s">
        <v>78</v>
      </c>
      <c r="AY991" s="243" t="s">
        <v>153</v>
      </c>
    </row>
    <row r="992" s="13" customFormat="1">
      <c r="A992" s="13"/>
      <c r="B992" s="232"/>
      <c r="C992" s="233"/>
      <c r="D992" s="234" t="s">
        <v>163</v>
      </c>
      <c r="E992" s="235" t="s">
        <v>1</v>
      </c>
      <c r="F992" s="236" t="s">
        <v>1320</v>
      </c>
      <c r="G992" s="233"/>
      <c r="H992" s="237">
        <v>21.73</v>
      </c>
      <c r="I992" s="238"/>
      <c r="J992" s="233"/>
      <c r="K992" s="233"/>
      <c r="L992" s="239"/>
      <c r="M992" s="240"/>
      <c r="N992" s="241"/>
      <c r="O992" s="241"/>
      <c r="P992" s="241"/>
      <c r="Q992" s="241"/>
      <c r="R992" s="241"/>
      <c r="S992" s="241"/>
      <c r="T992" s="24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3" t="s">
        <v>163</v>
      </c>
      <c r="AU992" s="243" t="s">
        <v>88</v>
      </c>
      <c r="AV992" s="13" t="s">
        <v>88</v>
      </c>
      <c r="AW992" s="13" t="s">
        <v>35</v>
      </c>
      <c r="AX992" s="13" t="s">
        <v>78</v>
      </c>
      <c r="AY992" s="243" t="s">
        <v>153</v>
      </c>
    </row>
    <row r="993" s="13" customFormat="1">
      <c r="A993" s="13"/>
      <c r="B993" s="232"/>
      <c r="C993" s="233"/>
      <c r="D993" s="234" t="s">
        <v>163</v>
      </c>
      <c r="E993" s="235" t="s">
        <v>1</v>
      </c>
      <c r="F993" s="236" t="s">
        <v>1440</v>
      </c>
      <c r="G993" s="233"/>
      <c r="H993" s="237">
        <v>14.369999999999999</v>
      </c>
      <c r="I993" s="238"/>
      <c r="J993" s="233"/>
      <c r="K993" s="233"/>
      <c r="L993" s="239"/>
      <c r="M993" s="240"/>
      <c r="N993" s="241"/>
      <c r="O993" s="241"/>
      <c r="P993" s="241"/>
      <c r="Q993" s="241"/>
      <c r="R993" s="241"/>
      <c r="S993" s="241"/>
      <c r="T993" s="24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3" t="s">
        <v>163</v>
      </c>
      <c r="AU993" s="243" t="s">
        <v>88</v>
      </c>
      <c r="AV993" s="13" t="s">
        <v>88</v>
      </c>
      <c r="AW993" s="13" t="s">
        <v>35</v>
      </c>
      <c r="AX993" s="13" t="s">
        <v>78</v>
      </c>
      <c r="AY993" s="243" t="s">
        <v>153</v>
      </c>
    </row>
    <row r="994" s="13" customFormat="1">
      <c r="A994" s="13"/>
      <c r="B994" s="232"/>
      <c r="C994" s="233"/>
      <c r="D994" s="234" t="s">
        <v>163</v>
      </c>
      <c r="E994" s="235" t="s">
        <v>1</v>
      </c>
      <c r="F994" s="236" t="s">
        <v>1310</v>
      </c>
      <c r="G994" s="233"/>
      <c r="H994" s="237">
        <v>2.7599999999999998</v>
      </c>
      <c r="I994" s="238"/>
      <c r="J994" s="233"/>
      <c r="K994" s="233"/>
      <c r="L994" s="239"/>
      <c r="M994" s="240"/>
      <c r="N994" s="241"/>
      <c r="O994" s="241"/>
      <c r="P994" s="241"/>
      <c r="Q994" s="241"/>
      <c r="R994" s="241"/>
      <c r="S994" s="241"/>
      <c r="T994" s="24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3" t="s">
        <v>163</v>
      </c>
      <c r="AU994" s="243" t="s">
        <v>88</v>
      </c>
      <c r="AV994" s="13" t="s">
        <v>88</v>
      </c>
      <c r="AW994" s="13" t="s">
        <v>35</v>
      </c>
      <c r="AX994" s="13" t="s">
        <v>78</v>
      </c>
      <c r="AY994" s="243" t="s">
        <v>153</v>
      </c>
    </row>
    <row r="995" s="13" customFormat="1">
      <c r="A995" s="13"/>
      <c r="B995" s="232"/>
      <c r="C995" s="233"/>
      <c r="D995" s="234" t="s">
        <v>163</v>
      </c>
      <c r="E995" s="235" t="s">
        <v>1</v>
      </c>
      <c r="F995" s="236" t="s">
        <v>1311</v>
      </c>
      <c r="G995" s="233"/>
      <c r="H995" s="237">
        <v>4.0899999999999999</v>
      </c>
      <c r="I995" s="238"/>
      <c r="J995" s="233"/>
      <c r="K995" s="233"/>
      <c r="L995" s="239"/>
      <c r="M995" s="240"/>
      <c r="N995" s="241"/>
      <c r="O995" s="241"/>
      <c r="P995" s="241"/>
      <c r="Q995" s="241"/>
      <c r="R995" s="241"/>
      <c r="S995" s="241"/>
      <c r="T995" s="24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3" t="s">
        <v>163</v>
      </c>
      <c r="AU995" s="243" t="s">
        <v>88</v>
      </c>
      <c r="AV995" s="13" t="s">
        <v>88</v>
      </c>
      <c r="AW995" s="13" t="s">
        <v>35</v>
      </c>
      <c r="AX995" s="13" t="s">
        <v>78</v>
      </c>
      <c r="AY995" s="243" t="s">
        <v>153</v>
      </c>
    </row>
    <row r="996" s="13" customFormat="1">
      <c r="A996" s="13"/>
      <c r="B996" s="232"/>
      <c r="C996" s="233"/>
      <c r="D996" s="234" t="s">
        <v>163</v>
      </c>
      <c r="E996" s="235" t="s">
        <v>1</v>
      </c>
      <c r="F996" s="236" t="s">
        <v>1321</v>
      </c>
      <c r="G996" s="233"/>
      <c r="H996" s="237">
        <v>8.2699999999999996</v>
      </c>
      <c r="I996" s="238"/>
      <c r="J996" s="233"/>
      <c r="K996" s="233"/>
      <c r="L996" s="239"/>
      <c r="M996" s="240"/>
      <c r="N996" s="241"/>
      <c r="O996" s="241"/>
      <c r="P996" s="241"/>
      <c r="Q996" s="241"/>
      <c r="R996" s="241"/>
      <c r="S996" s="241"/>
      <c r="T996" s="242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3" t="s">
        <v>163</v>
      </c>
      <c r="AU996" s="243" t="s">
        <v>88</v>
      </c>
      <c r="AV996" s="13" t="s">
        <v>88</v>
      </c>
      <c r="AW996" s="13" t="s">
        <v>35</v>
      </c>
      <c r="AX996" s="13" t="s">
        <v>78</v>
      </c>
      <c r="AY996" s="243" t="s">
        <v>153</v>
      </c>
    </row>
    <row r="997" s="13" customFormat="1">
      <c r="A997" s="13"/>
      <c r="B997" s="232"/>
      <c r="C997" s="233"/>
      <c r="D997" s="234" t="s">
        <v>163</v>
      </c>
      <c r="E997" s="235" t="s">
        <v>1</v>
      </c>
      <c r="F997" s="236" t="s">
        <v>1312</v>
      </c>
      <c r="G997" s="233"/>
      <c r="H997" s="237">
        <v>2.04</v>
      </c>
      <c r="I997" s="238"/>
      <c r="J997" s="233"/>
      <c r="K997" s="233"/>
      <c r="L997" s="239"/>
      <c r="M997" s="240"/>
      <c r="N997" s="241"/>
      <c r="O997" s="241"/>
      <c r="P997" s="241"/>
      <c r="Q997" s="241"/>
      <c r="R997" s="241"/>
      <c r="S997" s="241"/>
      <c r="T997" s="242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3" t="s">
        <v>163</v>
      </c>
      <c r="AU997" s="243" t="s">
        <v>88</v>
      </c>
      <c r="AV997" s="13" t="s">
        <v>88</v>
      </c>
      <c r="AW997" s="13" t="s">
        <v>35</v>
      </c>
      <c r="AX997" s="13" t="s">
        <v>78</v>
      </c>
      <c r="AY997" s="243" t="s">
        <v>153</v>
      </c>
    </row>
    <row r="998" s="13" customFormat="1">
      <c r="A998" s="13"/>
      <c r="B998" s="232"/>
      <c r="C998" s="233"/>
      <c r="D998" s="234" t="s">
        <v>163</v>
      </c>
      <c r="E998" s="235" t="s">
        <v>1</v>
      </c>
      <c r="F998" s="236" t="s">
        <v>1313</v>
      </c>
      <c r="G998" s="233"/>
      <c r="H998" s="237">
        <v>9.5999999999999996</v>
      </c>
      <c r="I998" s="238"/>
      <c r="J998" s="233"/>
      <c r="K998" s="233"/>
      <c r="L998" s="239"/>
      <c r="M998" s="240"/>
      <c r="N998" s="241"/>
      <c r="O998" s="241"/>
      <c r="P998" s="241"/>
      <c r="Q998" s="241"/>
      <c r="R998" s="241"/>
      <c r="S998" s="241"/>
      <c r="T998" s="24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3" t="s">
        <v>163</v>
      </c>
      <c r="AU998" s="243" t="s">
        <v>88</v>
      </c>
      <c r="AV998" s="13" t="s">
        <v>88</v>
      </c>
      <c r="AW998" s="13" t="s">
        <v>35</v>
      </c>
      <c r="AX998" s="13" t="s">
        <v>78</v>
      </c>
      <c r="AY998" s="243" t="s">
        <v>153</v>
      </c>
    </row>
    <row r="999" s="13" customFormat="1">
      <c r="A999" s="13"/>
      <c r="B999" s="232"/>
      <c r="C999" s="233"/>
      <c r="D999" s="234" t="s">
        <v>163</v>
      </c>
      <c r="E999" s="235" t="s">
        <v>1</v>
      </c>
      <c r="F999" s="236" t="s">
        <v>1314</v>
      </c>
      <c r="G999" s="233"/>
      <c r="H999" s="237">
        <v>50.07</v>
      </c>
      <c r="I999" s="238"/>
      <c r="J999" s="233"/>
      <c r="K999" s="233"/>
      <c r="L999" s="239"/>
      <c r="M999" s="240"/>
      <c r="N999" s="241"/>
      <c r="O999" s="241"/>
      <c r="P999" s="241"/>
      <c r="Q999" s="241"/>
      <c r="R999" s="241"/>
      <c r="S999" s="241"/>
      <c r="T999" s="242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3" t="s">
        <v>163</v>
      </c>
      <c r="AU999" s="243" t="s">
        <v>88</v>
      </c>
      <c r="AV999" s="13" t="s">
        <v>88</v>
      </c>
      <c r="AW999" s="13" t="s">
        <v>35</v>
      </c>
      <c r="AX999" s="13" t="s">
        <v>78</v>
      </c>
      <c r="AY999" s="243" t="s">
        <v>153</v>
      </c>
    </row>
    <row r="1000" s="13" customFormat="1">
      <c r="A1000" s="13"/>
      <c r="B1000" s="232"/>
      <c r="C1000" s="233"/>
      <c r="D1000" s="234" t="s">
        <v>163</v>
      </c>
      <c r="E1000" s="235" t="s">
        <v>1</v>
      </c>
      <c r="F1000" s="236" t="s">
        <v>952</v>
      </c>
      <c r="G1000" s="233"/>
      <c r="H1000" s="237">
        <v>15.6</v>
      </c>
      <c r="I1000" s="238"/>
      <c r="J1000" s="233"/>
      <c r="K1000" s="233"/>
      <c r="L1000" s="239"/>
      <c r="M1000" s="240"/>
      <c r="N1000" s="241"/>
      <c r="O1000" s="241"/>
      <c r="P1000" s="241"/>
      <c r="Q1000" s="241"/>
      <c r="R1000" s="241"/>
      <c r="S1000" s="241"/>
      <c r="T1000" s="24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3" t="s">
        <v>163</v>
      </c>
      <c r="AU1000" s="243" t="s">
        <v>88</v>
      </c>
      <c r="AV1000" s="13" t="s">
        <v>88</v>
      </c>
      <c r="AW1000" s="13" t="s">
        <v>35</v>
      </c>
      <c r="AX1000" s="13" t="s">
        <v>78</v>
      </c>
      <c r="AY1000" s="243" t="s">
        <v>153</v>
      </c>
    </row>
    <row r="1001" s="13" customFormat="1">
      <c r="A1001" s="13"/>
      <c r="B1001" s="232"/>
      <c r="C1001" s="233"/>
      <c r="D1001" s="234" t="s">
        <v>163</v>
      </c>
      <c r="E1001" s="235" t="s">
        <v>1</v>
      </c>
      <c r="F1001" s="236" t="s">
        <v>1315</v>
      </c>
      <c r="G1001" s="233"/>
      <c r="H1001" s="237">
        <v>12.630000000000001</v>
      </c>
      <c r="I1001" s="238"/>
      <c r="J1001" s="233"/>
      <c r="K1001" s="233"/>
      <c r="L1001" s="239"/>
      <c r="M1001" s="240"/>
      <c r="N1001" s="241"/>
      <c r="O1001" s="241"/>
      <c r="P1001" s="241"/>
      <c r="Q1001" s="241"/>
      <c r="R1001" s="241"/>
      <c r="S1001" s="241"/>
      <c r="T1001" s="24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3" t="s">
        <v>163</v>
      </c>
      <c r="AU1001" s="243" t="s">
        <v>88</v>
      </c>
      <c r="AV1001" s="13" t="s">
        <v>88</v>
      </c>
      <c r="AW1001" s="13" t="s">
        <v>35</v>
      </c>
      <c r="AX1001" s="13" t="s">
        <v>78</v>
      </c>
      <c r="AY1001" s="243" t="s">
        <v>153</v>
      </c>
    </row>
    <row r="1002" s="16" customFormat="1">
      <c r="A1002" s="16"/>
      <c r="B1002" s="278"/>
      <c r="C1002" s="279"/>
      <c r="D1002" s="234" t="s">
        <v>163</v>
      </c>
      <c r="E1002" s="280" t="s">
        <v>1</v>
      </c>
      <c r="F1002" s="281" t="s">
        <v>606</v>
      </c>
      <c r="G1002" s="279"/>
      <c r="H1002" s="282">
        <v>356.99000000000001</v>
      </c>
      <c r="I1002" s="283"/>
      <c r="J1002" s="279"/>
      <c r="K1002" s="279"/>
      <c r="L1002" s="284"/>
      <c r="M1002" s="285"/>
      <c r="N1002" s="286"/>
      <c r="O1002" s="286"/>
      <c r="P1002" s="286"/>
      <c r="Q1002" s="286"/>
      <c r="R1002" s="286"/>
      <c r="S1002" s="286"/>
      <c r="T1002" s="287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T1002" s="288" t="s">
        <v>163</v>
      </c>
      <c r="AU1002" s="288" t="s">
        <v>88</v>
      </c>
      <c r="AV1002" s="16" t="s">
        <v>173</v>
      </c>
      <c r="AW1002" s="16" t="s">
        <v>35</v>
      </c>
      <c r="AX1002" s="16" t="s">
        <v>78</v>
      </c>
      <c r="AY1002" s="288" t="s">
        <v>153</v>
      </c>
    </row>
    <row r="1003" s="13" customFormat="1">
      <c r="A1003" s="13"/>
      <c r="B1003" s="232"/>
      <c r="C1003" s="233"/>
      <c r="D1003" s="234" t="s">
        <v>163</v>
      </c>
      <c r="E1003" s="235" t="s">
        <v>1</v>
      </c>
      <c r="F1003" s="236" t="s">
        <v>1330</v>
      </c>
      <c r="G1003" s="233"/>
      <c r="H1003" s="237">
        <v>22.260000000000002</v>
      </c>
      <c r="I1003" s="238"/>
      <c r="J1003" s="233"/>
      <c r="K1003" s="233"/>
      <c r="L1003" s="239"/>
      <c r="M1003" s="240"/>
      <c r="N1003" s="241"/>
      <c r="O1003" s="241"/>
      <c r="P1003" s="241"/>
      <c r="Q1003" s="241"/>
      <c r="R1003" s="241"/>
      <c r="S1003" s="241"/>
      <c r="T1003" s="242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3" t="s">
        <v>163</v>
      </c>
      <c r="AU1003" s="243" t="s">
        <v>88</v>
      </c>
      <c r="AV1003" s="13" t="s">
        <v>88</v>
      </c>
      <c r="AW1003" s="13" t="s">
        <v>35</v>
      </c>
      <c r="AX1003" s="13" t="s">
        <v>78</v>
      </c>
      <c r="AY1003" s="243" t="s">
        <v>153</v>
      </c>
    </row>
    <row r="1004" s="13" customFormat="1">
      <c r="A1004" s="13"/>
      <c r="B1004" s="232"/>
      <c r="C1004" s="233"/>
      <c r="D1004" s="234" t="s">
        <v>163</v>
      </c>
      <c r="E1004" s="235" t="s">
        <v>1</v>
      </c>
      <c r="F1004" s="236" t="s">
        <v>1323</v>
      </c>
      <c r="G1004" s="233"/>
      <c r="H1004" s="237">
        <v>26.57</v>
      </c>
      <c r="I1004" s="238"/>
      <c r="J1004" s="233"/>
      <c r="K1004" s="233"/>
      <c r="L1004" s="239"/>
      <c r="M1004" s="240"/>
      <c r="N1004" s="241"/>
      <c r="O1004" s="241"/>
      <c r="P1004" s="241"/>
      <c r="Q1004" s="241"/>
      <c r="R1004" s="241"/>
      <c r="S1004" s="241"/>
      <c r="T1004" s="242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3" t="s">
        <v>163</v>
      </c>
      <c r="AU1004" s="243" t="s">
        <v>88</v>
      </c>
      <c r="AV1004" s="13" t="s">
        <v>88</v>
      </c>
      <c r="AW1004" s="13" t="s">
        <v>35</v>
      </c>
      <c r="AX1004" s="13" t="s">
        <v>78</v>
      </c>
      <c r="AY1004" s="243" t="s">
        <v>153</v>
      </c>
    </row>
    <row r="1005" s="13" customFormat="1">
      <c r="A1005" s="13"/>
      <c r="B1005" s="232"/>
      <c r="C1005" s="233"/>
      <c r="D1005" s="234" t="s">
        <v>163</v>
      </c>
      <c r="E1005" s="235" t="s">
        <v>1</v>
      </c>
      <c r="F1005" s="236" t="s">
        <v>1331</v>
      </c>
      <c r="G1005" s="233"/>
      <c r="H1005" s="237">
        <v>38.219999999999999</v>
      </c>
      <c r="I1005" s="238"/>
      <c r="J1005" s="233"/>
      <c r="K1005" s="233"/>
      <c r="L1005" s="239"/>
      <c r="M1005" s="240"/>
      <c r="N1005" s="241"/>
      <c r="O1005" s="241"/>
      <c r="P1005" s="241"/>
      <c r="Q1005" s="241"/>
      <c r="R1005" s="241"/>
      <c r="S1005" s="241"/>
      <c r="T1005" s="24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3" t="s">
        <v>163</v>
      </c>
      <c r="AU1005" s="243" t="s">
        <v>88</v>
      </c>
      <c r="AV1005" s="13" t="s">
        <v>88</v>
      </c>
      <c r="AW1005" s="13" t="s">
        <v>35</v>
      </c>
      <c r="AX1005" s="13" t="s">
        <v>78</v>
      </c>
      <c r="AY1005" s="243" t="s">
        <v>153</v>
      </c>
    </row>
    <row r="1006" s="13" customFormat="1">
      <c r="A1006" s="13"/>
      <c r="B1006" s="232"/>
      <c r="C1006" s="233"/>
      <c r="D1006" s="234" t="s">
        <v>163</v>
      </c>
      <c r="E1006" s="235" t="s">
        <v>1</v>
      </c>
      <c r="F1006" s="236" t="s">
        <v>1332</v>
      </c>
      <c r="G1006" s="233"/>
      <c r="H1006" s="237">
        <v>74.560000000000002</v>
      </c>
      <c r="I1006" s="238"/>
      <c r="J1006" s="233"/>
      <c r="K1006" s="233"/>
      <c r="L1006" s="239"/>
      <c r="M1006" s="240"/>
      <c r="N1006" s="241"/>
      <c r="O1006" s="241"/>
      <c r="P1006" s="241"/>
      <c r="Q1006" s="241"/>
      <c r="R1006" s="241"/>
      <c r="S1006" s="241"/>
      <c r="T1006" s="24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3" t="s">
        <v>163</v>
      </c>
      <c r="AU1006" s="243" t="s">
        <v>88</v>
      </c>
      <c r="AV1006" s="13" t="s">
        <v>88</v>
      </c>
      <c r="AW1006" s="13" t="s">
        <v>35</v>
      </c>
      <c r="AX1006" s="13" t="s">
        <v>78</v>
      </c>
      <c r="AY1006" s="243" t="s">
        <v>153</v>
      </c>
    </row>
    <row r="1007" s="13" customFormat="1">
      <c r="A1007" s="13"/>
      <c r="B1007" s="232"/>
      <c r="C1007" s="233"/>
      <c r="D1007" s="234" t="s">
        <v>163</v>
      </c>
      <c r="E1007" s="235" t="s">
        <v>1</v>
      </c>
      <c r="F1007" s="236" t="s">
        <v>1333</v>
      </c>
      <c r="G1007" s="233"/>
      <c r="H1007" s="237">
        <v>48.439999999999998</v>
      </c>
      <c r="I1007" s="238"/>
      <c r="J1007" s="233"/>
      <c r="K1007" s="233"/>
      <c r="L1007" s="239"/>
      <c r="M1007" s="240"/>
      <c r="N1007" s="241"/>
      <c r="O1007" s="241"/>
      <c r="P1007" s="241"/>
      <c r="Q1007" s="241"/>
      <c r="R1007" s="241"/>
      <c r="S1007" s="241"/>
      <c r="T1007" s="24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3" t="s">
        <v>163</v>
      </c>
      <c r="AU1007" s="243" t="s">
        <v>88</v>
      </c>
      <c r="AV1007" s="13" t="s">
        <v>88</v>
      </c>
      <c r="AW1007" s="13" t="s">
        <v>35</v>
      </c>
      <c r="AX1007" s="13" t="s">
        <v>78</v>
      </c>
      <c r="AY1007" s="243" t="s">
        <v>153</v>
      </c>
    </row>
    <row r="1008" s="13" customFormat="1">
      <c r="A1008" s="13"/>
      <c r="B1008" s="232"/>
      <c r="C1008" s="233"/>
      <c r="D1008" s="234" t="s">
        <v>163</v>
      </c>
      <c r="E1008" s="235" t="s">
        <v>1</v>
      </c>
      <c r="F1008" s="236" t="s">
        <v>1334</v>
      </c>
      <c r="G1008" s="233"/>
      <c r="H1008" s="237">
        <v>21.84</v>
      </c>
      <c r="I1008" s="238"/>
      <c r="J1008" s="233"/>
      <c r="K1008" s="233"/>
      <c r="L1008" s="239"/>
      <c r="M1008" s="240"/>
      <c r="N1008" s="241"/>
      <c r="O1008" s="241"/>
      <c r="P1008" s="241"/>
      <c r="Q1008" s="241"/>
      <c r="R1008" s="241"/>
      <c r="S1008" s="241"/>
      <c r="T1008" s="24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3" t="s">
        <v>163</v>
      </c>
      <c r="AU1008" s="243" t="s">
        <v>88</v>
      </c>
      <c r="AV1008" s="13" t="s">
        <v>88</v>
      </c>
      <c r="AW1008" s="13" t="s">
        <v>35</v>
      </c>
      <c r="AX1008" s="13" t="s">
        <v>78</v>
      </c>
      <c r="AY1008" s="243" t="s">
        <v>153</v>
      </c>
    </row>
    <row r="1009" s="13" customFormat="1">
      <c r="A1009" s="13"/>
      <c r="B1009" s="232"/>
      <c r="C1009" s="233"/>
      <c r="D1009" s="234" t="s">
        <v>163</v>
      </c>
      <c r="E1009" s="235" t="s">
        <v>1</v>
      </c>
      <c r="F1009" s="236" t="s">
        <v>1441</v>
      </c>
      <c r="G1009" s="233"/>
      <c r="H1009" s="237">
        <v>14.369999999999999</v>
      </c>
      <c r="I1009" s="238"/>
      <c r="J1009" s="233"/>
      <c r="K1009" s="233"/>
      <c r="L1009" s="239"/>
      <c r="M1009" s="240"/>
      <c r="N1009" s="241"/>
      <c r="O1009" s="241"/>
      <c r="P1009" s="241"/>
      <c r="Q1009" s="241"/>
      <c r="R1009" s="241"/>
      <c r="S1009" s="241"/>
      <c r="T1009" s="242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3" t="s">
        <v>163</v>
      </c>
      <c r="AU1009" s="243" t="s">
        <v>88</v>
      </c>
      <c r="AV1009" s="13" t="s">
        <v>88</v>
      </c>
      <c r="AW1009" s="13" t="s">
        <v>35</v>
      </c>
      <c r="AX1009" s="13" t="s">
        <v>78</v>
      </c>
      <c r="AY1009" s="243" t="s">
        <v>153</v>
      </c>
    </row>
    <row r="1010" s="13" customFormat="1">
      <c r="A1010" s="13"/>
      <c r="B1010" s="232"/>
      <c r="C1010" s="233"/>
      <c r="D1010" s="234" t="s">
        <v>163</v>
      </c>
      <c r="E1010" s="235" t="s">
        <v>1</v>
      </c>
      <c r="F1010" s="236" t="s">
        <v>1325</v>
      </c>
      <c r="G1010" s="233"/>
      <c r="H1010" s="237">
        <v>6.4400000000000004</v>
      </c>
      <c r="I1010" s="238"/>
      <c r="J1010" s="233"/>
      <c r="K1010" s="233"/>
      <c r="L1010" s="239"/>
      <c r="M1010" s="240"/>
      <c r="N1010" s="241"/>
      <c r="O1010" s="241"/>
      <c r="P1010" s="241"/>
      <c r="Q1010" s="241"/>
      <c r="R1010" s="241"/>
      <c r="S1010" s="241"/>
      <c r="T1010" s="24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3" t="s">
        <v>163</v>
      </c>
      <c r="AU1010" s="243" t="s">
        <v>88</v>
      </c>
      <c r="AV1010" s="13" t="s">
        <v>88</v>
      </c>
      <c r="AW1010" s="13" t="s">
        <v>35</v>
      </c>
      <c r="AX1010" s="13" t="s">
        <v>78</v>
      </c>
      <c r="AY1010" s="243" t="s">
        <v>153</v>
      </c>
    </row>
    <row r="1011" s="13" customFormat="1">
      <c r="A1011" s="13"/>
      <c r="B1011" s="232"/>
      <c r="C1011" s="233"/>
      <c r="D1011" s="234" t="s">
        <v>163</v>
      </c>
      <c r="E1011" s="235" t="s">
        <v>1</v>
      </c>
      <c r="F1011" s="236" t="s">
        <v>1326</v>
      </c>
      <c r="G1011" s="233"/>
      <c r="H1011" s="237">
        <v>2.8500000000000001</v>
      </c>
      <c r="I1011" s="238"/>
      <c r="J1011" s="233"/>
      <c r="K1011" s="233"/>
      <c r="L1011" s="239"/>
      <c r="M1011" s="240"/>
      <c r="N1011" s="241"/>
      <c r="O1011" s="241"/>
      <c r="P1011" s="241"/>
      <c r="Q1011" s="241"/>
      <c r="R1011" s="241"/>
      <c r="S1011" s="241"/>
      <c r="T1011" s="242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3" t="s">
        <v>163</v>
      </c>
      <c r="AU1011" s="243" t="s">
        <v>88</v>
      </c>
      <c r="AV1011" s="13" t="s">
        <v>88</v>
      </c>
      <c r="AW1011" s="13" t="s">
        <v>35</v>
      </c>
      <c r="AX1011" s="13" t="s">
        <v>78</v>
      </c>
      <c r="AY1011" s="243" t="s">
        <v>153</v>
      </c>
    </row>
    <row r="1012" s="13" customFormat="1">
      <c r="A1012" s="13"/>
      <c r="B1012" s="232"/>
      <c r="C1012" s="233"/>
      <c r="D1012" s="234" t="s">
        <v>163</v>
      </c>
      <c r="E1012" s="235" t="s">
        <v>1</v>
      </c>
      <c r="F1012" s="236" t="s">
        <v>1335</v>
      </c>
      <c r="G1012" s="233"/>
      <c r="H1012" s="237">
        <v>17.219999999999999</v>
      </c>
      <c r="I1012" s="238"/>
      <c r="J1012" s="233"/>
      <c r="K1012" s="233"/>
      <c r="L1012" s="239"/>
      <c r="M1012" s="240"/>
      <c r="N1012" s="241"/>
      <c r="O1012" s="241"/>
      <c r="P1012" s="241"/>
      <c r="Q1012" s="241"/>
      <c r="R1012" s="241"/>
      <c r="S1012" s="241"/>
      <c r="T1012" s="24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3" t="s">
        <v>163</v>
      </c>
      <c r="AU1012" s="243" t="s">
        <v>88</v>
      </c>
      <c r="AV1012" s="13" t="s">
        <v>88</v>
      </c>
      <c r="AW1012" s="13" t="s">
        <v>35</v>
      </c>
      <c r="AX1012" s="13" t="s">
        <v>78</v>
      </c>
      <c r="AY1012" s="243" t="s">
        <v>153</v>
      </c>
    </row>
    <row r="1013" s="13" customFormat="1">
      <c r="A1013" s="13"/>
      <c r="B1013" s="232"/>
      <c r="C1013" s="233"/>
      <c r="D1013" s="234" t="s">
        <v>163</v>
      </c>
      <c r="E1013" s="235" t="s">
        <v>1</v>
      </c>
      <c r="F1013" s="236" t="s">
        <v>1327</v>
      </c>
      <c r="G1013" s="233"/>
      <c r="H1013" s="237">
        <v>36.560000000000002</v>
      </c>
      <c r="I1013" s="238"/>
      <c r="J1013" s="233"/>
      <c r="K1013" s="233"/>
      <c r="L1013" s="239"/>
      <c r="M1013" s="240"/>
      <c r="N1013" s="241"/>
      <c r="O1013" s="241"/>
      <c r="P1013" s="241"/>
      <c r="Q1013" s="241"/>
      <c r="R1013" s="241"/>
      <c r="S1013" s="241"/>
      <c r="T1013" s="24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3" t="s">
        <v>163</v>
      </c>
      <c r="AU1013" s="243" t="s">
        <v>88</v>
      </c>
      <c r="AV1013" s="13" t="s">
        <v>88</v>
      </c>
      <c r="AW1013" s="13" t="s">
        <v>35</v>
      </c>
      <c r="AX1013" s="13" t="s">
        <v>78</v>
      </c>
      <c r="AY1013" s="243" t="s">
        <v>153</v>
      </c>
    </row>
    <row r="1014" s="13" customFormat="1">
      <c r="A1014" s="13"/>
      <c r="B1014" s="232"/>
      <c r="C1014" s="233"/>
      <c r="D1014" s="234" t="s">
        <v>163</v>
      </c>
      <c r="E1014" s="235" t="s">
        <v>1</v>
      </c>
      <c r="F1014" s="236" t="s">
        <v>1442</v>
      </c>
      <c r="G1014" s="233"/>
      <c r="H1014" s="237">
        <v>3.9700000000000002</v>
      </c>
      <c r="I1014" s="238"/>
      <c r="J1014" s="233"/>
      <c r="K1014" s="233"/>
      <c r="L1014" s="239"/>
      <c r="M1014" s="240"/>
      <c r="N1014" s="241"/>
      <c r="O1014" s="241"/>
      <c r="P1014" s="241"/>
      <c r="Q1014" s="241"/>
      <c r="R1014" s="241"/>
      <c r="S1014" s="241"/>
      <c r="T1014" s="24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3" t="s">
        <v>163</v>
      </c>
      <c r="AU1014" s="243" t="s">
        <v>88</v>
      </c>
      <c r="AV1014" s="13" t="s">
        <v>88</v>
      </c>
      <c r="AW1014" s="13" t="s">
        <v>35</v>
      </c>
      <c r="AX1014" s="13" t="s">
        <v>78</v>
      </c>
      <c r="AY1014" s="243" t="s">
        <v>153</v>
      </c>
    </row>
    <row r="1015" s="13" customFormat="1">
      <c r="A1015" s="13"/>
      <c r="B1015" s="232"/>
      <c r="C1015" s="233"/>
      <c r="D1015" s="234" t="s">
        <v>163</v>
      </c>
      <c r="E1015" s="235" t="s">
        <v>1</v>
      </c>
      <c r="F1015" s="236" t="s">
        <v>1443</v>
      </c>
      <c r="G1015" s="233"/>
      <c r="H1015" s="237">
        <v>9.5399999999999991</v>
      </c>
      <c r="I1015" s="238"/>
      <c r="J1015" s="233"/>
      <c r="K1015" s="233"/>
      <c r="L1015" s="239"/>
      <c r="M1015" s="240"/>
      <c r="N1015" s="241"/>
      <c r="O1015" s="241"/>
      <c r="P1015" s="241"/>
      <c r="Q1015" s="241"/>
      <c r="R1015" s="241"/>
      <c r="S1015" s="241"/>
      <c r="T1015" s="24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3" t="s">
        <v>163</v>
      </c>
      <c r="AU1015" s="243" t="s">
        <v>88</v>
      </c>
      <c r="AV1015" s="13" t="s">
        <v>88</v>
      </c>
      <c r="AW1015" s="13" t="s">
        <v>35</v>
      </c>
      <c r="AX1015" s="13" t="s">
        <v>78</v>
      </c>
      <c r="AY1015" s="243" t="s">
        <v>153</v>
      </c>
    </row>
    <row r="1016" s="13" customFormat="1">
      <c r="A1016" s="13"/>
      <c r="B1016" s="232"/>
      <c r="C1016" s="233"/>
      <c r="D1016" s="234" t="s">
        <v>163</v>
      </c>
      <c r="E1016" s="235" t="s">
        <v>1</v>
      </c>
      <c r="F1016" s="236" t="s">
        <v>1328</v>
      </c>
      <c r="G1016" s="233"/>
      <c r="H1016" s="237">
        <v>7.4800000000000004</v>
      </c>
      <c r="I1016" s="238"/>
      <c r="J1016" s="233"/>
      <c r="K1016" s="233"/>
      <c r="L1016" s="239"/>
      <c r="M1016" s="240"/>
      <c r="N1016" s="241"/>
      <c r="O1016" s="241"/>
      <c r="P1016" s="241"/>
      <c r="Q1016" s="241"/>
      <c r="R1016" s="241"/>
      <c r="S1016" s="241"/>
      <c r="T1016" s="242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3" t="s">
        <v>163</v>
      </c>
      <c r="AU1016" s="243" t="s">
        <v>88</v>
      </c>
      <c r="AV1016" s="13" t="s">
        <v>88</v>
      </c>
      <c r="AW1016" s="13" t="s">
        <v>35</v>
      </c>
      <c r="AX1016" s="13" t="s">
        <v>78</v>
      </c>
      <c r="AY1016" s="243" t="s">
        <v>153</v>
      </c>
    </row>
    <row r="1017" s="13" customFormat="1">
      <c r="A1017" s="13"/>
      <c r="B1017" s="232"/>
      <c r="C1017" s="233"/>
      <c r="D1017" s="234" t="s">
        <v>163</v>
      </c>
      <c r="E1017" s="235" t="s">
        <v>1</v>
      </c>
      <c r="F1017" s="236" t="s">
        <v>1336</v>
      </c>
      <c r="G1017" s="233"/>
      <c r="H1017" s="237">
        <v>21.609999999999999</v>
      </c>
      <c r="I1017" s="238"/>
      <c r="J1017" s="233"/>
      <c r="K1017" s="233"/>
      <c r="L1017" s="239"/>
      <c r="M1017" s="240"/>
      <c r="N1017" s="241"/>
      <c r="O1017" s="241"/>
      <c r="P1017" s="241"/>
      <c r="Q1017" s="241"/>
      <c r="R1017" s="241"/>
      <c r="S1017" s="241"/>
      <c r="T1017" s="242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3" t="s">
        <v>163</v>
      </c>
      <c r="AU1017" s="243" t="s">
        <v>88</v>
      </c>
      <c r="AV1017" s="13" t="s">
        <v>88</v>
      </c>
      <c r="AW1017" s="13" t="s">
        <v>35</v>
      </c>
      <c r="AX1017" s="13" t="s">
        <v>78</v>
      </c>
      <c r="AY1017" s="243" t="s">
        <v>153</v>
      </c>
    </row>
    <row r="1018" s="13" customFormat="1">
      <c r="A1018" s="13"/>
      <c r="B1018" s="232"/>
      <c r="C1018" s="233"/>
      <c r="D1018" s="234" t="s">
        <v>163</v>
      </c>
      <c r="E1018" s="235" t="s">
        <v>1</v>
      </c>
      <c r="F1018" s="236" t="s">
        <v>1337</v>
      </c>
      <c r="G1018" s="233"/>
      <c r="H1018" s="237">
        <v>6.1799999999999997</v>
      </c>
      <c r="I1018" s="238"/>
      <c r="J1018" s="233"/>
      <c r="K1018" s="233"/>
      <c r="L1018" s="239"/>
      <c r="M1018" s="240"/>
      <c r="N1018" s="241"/>
      <c r="O1018" s="241"/>
      <c r="P1018" s="241"/>
      <c r="Q1018" s="241"/>
      <c r="R1018" s="241"/>
      <c r="S1018" s="241"/>
      <c r="T1018" s="242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3" t="s">
        <v>163</v>
      </c>
      <c r="AU1018" s="243" t="s">
        <v>88</v>
      </c>
      <c r="AV1018" s="13" t="s">
        <v>88</v>
      </c>
      <c r="AW1018" s="13" t="s">
        <v>35</v>
      </c>
      <c r="AX1018" s="13" t="s">
        <v>78</v>
      </c>
      <c r="AY1018" s="243" t="s">
        <v>153</v>
      </c>
    </row>
    <row r="1019" s="16" customFormat="1">
      <c r="A1019" s="16"/>
      <c r="B1019" s="278"/>
      <c r="C1019" s="279"/>
      <c r="D1019" s="234" t="s">
        <v>163</v>
      </c>
      <c r="E1019" s="280" t="s">
        <v>1</v>
      </c>
      <c r="F1019" s="281" t="s">
        <v>606</v>
      </c>
      <c r="G1019" s="279"/>
      <c r="H1019" s="282">
        <v>358.11000000000001</v>
      </c>
      <c r="I1019" s="283"/>
      <c r="J1019" s="279"/>
      <c r="K1019" s="279"/>
      <c r="L1019" s="284"/>
      <c r="M1019" s="285"/>
      <c r="N1019" s="286"/>
      <c r="O1019" s="286"/>
      <c r="P1019" s="286"/>
      <c r="Q1019" s="286"/>
      <c r="R1019" s="286"/>
      <c r="S1019" s="286"/>
      <c r="T1019" s="287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T1019" s="288" t="s">
        <v>163</v>
      </c>
      <c r="AU1019" s="288" t="s">
        <v>88</v>
      </c>
      <c r="AV1019" s="16" t="s">
        <v>173</v>
      </c>
      <c r="AW1019" s="16" t="s">
        <v>35</v>
      </c>
      <c r="AX1019" s="16" t="s">
        <v>78</v>
      </c>
      <c r="AY1019" s="288" t="s">
        <v>153</v>
      </c>
    </row>
    <row r="1020" s="13" customFormat="1">
      <c r="A1020" s="13"/>
      <c r="B1020" s="232"/>
      <c r="C1020" s="233"/>
      <c r="D1020" s="234" t="s">
        <v>163</v>
      </c>
      <c r="E1020" s="235" t="s">
        <v>1</v>
      </c>
      <c r="F1020" s="236" t="s">
        <v>1097</v>
      </c>
      <c r="G1020" s="233"/>
      <c r="H1020" s="237">
        <v>2.7599999999999998</v>
      </c>
      <c r="I1020" s="238"/>
      <c r="J1020" s="233"/>
      <c r="K1020" s="233"/>
      <c r="L1020" s="239"/>
      <c r="M1020" s="240"/>
      <c r="N1020" s="241"/>
      <c r="O1020" s="241"/>
      <c r="P1020" s="241"/>
      <c r="Q1020" s="241"/>
      <c r="R1020" s="241"/>
      <c r="S1020" s="241"/>
      <c r="T1020" s="242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3" t="s">
        <v>163</v>
      </c>
      <c r="AU1020" s="243" t="s">
        <v>88</v>
      </c>
      <c r="AV1020" s="13" t="s">
        <v>88</v>
      </c>
      <c r="AW1020" s="13" t="s">
        <v>35</v>
      </c>
      <c r="AX1020" s="13" t="s">
        <v>78</v>
      </c>
      <c r="AY1020" s="243" t="s">
        <v>153</v>
      </c>
    </row>
    <row r="1021" s="13" customFormat="1">
      <c r="A1021" s="13"/>
      <c r="B1021" s="232"/>
      <c r="C1021" s="233"/>
      <c r="D1021" s="234" t="s">
        <v>163</v>
      </c>
      <c r="E1021" s="235" t="s">
        <v>1</v>
      </c>
      <c r="F1021" s="236" t="s">
        <v>1098</v>
      </c>
      <c r="G1021" s="233"/>
      <c r="H1021" s="237">
        <v>3.2799999999999998</v>
      </c>
      <c r="I1021" s="238"/>
      <c r="J1021" s="233"/>
      <c r="K1021" s="233"/>
      <c r="L1021" s="239"/>
      <c r="M1021" s="240"/>
      <c r="N1021" s="241"/>
      <c r="O1021" s="241"/>
      <c r="P1021" s="241"/>
      <c r="Q1021" s="241"/>
      <c r="R1021" s="241"/>
      <c r="S1021" s="241"/>
      <c r="T1021" s="242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3" t="s">
        <v>163</v>
      </c>
      <c r="AU1021" s="243" t="s">
        <v>88</v>
      </c>
      <c r="AV1021" s="13" t="s">
        <v>88</v>
      </c>
      <c r="AW1021" s="13" t="s">
        <v>35</v>
      </c>
      <c r="AX1021" s="13" t="s">
        <v>78</v>
      </c>
      <c r="AY1021" s="243" t="s">
        <v>153</v>
      </c>
    </row>
    <row r="1022" s="13" customFormat="1">
      <c r="A1022" s="13"/>
      <c r="B1022" s="232"/>
      <c r="C1022" s="233"/>
      <c r="D1022" s="234" t="s">
        <v>163</v>
      </c>
      <c r="E1022" s="235" t="s">
        <v>1</v>
      </c>
      <c r="F1022" s="236" t="s">
        <v>1099</v>
      </c>
      <c r="G1022" s="233"/>
      <c r="H1022" s="237">
        <v>12.85</v>
      </c>
      <c r="I1022" s="238"/>
      <c r="J1022" s="233"/>
      <c r="K1022" s="233"/>
      <c r="L1022" s="239"/>
      <c r="M1022" s="240"/>
      <c r="N1022" s="241"/>
      <c r="O1022" s="241"/>
      <c r="P1022" s="241"/>
      <c r="Q1022" s="241"/>
      <c r="R1022" s="241"/>
      <c r="S1022" s="241"/>
      <c r="T1022" s="24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3" t="s">
        <v>163</v>
      </c>
      <c r="AU1022" s="243" t="s">
        <v>88</v>
      </c>
      <c r="AV1022" s="13" t="s">
        <v>88</v>
      </c>
      <c r="AW1022" s="13" t="s">
        <v>35</v>
      </c>
      <c r="AX1022" s="13" t="s">
        <v>78</v>
      </c>
      <c r="AY1022" s="243" t="s">
        <v>153</v>
      </c>
    </row>
    <row r="1023" s="13" customFormat="1">
      <c r="A1023" s="13"/>
      <c r="B1023" s="232"/>
      <c r="C1023" s="233"/>
      <c r="D1023" s="234" t="s">
        <v>163</v>
      </c>
      <c r="E1023" s="235" t="s">
        <v>1</v>
      </c>
      <c r="F1023" s="236" t="s">
        <v>1100</v>
      </c>
      <c r="G1023" s="233"/>
      <c r="H1023" s="237">
        <v>18.030000000000001</v>
      </c>
      <c r="I1023" s="238"/>
      <c r="J1023" s="233"/>
      <c r="K1023" s="233"/>
      <c r="L1023" s="239"/>
      <c r="M1023" s="240"/>
      <c r="N1023" s="241"/>
      <c r="O1023" s="241"/>
      <c r="P1023" s="241"/>
      <c r="Q1023" s="241"/>
      <c r="R1023" s="241"/>
      <c r="S1023" s="241"/>
      <c r="T1023" s="24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3" t="s">
        <v>163</v>
      </c>
      <c r="AU1023" s="243" t="s">
        <v>88</v>
      </c>
      <c r="AV1023" s="13" t="s">
        <v>88</v>
      </c>
      <c r="AW1023" s="13" t="s">
        <v>35</v>
      </c>
      <c r="AX1023" s="13" t="s">
        <v>78</v>
      </c>
      <c r="AY1023" s="243" t="s">
        <v>153</v>
      </c>
    </row>
    <row r="1024" s="13" customFormat="1">
      <c r="A1024" s="13"/>
      <c r="B1024" s="232"/>
      <c r="C1024" s="233"/>
      <c r="D1024" s="234" t="s">
        <v>163</v>
      </c>
      <c r="E1024" s="235" t="s">
        <v>1</v>
      </c>
      <c r="F1024" s="236" t="s">
        <v>1101</v>
      </c>
      <c r="G1024" s="233"/>
      <c r="H1024" s="237">
        <v>2.6000000000000001</v>
      </c>
      <c r="I1024" s="238"/>
      <c r="J1024" s="233"/>
      <c r="K1024" s="233"/>
      <c r="L1024" s="239"/>
      <c r="M1024" s="240"/>
      <c r="N1024" s="241"/>
      <c r="O1024" s="241"/>
      <c r="P1024" s="241"/>
      <c r="Q1024" s="241"/>
      <c r="R1024" s="241"/>
      <c r="S1024" s="241"/>
      <c r="T1024" s="242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3" t="s">
        <v>163</v>
      </c>
      <c r="AU1024" s="243" t="s">
        <v>88</v>
      </c>
      <c r="AV1024" s="13" t="s">
        <v>88</v>
      </c>
      <c r="AW1024" s="13" t="s">
        <v>35</v>
      </c>
      <c r="AX1024" s="13" t="s">
        <v>78</v>
      </c>
      <c r="AY1024" s="243" t="s">
        <v>153</v>
      </c>
    </row>
    <row r="1025" s="13" customFormat="1">
      <c r="A1025" s="13"/>
      <c r="B1025" s="232"/>
      <c r="C1025" s="233"/>
      <c r="D1025" s="234" t="s">
        <v>163</v>
      </c>
      <c r="E1025" s="235" t="s">
        <v>1</v>
      </c>
      <c r="F1025" s="236" t="s">
        <v>1102</v>
      </c>
      <c r="G1025" s="233"/>
      <c r="H1025" s="237">
        <v>6.1699999999999999</v>
      </c>
      <c r="I1025" s="238"/>
      <c r="J1025" s="233"/>
      <c r="K1025" s="233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163</v>
      </c>
      <c r="AU1025" s="243" t="s">
        <v>88</v>
      </c>
      <c r="AV1025" s="13" t="s">
        <v>88</v>
      </c>
      <c r="AW1025" s="13" t="s">
        <v>35</v>
      </c>
      <c r="AX1025" s="13" t="s">
        <v>78</v>
      </c>
      <c r="AY1025" s="243" t="s">
        <v>153</v>
      </c>
    </row>
    <row r="1026" s="13" customFormat="1">
      <c r="A1026" s="13"/>
      <c r="B1026" s="232"/>
      <c r="C1026" s="233"/>
      <c r="D1026" s="234" t="s">
        <v>163</v>
      </c>
      <c r="E1026" s="235" t="s">
        <v>1</v>
      </c>
      <c r="F1026" s="236" t="s">
        <v>1103</v>
      </c>
      <c r="G1026" s="233"/>
      <c r="H1026" s="237">
        <v>2.2999999999999998</v>
      </c>
      <c r="I1026" s="238"/>
      <c r="J1026" s="233"/>
      <c r="K1026" s="233"/>
      <c r="L1026" s="239"/>
      <c r="M1026" s="240"/>
      <c r="N1026" s="241"/>
      <c r="O1026" s="241"/>
      <c r="P1026" s="241"/>
      <c r="Q1026" s="241"/>
      <c r="R1026" s="241"/>
      <c r="S1026" s="241"/>
      <c r="T1026" s="242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3" t="s">
        <v>163</v>
      </c>
      <c r="AU1026" s="243" t="s">
        <v>88</v>
      </c>
      <c r="AV1026" s="13" t="s">
        <v>88</v>
      </c>
      <c r="AW1026" s="13" t="s">
        <v>35</v>
      </c>
      <c r="AX1026" s="13" t="s">
        <v>78</v>
      </c>
      <c r="AY1026" s="243" t="s">
        <v>153</v>
      </c>
    </row>
    <row r="1027" s="13" customFormat="1">
      <c r="A1027" s="13"/>
      <c r="B1027" s="232"/>
      <c r="C1027" s="233"/>
      <c r="D1027" s="234" t="s">
        <v>163</v>
      </c>
      <c r="E1027" s="235" t="s">
        <v>1</v>
      </c>
      <c r="F1027" s="236" t="s">
        <v>1104</v>
      </c>
      <c r="G1027" s="233"/>
      <c r="H1027" s="237">
        <v>1.78</v>
      </c>
      <c r="I1027" s="238"/>
      <c r="J1027" s="233"/>
      <c r="K1027" s="233"/>
      <c r="L1027" s="239"/>
      <c r="M1027" s="240"/>
      <c r="N1027" s="241"/>
      <c r="O1027" s="241"/>
      <c r="P1027" s="241"/>
      <c r="Q1027" s="241"/>
      <c r="R1027" s="241"/>
      <c r="S1027" s="241"/>
      <c r="T1027" s="242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3" t="s">
        <v>163</v>
      </c>
      <c r="AU1027" s="243" t="s">
        <v>88</v>
      </c>
      <c r="AV1027" s="13" t="s">
        <v>88</v>
      </c>
      <c r="AW1027" s="13" t="s">
        <v>35</v>
      </c>
      <c r="AX1027" s="13" t="s">
        <v>78</v>
      </c>
      <c r="AY1027" s="243" t="s">
        <v>153</v>
      </c>
    </row>
    <row r="1028" s="13" customFormat="1">
      <c r="A1028" s="13"/>
      <c r="B1028" s="232"/>
      <c r="C1028" s="233"/>
      <c r="D1028" s="234" t="s">
        <v>163</v>
      </c>
      <c r="E1028" s="235" t="s">
        <v>1</v>
      </c>
      <c r="F1028" s="236" t="s">
        <v>1105</v>
      </c>
      <c r="G1028" s="233"/>
      <c r="H1028" s="237">
        <v>1.44</v>
      </c>
      <c r="I1028" s="238"/>
      <c r="J1028" s="233"/>
      <c r="K1028" s="233"/>
      <c r="L1028" s="239"/>
      <c r="M1028" s="240"/>
      <c r="N1028" s="241"/>
      <c r="O1028" s="241"/>
      <c r="P1028" s="241"/>
      <c r="Q1028" s="241"/>
      <c r="R1028" s="241"/>
      <c r="S1028" s="241"/>
      <c r="T1028" s="242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3" t="s">
        <v>163</v>
      </c>
      <c r="AU1028" s="243" t="s">
        <v>88</v>
      </c>
      <c r="AV1028" s="13" t="s">
        <v>88</v>
      </c>
      <c r="AW1028" s="13" t="s">
        <v>35</v>
      </c>
      <c r="AX1028" s="13" t="s">
        <v>78</v>
      </c>
      <c r="AY1028" s="243" t="s">
        <v>153</v>
      </c>
    </row>
    <row r="1029" s="13" customFormat="1">
      <c r="A1029" s="13"/>
      <c r="B1029" s="232"/>
      <c r="C1029" s="233"/>
      <c r="D1029" s="234" t="s">
        <v>163</v>
      </c>
      <c r="E1029" s="235" t="s">
        <v>1</v>
      </c>
      <c r="F1029" s="236" t="s">
        <v>1106</v>
      </c>
      <c r="G1029" s="233"/>
      <c r="H1029" s="237">
        <v>20.07</v>
      </c>
      <c r="I1029" s="238"/>
      <c r="J1029" s="233"/>
      <c r="K1029" s="233"/>
      <c r="L1029" s="239"/>
      <c r="M1029" s="240"/>
      <c r="N1029" s="241"/>
      <c r="O1029" s="241"/>
      <c r="P1029" s="241"/>
      <c r="Q1029" s="241"/>
      <c r="R1029" s="241"/>
      <c r="S1029" s="241"/>
      <c r="T1029" s="24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3" t="s">
        <v>163</v>
      </c>
      <c r="AU1029" s="243" t="s">
        <v>88</v>
      </c>
      <c r="AV1029" s="13" t="s">
        <v>88</v>
      </c>
      <c r="AW1029" s="13" t="s">
        <v>35</v>
      </c>
      <c r="AX1029" s="13" t="s">
        <v>78</v>
      </c>
      <c r="AY1029" s="243" t="s">
        <v>153</v>
      </c>
    </row>
    <row r="1030" s="13" customFormat="1">
      <c r="A1030" s="13"/>
      <c r="B1030" s="232"/>
      <c r="C1030" s="233"/>
      <c r="D1030" s="234" t="s">
        <v>163</v>
      </c>
      <c r="E1030" s="235" t="s">
        <v>1</v>
      </c>
      <c r="F1030" s="236" t="s">
        <v>1107</v>
      </c>
      <c r="G1030" s="233"/>
      <c r="H1030" s="237">
        <v>13.390000000000001</v>
      </c>
      <c r="I1030" s="238"/>
      <c r="J1030" s="233"/>
      <c r="K1030" s="233"/>
      <c r="L1030" s="239"/>
      <c r="M1030" s="240"/>
      <c r="N1030" s="241"/>
      <c r="O1030" s="241"/>
      <c r="P1030" s="241"/>
      <c r="Q1030" s="241"/>
      <c r="R1030" s="241"/>
      <c r="S1030" s="241"/>
      <c r="T1030" s="242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3" t="s">
        <v>163</v>
      </c>
      <c r="AU1030" s="243" t="s">
        <v>88</v>
      </c>
      <c r="AV1030" s="13" t="s">
        <v>88</v>
      </c>
      <c r="AW1030" s="13" t="s">
        <v>35</v>
      </c>
      <c r="AX1030" s="13" t="s">
        <v>78</v>
      </c>
      <c r="AY1030" s="243" t="s">
        <v>153</v>
      </c>
    </row>
    <row r="1031" s="16" customFormat="1">
      <c r="A1031" s="16"/>
      <c r="B1031" s="278"/>
      <c r="C1031" s="279"/>
      <c r="D1031" s="234" t="s">
        <v>163</v>
      </c>
      <c r="E1031" s="280" t="s">
        <v>1</v>
      </c>
      <c r="F1031" s="281" t="s">
        <v>606</v>
      </c>
      <c r="G1031" s="279"/>
      <c r="H1031" s="282">
        <v>84.670000000000002</v>
      </c>
      <c r="I1031" s="283"/>
      <c r="J1031" s="279"/>
      <c r="K1031" s="279"/>
      <c r="L1031" s="284"/>
      <c r="M1031" s="285"/>
      <c r="N1031" s="286"/>
      <c r="O1031" s="286"/>
      <c r="P1031" s="286"/>
      <c r="Q1031" s="286"/>
      <c r="R1031" s="286"/>
      <c r="S1031" s="286"/>
      <c r="T1031" s="287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T1031" s="288" t="s">
        <v>163</v>
      </c>
      <c r="AU1031" s="288" t="s">
        <v>88</v>
      </c>
      <c r="AV1031" s="16" t="s">
        <v>173</v>
      </c>
      <c r="AW1031" s="16" t="s">
        <v>35</v>
      </c>
      <c r="AX1031" s="16" t="s">
        <v>78</v>
      </c>
      <c r="AY1031" s="288" t="s">
        <v>153</v>
      </c>
    </row>
    <row r="1032" s="14" customFormat="1">
      <c r="A1032" s="14"/>
      <c r="B1032" s="244"/>
      <c r="C1032" s="245"/>
      <c r="D1032" s="234" t="s">
        <v>163</v>
      </c>
      <c r="E1032" s="246" t="s">
        <v>1</v>
      </c>
      <c r="F1032" s="247" t="s">
        <v>167</v>
      </c>
      <c r="G1032" s="245"/>
      <c r="H1032" s="248">
        <v>799.76999999999998</v>
      </c>
      <c r="I1032" s="249"/>
      <c r="J1032" s="245"/>
      <c r="K1032" s="245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4" t="s">
        <v>163</v>
      </c>
      <c r="AU1032" s="254" t="s">
        <v>88</v>
      </c>
      <c r="AV1032" s="14" t="s">
        <v>161</v>
      </c>
      <c r="AW1032" s="14" t="s">
        <v>35</v>
      </c>
      <c r="AX1032" s="14" t="s">
        <v>86</v>
      </c>
      <c r="AY1032" s="254" t="s">
        <v>153</v>
      </c>
    </row>
    <row r="1033" s="2" customFormat="1" ht="24.15" customHeight="1">
      <c r="A1033" s="39"/>
      <c r="B1033" s="40"/>
      <c r="C1033" s="219" t="s">
        <v>1462</v>
      </c>
      <c r="D1033" s="219" t="s">
        <v>156</v>
      </c>
      <c r="E1033" s="220" t="s">
        <v>1463</v>
      </c>
      <c r="F1033" s="221" t="s">
        <v>1464</v>
      </c>
      <c r="G1033" s="222" t="s">
        <v>196</v>
      </c>
      <c r="H1033" s="223">
        <v>21.899999999999999</v>
      </c>
      <c r="I1033" s="224"/>
      <c r="J1033" s="225">
        <f>ROUND(I1033*H1033,2)</f>
        <v>0</v>
      </c>
      <c r="K1033" s="221" t="s">
        <v>1</v>
      </c>
      <c r="L1033" s="45"/>
      <c r="M1033" s="226" t="s">
        <v>1</v>
      </c>
      <c r="N1033" s="227" t="s">
        <v>43</v>
      </c>
      <c r="O1033" s="92"/>
      <c r="P1033" s="228">
        <f>O1033*H1033</f>
        <v>0</v>
      </c>
      <c r="Q1033" s="228">
        <v>0</v>
      </c>
      <c r="R1033" s="228">
        <f>Q1033*H1033</f>
        <v>0</v>
      </c>
      <c r="S1033" s="228">
        <v>0.042000000000000003</v>
      </c>
      <c r="T1033" s="229">
        <f>S1033*H1033</f>
        <v>0.91979999999999995</v>
      </c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R1033" s="230" t="s">
        <v>161</v>
      </c>
      <c r="AT1033" s="230" t="s">
        <v>156</v>
      </c>
      <c r="AU1033" s="230" t="s">
        <v>88</v>
      </c>
      <c r="AY1033" s="18" t="s">
        <v>153</v>
      </c>
      <c r="BE1033" s="231">
        <f>IF(N1033="základní",J1033,0)</f>
        <v>0</v>
      </c>
      <c r="BF1033" s="231">
        <f>IF(N1033="snížená",J1033,0)</f>
        <v>0</v>
      </c>
      <c r="BG1033" s="231">
        <f>IF(N1033="zákl. přenesená",J1033,0)</f>
        <v>0</v>
      </c>
      <c r="BH1033" s="231">
        <f>IF(N1033="sníž. přenesená",J1033,0)</f>
        <v>0</v>
      </c>
      <c r="BI1033" s="231">
        <f>IF(N1033="nulová",J1033,0)</f>
        <v>0</v>
      </c>
      <c r="BJ1033" s="18" t="s">
        <v>86</v>
      </c>
      <c r="BK1033" s="231">
        <f>ROUND(I1033*H1033,2)</f>
        <v>0</v>
      </c>
      <c r="BL1033" s="18" t="s">
        <v>161</v>
      </c>
      <c r="BM1033" s="230" t="s">
        <v>1465</v>
      </c>
    </row>
    <row r="1034" s="15" customFormat="1">
      <c r="A1034" s="15"/>
      <c r="B1034" s="258"/>
      <c r="C1034" s="259"/>
      <c r="D1034" s="234" t="s">
        <v>163</v>
      </c>
      <c r="E1034" s="260" t="s">
        <v>1</v>
      </c>
      <c r="F1034" s="261" t="s">
        <v>824</v>
      </c>
      <c r="G1034" s="259"/>
      <c r="H1034" s="260" t="s">
        <v>1</v>
      </c>
      <c r="I1034" s="262"/>
      <c r="J1034" s="259"/>
      <c r="K1034" s="259"/>
      <c r="L1034" s="263"/>
      <c r="M1034" s="264"/>
      <c r="N1034" s="265"/>
      <c r="O1034" s="265"/>
      <c r="P1034" s="265"/>
      <c r="Q1034" s="265"/>
      <c r="R1034" s="265"/>
      <c r="S1034" s="265"/>
      <c r="T1034" s="266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67" t="s">
        <v>163</v>
      </c>
      <c r="AU1034" s="267" t="s">
        <v>88</v>
      </c>
      <c r="AV1034" s="15" t="s">
        <v>86</v>
      </c>
      <c r="AW1034" s="15" t="s">
        <v>35</v>
      </c>
      <c r="AX1034" s="15" t="s">
        <v>78</v>
      </c>
      <c r="AY1034" s="267" t="s">
        <v>153</v>
      </c>
    </row>
    <row r="1035" s="13" customFormat="1">
      <c r="A1035" s="13"/>
      <c r="B1035" s="232"/>
      <c r="C1035" s="233"/>
      <c r="D1035" s="234" t="s">
        <v>163</v>
      </c>
      <c r="E1035" s="235" t="s">
        <v>1</v>
      </c>
      <c r="F1035" s="236" t="s">
        <v>1466</v>
      </c>
      <c r="G1035" s="233"/>
      <c r="H1035" s="237">
        <v>7.5</v>
      </c>
      <c r="I1035" s="238"/>
      <c r="J1035" s="233"/>
      <c r="K1035" s="233"/>
      <c r="L1035" s="239"/>
      <c r="M1035" s="240"/>
      <c r="N1035" s="241"/>
      <c r="O1035" s="241"/>
      <c r="P1035" s="241"/>
      <c r="Q1035" s="241"/>
      <c r="R1035" s="241"/>
      <c r="S1035" s="241"/>
      <c r="T1035" s="242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3" t="s">
        <v>163</v>
      </c>
      <c r="AU1035" s="243" t="s">
        <v>88</v>
      </c>
      <c r="AV1035" s="13" t="s">
        <v>88</v>
      </c>
      <c r="AW1035" s="13" t="s">
        <v>35</v>
      </c>
      <c r="AX1035" s="13" t="s">
        <v>78</v>
      </c>
      <c r="AY1035" s="243" t="s">
        <v>153</v>
      </c>
    </row>
    <row r="1036" s="13" customFormat="1">
      <c r="A1036" s="13"/>
      <c r="B1036" s="232"/>
      <c r="C1036" s="233"/>
      <c r="D1036" s="234" t="s">
        <v>163</v>
      </c>
      <c r="E1036" s="235" t="s">
        <v>1</v>
      </c>
      <c r="F1036" s="236" t="s">
        <v>1467</v>
      </c>
      <c r="G1036" s="233"/>
      <c r="H1036" s="237">
        <v>5.4000000000000004</v>
      </c>
      <c r="I1036" s="238"/>
      <c r="J1036" s="233"/>
      <c r="K1036" s="233"/>
      <c r="L1036" s="239"/>
      <c r="M1036" s="240"/>
      <c r="N1036" s="241"/>
      <c r="O1036" s="241"/>
      <c r="P1036" s="241"/>
      <c r="Q1036" s="241"/>
      <c r="R1036" s="241"/>
      <c r="S1036" s="241"/>
      <c r="T1036" s="242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3" t="s">
        <v>163</v>
      </c>
      <c r="AU1036" s="243" t="s">
        <v>88</v>
      </c>
      <c r="AV1036" s="13" t="s">
        <v>88</v>
      </c>
      <c r="AW1036" s="13" t="s">
        <v>35</v>
      </c>
      <c r="AX1036" s="13" t="s">
        <v>78</v>
      </c>
      <c r="AY1036" s="243" t="s">
        <v>153</v>
      </c>
    </row>
    <row r="1037" s="13" customFormat="1">
      <c r="A1037" s="13"/>
      <c r="B1037" s="232"/>
      <c r="C1037" s="233"/>
      <c r="D1037" s="234" t="s">
        <v>163</v>
      </c>
      <c r="E1037" s="235" t="s">
        <v>1</v>
      </c>
      <c r="F1037" s="236" t="s">
        <v>1468</v>
      </c>
      <c r="G1037" s="233"/>
      <c r="H1037" s="237">
        <v>4.5</v>
      </c>
      <c r="I1037" s="238"/>
      <c r="J1037" s="233"/>
      <c r="K1037" s="233"/>
      <c r="L1037" s="239"/>
      <c r="M1037" s="240"/>
      <c r="N1037" s="241"/>
      <c r="O1037" s="241"/>
      <c r="P1037" s="241"/>
      <c r="Q1037" s="241"/>
      <c r="R1037" s="241"/>
      <c r="S1037" s="241"/>
      <c r="T1037" s="242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3" t="s">
        <v>163</v>
      </c>
      <c r="AU1037" s="243" t="s">
        <v>88</v>
      </c>
      <c r="AV1037" s="13" t="s">
        <v>88</v>
      </c>
      <c r="AW1037" s="13" t="s">
        <v>35</v>
      </c>
      <c r="AX1037" s="13" t="s">
        <v>78</v>
      </c>
      <c r="AY1037" s="243" t="s">
        <v>153</v>
      </c>
    </row>
    <row r="1038" s="13" customFormat="1">
      <c r="A1038" s="13"/>
      <c r="B1038" s="232"/>
      <c r="C1038" s="233"/>
      <c r="D1038" s="234" t="s">
        <v>163</v>
      </c>
      <c r="E1038" s="235" t="s">
        <v>1</v>
      </c>
      <c r="F1038" s="236" t="s">
        <v>1469</v>
      </c>
      <c r="G1038" s="233"/>
      <c r="H1038" s="237">
        <v>4.5</v>
      </c>
      <c r="I1038" s="238"/>
      <c r="J1038" s="233"/>
      <c r="K1038" s="233"/>
      <c r="L1038" s="239"/>
      <c r="M1038" s="240"/>
      <c r="N1038" s="241"/>
      <c r="O1038" s="241"/>
      <c r="P1038" s="241"/>
      <c r="Q1038" s="241"/>
      <c r="R1038" s="241"/>
      <c r="S1038" s="241"/>
      <c r="T1038" s="24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3" t="s">
        <v>163</v>
      </c>
      <c r="AU1038" s="243" t="s">
        <v>88</v>
      </c>
      <c r="AV1038" s="13" t="s">
        <v>88</v>
      </c>
      <c r="AW1038" s="13" t="s">
        <v>35</v>
      </c>
      <c r="AX1038" s="13" t="s">
        <v>78</v>
      </c>
      <c r="AY1038" s="243" t="s">
        <v>153</v>
      </c>
    </row>
    <row r="1039" s="14" customFormat="1">
      <c r="A1039" s="14"/>
      <c r="B1039" s="244"/>
      <c r="C1039" s="245"/>
      <c r="D1039" s="234" t="s">
        <v>163</v>
      </c>
      <c r="E1039" s="246" t="s">
        <v>1</v>
      </c>
      <c r="F1039" s="247" t="s">
        <v>167</v>
      </c>
      <c r="G1039" s="245"/>
      <c r="H1039" s="248">
        <v>21.899999999999999</v>
      </c>
      <c r="I1039" s="249"/>
      <c r="J1039" s="245"/>
      <c r="K1039" s="245"/>
      <c r="L1039" s="250"/>
      <c r="M1039" s="251"/>
      <c r="N1039" s="252"/>
      <c r="O1039" s="252"/>
      <c r="P1039" s="252"/>
      <c r="Q1039" s="252"/>
      <c r="R1039" s="252"/>
      <c r="S1039" s="252"/>
      <c r="T1039" s="253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4" t="s">
        <v>163</v>
      </c>
      <c r="AU1039" s="254" t="s">
        <v>88</v>
      </c>
      <c r="AV1039" s="14" t="s">
        <v>161</v>
      </c>
      <c r="AW1039" s="14" t="s">
        <v>35</v>
      </c>
      <c r="AX1039" s="14" t="s">
        <v>86</v>
      </c>
      <c r="AY1039" s="254" t="s">
        <v>153</v>
      </c>
    </row>
    <row r="1040" s="2" customFormat="1" ht="24.15" customHeight="1">
      <c r="A1040" s="39"/>
      <c r="B1040" s="40"/>
      <c r="C1040" s="219" t="s">
        <v>1470</v>
      </c>
      <c r="D1040" s="219" t="s">
        <v>156</v>
      </c>
      <c r="E1040" s="220" t="s">
        <v>1471</v>
      </c>
      <c r="F1040" s="221" t="s">
        <v>1472</v>
      </c>
      <c r="G1040" s="222" t="s">
        <v>170</v>
      </c>
      <c r="H1040" s="223">
        <v>55.200000000000003</v>
      </c>
      <c r="I1040" s="224"/>
      <c r="J1040" s="225">
        <f>ROUND(I1040*H1040,2)</f>
        <v>0</v>
      </c>
      <c r="K1040" s="221" t="s">
        <v>160</v>
      </c>
      <c r="L1040" s="45"/>
      <c r="M1040" s="226" t="s">
        <v>1</v>
      </c>
      <c r="N1040" s="227" t="s">
        <v>43</v>
      </c>
      <c r="O1040" s="92"/>
      <c r="P1040" s="228">
        <f>O1040*H1040</f>
        <v>0</v>
      </c>
      <c r="Q1040" s="228">
        <v>0</v>
      </c>
      <c r="R1040" s="228">
        <f>Q1040*H1040</f>
        <v>0</v>
      </c>
      <c r="S1040" s="228">
        <v>0</v>
      </c>
      <c r="T1040" s="229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30" t="s">
        <v>161</v>
      </c>
      <c r="AT1040" s="230" t="s">
        <v>156</v>
      </c>
      <c r="AU1040" s="230" t="s">
        <v>88</v>
      </c>
      <c r="AY1040" s="18" t="s">
        <v>153</v>
      </c>
      <c r="BE1040" s="231">
        <f>IF(N1040="základní",J1040,0)</f>
        <v>0</v>
      </c>
      <c r="BF1040" s="231">
        <f>IF(N1040="snížená",J1040,0)</f>
        <v>0</v>
      </c>
      <c r="BG1040" s="231">
        <f>IF(N1040="zákl. přenesená",J1040,0)</f>
        <v>0</v>
      </c>
      <c r="BH1040" s="231">
        <f>IF(N1040="sníž. přenesená",J1040,0)</f>
        <v>0</v>
      </c>
      <c r="BI1040" s="231">
        <f>IF(N1040="nulová",J1040,0)</f>
        <v>0</v>
      </c>
      <c r="BJ1040" s="18" t="s">
        <v>86</v>
      </c>
      <c r="BK1040" s="231">
        <f>ROUND(I1040*H1040,2)</f>
        <v>0</v>
      </c>
      <c r="BL1040" s="18" t="s">
        <v>161</v>
      </c>
      <c r="BM1040" s="230" t="s">
        <v>1473</v>
      </c>
    </row>
    <row r="1041" s="13" customFormat="1">
      <c r="A1041" s="13"/>
      <c r="B1041" s="232"/>
      <c r="C1041" s="233"/>
      <c r="D1041" s="234" t="s">
        <v>163</v>
      </c>
      <c r="E1041" s="235" t="s">
        <v>1</v>
      </c>
      <c r="F1041" s="236" t="s">
        <v>1129</v>
      </c>
      <c r="G1041" s="233"/>
      <c r="H1041" s="237">
        <v>55.200000000000003</v>
      </c>
      <c r="I1041" s="238"/>
      <c r="J1041" s="233"/>
      <c r="K1041" s="233"/>
      <c r="L1041" s="239"/>
      <c r="M1041" s="240"/>
      <c r="N1041" s="241"/>
      <c r="O1041" s="241"/>
      <c r="P1041" s="241"/>
      <c r="Q1041" s="241"/>
      <c r="R1041" s="241"/>
      <c r="S1041" s="241"/>
      <c r="T1041" s="242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3" t="s">
        <v>163</v>
      </c>
      <c r="AU1041" s="243" t="s">
        <v>88</v>
      </c>
      <c r="AV1041" s="13" t="s">
        <v>88</v>
      </c>
      <c r="AW1041" s="13" t="s">
        <v>35</v>
      </c>
      <c r="AX1041" s="13" t="s">
        <v>86</v>
      </c>
      <c r="AY1041" s="243" t="s">
        <v>153</v>
      </c>
    </row>
    <row r="1042" s="2" customFormat="1" ht="24.15" customHeight="1">
      <c r="A1042" s="39"/>
      <c r="B1042" s="40"/>
      <c r="C1042" s="219" t="s">
        <v>1474</v>
      </c>
      <c r="D1042" s="219" t="s">
        <v>156</v>
      </c>
      <c r="E1042" s="220" t="s">
        <v>1475</v>
      </c>
      <c r="F1042" s="221" t="s">
        <v>1476</v>
      </c>
      <c r="G1042" s="222" t="s">
        <v>170</v>
      </c>
      <c r="H1042" s="223">
        <v>55.200000000000003</v>
      </c>
      <c r="I1042" s="224"/>
      <c r="J1042" s="225">
        <f>ROUND(I1042*H1042,2)</f>
        <v>0</v>
      </c>
      <c r="K1042" s="221" t="s">
        <v>160</v>
      </c>
      <c r="L1042" s="45"/>
      <c r="M1042" s="226" t="s">
        <v>1</v>
      </c>
      <c r="N1042" s="227" t="s">
        <v>43</v>
      </c>
      <c r="O1042" s="92"/>
      <c r="P1042" s="228">
        <f>O1042*H1042</f>
        <v>0</v>
      </c>
      <c r="Q1042" s="228">
        <v>0.00029</v>
      </c>
      <c r="R1042" s="228">
        <f>Q1042*H1042</f>
        <v>0.016008000000000001</v>
      </c>
      <c r="S1042" s="228">
        <v>0</v>
      </c>
      <c r="T1042" s="229">
        <f>S1042*H1042</f>
        <v>0</v>
      </c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R1042" s="230" t="s">
        <v>161</v>
      </c>
      <c r="AT1042" s="230" t="s">
        <v>156</v>
      </c>
      <c r="AU1042" s="230" t="s">
        <v>88</v>
      </c>
      <c r="AY1042" s="18" t="s">
        <v>153</v>
      </c>
      <c r="BE1042" s="231">
        <f>IF(N1042="základní",J1042,0)</f>
        <v>0</v>
      </c>
      <c r="BF1042" s="231">
        <f>IF(N1042="snížená",J1042,0)</f>
        <v>0</v>
      </c>
      <c r="BG1042" s="231">
        <f>IF(N1042="zákl. přenesená",J1042,0)</f>
        <v>0</v>
      </c>
      <c r="BH1042" s="231">
        <f>IF(N1042="sníž. přenesená",J1042,0)</f>
        <v>0</v>
      </c>
      <c r="BI1042" s="231">
        <f>IF(N1042="nulová",J1042,0)</f>
        <v>0</v>
      </c>
      <c r="BJ1042" s="18" t="s">
        <v>86</v>
      </c>
      <c r="BK1042" s="231">
        <f>ROUND(I1042*H1042,2)</f>
        <v>0</v>
      </c>
      <c r="BL1042" s="18" t="s">
        <v>161</v>
      </c>
      <c r="BM1042" s="230" t="s">
        <v>1477</v>
      </c>
    </row>
    <row r="1043" s="13" customFormat="1">
      <c r="A1043" s="13"/>
      <c r="B1043" s="232"/>
      <c r="C1043" s="233"/>
      <c r="D1043" s="234" t="s">
        <v>163</v>
      </c>
      <c r="E1043" s="235" t="s">
        <v>1</v>
      </c>
      <c r="F1043" s="236" t="s">
        <v>1478</v>
      </c>
      <c r="G1043" s="233"/>
      <c r="H1043" s="237">
        <v>55.200000000000003</v>
      </c>
      <c r="I1043" s="238"/>
      <c r="J1043" s="233"/>
      <c r="K1043" s="233"/>
      <c r="L1043" s="239"/>
      <c r="M1043" s="240"/>
      <c r="N1043" s="241"/>
      <c r="O1043" s="241"/>
      <c r="P1043" s="241"/>
      <c r="Q1043" s="241"/>
      <c r="R1043" s="241"/>
      <c r="S1043" s="241"/>
      <c r="T1043" s="242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3" t="s">
        <v>163</v>
      </c>
      <c r="AU1043" s="243" t="s">
        <v>88</v>
      </c>
      <c r="AV1043" s="13" t="s">
        <v>88</v>
      </c>
      <c r="AW1043" s="13" t="s">
        <v>35</v>
      </c>
      <c r="AX1043" s="13" t="s">
        <v>86</v>
      </c>
      <c r="AY1043" s="243" t="s">
        <v>153</v>
      </c>
    </row>
    <row r="1044" s="2" customFormat="1" ht="37.8" customHeight="1">
      <c r="A1044" s="39"/>
      <c r="B1044" s="40"/>
      <c r="C1044" s="219" t="s">
        <v>1479</v>
      </c>
      <c r="D1044" s="219" t="s">
        <v>156</v>
      </c>
      <c r="E1044" s="220" t="s">
        <v>1480</v>
      </c>
      <c r="F1044" s="221" t="s">
        <v>1481</v>
      </c>
      <c r="G1044" s="222" t="s">
        <v>243</v>
      </c>
      <c r="H1044" s="223">
        <v>1</v>
      </c>
      <c r="I1044" s="224"/>
      <c r="J1044" s="225">
        <f>ROUND(I1044*H1044,2)</f>
        <v>0</v>
      </c>
      <c r="K1044" s="221" t="s">
        <v>1</v>
      </c>
      <c r="L1044" s="45"/>
      <c r="M1044" s="226" t="s">
        <v>1</v>
      </c>
      <c r="N1044" s="227" t="s">
        <v>43</v>
      </c>
      <c r="O1044" s="92"/>
      <c r="P1044" s="228">
        <f>O1044*H1044</f>
        <v>0</v>
      </c>
      <c r="Q1044" s="228">
        <v>0</v>
      </c>
      <c r="R1044" s="228">
        <f>Q1044*H1044</f>
        <v>0</v>
      </c>
      <c r="S1044" s="228">
        <v>0</v>
      </c>
      <c r="T1044" s="229">
        <f>S1044*H1044</f>
        <v>0</v>
      </c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R1044" s="230" t="s">
        <v>161</v>
      </c>
      <c r="AT1044" s="230" t="s">
        <v>156</v>
      </c>
      <c r="AU1044" s="230" t="s">
        <v>88</v>
      </c>
      <c r="AY1044" s="18" t="s">
        <v>153</v>
      </c>
      <c r="BE1044" s="231">
        <f>IF(N1044="základní",J1044,0)</f>
        <v>0</v>
      </c>
      <c r="BF1044" s="231">
        <f>IF(N1044="snížená",J1044,0)</f>
        <v>0</v>
      </c>
      <c r="BG1044" s="231">
        <f>IF(N1044="zákl. přenesená",J1044,0)</f>
        <v>0</v>
      </c>
      <c r="BH1044" s="231">
        <f>IF(N1044="sníž. přenesená",J1044,0)</f>
        <v>0</v>
      </c>
      <c r="BI1044" s="231">
        <f>IF(N1044="nulová",J1044,0)</f>
        <v>0</v>
      </c>
      <c r="BJ1044" s="18" t="s">
        <v>86</v>
      </c>
      <c r="BK1044" s="231">
        <f>ROUND(I1044*H1044,2)</f>
        <v>0</v>
      </c>
      <c r="BL1044" s="18" t="s">
        <v>161</v>
      </c>
      <c r="BM1044" s="230" t="s">
        <v>1482</v>
      </c>
    </row>
    <row r="1045" s="2" customFormat="1" ht="16.5" customHeight="1">
      <c r="A1045" s="39"/>
      <c r="B1045" s="40"/>
      <c r="C1045" s="219" t="s">
        <v>1483</v>
      </c>
      <c r="D1045" s="219" t="s">
        <v>156</v>
      </c>
      <c r="E1045" s="220" t="s">
        <v>1484</v>
      </c>
      <c r="F1045" s="221" t="s">
        <v>1485</v>
      </c>
      <c r="G1045" s="222" t="s">
        <v>243</v>
      </c>
      <c r="H1045" s="223">
        <v>1</v>
      </c>
      <c r="I1045" s="224"/>
      <c r="J1045" s="225">
        <f>ROUND(I1045*H1045,2)</f>
        <v>0</v>
      </c>
      <c r="K1045" s="221" t="s">
        <v>1</v>
      </c>
      <c r="L1045" s="45"/>
      <c r="M1045" s="226" t="s">
        <v>1</v>
      </c>
      <c r="N1045" s="227" t="s">
        <v>43</v>
      </c>
      <c r="O1045" s="92"/>
      <c r="P1045" s="228">
        <f>O1045*H1045</f>
        <v>0</v>
      </c>
      <c r="Q1045" s="228">
        <v>0</v>
      </c>
      <c r="R1045" s="228">
        <f>Q1045*H1045</f>
        <v>0</v>
      </c>
      <c r="S1045" s="228">
        <v>0</v>
      </c>
      <c r="T1045" s="229">
        <f>S1045*H1045</f>
        <v>0</v>
      </c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R1045" s="230" t="s">
        <v>161</v>
      </c>
      <c r="AT1045" s="230" t="s">
        <v>156</v>
      </c>
      <c r="AU1045" s="230" t="s">
        <v>88</v>
      </c>
      <c r="AY1045" s="18" t="s">
        <v>153</v>
      </c>
      <c r="BE1045" s="231">
        <f>IF(N1045="základní",J1045,0)</f>
        <v>0</v>
      </c>
      <c r="BF1045" s="231">
        <f>IF(N1045="snížená",J1045,0)</f>
        <v>0</v>
      </c>
      <c r="BG1045" s="231">
        <f>IF(N1045="zákl. přenesená",J1045,0)</f>
        <v>0</v>
      </c>
      <c r="BH1045" s="231">
        <f>IF(N1045="sníž. přenesená",J1045,0)</f>
        <v>0</v>
      </c>
      <c r="BI1045" s="231">
        <f>IF(N1045="nulová",J1045,0)</f>
        <v>0</v>
      </c>
      <c r="BJ1045" s="18" t="s">
        <v>86</v>
      </c>
      <c r="BK1045" s="231">
        <f>ROUND(I1045*H1045,2)</f>
        <v>0</v>
      </c>
      <c r="BL1045" s="18" t="s">
        <v>161</v>
      </c>
      <c r="BM1045" s="230" t="s">
        <v>1486</v>
      </c>
    </row>
    <row r="1046" s="2" customFormat="1" ht="16.5" customHeight="1">
      <c r="A1046" s="39"/>
      <c r="B1046" s="40"/>
      <c r="C1046" s="219" t="s">
        <v>1487</v>
      </c>
      <c r="D1046" s="219" t="s">
        <v>156</v>
      </c>
      <c r="E1046" s="220" t="s">
        <v>1488</v>
      </c>
      <c r="F1046" s="221" t="s">
        <v>1489</v>
      </c>
      <c r="G1046" s="222" t="s">
        <v>355</v>
      </c>
      <c r="H1046" s="223">
        <v>8</v>
      </c>
      <c r="I1046" s="224"/>
      <c r="J1046" s="225">
        <f>ROUND(I1046*H1046,2)</f>
        <v>0</v>
      </c>
      <c r="K1046" s="221" t="s">
        <v>160</v>
      </c>
      <c r="L1046" s="45"/>
      <c r="M1046" s="226" t="s">
        <v>1</v>
      </c>
      <c r="N1046" s="227" t="s">
        <v>43</v>
      </c>
      <c r="O1046" s="92"/>
      <c r="P1046" s="228">
        <f>O1046*H1046</f>
        <v>0</v>
      </c>
      <c r="Q1046" s="228">
        <v>0.00018000000000000001</v>
      </c>
      <c r="R1046" s="228">
        <f>Q1046*H1046</f>
        <v>0.0014400000000000001</v>
      </c>
      <c r="S1046" s="228">
        <v>0</v>
      </c>
      <c r="T1046" s="229">
        <f>S1046*H1046</f>
        <v>0</v>
      </c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R1046" s="230" t="s">
        <v>161</v>
      </c>
      <c r="AT1046" s="230" t="s">
        <v>156</v>
      </c>
      <c r="AU1046" s="230" t="s">
        <v>88</v>
      </c>
      <c r="AY1046" s="18" t="s">
        <v>153</v>
      </c>
      <c r="BE1046" s="231">
        <f>IF(N1046="základní",J1046,0)</f>
        <v>0</v>
      </c>
      <c r="BF1046" s="231">
        <f>IF(N1046="snížená",J1046,0)</f>
        <v>0</v>
      </c>
      <c r="BG1046" s="231">
        <f>IF(N1046="zákl. přenesená",J1046,0)</f>
        <v>0</v>
      </c>
      <c r="BH1046" s="231">
        <f>IF(N1046="sníž. přenesená",J1046,0)</f>
        <v>0</v>
      </c>
      <c r="BI1046" s="231">
        <f>IF(N1046="nulová",J1046,0)</f>
        <v>0</v>
      </c>
      <c r="BJ1046" s="18" t="s">
        <v>86</v>
      </c>
      <c r="BK1046" s="231">
        <f>ROUND(I1046*H1046,2)</f>
        <v>0</v>
      </c>
      <c r="BL1046" s="18" t="s">
        <v>161</v>
      </c>
      <c r="BM1046" s="230" t="s">
        <v>1490</v>
      </c>
    </row>
    <row r="1047" s="2" customFormat="1" ht="16.5" customHeight="1">
      <c r="A1047" s="39"/>
      <c r="B1047" s="40"/>
      <c r="C1047" s="268" t="s">
        <v>1491</v>
      </c>
      <c r="D1047" s="268" t="s">
        <v>509</v>
      </c>
      <c r="E1047" s="269" t="s">
        <v>1492</v>
      </c>
      <c r="F1047" s="270" t="s">
        <v>1493</v>
      </c>
      <c r="G1047" s="271" t="s">
        <v>355</v>
      </c>
      <c r="H1047" s="272">
        <v>8</v>
      </c>
      <c r="I1047" s="273"/>
      <c r="J1047" s="274">
        <f>ROUND(I1047*H1047,2)</f>
        <v>0</v>
      </c>
      <c r="K1047" s="270" t="s">
        <v>160</v>
      </c>
      <c r="L1047" s="275"/>
      <c r="M1047" s="276" t="s">
        <v>1</v>
      </c>
      <c r="N1047" s="277" t="s">
        <v>43</v>
      </c>
      <c r="O1047" s="92"/>
      <c r="P1047" s="228">
        <f>O1047*H1047</f>
        <v>0</v>
      </c>
      <c r="Q1047" s="228">
        <v>0.012</v>
      </c>
      <c r="R1047" s="228">
        <f>Q1047*H1047</f>
        <v>0.096000000000000002</v>
      </c>
      <c r="S1047" s="228">
        <v>0</v>
      </c>
      <c r="T1047" s="229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30" t="s">
        <v>200</v>
      </c>
      <c r="AT1047" s="230" t="s">
        <v>509</v>
      </c>
      <c r="AU1047" s="230" t="s">
        <v>88</v>
      </c>
      <c r="AY1047" s="18" t="s">
        <v>153</v>
      </c>
      <c r="BE1047" s="231">
        <f>IF(N1047="základní",J1047,0)</f>
        <v>0</v>
      </c>
      <c r="BF1047" s="231">
        <f>IF(N1047="snížená",J1047,0)</f>
        <v>0</v>
      </c>
      <c r="BG1047" s="231">
        <f>IF(N1047="zákl. přenesená",J1047,0)</f>
        <v>0</v>
      </c>
      <c r="BH1047" s="231">
        <f>IF(N1047="sníž. přenesená",J1047,0)</f>
        <v>0</v>
      </c>
      <c r="BI1047" s="231">
        <f>IF(N1047="nulová",J1047,0)</f>
        <v>0</v>
      </c>
      <c r="BJ1047" s="18" t="s">
        <v>86</v>
      </c>
      <c r="BK1047" s="231">
        <f>ROUND(I1047*H1047,2)</f>
        <v>0</v>
      </c>
      <c r="BL1047" s="18" t="s">
        <v>161</v>
      </c>
      <c r="BM1047" s="230" t="s">
        <v>1494</v>
      </c>
    </row>
    <row r="1048" s="13" customFormat="1">
      <c r="A1048" s="13"/>
      <c r="B1048" s="232"/>
      <c r="C1048" s="233"/>
      <c r="D1048" s="234" t="s">
        <v>163</v>
      </c>
      <c r="E1048" s="235" t="s">
        <v>1</v>
      </c>
      <c r="F1048" s="236" t="s">
        <v>1495</v>
      </c>
      <c r="G1048" s="233"/>
      <c r="H1048" s="237">
        <v>8</v>
      </c>
      <c r="I1048" s="238"/>
      <c r="J1048" s="233"/>
      <c r="K1048" s="233"/>
      <c r="L1048" s="239"/>
      <c r="M1048" s="240"/>
      <c r="N1048" s="241"/>
      <c r="O1048" s="241"/>
      <c r="P1048" s="241"/>
      <c r="Q1048" s="241"/>
      <c r="R1048" s="241"/>
      <c r="S1048" s="241"/>
      <c r="T1048" s="24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3" t="s">
        <v>163</v>
      </c>
      <c r="AU1048" s="243" t="s">
        <v>88</v>
      </c>
      <c r="AV1048" s="13" t="s">
        <v>88</v>
      </c>
      <c r="AW1048" s="13" t="s">
        <v>35</v>
      </c>
      <c r="AX1048" s="13" t="s">
        <v>86</v>
      </c>
      <c r="AY1048" s="243" t="s">
        <v>153</v>
      </c>
    </row>
    <row r="1049" s="12" customFormat="1" ht="22.8" customHeight="1">
      <c r="A1049" s="12"/>
      <c r="B1049" s="203"/>
      <c r="C1049" s="204"/>
      <c r="D1049" s="205" t="s">
        <v>77</v>
      </c>
      <c r="E1049" s="217" t="s">
        <v>245</v>
      </c>
      <c r="F1049" s="217" t="s">
        <v>246</v>
      </c>
      <c r="G1049" s="204"/>
      <c r="H1049" s="204"/>
      <c r="I1049" s="207"/>
      <c r="J1049" s="218">
        <f>BK1049</f>
        <v>0</v>
      </c>
      <c r="K1049" s="204"/>
      <c r="L1049" s="209"/>
      <c r="M1049" s="210"/>
      <c r="N1049" s="211"/>
      <c r="O1049" s="211"/>
      <c r="P1049" s="212">
        <f>SUM(P1050:P1054)</f>
        <v>0</v>
      </c>
      <c r="Q1049" s="211"/>
      <c r="R1049" s="212">
        <f>SUM(R1050:R1054)</f>
        <v>0</v>
      </c>
      <c r="S1049" s="211"/>
      <c r="T1049" s="213">
        <f>SUM(T1050:T1054)</f>
        <v>0</v>
      </c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R1049" s="214" t="s">
        <v>86</v>
      </c>
      <c r="AT1049" s="215" t="s">
        <v>77</v>
      </c>
      <c r="AU1049" s="215" t="s">
        <v>86</v>
      </c>
      <c r="AY1049" s="214" t="s">
        <v>153</v>
      </c>
      <c r="BK1049" s="216">
        <f>SUM(BK1050:BK1054)</f>
        <v>0</v>
      </c>
    </row>
    <row r="1050" s="2" customFormat="1" ht="33" customHeight="1">
      <c r="A1050" s="39"/>
      <c r="B1050" s="40"/>
      <c r="C1050" s="219" t="s">
        <v>1496</v>
      </c>
      <c r="D1050" s="219" t="s">
        <v>156</v>
      </c>
      <c r="E1050" s="220" t="s">
        <v>248</v>
      </c>
      <c r="F1050" s="221" t="s">
        <v>249</v>
      </c>
      <c r="G1050" s="222" t="s">
        <v>250</v>
      </c>
      <c r="H1050" s="223">
        <v>3.2400000000000002</v>
      </c>
      <c r="I1050" s="224"/>
      <c r="J1050" s="225">
        <f>ROUND(I1050*H1050,2)</f>
        <v>0</v>
      </c>
      <c r="K1050" s="221" t="s">
        <v>160</v>
      </c>
      <c r="L1050" s="45"/>
      <c r="M1050" s="226" t="s">
        <v>1</v>
      </c>
      <c r="N1050" s="227" t="s">
        <v>43</v>
      </c>
      <c r="O1050" s="92"/>
      <c r="P1050" s="228">
        <f>O1050*H1050</f>
        <v>0</v>
      </c>
      <c r="Q1050" s="228">
        <v>0</v>
      </c>
      <c r="R1050" s="228">
        <f>Q1050*H1050</f>
        <v>0</v>
      </c>
      <c r="S1050" s="228">
        <v>0</v>
      </c>
      <c r="T1050" s="229">
        <f>S1050*H1050</f>
        <v>0</v>
      </c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R1050" s="230" t="s">
        <v>161</v>
      </c>
      <c r="AT1050" s="230" t="s">
        <v>156</v>
      </c>
      <c r="AU1050" s="230" t="s">
        <v>88</v>
      </c>
      <c r="AY1050" s="18" t="s">
        <v>153</v>
      </c>
      <c r="BE1050" s="231">
        <f>IF(N1050="základní",J1050,0)</f>
        <v>0</v>
      </c>
      <c r="BF1050" s="231">
        <f>IF(N1050="snížená",J1050,0)</f>
        <v>0</v>
      </c>
      <c r="BG1050" s="231">
        <f>IF(N1050="zákl. přenesená",J1050,0)</f>
        <v>0</v>
      </c>
      <c r="BH1050" s="231">
        <f>IF(N1050="sníž. přenesená",J1050,0)</f>
        <v>0</v>
      </c>
      <c r="BI1050" s="231">
        <f>IF(N1050="nulová",J1050,0)</f>
        <v>0</v>
      </c>
      <c r="BJ1050" s="18" t="s">
        <v>86</v>
      </c>
      <c r="BK1050" s="231">
        <f>ROUND(I1050*H1050,2)</f>
        <v>0</v>
      </c>
      <c r="BL1050" s="18" t="s">
        <v>161</v>
      </c>
      <c r="BM1050" s="230" t="s">
        <v>1497</v>
      </c>
    </row>
    <row r="1051" s="2" customFormat="1" ht="24.15" customHeight="1">
      <c r="A1051" s="39"/>
      <c r="B1051" s="40"/>
      <c r="C1051" s="219" t="s">
        <v>1498</v>
      </c>
      <c r="D1051" s="219" t="s">
        <v>156</v>
      </c>
      <c r="E1051" s="220" t="s">
        <v>253</v>
      </c>
      <c r="F1051" s="221" t="s">
        <v>254</v>
      </c>
      <c r="G1051" s="222" t="s">
        <v>250</v>
      </c>
      <c r="H1051" s="223">
        <v>3.2400000000000002</v>
      </c>
      <c r="I1051" s="224"/>
      <c r="J1051" s="225">
        <f>ROUND(I1051*H1051,2)</f>
        <v>0</v>
      </c>
      <c r="K1051" s="221" t="s">
        <v>160</v>
      </c>
      <c r="L1051" s="45"/>
      <c r="M1051" s="226" t="s">
        <v>1</v>
      </c>
      <c r="N1051" s="227" t="s">
        <v>43</v>
      </c>
      <c r="O1051" s="92"/>
      <c r="P1051" s="228">
        <f>O1051*H1051</f>
        <v>0</v>
      </c>
      <c r="Q1051" s="228">
        <v>0</v>
      </c>
      <c r="R1051" s="228">
        <f>Q1051*H1051</f>
        <v>0</v>
      </c>
      <c r="S1051" s="228">
        <v>0</v>
      </c>
      <c r="T1051" s="229">
        <f>S1051*H1051</f>
        <v>0</v>
      </c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R1051" s="230" t="s">
        <v>161</v>
      </c>
      <c r="AT1051" s="230" t="s">
        <v>156</v>
      </c>
      <c r="AU1051" s="230" t="s">
        <v>88</v>
      </c>
      <c r="AY1051" s="18" t="s">
        <v>153</v>
      </c>
      <c r="BE1051" s="231">
        <f>IF(N1051="základní",J1051,0)</f>
        <v>0</v>
      </c>
      <c r="BF1051" s="231">
        <f>IF(N1051="snížená",J1051,0)</f>
        <v>0</v>
      </c>
      <c r="BG1051" s="231">
        <f>IF(N1051="zákl. přenesená",J1051,0)</f>
        <v>0</v>
      </c>
      <c r="BH1051" s="231">
        <f>IF(N1051="sníž. přenesená",J1051,0)</f>
        <v>0</v>
      </c>
      <c r="BI1051" s="231">
        <f>IF(N1051="nulová",J1051,0)</f>
        <v>0</v>
      </c>
      <c r="BJ1051" s="18" t="s">
        <v>86</v>
      </c>
      <c r="BK1051" s="231">
        <f>ROUND(I1051*H1051,2)</f>
        <v>0</v>
      </c>
      <c r="BL1051" s="18" t="s">
        <v>161</v>
      </c>
      <c r="BM1051" s="230" t="s">
        <v>1499</v>
      </c>
    </row>
    <row r="1052" s="2" customFormat="1" ht="24.15" customHeight="1">
      <c r="A1052" s="39"/>
      <c r="B1052" s="40"/>
      <c r="C1052" s="219" t="s">
        <v>1500</v>
      </c>
      <c r="D1052" s="219" t="s">
        <v>156</v>
      </c>
      <c r="E1052" s="220" t="s">
        <v>257</v>
      </c>
      <c r="F1052" s="221" t="s">
        <v>258</v>
      </c>
      <c r="G1052" s="222" t="s">
        <v>250</v>
      </c>
      <c r="H1052" s="223">
        <v>61.560000000000002</v>
      </c>
      <c r="I1052" s="224"/>
      <c r="J1052" s="225">
        <f>ROUND(I1052*H1052,2)</f>
        <v>0</v>
      </c>
      <c r="K1052" s="221" t="s">
        <v>160</v>
      </c>
      <c r="L1052" s="45"/>
      <c r="M1052" s="226" t="s">
        <v>1</v>
      </c>
      <c r="N1052" s="227" t="s">
        <v>43</v>
      </c>
      <c r="O1052" s="92"/>
      <c r="P1052" s="228">
        <f>O1052*H1052</f>
        <v>0</v>
      </c>
      <c r="Q1052" s="228">
        <v>0</v>
      </c>
      <c r="R1052" s="228">
        <f>Q1052*H1052</f>
        <v>0</v>
      </c>
      <c r="S1052" s="228">
        <v>0</v>
      </c>
      <c r="T1052" s="229">
        <f>S1052*H1052</f>
        <v>0</v>
      </c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R1052" s="230" t="s">
        <v>161</v>
      </c>
      <c r="AT1052" s="230" t="s">
        <v>156</v>
      </c>
      <c r="AU1052" s="230" t="s">
        <v>88</v>
      </c>
      <c r="AY1052" s="18" t="s">
        <v>153</v>
      </c>
      <c r="BE1052" s="231">
        <f>IF(N1052="základní",J1052,0)</f>
        <v>0</v>
      </c>
      <c r="BF1052" s="231">
        <f>IF(N1052="snížená",J1052,0)</f>
        <v>0</v>
      </c>
      <c r="BG1052" s="231">
        <f>IF(N1052="zákl. přenesená",J1052,0)</f>
        <v>0</v>
      </c>
      <c r="BH1052" s="231">
        <f>IF(N1052="sníž. přenesená",J1052,0)</f>
        <v>0</v>
      </c>
      <c r="BI1052" s="231">
        <f>IF(N1052="nulová",J1052,0)</f>
        <v>0</v>
      </c>
      <c r="BJ1052" s="18" t="s">
        <v>86</v>
      </c>
      <c r="BK1052" s="231">
        <f>ROUND(I1052*H1052,2)</f>
        <v>0</v>
      </c>
      <c r="BL1052" s="18" t="s">
        <v>161</v>
      </c>
      <c r="BM1052" s="230" t="s">
        <v>1501</v>
      </c>
    </row>
    <row r="1053" s="13" customFormat="1">
      <c r="A1053" s="13"/>
      <c r="B1053" s="232"/>
      <c r="C1053" s="233"/>
      <c r="D1053" s="234" t="s">
        <v>163</v>
      </c>
      <c r="E1053" s="233"/>
      <c r="F1053" s="236" t="s">
        <v>1502</v>
      </c>
      <c r="G1053" s="233"/>
      <c r="H1053" s="237">
        <v>61.560000000000002</v>
      </c>
      <c r="I1053" s="238"/>
      <c r="J1053" s="233"/>
      <c r="K1053" s="233"/>
      <c r="L1053" s="239"/>
      <c r="M1053" s="240"/>
      <c r="N1053" s="241"/>
      <c r="O1053" s="241"/>
      <c r="P1053" s="241"/>
      <c r="Q1053" s="241"/>
      <c r="R1053" s="241"/>
      <c r="S1053" s="241"/>
      <c r="T1053" s="242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3" t="s">
        <v>163</v>
      </c>
      <c r="AU1053" s="243" t="s">
        <v>88</v>
      </c>
      <c r="AV1053" s="13" t="s">
        <v>88</v>
      </c>
      <c r="AW1053" s="13" t="s">
        <v>4</v>
      </c>
      <c r="AX1053" s="13" t="s">
        <v>86</v>
      </c>
      <c r="AY1053" s="243" t="s">
        <v>153</v>
      </c>
    </row>
    <row r="1054" s="2" customFormat="1" ht="44.25" customHeight="1">
      <c r="A1054" s="39"/>
      <c r="B1054" s="40"/>
      <c r="C1054" s="219" t="s">
        <v>1503</v>
      </c>
      <c r="D1054" s="219" t="s">
        <v>156</v>
      </c>
      <c r="E1054" s="220" t="s">
        <v>262</v>
      </c>
      <c r="F1054" s="221" t="s">
        <v>263</v>
      </c>
      <c r="G1054" s="222" t="s">
        <v>250</v>
      </c>
      <c r="H1054" s="223">
        <v>3.2400000000000002</v>
      </c>
      <c r="I1054" s="224"/>
      <c r="J1054" s="225">
        <f>ROUND(I1054*H1054,2)</f>
        <v>0</v>
      </c>
      <c r="K1054" s="221" t="s">
        <v>160</v>
      </c>
      <c r="L1054" s="45"/>
      <c r="M1054" s="226" t="s">
        <v>1</v>
      </c>
      <c r="N1054" s="227" t="s">
        <v>43</v>
      </c>
      <c r="O1054" s="92"/>
      <c r="P1054" s="228">
        <f>O1054*H1054</f>
        <v>0</v>
      </c>
      <c r="Q1054" s="228">
        <v>0</v>
      </c>
      <c r="R1054" s="228">
        <f>Q1054*H1054</f>
        <v>0</v>
      </c>
      <c r="S1054" s="228">
        <v>0</v>
      </c>
      <c r="T1054" s="229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30" t="s">
        <v>161</v>
      </c>
      <c r="AT1054" s="230" t="s">
        <v>156</v>
      </c>
      <c r="AU1054" s="230" t="s">
        <v>88</v>
      </c>
      <c r="AY1054" s="18" t="s">
        <v>153</v>
      </c>
      <c r="BE1054" s="231">
        <f>IF(N1054="základní",J1054,0)</f>
        <v>0</v>
      </c>
      <c r="BF1054" s="231">
        <f>IF(N1054="snížená",J1054,0)</f>
        <v>0</v>
      </c>
      <c r="BG1054" s="231">
        <f>IF(N1054="zákl. přenesená",J1054,0)</f>
        <v>0</v>
      </c>
      <c r="BH1054" s="231">
        <f>IF(N1054="sníž. přenesená",J1054,0)</f>
        <v>0</v>
      </c>
      <c r="BI1054" s="231">
        <f>IF(N1054="nulová",J1054,0)</f>
        <v>0</v>
      </c>
      <c r="BJ1054" s="18" t="s">
        <v>86</v>
      </c>
      <c r="BK1054" s="231">
        <f>ROUND(I1054*H1054,2)</f>
        <v>0</v>
      </c>
      <c r="BL1054" s="18" t="s">
        <v>161</v>
      </c>
      <c r="BM1054" s="230" t="s">
        <v>1504</v>
      </c>
    </row>
    <row r="1055" s="12" customFormat="1" ht="22.8" customHeight="1">
      <c r="A1055" s="12"/>
      <c r="B1055" s="203"/>
      <c r="C1055" s="204"/>
      <c r="D1055" s="205" t="s">
        <v>77</v>
      </c>
      <c r="E1055" s="217" t="s">
        <v>1505</v>
      </c>
      <c r="F1055" s="217" t="s">
        <v>1506</v>
      </c>
      <c r="G1055" s="204"/>
      <c r="H1055" s="204"/>
      <c r="I1055" s="207"/>
      <c r="J1055" s="218">
        <f>BK1055</f>
        <v>0</v>
      </c>
      <c r="K1055" s="204"/>
      <c r="L1055" s="209"/>
      <c r="M1055" s="210"/>
      <c r="N1055" s="211"/>
      <c r="O1055" s="211"/>
      <c r="P1055" s="212">
        <f>P1056</f>
        <v>0</v>
      </c>
      <c r="Q1055" s="211"/>
      <c r="R1055" s="212">
        <f>R1056</f>
        <v>0</v>
      </c>
      <c r="S1055" s="211"/>
      <c r="T1055" s="213">
        <f>T1056</f>
        <v>0</v>
      </c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R1055" s="214" t="s">
        <v>86</v>
      </c>
      <c r="AT1055" s="215" t="s">
        <v>77</v>
      </c>
      <c r="AU1055" s="215" t="s">
        <v>86</v>
      </c>
      <c r="AY1055" s="214" t="s">
        <v>153</v>
      </c>
      <c r="BK1055" s="216">
        <f>BK1056</f>
        <v>0</v>
      </c>
    </row>
    <row r="1056" s="2" customFormat="1" ht="21.75" customHeight="1">
      <c r="A1056" s="39"/>
      <c r="B1056" s="40"/>
      <c r="C1056" s="219" t="s">
        <v>1507</v>
      </c>
      <c r="D1056" s="219" t="s">
        <v>156</v>
      </c>
      <c r="E1056" s="220" t="s">
        <v>1508</v>
      </c>
      <c r="F1056" s="221" t="s">
        <v>1509</v>
      </c>
      <c r="G1056" s="222" t="s">
        <v>250</v>
      </c>
      <c r="H1056" s="223">
        <v>1773.6010000000001</v>
      </c>
      <c r="I1056" s="224"/>
      <c r="J1056" s="225">
        <f>ROUND(I1056*H1056,2)</f>
        <v>0</v>
      </c>
      <c r="K1056" s="221" t="s">
        <v>160</v>
      </c>
      <c r="L1056" s="45"/>
      <c r="M1056" s="226" t="s">
        <v>1</v>
      </c>
      <c r="N1056" s="227" t="s">
        <v>43</v>
      </c>
      <c r="O1056" s="92"/>
      <c r="P1056" s="228">
        <f>O1056*H1056</f>
        <v>0</v>
      </c>
      <c r="Q1056" s="228">
        <v>0</v>
      </c>
      <c r="R1056" s="228">
        <f>Q1056*H1056</f>
        <v>0</v>
      </c>
      <c r="S1056" s="228">
        <v>0</v>
      </c>
      <c r="T1056" s="229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30" t="s">
        <v>161</v>
      </c>
      <c r="AT1056" s="230" t="s">
        <v>156</v>
      </c>
      <c r="AU1056" s="230" t="s">
        <v>88</v>
      </c>
      <c r="AY1056" s="18" t="s">
        <v>153</v>
      </c>
      <c r="BE1056" s="231">
        <f>IF(N1056="základní",J1056,0)</f>
        <v>0</v>
      </c>
      <c r="BF1056" s="231">
        <f>IF(N1056="snížená",J1056,0)</f>
        <v>0</v>
      </c>
      <c r="BG1056" s="231">
        <f>IF(N1056="zákl. přenesená",J1056,0)</f>
        <v>0</v>
      </c>
      <c r="BH1056" s="231">
        <f>IF(N1056="sníž. přenesená",J1056,0)</f>
        <v>0</v>
      </c>
      <c r="BI1056" s="231">
        <f>IF(N1056="nulová",J1056,0)</f>
        <v>0</v>
      </c>
      <c r="BJ1056" s="18" t="s">
        <v>86</v>
      </c>
      <c r="BK1056" s="231">
        <f>ROUND(I1056*H1056,2)</f>
        <v>0</v>
      </c>
      <c r="BL1056" s="18" t="s">
        <v>161</v>
      </c>
      <c r="BM1056" s="230" t="s">
        <v>1510</v>
      </c>
    </row>
    <row r="1057" s="12" customFormat="1" ht="25.92" customHeight="1">
      <c r="A1057" s="12"/>
      <c r="B1057" s="203"/>
      <c r="C1057" s="204"/>
      <c r="D1057" s="205" t="s">
        <v>77</v>
      </c>
      <c r="E1057" s="206" t="s">
        <v>277</v>
      </c>
      <c r="F1057" s="206" t="s">
        <v>278</v>
      </c>
      <c r="G1057" s="204"/>
      <c r="H1057" s="204"/>
      <c r="I1057" s="207"/>
      <c r="J1057" s="208">
        <f>BK1057</f>
        <v>0</v>
      </c>
      <c r="K1057" s="204"/>
      <c r="L1057" s="209"/>
      <c r="M1057" s="210"/>
      <c r="N1057" s="211"/>
      <c r="O1057" s="211"/>
      <c r="P1057" s="212">
        <f>P1058+P1094+P1167+P1295+P1340+P1344+P1361+P1433+P1473+P1736+P1752+P1991+P2141+P2295+P2323+P2418+P2434</f>
        <v>0</v>
      </c>
      <c r="Q1057" s="211"/>
      <c r="R1057" s="212">
        <f>R1058+R1094+R1167+R1295+R1340+R1344+R1361+R1433+R1473+R1736+R1752+R1991+R2141+R2295+R2323+R2418+R2434</f>
        <v>56.979377289999995</v>
      </c>
      <c r="S1057" s="211"/>
      <c r="T1057" s="213">
        <f>T1058+T1094+T1167+T1295+T1340+T1344+T1361+T1433+T1473+T1736+T1752+T1991+T2141+T2295+T2323+T2418+T2434</f>
        <v>0.15700565</v>
      </c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R1057" s="214" t="s">
        <v>88</v>
      </c>
      <c r="AT1057" s="215" t="s">
        <v>77</v>
      </c>
      <c r="AU1057" s="215" t="s">
        <v>78</v>
      </c>
      <c r="AY1057" s="214" t="s">
        <v>153</v>
      </c>
      <c r="BK1057" s="216">
        <f>BK1058+BK1094+BK1167+BK1295+BK1340+BK1344+BK1361+BK1433+BK1473+BK1736+BK1752+BK1991+BK2141+BK2295+BK2323+BK2418+BK2434</f>
        <v>0</v>
      </c>
    </row>
    <row r="1058" s="12" customFormat="1" ht="22.8" customHeight="1">
      <c r="A1058" s="12"/>
      <c r="B1058" s="203"/>
      <c r="C1058" s="204"/>
      <c r="D1058" s="205" t="s">
        <v>77</v>
      </c>
      <c r="E1058" s="217" t="s">
        <v>279</v>
      </c>
      <c r="F1058" s="217" t="s">
        <v>280</v>
      </c>
      <c r="G1058" s="204"/>
      <c r="H1058" s="204"/>
      <c r="I1058" s="207"/>
      <c r="J1058" s="218">
        <f>BK1058</f>
        <v>0</v>
      </c>
      <c r="K1058" s="204"/>
      <c r="L1058" s="209"/>
      <c r="M1058" s="210"/>
      <c r="N1058" s="211"/>
      <c r="O1058" s="211"/>
      <c r="P1058" s="212">
        <f>SUM(P1059:P1093)</f>
        <v>0</v>
      </c>
      <c r="Q1058" s="211"/>
      <c r="R1058" s="212">
        <f>SUM(R1059:R1093)</f>
        <v>6.5364532200000012</v>
      </c>
      <c r="S1058" s="211"/>
      <c r="T1058" s="213">
        <f>SUM(T1059:T1093)</f>
        <v>0</v>
      </c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R1058" s="214" t="s">
        <v>88</v>
      </c>
      <c r="AT1058" s="215" t="s">
        <v>77</v>
      </c>
      <c r="AU1058" s="215" t="s">
        <v>86</v>
      </c>
      <c r="AY1058" s="214" t="s">
        <v>153</v>
      </c>
      <c r="BK1058" s="216">
        <f>SUM(BK1059:BK1093)</f>
        <v>0</v>
      </c>
    </row>
    <row r="1059" s="2" customFormat="1" ht="24.15" customHeight="1">
      <c r="A1059" s="39"/>
      <c r="B1059" s="40"/>
      <c r="C1059" s="219" t="s">
        <v>1511</v>
      </c>
      <c r="D1059" s="219" t="s">
        <v>156</v>
      </c>
      <c r="E1059" s="220" t="s">
        <v>1512</v>
      </c>
      <c r="F1059" s="221" t="s">
        <v>1513</v>
      </c>
      <c r="G1059" s="222" t="s">
        <v>170</v>
      </c>
      <c r="H1059" s="223">
        <v>428.30000000000001</v>
      </c>
      <c r="I1059" s="224"/>
      <c r="J1059" s="225">
        <f>ROUND(I1059*H1059,2)</f>
        <v>0</v>
      </c>
      <c r="K1059" s="221" t="s">
        <v>160</v>
      </c>
      <c r="L1059" s="45"/>
      <c r="M1059" s="226" t="s">
        <v>1</v>
      </c>
      <c r="N1059" s="227" t="s">
        <v>43</v>
      </c>
      <c r="O1059" s="92"/>
      <c r="P1059" s="228">
        <f>O1059*H1059</f>
        <v>0</v>
      </c>
      <c r="Q1059" s="228">
        <v>0</v>
      </c>
      <c r="R1059" s="228">
        <f>Q1059*H1059</f>
        <v>0</v>
      </c>
      <c r="S1059" s="228">
        <v>0</v>
      </c>
      <c r="T1059" s="229">
        <f>S1059*H1059</f>
        <v>0</v>
      </c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R1059" s="230" t="s">
        <v>240</v>
      </c>
      <c r="AT1059" s="230" t="s">
        <v>156</v>
      </c>
      <c r="AU1059" s="230" t="s">
        <v>88</v>
      </c>
      <c r="AY1059" s="18" t="s">
        <v>153</v>
      </c>
      <c r="BE1059" s="231">
        <f>IF(N1059="základní",J1059,0)</f>
        <v>0</v>
      </c>
      <c r="BF1059" s="231">
        <f>IF(N1059="snížená",J1059,0)</f>
        <v>0</v>
      </c>
      <c r="BG1059" s="231">
        <f>IF(N1059="zákl. přenesená",J1059,0)</f>
        <v>0</v>
      </c>
      <c r="BH1059" s="231">
        <f>IF(N1059="sníž. přenesená",J1059,0)</f>
        <v>0</v>
      </c>
      <c r="BI1059" s="231">
        <f>IF(N1059="nulová",J1059,0)</f>
        <v>0</v>
      </c>
      <c r="BJ1059" s="18" t="s">
        <v>86</v>
      </c>
      <c r="BK1059" s="231">
        <f>ROUND(I1059*H1059,2)</f>
        <v>0</v>
      </c>
      <c r="BL1059" s="18" t="s">
        <v>240</v>
      </c>
      <c r="BM1059" s="230" t="s">
        <v>1514</v>
      </c>
    </row>
    <row r="1060" s="13" customFormat="1">
      <c r="A1060" s="13"/>
      <c r="B1060" s="232"/>
      <c r="C1060" s="233"/>
      <c r="D1060" s="234" t="s">
        <v>163</v>
      </c>
      <c r="E1060" s="235" t="s">
        <v>1</v>
      </c>
      <c r="F1060" s="236" t="s">
        <v>1515</v>
      </c>
      <c r="G1060" s="233"/>
      <c r="H1060" s="237">
        <v>428.30000000000001</v>
      </c>
      <c r="I1060" s="238"/>
      <c r="J1060" s="233"/>
      <c r="K1060" s="233"/>
      <c r="L1060" s="239"/>
      <c r="M1060" s="240"/>
      <c r="N1060" s="241"/>
      <c r="O1060" s="241"/>
      <c r="P1060" s="241"/>
      <c r="Q1060" s="241"/>
      <c r="R1060" s="241"/>
      <c r="S1060" s="241"/>
      <c r="T1060" s="24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3" t="s">
        <v>163</v>
      </c>
      <c r="AU1060" s="243" t="s">
        <v>88</v>
      </c>
      <c r="AV1060" s="13" t="s">
        <v>88</v>
      </c>
      <c r="AW1060" s="13" t="s">
        <v>35</v>
      </c>
      <c r="AX1060" s="13" t="s">
        <v>86</v>
      </c>
      <c r="AY1060" s="243" t="s">
        <v>153</v>
      </c>
    </row>
    <row r="1061" s="2" customFormat="1" ht="16.5" customHeight="1">
      <c r="A1061" s="39"/>
      <c r="B1061" s="40"/>
      <c r="C1061" s="268" t="s">
        <v>1516</v>
      </c>
      <c r="D1061" s="268" t="s">
        <v>509</v>
      </c>
      <c r="E1061" s="269" t="s">
        <v>1517</v>
      </c>
      <c r="F1061" s="270" t="s">
        <v>1518</v>
      </c>
      <c r="G1061" s="271" t="s">
        <v>250</v>
      </c>
      <c r="H1061" s="272">
        <v>0.128</v>
      </c>
      <c r="I1061" s="273"/>
      <c r="J1061" s="274">
        <f>ROUND(I1061*H1061,2)</f>
        <v>0</v>
      </c>
      <c r="K1061" s="270" t="s">
        <v>160</v>
      </c>
      <c r="L1061" s="275"/>
      <c r="M1061" s="276" t="s">
        <v>1</v>
      </c>
      <c r="N1061" s="277" t="s">
        <v>43</v>
      </c>
      <c r="O1061" s="92"/>
      <c r="P1061" s="228">
        <f>O1061*H1061</f>
        <v>0</v>
      </c>
      <c r="Q1061" s="228">
        <v>1</v>
      </c>
      <c r="R1061" s="228">
        <f>Q1061*H1061</f>
        <v>0.128</v>
      </c>
      <c r="S1061" s="228">
        <v>0</v>
      </c>
      <c r="T1061" s="229">
        <f>S1061*H1061</f>
        <v>0</v>
      </c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R1061" s="230" t="s">
        <v>332</v>
      </c>
      <c r="AT1061" s="230" t="s">
        <v>509</v>
      </c>
      <c r="AU1061" s="230" t="s">
        <v>88</v>
      </c>
      <c r="AY1061" s="18" t="s">
        <v>153</v>
      </c>
      <c r="BE1061" s="231">
        <f>IF(N1061="základní",J1061,0)</f>
        <v>0</v>
      </c>
      <c r="BF1061" s="231">
        <f>IF(N1061="snížená",J1061,0)</f>
        <v>0</v>
      </c>
      <c r="BG1061" s="231">
        <f>IF(N1061="zákl. přenesená",J1061,0)</f>
        <v>0</v>
      </c>
      <c r="BH1061" s="231">
        <f>IF(N1061="sníž. přenesená",J1061,0)</f>
        <v>0</v>
      </c>
      <c r="BI1061" s="231">
        <f>IF(N1061="nulová",J1061,0)</f>
        <v>0</v>
      </c>
      <c r="BJ1061" s="18" t="s">
        <v>86</v>
      </c>
      <c r="BK1061" s="231">
        <f>ROUND(I1061*H1061,2)</f>
        <v>0</v>
      </c>
      <c r="BL1061" s="18" t="s">
        <v>240</v>
      </c>
      <c r="BM1061" s="230" t="s">
        <v>1519</v>
      </c>
    </row>
    <row r="1062" s="13" customFormat="1">
      <c r="A1062" s="13"/>
      <c r="B1062" s="232"/>
      <c r="C1062" s="233"/>
      <c r="D1062" s="234" t="s">
        <v>163</v>
      </c>
      <c r="E1062" s="233"/>
      <c r="F1062" s="236" t="s">
        <v>1520</v>
      </c>
      <c r="G1062" s="233"/>
      <c r="H1062" s="237">
        <v>0.128</v>
      </c>
      <c r="I1062" s="238"/>
      <c r="J1062" s="233"/>
      <c r="K1062" s="233"/>
      <c r="L1062" s="239"/>
      <c r="M1062" s="240"/>
      <c r="N1062" s="241"/>
      <c r="O1062" s="241"/>
      <c r="P1062" s="241"/>
      <c r="Q1062" s="241"/>
      <c r="R1062" s="241"/>
      <c r="S1062" s="241"/>
      <c r="T1062" s="242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3" t="s">
        <v>163</v>
      </c>
      <c r="AU1062" s="243" t="s">
        <v>88</v>
      </c>
      <c r="AV1062" s="13" t="s">
        <v>88</v>
      </c>
      <c r="AW1062" s="13" t="s">
        <v>4</v>
      </c>
      <c r="AX1062" s="13" t="s">
        <v>86</v>
      </c>
      <c r="AY1062" s="243" t="s">
        <v>153</v>
      </c>
    </row>
    <row r="1063" s="2" customFormat="1" ht="24.15" customHeight="1">
      <c r="A1063" s="39"/>
      <c r="B1063" s="40"/>
      <c r="C1063" s="219" t="s">
        <v>1521</v>
      </c>
      <c r="D1063" s="219" t="s">
        <v>156</v>
      </c>
      <c r="E1063" s="220" t="s">
        <v>1522</v>
      </c>
      <c r="F1063" s="221" t="s">
        <v>1523</v>
      </c>
      <c r="G1063" s="222" t="s">
        <v>170</v>
      </c>
      <c r="H1063" s="223">
        <v>86.762</v>
      </c>
      <c r="I1063" s="224"/>
      <c r="J1063" s="225">
        <f>ROUND(I1063*H1063,2)</f>
        <v>0</v>
      </c>
      <c r="K1063" s="221" t="s">
        <v>160</v>
      </c>
      <c r="L1063" s="45"/>
      <c r="M1063" s="226" t="s">
        <v>1</v>
      </c>
      <c r="N1063" s="227" t="s">
        <v>43</v>
      </c>
      <c r="O1063" s="92"/>
      <c r="P1063" s="228">
        <f>O1063*H1063</f>
        <v>0</v>
      </c>
      <c r="Q1063" s="228">
        <v>0</v>
      </c>
      <c r="R1063" s="228">
        <f>Q1063*H1063</f>
        <v>0</v>
      </c>
      <c r="S1063" s="228">
        <v>0</v>
      </c>
      <c r="T1063" s="229">
        <f>S1063*H1063</f>
        <v>0</v>
      </c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R1063" s="230" t="s">
        <v>240</v>
      </c>
      <c r="AT1063" s="230" t="s">
        <v>156</v>
      </c>
      <c r="AU1063" s="230" t="s">
        <v>88</v>
      </c>
      <c r="AY1063" s="18" t="s">
        <v>153</v>
      </c>
      <c r="BE1063" s="231">
        <f>IF(N1063="základní",J1063,0)</f>
        <v>0</v>
      </c>
      <c r="BF1063" s="231">
        <f>IF(N1063="snížená",J1063,0)</f>
        <v>0</v>
      </c>
      <c r="BG1063" s="231">
        <f>IF(N1063="zákl. přenesená",J1063,0)</f>
        <v>0</v>
      </c>
      <c r="BH1063" s="231">
        <f>IF(N1063="sníž. přenesená",J1063,0)</f>
        <v>0</v>
      </c>
      <c r="BI1063" s="231">
        <f>IF(N1063="nulová",J1063,0)</f>
        <v>0</v>
      </c>
      <c r="BJ1063" s="18" t="s">
        <v>86</v>
      </c>
      <c r="BK1063" s="231">
        <f>ROUND(I1063*H1063,2)</f>
        <v>0</v>
      </c>
      <c r="BL1063" s="18" t="s">
        <v>240</v>
      </c>
      <c r="BM1063" s="230" t="s">
        <v>1524</v>
      </c>
    </row>
    <row r="1064" s="13" customFormat="1">
      <c r="A1064" s="13"/>
      <c r="B1064" s="232"/>
      <c r="C1064" s="233"/>
      <c r="D1064" s="234" t="s">
        <v>163</v>
      </c>
      <c r="E1064" s="235" t="s">
        <v>1</v>
      </c>
      <c r="F1064" s="236" t="s">
        <v>1525</v>
      </c>
      <c r="G1064" s="233"/>
      <c r="H1064" s="237">
        <v>14.4</v>
      </c>
      <c r="I1064" s="238"/>
      <c r="J1064" s="233"/>
      <c r="K1064" s="233"/>
      <c r="L1064" s="239"/>
      <c r="M1064" s="240"/>
      <c r="N1064" s="241"/>
      <c r="O1064" s="241"/>
      <c r="P1064" s="241"/>
      <c r="Q1064" s="241"/>
      <c r="R1064" s="241"/>
      <c r="S1064" s="241"/>
      <c r="T1064" s="242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3" t="s">
        <v>163</v>
      </c>
      <c r="AU1064" s="243" t="s">
        <v>88</v>
      </c>
      <c r="AV1064" s="13" t="s">
        <v>88</v>
      </c>
      <c r="AW1064" s="13" t="s">
        <v>35</v>
      </c>
      <c r="AX1064" s="13" t="s">
        <v>78</v>
      </c>
      <c r="AY1064" s="243" t="s">
        <v>153</v>
      </c>
    </row>
    <row r="1065" s="13" customFormat="1">
      <c r="A1065" s="13"/>
      <c r="B1065" s="232"/>
      <c r="C1065" s="233"/>
      <c r="D1065" s="234" t="s">
        <v>163</v>
      </c>
      <c r="E1065" s="235" t="s">
        <v>1</v>
      </c>
      <c r="F1065" s="236" t="s">
        <v>1526</v>
      </c>
      <c r="G1065" s="233"/>
      <c r="H1065" s="237">
        <v>72.361500000000007</v>
      </c>
      <c r="I1065" s="238"/>
      <c r="J1065" s="233"/>
      <c r="K1065" s="233"/>
      <c r="L1065" s="239"/>
      <c r="M1065" s="240"/>
      <c r="N1065" s="241"/>
      <c r="O1065" s="241"/>
      <c r="P1065" s="241"/>
      <c r="Q1065" s="241"/>
      <c r="R1065" s="241"/>
      <c r="S1065" s="241"/>
      <c r="T1065" s="242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3" t="s">
        <v>163</v>
      </c>
      <c r="AU1065" s="243" t="s">
        <v>88</v>
      </c>
      <c r="AV1065" s="13" t="s">
        <v>88</v>
      </c>
      <c r="AW1065" s="13" t="s">
        <v>35</v>
      </c>
      <c r="AX1065" s="13" t="s">
        <v>78</v>
      </c>
      <c r="AY1065" s="243" t="s">
        <v>153</v>
      </c>
    </row>
    <row r="1066" s="14" customFormat="1">
      <c r="A1066" s="14"/>
      <c r="B1066" s="244"/>
      <c r="C1066" s="245"/>
      <c r="D1066" s="234" t="s">
        <v>163</v>
      </c>
      <c r="E1066" s="246" t="s">
        <v>1</v>
      </c>
      <c r="F1066" s="247" t="s">
        <v>167</v>
      </c>
      <c r="G1066" s="245"/>
      <c r="H1066" s="248">
        <v>86.761499999999998</v>
      </c>
      <c r="I1066" s="249"/>
      <c r="J1066" s="245"/>
      <c r="K1066" s="245"/>
      <c r="L1066" s="250"/>
      <c r="M1066" s="251"/>
      <c r="N1066" s="252"/>
      <c r="O1066" s="252"/>
      <c r="P1066" s="252"/>
      <c r="Q1066" s="252"/>
      <c r="R1066" s="252"/>
      <c r="S1066" s="252"/>
      <c r="T1066" s="253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4" t="s">
        <v>163</v>
      </c>
      <c r="AU1066" s="254" t="s">
        <v>88</v>
      </c>
      <c r="AV1066" s="14" t="s">
        <v>161</v>
      </c>
      <c r="AW1066" s="14" t="s">
        <v>35</v>
      </c>
      <c r="AX1066" s="14" t="s">
        <v>86</v>
      </c>
      <c r="AY1066" s="254" t="s">
        <v>153</v>
      </c>
    </row>
    <row r="1067" s="2" customFormat="1" ht="16.5" customHeight="1">
      <c r="A1067" s="39"/>
      <c r="B1067" s="40"/>
      <c r="C1067" s="268" t="s">
        <v>1527</v>
      </c>
      <c r="D1067" s="268" t="s">
        <v>509</v>
      </c>
      <c r="E1067" s="269" t="s">
        <v>1517</v>
      </c>
      <c r="F1067" s="270" t="s">
        <v>1518</v>
      </c>
      <c r="G1067" s="271" t="s">
        <v>250</v>
      </c>
      <c r="H1067" s="272">
        <v>0.029000000000000001</v>
      </c>
      <c r="I1067" s="273"/>
      <c r="J1067" s="274">
        <f>ROUND(I1067*H1067,2)</f>
        <v>0</v>
      </c>
      <c r="K1067" s="270" t="s">
        <v>160</v>
      </c>
      <c r="L1067" s="275"/>
      <c r="M1067" s="276" t="s">
        <v>1</v>
      </c>
      <c r="N1067" s="277" t="s">
        <v>43</v>
      </c>
      <c r="O1067" s="92"/>
      <c r="P1067" s="228">
        <f>O1067*H1067</f>
        <v>0</v>
      </c>
      <c r="Q1067" s="228">
        <v>1</v>
      </c>
      <c r="R1067" s="228">
        <f>Q1067*H1067</f>
        <v>0.029000000000000001</v>
      </c>
      <c r="S1067" s="228">
        <v>0</v>
      </c>
      <c r="T1067" s="229">
        <f>S1067*H1067</f>
        <v>0</v>
      </c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R1067" s="230" t="s">
        <v>332</v>
      </c>
      <c r="AT1067" s="230" t="s">
        <v>509</v>
      </c>
      <c r="AU1067" s="230" t="s">
        <v>88</v>
      </c>
      <c r="AY1067" s="18" t="s">
        <v>153</v>
      </c>
      <c r="BE1067" s="231">
        <f>IF(N1067="základní",J1067,0)</f>
        <v>0</v>
      </c>
      <c r="BF1067" s="231">
        <f>IF(N1067="snížená",J1067,0)</f>
        <v>0</v>
      </c>
      <c r="BG1067" s="231">
        <f>IF(N1067="zákl. přenesená",J1067,0)</f>
        <v>0</v>
      </c>
      <c r="BH1067" s="231">
        <f>IF(N1067="sníž. přenesená",J1067,0)</f>
        <v>0</v>
      </c>
      <c r="BI1067" s="231">
        <f>IF(N1067="nulová",J1067,0)</f>
        <v>0</v>
      </c>
      <c r="BJ1067" s="18" t="s">
        <v>86</v>
      </c>
      <c r="BK1067" s="231">
        <f>ROUND(I1067*H1067,2)</f>
        <v>0</v>
      </c>
      <c r="BL1067" s="18" t="s">
        <v>240</v>
      </c>
      <c r="BM1067" s="230" t="s">
        <v>1528</v>
      </c>
    </row>
    <row r="1068" s="13" customFormat="1">
      <c r="A1068" s="13"/>
      <c r="B1068" s="232"/>
      <c r="C1068" s="233"/>
      <c r="D1068" s="234" t="s">
        <v>163</v>
      </c>
      <c r="E1068" s="233"/>
      <c r="F1068" s="236" t="s">
        <v>1529</v>
      </c>
      <c r="G1068" s="233"/>
      <c r="H1068" s="237">
        <v>0.029000000000000001</v>
      </c>
      <c r="I1068" s="238"/>
      <c r="J1068" s="233"/>
      <c r="K1068" s="233"/>
      <c r="L1068" s="239"/>
      <c r="M1068" s="240"/>
      <c r="N1068" s="241"/>
      <c r="O1068" s="241"/>
      <c r="P1068" s="241"/>
      <c r="Q1068" s="241"/>
      <c r="R1068" s="241"/>
      <c r="S1068" s="241"/>
      <c r="T1068" s="242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3" t="s">
        <v>163</v>
      </c>
      <c r="AU1068" s="243" t="s">
        <v>88</v>
      </c>
      <c r="AV1068" s="13" t="s">
        <v>88</v>
      </c>
      <c r="AW1068" s="13" t="s">
        <v>4</v>
      </c>
      <c r="AX1068" s="13" t="s">
        <v>86</v>
      </c>
      <c r="AY1068" s="243" t="s">
        <v>153</v>
      </c>
    </row>
    <row r="1069" s="2" customFormat="1" ht="24.15" customHeight="1">
      <c r="A1069" s="39"/>
      <c r="B1069" s="40"/>
      <c r="C1069" s="219" t="s">
        <v>1530</v>
      </c>
      <c r="D1069" s="219" t="s">
        <v>156</v>
      </c>
      <c r="E1069" s="220" t="s">
        <v>1531</v>
      </c>
      <c r="F1069" s="221" t="s">
        <v>1532</v>
      </c>
      <c r="G1069" s="222" t="s">
        <v>170</v>
      </c>
      <c r="H1069" s="223">
        <v>856.60000000000002</v>
      </c>
      <c r="I1069" s="224"/>
      <c r="J1069" s="225">
        <f>ROUND(I1069*H1069,2)</f>
        <v>0</v>
      </c>
      <c r="K1069" s="221" t="s">
        <v>160</v>
      </c>
      <c r="L1069" s="45"/>
      <c r="M1069" s="226" t="s">
        <v>1</v>
      </c>
      <c r="N1069" s="227" t="s">
        <v>43</v>
      </c>
      <c r="O1069" s="92"/>
      <c r="P1069" s="228">
        <f>O1069*H1069</f>
        <v>0</v>
      </c>
      <c r="Q1069" s="228">
        <v>0.00040000000000000002</v>
      </c>
      <c r="R1069" s="228">
        <f>Q1069*H1069</f>
        <v>0.34264</v>
      </c>
      <c r="S1069" s="228">
        <v>0</v>
      </c>
      <c r="T1069" s="229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30" t="s">
        <v>240</v>
      </c>
      <c r="AT1069" s="230" t="s">
        <v>156</v>
      </c>
      <c r="AU1069" s="230" t="s">
        <v>88</v>
      </c>
      <c r="AY1069" s="18" t="s">
        <v>153</v>
      </c>
      <c r="BE1069" s="231">
        <f>IF(N1069="základní",J1069,0)</f>
        <v>0</v>
      </c>
      <c r="BF1069" s="231">
        <f>IF(N1069="snížená",J1069,0)</f>
        <v>0</v>
      </c>
      <c r="BG1069" s="231">
        <f>IF(N1069="zákl. přenesená",J1069,0)</f>
        <v>0</v>
      </c>
      <c r="BH1069" s="231">
        <f>IF(N1069="sníž. přenesená",J1069,0)</f>
        <v>0</v>
      </c>
      <c r="BI1069" s="231">
        <f>IF(N1069="nulová",J1069,0)</f>
        <v>0</v>
      </c>
      <c r="BJ1069" s="18" t="s">
        <v>86</v>
      </c>
      <c r="BK1069" s="231">
        <f>ROUND(I1069*H1069,2)</f>
        <v>0</v>
      </c>
      <c r="BL1069" s="18" t="s">
        <v>240</v>
      </c>
      <c r="BM1069" s="230" t="s">
        <v>1533</v>
      </c>
    </row>
    <row r="1070" s="13" customFormat="1">
      <c r="A1070" s="13"/>
      <c r="B1070" s="232"/>
      <c r="C1070" s="233"/>
      <c r="D1070" s="234" t="s">
        <v>163</v>
      </c>
      <c r="E1070" s="235" t="s">
        <v>1</v>
      </c>
      <c r="F1070" s="236" t="s">
        <v>1534</v>
      </c>
      <c r="G1070" s="233"/>
      <c r="H1070" s="237">
        <v>856.60000000000002</v>
      </c>
      <c r="I1070" s="238"/>
      <c r="J1070" s="233"/>
      <c r="K1070" s="233"/>
      <c r="L1070" s="239"/>
      <c r="M1070" s="240"/>
      <c r="N1070" s="241"/>
      <c r="O1070" s="241"/>
      <c r="P1070" s="241"/>
      <c r="Q1070" s="241"/>
      <c r="R1070" s="241"/>
      <c r="S1070" s="241"/>
      <c r="T1070" s="242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3" t="s">
        <v>163</v>
      </c>
      <c r="AU1070" s="243" t="s">
        <v>88</v>
      </c>
      <c r="AV1070" s="13" t="s">
        <v>88</v>
      </c>
      <c r="AW1070" s="13" t="s">
        <v>35</v>
      </c>
      <c r="AX1070" s="13" t="s">
        <v>86</v>
      </c>
      <c r="AY1070" s="243" t="s">
        <v>153</v>
      </c>
    </row>
    <row r="1071" s="2" customFormat="1" ht="49.05" customHeight="1">
      <c r="A1071" s="39"/>
      <c r="B1071" s="40"/>
      <c r="C1071" s="268" t="s">
        <v>1535</v>
      </c>
      <c r="D1071" s="268" t="s">
        <v>509</v>
      </c>
      <c r="E1071" s="269" t="s">
        <v>1536</v>
      </c>
      <c r="F1071" s="270" t="s">
        <v>1537</v>
      </c>
      <c r="G1071" s="271" t="s">
        <v>170</v>
      </c>
      <c r="H1071" s="272">
        <v>998.36699999999996</v>
      </c>
      <c r="I1071" s="273"/>
      <c r="J1071" s="274">
        <f>ROUND(I1071*H1071,2)</f>
        <v>0</v>
      </c>
      <c r="K1071" s="270" t="s">
        <v>160</v>
      </c>
      <c r="L1071" s="275"/>
      <c r="M1071" s="276" t="s">
        <v>1</v>
      </c>
      <c r="N1071" s="277" t="s">
        <v>43</v>
      </c>
      <c r="O1071" s="92"/>
      <c r="P1071" s="228">
        <f>O1071*H1071</f>
        <v>0</v>
      </c>
      <c r="Q1071" s="228">
        <v>0.0047000000000000002</v>
      </c>
      <c r="R1071" s="228">
        <f>Q1071*H1071</f>
        <v>4.6923249</v>
      </c>
      <c r="S1071" s="228">
        <v>0</v>
      </c>
      <c r="T1071" s="229">
        <f>S1071*H1071</f>
        <v>0</v>
      </c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R1071" s="230" t="s">
        <v>332</v>
      </c>
      <c r="AT1071" s="230" t="s">
        <v>509</v>
      </c>
      <c r="AU1071" s="230" t="s">
        <v>88</v>
      </c>
      <c r="AY1071" s="18" t="s">
        <v>153</v>
      </c>
      <c r="BE1071" s="231">
        <f>IF(N1071="základní",J1071,0)</f>
        <v>0</v>
      </c>
      <c r="BF1071" s="231">
        <f>IF(N1071="snížená",J1071,0)</f>
        <v>0</v>
      </c>
      <c r="BG1071" s="231">
        <f>IF(N1071="zákl. přenesená",J1071,0)</f>
        <v>0</v>
      </c>
      <c r="BH1071" s="231">
        <f>IF(N1071="sníž. přenesená",J1071,0)</f>
        <v>0</v>
      </c>
      <c r="BI1071" s="231">
        <f>IF(N1071="nulová",J1071,0)</f>
        <v>0</v>
      </c>
      <c r="BJ1071" s="18" t="s">
        <v>86</v>
      </c>
      <c r="BK1071" s="231">
        <f>ROUND(I1071*H1071,2)</f>
        <v>0</v>
      </c>
      <c r="BL1071" s="18" t="s">
        <v>240</v>
      </c>
      <c r="BM1071" s="230" t="s">
        <v>1538</v>
      </c>
    </row>
    <row r="1072" s="13" customFormat="1">
      <c r="A1072" s="13"/>
      <c r="B1072" s="232"/>
      <c r="C1072" s="233"/>
      <c r="D1072" s="234" t="s">
        <v>163</v>
      </c>
      <c r="E1072" s="233"/>
      <c r="F1072" s="236" t="s">
        <v>1539</v>
      </c>
      <c r="G1072" s="233"/>
      <c r="H1072" s="237">
        <v>998.36699999999996</v>
      </c>
      <c r="I1072" s="238"/>
      <c r="J1072" s="233"/>
      <c r="K1072" s="233"/>
      <c r="L1072" s="239"/>
      <c r="M1072" s="240"/>
      <c r="N1072" s="241"/>
      <c r="O1072" s="241"/>
      <c r="P1072" s="241"/>
      <c r="Q1072" s="241"/>
      <c r="R1072" s="241"/>
      <c r="S1072" s="241"/>
      <c r="T1072" s="242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3" t="s">
        <v>163</v>
      </c>
      <c r="AU1072" s="243" t="s">
        <v>88</v>
      </c>
      <c r="AV1072" s="13" t="s">
        <v>88</v>
      </c>
      <c r="AW1072" s="13" t="s">
        <v>4</v>
      </c>
      <c r="AX1072" s="13" t="s">
        <v>86</v>
      </c>
      <c r="AY1072" s="243" t="s">
        <v>153</v>
      </c>
    </row>
    <row r="1073" s="2" customFormat="1" ht="24.15" customHeight="1">
      <c r="A1073" s="39"/>
      <c r="B1073" s="40"/>
      <c r="C1073" s="219" t="s">
        <v>1540</v>
      </c>
      <c r="D1073" s="219" t="s">
        <v>156</v>
      </c>
      <c r="E1073" s="220" t="s">
        <v>1541</v>
      </c>
      <c r="F1073" s="221" t="s">
        <v>1542</v>
      </c>
      <c r="G1073" s="222" t="s">
        <v>170</v>
      </c>
      <c r="H1073" s="223">
        <v>173.523</v>
      </c>
      <c r="I1073" s="224"/>
      <c r="J1073" s="225">
        <f>ROUND(I1073*H1073,2)</f>
        <v>0</v>
      </c>
      <c r="K1073" s="221" t="s">
        <v>160</v>
      </c>
      <c r="L1073" s="45"/>
      <c r="M1073" s="226" t="s">
        <v>1</v>
      </c>
      <c r="N1073" s="227" t="s">
        <v>43</v>
      </c>
      <c r="O1073" s="92"/>
      <c r="P1073" s="228">
        <f>O1073*H1073</f>
        <v>0</v>
      </c>
      <c r="Q1073" s="228">
        <v>0.00040000000000000002</v>
      </c>
      <c r="R1073" s="228">
        <f>Q1073*H1073</f>
        <v>0.069409200000000004</v>
      </c>
      <c r="S1073" s="228">
        <v>0</v>
      </c>
      <c r="T1073" s="229">
        <f>S1073*H1073</f>
        <v>0</v>
      </c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R1073" s="230" t="s">
        <v>240</v>
      </c>
      <c r="AT1073" s="230" t="s">
        <v>156</v>
      </c>
      <c r="AU1073" s="230" t="s">
        <v>88</v>
      </c>
      <c r="AY1073" s="18" t="s">
        <v>153</v>
      </c>
      <c r="BE1073" s="231">
        <f>IF(N1073="základní",J1073,0)</f>
        <v>0</v>
      </c>
      <c r="BF1073" s="231">
        <f>IF(N1073="snížená",J1073,0)</f>
        <v>0</v>
      </c>
      <c r="BG1073" s="231">
        <f>IF(N1073="zákl. přenesená",J1073,0)</f>
        <v>0</v>
      </c>
      <c r="BH1073" s="231">
        <f>IF(N1073="sníž. přenesená",J1073,0)</f>
        <v>0</v>
      </c>
      <c r="BI1073" s="231">
        <f>IF(N1073="nulová",J1073,0)</f>
        <v>0</v>
      </c>
      <c r="BJ1073" s="18" t="s">
        <v>86</v>
      </c>
      <c r="BK1073" s="231">
        <f>ROUND(I1073*H1073,2)</f>
        <v>0</v>
      </c>
      <c r="BL1073" s="18" t="s">
        <v>240</v>
      </c>
      <c r="BM1073" s="230" t="s">
        <v>1543</v>
      </c>
    </row>
    <row r="1074" s="13" customFormat="1">
      <c r="A1074" s="13"/>
      <c r="B1074" s="232"/>
      <c r="C1074" s="233"/>
      <c r="D1074" s="234" t="s">
        <v>163</v>
      </c>
      <c r="E1074" s="235" t="s">
        <v>1</v>
      </c>
      <c r="F1074" s="236" t="s">
        <v>1544</v>
      </c>
      <c r="G1074" s="233"/>
      <c r="H1074" s="237">
        <v>28.800000000000001</v>
      </c>
      <c r="I1074" s="238"/>
      <c r="J1074" s="233"/>
      <c r="K1074" s="233"/>
      <c r="L1074" s="239"/>
      <c r="M1074" s="240"/>
      <c r="N1074" s="241"/>
      <c r="O1074" s="241"/>
      <c r="P1074" s="241"/>
      <c r="Q1074" s="241"/>
      <c r="R1074" s="241"/>
      <c r="S1074" s="241"/>
      <c r="T1074" s="242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3" t="s">
        <v>163</v>
      </c>
      <c r="AU1074" s="243" t="s">
        <v>88</v>
      </c>
      <c r="AV1074" s="13" t="s">
        <v>88</v>
      </c>
      <c r="AW1074" s="13" t="s">
        <v>35</v>
      </c>
      <c r="AX1074" s="13" t="s">
        <v>78</v>
      </c>
      <c r="AY1074" s="243" t="s">
        <v>153</v>
      </c>
    </row>
    <row r="1075" s="13" customFormat="1">
      <c r="A1075" s="13"/>
      <c r="B1075" s="232"/>
      <c r="C1075" s="233"/>
      <c r="D1075" s="234" t="s">
        <v>163</v>
      </c>
      <c r="E1075" s="235" t="s">
        <v>1</v>
      </c>
      <c r="F1075" s="236" t="s">
        <v>1545</v>
      </c>
      <c r="G1075" s="233"/>
      <c r="H1075" s="237">
        <v>144.72300000000001</v>
      </c>
      <c r="I1075" s="238"/>
      <c r="J1075" s="233"/>
      <c r="K1075" s="233"/>
      <c r="L1075" s="239"/>
      <c r="M1075" s="240"/>
      <c r="N1075" s="241"/>
      <c r="O1075" s="241"/>
      <c r="P1075" s="241"/>
      <c r="Q1075" s="241"/>
      <c r="R1075" s="241"/>
      <c r="S1075" s="241"/>
      <c r="T1075" s="242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3" t="s">
        <v>163</v>
      </c>
      <c r="AU1075" s="243" t="s">
        <v>88</v>
      </c>
      <c r="AV1075" s="13" t="s">
        <v>88</v>
      </c>
      <c r="AW1075" s="13" t="s">
        <v>35</v>
      </c>
      <c r="AX1075" s="13" t="s">
        <v>78</v>
      </c>
      <c r="AY1075" s="243" t="s">
        <v>153</v>
      </c>
    </row>
    <row r="1076" s="14" customFormat="1">
      <c r="A1076" s="14"/>
      <c r="B1076" s="244"/>
      <c r="C1076" s="245"/>
      <c r="D1076" s="234" t="s">
        <v>163</v>
      </c>
      <c r="E1076" s="246" t="s">
        <v>1</v>
      </c>
      <c r="F1076" s="247" t="s">
        <v>167</v>
      </c>
      <c r="G1076" s="245"/>
      <c r="H1076" s="248">
        <v>173.523</v>
      </c>
      <c r="I1076" s="249"/>
      <c r="J1076" s="245"/>
      <c r="K1076" s="245"/>
      <c r="L1076" s="250"/>
      <c r="M1076" s="251"/>
      <c r="N1076" s="252"/>
      <c r="O1076" s="252"/>
      <c r="P1076" s="252"/>
      <c r="Q1076" s="252"/>
      <c r="R1076" s="252"/>
      <c r="S1076" s="252"/>
      <c r="T1076" s="25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4" t="s">
        <v>163</v>
      </c>
      <c r="AU1076" s="254" t="s">
        <v>88</v>
      </c>
      <c r="AV1076" s="14" t="s">
        <v>161</v>
      </c>
      <c r="AW1076" s="14" t="s">
        <v>35</v>
      </c>
      <c r="AX1076" s="14" t="s">
        <v>86</v>
      </c>
      <c r="AY1076" s="254" t="s">
        <v>153</v>
      </c>
    </row>
    <row r="1077" s="2" customFormat="1" ht="49.05" customHeight="1">
      <c r="A1077" s="39"/>
      <c r="B1077" s="40"/>
      <c r="C1077" s="268" t="s">
        <v>1546</v>
      </c>
      <c r="D1077" s="268" t="s">
        <v>509</v>
      </c>
      <c r="E1077" s="269" t="s">
        <v>1536</v>
      </c>
      <c r="F1077" s="270" t="s">
        <v>1537</v>
      </c>
      <c r="G1077" s="271" t="s">
        <v>170</v>
      </c>
      <c r="H1077" s="272">
        <v>211.87200000000001</v>
      </c>
      <c r="I1077" s="273"/>
      <c r="J1077" s="274">
        <f>ROUND(I1077*H1077,2)</f>
        <v>0</v>
      </c>
      <c r="K1077" s="270" t="s">
        <v>160</v>
      </c>
      <c r="L1077" s="275"/>
      <c r="M1077" s="276" t="s">
        <v>1</v>
      </c>
      <c r="N1077" s="277" t="s">
        <v>43</v>
      </c>
      <c r="O1077" s="92"/>
      <c r="P1077" s="228">
        <f>O1077*H1077</f>
        <v>0</v>
      </c>
      <c r="Q1077" s="228">
        <v>0.0047000000000000002</v>
      </c>
      <c r="R1077" s="228">
        <f>Q1077*H1077</f>
        <v>0.99579840000000008</v>
      </c>
      <c r="S1077" s="228">
        <v>0</v>
      </c>
      <c r="T1077" s="229">
        <f>S1077*H1077</f>
        <v>0</v>
      </c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R1077" s="230" t="s">
        <v>332</v>
      </c>
      <c r="AT1077" s="230" t="s">
        <v>509</v>
      </c>
      <c r="AU1077" s="230" t="s">
        <v>88</v>
      </c>
      <c r="AY1077" s="18" t="s">
        <v>153</v>
      </c>
      <c r="BE1077" s="231">
        <f>IF(N1077="základní",J1077,0)</f>
        <v>0</v>
      </c>
      <c r="BF1077" s="231">
        <f>IF(N1077="snížená",J1077,0)</f>
        <v>0</v>
      </c>
      <c r="BG1077" s="231">
        <f>IF(N1077="zákl. přenesená",J1077,0)</f>
        <v>0</v>
      </c>
      <c r="BH1077" s="231">
        <f>IF(N1077="sníž. přenesená",J1077,0)</f>
        <v>0</v>
      </c>
      <c r="BI1077" s="231">
        <f>IF(N1077="nulová",J1077,0)</f>
        <v>0</v>
      </c>
      <c r="BJ1077" s="18" t="s">
        <v>86</v>
      </c>
      <c r="BK1077" s="231">
        <f>ROUND(I1077*H1077,2)</f>
        <v>0</v>
      </c>
      <c r="BL1077" s="18" t="s">
        <v>240</v>
      </c>
      <c r="BM1077" s="230" t="s">
        <v>1547</v>
      </c>
    </row>
    <row r="1078" s="13" customFormat="1">
      <c r="A1078" s="13"/>
      <c r="B1078" s="232"/>
      <c r="C1078" s="233"/>
      <c r="D1078" s="234" t="s">
        <v>163</v>
      </c>
      <c r="E1078" s="233"/>
      <c r="F1078" s="236" t="s">
        <v>1548</v>
      </c>
      <c r="G1078" s="233"/>
      <c r="H1078" s="237">
        <v>211.87200000000001</v>
      </c>
      <c r="I1078" s="238"/>
      <c r="J1078" s="233"/>
      <c r="K1078" s="233"/>
      <c r="L1078" s="239"/>
      <c r="M1078" s="240"/>
      <c r="N1078" s="241"/>
      <c r="O1078" s="241"/>
      <c r="P1078" s="241"/>
      <c r="Q1078" s="241"/>
      <c r="R1078" s="241"/>
      <c r="S1078" s="241"/>
      <c r="T1078" s="242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3" t="s">
        <v>163</v>
      </c>
      <c r="AU1078" s="243" t="s">
        <v>88</v>
      </c>
      <c r="AV1078" s="13" t="s">
        <v>88</v>
      </c>
      <c r="AW1078" s="13" t="s">
        <v>4</v>
      </c>
      <c r="AX1078" s="13" t="s">
        <v>86</v>
      </c>
      <c r="AY1078" s="243" t="s">
        <v>153</v>
      </c>
    </row>
    <row r="1079" s="2" customFormat="1" ht="24.15" customHeight="1">
      <c r="A1079" s="39"/>
      <c r="B1079" s="40"/>
      <c r="C1079" s="219" t="s">
        <v>1549</v>
      </c>
      <c r="D1079" s="219" t="s">
        <v>156</v>
      </c>
      <c r="E1079" s="220" t="s">
        <v>1550</v>
      </c>
      <c r="F1079" s="221" t="s">
        <v>1551</v>
      </c>
      <c r="G1079" s="222" t="s">
        <v>196</v>
      </c>
      <c r="H1079" s="223">
        <v>76.170000000000002</v>
      </c>
      <c r="I1079" s="224"/>
      <c r="J1079" s="225">
        <f>ROUND(I1079*H1079,2)</f>
        <v>0</v>
      </c>
      <c r="K1079" s="221" t="s">
        <v>160</v>
      </c>
      <c r="L1079" s="45"/>
      <c r="M1079" s="226" t="s">
        <v>1</v>
      </c>
      <c r="N1079" s="227" t="s">
        <v>43</v>
      </c>
      <c r="O1079" s="92"/>
      <c r="P1079" s="228">
        <f>O1079*H1079</f>
        <v>0</v>
      </c>
      <c r="Q1079" s="228">
        <v>0.00020000000000000001</v>
      </c>
      <c r="R1079" s="228">
        <f>Q1079*H1079</f>
        <v>0.015234000000000001</v>
      </c>
      <c r="S1079" s="228">
        <v>0</v>
      </c>
      <c r="T1079" s="229">
        <f>S1079*H1079</f>
        <v>0</v>
      </c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R1079" s="230" t="s">
        <v>240</v>
      </c>
      <c r="AT1079" s="230" t="s">
        <v>156</v>
      </c>
      <c r="AU1079" s="230" t="s">
        <v>88</v>
      </c>
      <c r="AY1079" s="18" t="s">
        <v>153</v>
      </c>
      <c r="BE1079" s="231">
        <f>IF(N1079="základní",J1079,0)</f>
        <v>0</v>
      </c>
      <c r="BF1079" s="231">
        <f>IF(N1079="snížená",J1079,0)</f>
        <v>0</v>
      </c>
      <c r="BG1079" s="231">
        <f>IF(N1079="zákl. přenesená",J1079,0)</f>
        <v>0</v>
      </c>
      <c r="BH1079" s="231">
        <f>IF(N1079="sníž. přenesená",J1079,0)</f>
        <v>0</v>
      </c>
      <c r="BI1079" s="231">
        <f>IF(N1079="nulová",J1079,0)</f>
        <v>0</v>
      </c>
      <c r="BJ1079" s="18" t="s">
        <v>86</v>
      </c>
      <c r="BK1079" s="231">
        <f>ROUND(I1079*H1079,2)</f>
        <v>0</v>
      </c>
      <c r="BL1079" s="18" t="s">
        <v>240</v>
      </c>
      <c r="BM1079" s="230" t="s">
        <v>1552</v>
      </c>
    </row>
    <row r="1080" s="13" customFormat="1">
      <c r="A1080" s="13"/>
      <c r="B1080" s="232"/>
      <c r="C1080" s="233"/>
      <c r="D1080" s="234" t="s">
        <v>163</v>
      </c>
      <c r="E1080" s="235" t="s">
        <v>1</v>
      </c>
      <c r="F1080" s="236" t="s">
        <v>1553</v>
      </c>
      <c r="G1080" s="233"/>
      <c r="H1080" s="237">
        <v>76.170000000000002</v>
      </c>
      <c r="I1080" s="238"/>
      <c r="J1080" s="233"/>
      <c r="K1080" s="233"/>
      <c r="L1080" s="239"/>
      <c r="M1080" s="240"/>
      <c r="N1080" s="241"/>
      <c r="O1080" s="241"/>
      <c r="P1080" s="241"/>
      <c r="Q1080" s="241"/>
      <c r="R1080" s="241"/>
      <c r="S1080" s="241"/>
      <c r="T1080" s="242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3" t="s">
        <v>163</v>
      </c>
      <c r="AU1080" s="243" t="s">
        <v>88</v>
      </c>
      <c r="AV1080" s="13" t="s">
        <v>88</v>
      </c>
      <c r="AW1080" s="13" t="s">
        <v>35</v>
      </c>
      <c r="AX1080" s="13" t="s">
        <v>86</v>
      </c>
      <c r="AY1080" s="243" t="s">
        <v>153</v>
      </c>
    </row>
    <row r="1081" s="2" customFormat="1" ht="49.05" customHeight="1">
      <c r="A1081" s="39"/>
      <c r="B1081" s="40"/>
      <c r="C1081" s="268" t="s">
        <v>1554</v>
      </c>
      <c r="D1081" s="268" t="s">
        <v>509</v>
      </c>
      <c r="E1081" s="269" t="s">
        <v>1536</v>
      </c>
      <c r="F1081" s="270" t="s">
        <v>1537</v>
      </c>
      <c r="G1081" s="271" t="s">
        <v>170</v>
      </c>
      <c r="H1081" s="272">
        <v>47.987000000000002</v>
      </c>
      <c r="I1081" s="273"/>
      <c r="J1081" s="274">
        <f>ROUND(I1081*H1081,2)</f>
        <v>0</v>
      </c>
      <c r="K1081" s="270" t="s">
        <v>160</v>
      </c>
      <c r="L1081" s="275"/>
      <c r="M1081" s="276" t="s">
        <v>1</v>
      </c>
      <c r="N1081" s="277" t="s">
        <v>43</v>
      </c>
      <c r="O1081" s="92"/>
      <c r="P1081" s="228">
        <f>O1081*H1081</f>
        <v>0</v>
      </c>
      <c r="Q1081" s="228">
        <v>0.0047000000000000002</v>
      </c>
      <c r="R1081" s="228">
        <f>Q1081*H1081</f>
        <v>0.22553890000000001</v>
      </c>
      <c r="S1081" s="228">
        <v>0</v>
      </c>
      <c r="T1081" s="229">
        <f>S1081*H1081</f>
        <v>0</v>
      </c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R1081" s="230" t="s">
        <v>332</v>
      </c>
      <c r="AT1081" s="230" t="s">
        <v>509</v>
      </c>
      <c r="AU1081" s="230" t="s">
        <v>88</v>
      </c>
      <c r="AY1081" s="18" t="s">
        <v>153</v>
      </c>
      <c r="BE1081" s="231">
        <f>IF(N1081="základní",J1081,0)</f>
        <v>0</v>
      </c>
      <c r="BF1081" s="231">
        <f>IF(N1081="snížená",J1081,0)</f>
        <v>0</v>
      </c>
      <c r="BG1081" s="231">
        <f>IF(N1081="zákl. přenesená",J1081,0)</f>
        <v>0</v>
      </c>
      <c r="BH1081" s="231">
        <f>IF(N1081="sníž. přenesená",J1081,0)</f>
        <v>0</v>
      </c>
      <c r="BI1081" s="231">
        <f>IF(N1081="nulová",J1081,0)</f>
        <v>0</v>
      </c>
      <c r="BJ1081" s="18" t="s">
        <v>86</v>
      </c>
      <c r="BK1081" s="231">
        <f>ROUND(I1081*H1081,2)</f>
        <v>0</v>
      </c>
      <c r="BL1081" s="18" t="s">
        <v>240</v>
      </c>
      <c r="BM1081" s="230" t="s">
        <v>1555</v>
      </c>
    </row>
    <row r="1082" s="13" customFormat="1">
      <c r="A1082" s="13"/>
      <c r="B1082" s="232"/>
      <c r="C1082" s="233"/>
      <c r="D1082" s="234" t="s">
        <v>163</v>
      </c>
      <c r="E1082" s="233"/>
      <c r="F1082" s="236" t="s">
        <v>1556</v>
      </c>
      <c r="G1082" s="233"/>
      <c r="H1082" s="237">
        <v>47.987000000000002</v>
      </c>
      <c r="I1082" s="238"/>
      <c r="J1082" s="233"/>
      <c r="K1082" s="233"/>
      <c r="L1082" s="239"/>
      <c r="M1082" s="240"/>
      <c r="N1082" s="241"/>
      <c r="O1082" s="241"/>
      <c r="P1082" s="241"/>
      <c r="Q1082" s="241"/>
      <c r="R1082" s="241"/>
      <c r="S1082" s="241"/>
      <c r="T1082" s="242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3" t="s">
        <v>163</v>
      </c>
      <c r="AU1082" s="243" t="s">
        <v>88</v>
      </c>
      <c r="AV1082" s="13" t="s">
        <v>88</v>
      </c>
      <c r="AW1082" s="13" t="s">
        <v>4</v>
      </c>
      <c r="AX1082" s="13" t="s">
        <v>86</v>
      </c>
      <c r="AY1082" s="243" t="s">
        <v>153</v>
      </c>
    </row>
    <row r="1083" s="2" customFormat="1" ht="16.5" customHeight="1">
      <c r="A1083" s="39"/>
      <c r="B1083" s="40"/>
      <c r="C1083" s="219" t="s">
        <v>1557</v>
      </c>
      <c r="D1083" s="219" t="s">
        <v>156</v>
      </c>
      <c r="E1083" s="220" t="s">
        <v>1558</v>
      </c>
      <c r="F1083" s="221" t="s">
        <v>1559</v>
      </c>
      <c r="G1083" s="222" t="s">
        <v>355</v>
      </c>
      <c r="H1083" s="223">
        <v>11</v>
      </c>
      <c r="I1083" s="224"/>
      <c r="J1083" s="225">
        <f>ROUND(I1083*H1083,2)</f>
        <v>0</v>
      </c>
      <c r="K1083" s="221" t="s">
        <v>1</v>
      </c>
      <c r="L1083" s="45"/>
      <c r="M1083" s="226" t="s">
        <v>1</v>
      </c>
      <c r="N1083" s="227" t="s">
        <v>43</v>
      </c>
      <c r="O1083" s="92"/>
      <c r="P1083" s="228">
        <f>O1083*H1083</f>
        <v>0</v>
      </c>
      <c r="Q1083" s="228">
        <v>0.00029999999999999997</v>
      </c>
      <c r="R1083" s="228">
        <f>Q1083*H1083</f>
        <v>0.0032999999999999995</v>
      </c>
      <c r="S1083" s="228">
        <v>0</v>
      </c>
      <c r="T1083" s="229">
        <f>S1083*H1083</f>
        <v>0</v>
      </c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R1083" s="230" t="s">
        <v>240</v>
      </c>
      <c r="AT1083" s="230" t="s">
        <v>156</v>
      </c>
      <c r="AU1083" s="230" t="s">
        <v>88</v>
      </c>
      <c r="AY1083" s="18" t="s">
        <v>153</v>
      </c>
      <c r="BE1083" s="231">
        <f>IF(N1083="základní",J1083,0)</f>
        <v>0</v>
      </c>
      <c r="BF1083" s="231">
        <f>IF(N1083="snížená",J1083,0)</f>
        <v>0</v>
      </c>
      <c r="BG1083" s="231">
        <f>IF(N1083="zákl. přenesená",J1083,0)</f>
        <v>0</v>
      </c>
      <c r="BH1083" s="231">
        <f>IF(N1083="sníž. přenesená",J1083,0)</f>
        <v>0</v>
      </c>
      <c r="BI1083" s="231">
        <f>IF(N1083="nulová",J1083,0)</f>
        <v>0</v>
      </c>
      <c r="BJ1083" s="18" t="s">
        <v>86</v>
      </c>
      <c r="BK1083" s="231">
        <f>ROUND(I1083*H1083,2)</f>
        <v>0</v>
      </c>
      <c r="BL1083" s="18" t="s">
        <v>240</v>
      </c>
      <c r="BM1083" s="230" t="s">
        <v>1560</v>
      </c>
    </row>
    <row r="1084" s="13" customFormat="1">
      <c r="A1084" s="13"/>
      <c r="B1084" s="232"/>
      <c r="C1084" s="233"/>
      <c r="D1084" s="234" t="s">
        <v>163</v>
      </c>
      <c r="E1084" s="235" t="s">
        <v>1</v>
      </c>
      <c r="F1084" s="236" t="s">
        <v>1561</v>
      </c>
      <c r="G1084" s="233"/>
      <c r="H1084" s="237">
        <v>11</v>
      </c>
      <c r="I1084" s="238"/>
      <c r="J1084" s="233"/>
      <c r="K1084" s="233"/>
      <c r="L1084" s="239"/>
      <c r="M1084" s="240"/>
      <c r="N1084" s="241"/>
      <c r="O1084" s="241"/>
      <c r="P1084" s="241"/>
      <c r="Q1084" s="241"/>
      <c r="R1084" s="241"/>
      <c r="S1084" s="241"/>
      <c r="T1084" s="242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3" t="s">
        <v>163</v>
      </c>
      <c r="AU1084" s="243" t="s">
        <v>88</v>
      </c>
      <c r="AV1084" s="13" t="s">
        <v>88</v>
      </c>
      <c r="AW1084" s="13" t="s">
        <v>35</v>
      </c>
      <c r="AX1084" s="13" t="s">
        <v>86</v>
      </c>
      <c r="AY1084" s="243" t="s">
        <v>153</v>
      </c>
    </row>
    <row r="1085" s="2" customFormat="1" ht="24.15" customHeight="1">
      <c r="A1085" s="39"/>
      <c r="B1085" s="40"/>
      <c r="C1085" s="219" t="s">
        <v>1562</v>
      </c>
      <c r="D1085" s="219" t="s">
        <v>156</v>
      </c>
      <c r="E1085" s="220" t="s">
        <v>1563</v>
      </c>
      <c r="F1085" s="221" t="s">
        <v>1564</v>
      </c>
      <c r="G1085" s="222" t="s">
        <v>170</v>
      </c>
      <c r="H1085" s="223">
        <v>57.128</v>
      </c>
      <c r="I1085" s="224"/>
      <c r="J1085" s="225">
        <f>ROUND(I1085*H1085,2)</f>
        <v>0</v>
      </c>
      <c r="K1085" s="221" t="s">
        <v>160</v>
      </c>
      <c r="L1085" s="45"/>
      <c r="M1085" s="226" t="s">
        <v>1</v>
      </c>
      <c r="N1085" s="227" t="s">
        <v>43</v>
      </c>
      <c r="O1085" s="92"/>
      <c r="P1085" s="228">
        <f>O1085*H1085</f>
        <v>0</v>
      </c>
      <c r="Q1085" s="228">
        <v>4.0000000000000003E-05</v>
      </c>
      <c r="R1085" s="228">
        <f>Q1085*H1085</f>
        <v>0.0022851200000000003</v>
      </c>
      <c r="S1085" s="228">
        <v>0</v>
      </c>
      <c r="T1085" s="229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30" t="s">
        <v>240</v>
      </c>
      <c r="AT1085" s="230" t="s">
        <v>156</v>
      </c>
      <c r="AU1085" s="230" t="s">
        <v>88</v>
      </c>
      <c r="AY1085" s="18" t="s">
        <v>153</v>
      </c>
      <c r="BE1085" s="231">
        <f>IF(N1085="základní",J1085,0)</f>
        <v>0</v>
      </c>
      <c r="BF1085" s="231">
        <f>IF(N1085="snížená",J1085,0)</f>
        <v>0</v>
      </c>
      <c r="BG1085" s="231">
        <f>IF(N1085="zákl. přenesená",J1085,0)</f>
        <v>0</v>
      </c>
      <c r="BH1085" s="231">
        <f>IF(N1085="sníž. přenesená",J1085,0)</f>
        <v>0</v>
      </c>
      <c r="BI1085" s="231">
        <f>IF(N1085="nulová",J1085,0)</f>
        <v>0</v>
      </c>
      <c r="BJ1085" s="18" t="s">
        <v>86</v>
      </c>
      <c r="BK1085" s="231">
        <f>ROUND(I1085*H1085,2)</f>
        <v>0</v>
      </c>
      <c r="BL1085" s="18" t="s">
        <v>240</v>
      </c>
      <c r="BM1085" s="230" t="s">
        <v>1565</v>
      </c>
    </row>
    <row r="1086" s="13" customFormat="1">
      <c r="A1086" s="13"/>
      <c r="B1086" s="232"/>
      <c r="C1086" s="233"/>
      <c r="D1086" s="234" t="s">
        <v>163</v>
      </c>
      <c r="E1086" s="235" t="s">
        <v>1</v>
      </c>
      <c r="F1086" s="236" t="s">
        <v>1566</v>
      </c>
      <c r="G1086" s="233"/>
      <c r="H1086" s="237">
        <v>57.127499999999998</v>
      </c>
      <c r="I1086" s="238"/>
      <c r="J1086" s="233"/>
      <c r="K1086" s="233"/>
      <c r="L1086" s="239"/>
      <c r="M1086" s="240"/>
      <c r="N1086" s="241"/>
      <c r="O1086" s="241"/>
      <c r="P1086" s="241"/>
      <c r="Q1086" s="241"/>
      <c r="R1086" s="241"/>
      <c r="S1086" s="241"/>
      <c r="T1086" s="242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3" t="s">
        <v>163</v>
      </c>
      <c r="AU1086" s="243" t="s">
        <v>88</v>
      </c>
      <c r="AV1086" s="13" t="s">
        <v>88</v>
      </c>
      <c r="AW1086" s="13" t="s">
        <v>35</v>
      </c>
      <c r="AX1086" s="13" t="s">
        <v>86</v>
      </c>
      <c r="AY1086" s="243" t="s">
        <v>153</v>
      </c>
    </row>
    <row r="1087" s="2" customFormat="1" ht="24.15" customHeight="1">
      <c r="A1087" s="39"/>
      <c r="B1087" s="40"/>
      <c r="C1087" s="268" t="s">
        <v>1567</v>
      </c>
      <c r="D1087" s="268" t="s">
        <v>509</v>
      </c>
      <c r="E1087" s="269" t="s">
        <v>1568</v>
      </c>
      <c r="F1087" s="270" t="s">
        <v>1569</v>
      </c>
      <c r="G1087" s="271" t="s">
        <v>170</v>
      </c>
      <c r="H1087" s="272">
        <v>69.753</v>
      </c>
      <c r="I1087" s="273"/>
      <c r="J1087" s="274">
        <f>ROUND(I1087*H1087,2)</f>
        <v>0</v>
      </c>
      <c r="K1087" s="270" t="s">
        <v>160</v>
      </c>
      <c r="L1087" s="275"/>
      <c r="M1087" s="276" t="s">
        <v>1</v>
      </c>
      <c r="N1087" s="277" t="s">
        <v>43</v>
      </c>
      <c r="O1087" s="92"/>
      <c r="P1087" s="228">
        <f>O1087*H1087</f>
        <v>0</v>
      </c>
      <c r="Q1087" s="228">
        <v>0.00029999999999999997</v>
      </c>
      <c r="R1087" s="228">
        <f>Q1087*H1087</f>
        <v>0.020925899999999997</v>
      </c>
      <c r="S1087" s="228">
        <v>0</v>
      </c>
      <c r="T1087" s="229">
        <f>S1087*H1087</f>
        <v>0</v>
      </c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R1087" s="230" t="s">
        <v>332</v>
      </c>
      <c r="AT1087" s="230" t="s">
        <v>509</v>
      </c>
      <c r="AU1087" s="230" t="s">
        <v>88</v>
      </c>
      <c r="AY1087" s="18" t="s">
        <v>153</v>
      </c>
      <c r="BE1087" s="231">
        <f>IF(N1087="základní",J1087,0)</f>
        <v>0</v>
      </c>
      <c r="BF1087" s="231">
        <f>IF(N1087="snížená",J1087,0)</f>
        <v>0</v>
      </c>
      <c r="BG1087" s="231">
        <f>IF(N1087="zákl. přenesená",J1087,0)</f>
        <v>0</v>
      </c>
      <c r="BH1087" s="231">
        <f>IF(N1087="sníž. přenesená",J1087,0)</f>
        <v>0</v>
      </c>
      <c r="BI1087" s="231">
        <f>IF(N1087="nulová",J1087,0)</f>
        <v>0</v>
      </c>
      <c r="BJ1087" s="18" t="s">
        <v>86</v>
      </c>
      <c r="BK1087" s="231">
        <f>ROUND(I1087*H1087,2)</f>
        <v>0</v>
      </c>
      <c r="BL1087" s="18" t="s">
        <v>240</v>
      </c>
      <c r="BM1087" s="230" t="s">
        <v>1570</v>
      </c>
    </row>
    <row r="1088" s="13" customFormat="1">
      <c r="A1088" s="13"/>
      <c r="B1088" s="232"/>
      <c r="C1088" s="233"/>
      <c r="D1088" s="234" t="s">
        <v>163</v>
      </c>
      <c r="E1088" s="233"/>
      <c r="F1088" s="236" t="s">
        <v>1571</v>
      </c>
      <c r="G1088" s="233"/>
      <c r="H1088" s="237">
        <v>69.753</v>
      </c>
      <c r="I1088" s="238"/>
      <c r="J1088" s="233"/>
      <c r="K1088" s="233"/>
      <c r="L1088" s="239"/>
      <c r="M1088" s="240"/>
      <c r="N1088" s="241"/>
      <c r="O1088" s="241"/>
      <c r="P1088" s="241"/>
      <c r="Q1088" s="241"/>
      <c r="R1088" s="241"/>
      <c r="S1088" s="241"/>
      <c r="T1088" s="242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3" t="s">
        <v>163</v>
      </c>
      <c r="AU1088" s="243" t="s">
        <v>88</v>
      </c>
      <c r="AV1088" s="13" t="s">
        <v>88</v>
      </c>
      <c r="AW1088" s="13" t="s">
        <v>4</v>
      </c>
      <c r="AX1088" s="13" t="s">
        <v>86</v>
      </c>
      <c r="AY1088" s="243" t="s">
        <v>153</v>
      </c>
    </row>
    <row r="1089" s="2" customFormat="1" ht="24.15" customHeight="1">
      <c r="A1089" s="39"/>
      <c r="B1089" s="40"/>
      <c r="C1089" s="219" t="s">
        <v>1572</v>
      </c>
      <c r="D1089" s="219" t="s">
        <v>156</v>
      </c>
      <c r="E1089" s="220" t="s">
        <v>1573</v>
      </c>
      <c r="F1089" s="221" t="s">
        <v>1574</v>
      </c>
      <c r="G1089" s="222" t="s">
        <v>170</v>
      </c>
      <c r="H1089" s="223">
        <v>57.128</v>
      </c>
      <c r="I1089" s="224"/>
      <c r="J1089" s="225">
        <f>ROUND(I1089*H1089,2)</f>
        <v>0</v>
      </c>
      <c r="K1089" s="221" t="s">
        <v>160</v>
      </c>
      <c r="L1089" s="45"/>
      <c r="M1089" s="226" t="s">
        <v>1</v>
      </c>
      <c r="N1089" s="227" t="s">
        <v>43</v>
      </c>
      <c r="O1089" s="92"/>
      <c r="P1089" s="228">
        <f>O1089*H1089</f>
        <v>0</v>
      </c>
      <c r="Q1089" s="228">
        <v>0</v>
      </c>
      <c r="R1089" s="228">
        <f>Q1089*H1089</f>
        <v>0</v>
      </c>
      <c r="S1089" s="228">
        <v>0</v>
      </c>
      <c r="T1089" s="229">
        <f>S1089*H1089</f>
        <v>0</v>
      </c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R1089" s="230" t="s">
        <v>240</v>
      </c>
      <c r="AT1089" s="230" t="s">
        <v>156</v>
      </c>
      <c r="AU1089" s="230" t="s">
        <v>88</v>
      </c>
      <c r="AY1089" s="18" t="s">
        <v>153</v>
      </c>
      <c r="BE1089" s="231">
        <f>IF(N1089="základní",J1089,0)</f>
        <v>0</v>
      </c>
      <c r="BF1089" s="231">
        <f>IF(N1089="snížená",J1089,0)</f>
        <v>0</v>
      </c>
      <c r="BG1089" s="231">
        <f>IF(N1089="zákl. přenesená",J1089,0)</f>
        <v>0</v>
      </c>
      <c r="BH1089" s="231">
        <f>IF(N1089="sníž. přenesená",J1089,0)</f>
        <v>0</v>
      </c>
      <c r="BI1089" s="231">
        <f>IF(N1089="nulová",J1089,0)</f>
        <v>0</v>
      </c>
      <c r="BJ1089" s="18" t="s">
        <v>86</v>
      </c>
      <c r="BK1089" s="231">
        <f>ROUND(I1089*H1089,2)</f>
        <v>0</v>
      </c>
      <c r="BL1089" s="18" t="s">
        <v>240</v>
      </c>
      <c r="BM1089" s="230" t="s">
        <v>1575</v>
      </c>
    </row>
    <row r="1090" s="13" customFormat="1">
      <c r="A1090" s="13"/>
      <c r="B1090" s="232"/>
      <c r="C1090" s="233"/>
      <c r="D1090" s="234" t="s">
        <v>163</v>
      </c>
      <c r="E1090" s="235" t="s">
        <v>1</v>
      </c>
      <c r="F1090" s="236" t="s">
        <v>1566</v>
      </c>
      <c r="G1090" s="233"/>
      <c r="H1090" s="237">
        <v>57.127499999999998</v>
      </c>
      <c r="I1090" s="238"/>
      <c r="J1090" s="233"/>
      <c r="K1090" s="233"/>
      <c r="L1090" s="239"/>
      <c r="M1090" s="240"/>
      <c r="N1090" s="241"/>
      <c r="O1090" s="241"/>
      <c r="P1090" s="241"/>
      <c r="Q1090" s="241"/>
      <c r="R1090" s="241"/>
      <c r="S1090" s="241"/>
      <c r="T1090" s="24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3" t="s">
        <v>163</v>
      </c>
      <c r="AU1090" s="243" t="s">
        <v>88</v>
      </c>
      <c r="AV1090" s="13" t="s">
        <v>88</v>
      </c>
      <c r="AW1090" s="13" t="s">
        <v>35</v>
      </c>
      <c r="AX1090" s="13" t="s">
        <v>86</v>
      </c>
      <c r="AY1090" s="243" t="s">
        <v>153</v>
      </c>
    </row>
    <row r="1091" s="2" customFormat="1" ht="16.5" customHeight="1">
      <c r="A1091" s="39"/>
      <c r="B1091" s="40"/>
      <c r="C1091" s="268" t="s">
        <v>1576</v>
      </c>
      <c r="D1091" s="268" t="s">
        <v>509</v>
      </c>
      <c r="E1091" s="269" t="s">
        <v>1577</v>
      </c>
      <c r="F1091" s="270" t="s">
        <v>1578</v>
      </c>
      <c r="G1091" s="271" t="s">
        <v>170</v>
      </c>
      <c r="H1091" s="272">
        <v>59.984000000000002</v>
      </c>
      <c r="I1091" s="273"/>
      <c r="J1091" s="274">
        <f>ROUND(I1091*H1091,2)</f>
        <v>0</v>
      </c>
      <c r="K1091" s="270" t="s">
        <v>160</v>
      </c>
      <c r="L1091" s="275"/>
      <c r="M1091" s="276" t="s">
        <v>1</v>
      </c>
      <c r="N1091" s="277" t="s">
        <v>43</v>
      </c>
      <c r="O1091" s="92"/>
      <c r="P1091" s="228">
        <f>O1091*H1091</f>
        <v>0</v>
      </c>
      <c r="Q1091" s="228">
        <v>0.00020000000000000001</v>
      </c>
      <c r="R1091" s="228">
        <f>Q1091*H1091</f>
        <v>0.0119968</v>
      </c>
      <c r="S1091" s="228">
        <v>0</v>
      </c>
      <c r="T1091" s="229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30" t="s">
        <v>332</v>
      </c>
      <c r="AT1091" s="230" t="s">
        <v>509</v>
      </c>
      <c r="AU1091" s="230" t="s">
        <v>88</v>
      </c>
      <c r="AY1091" s="18" t="s">
        <v>153</v>
      </c>
      <c r="BE1091" s="231">
        <f>IF(N1091="základní",J1091,0)</f>
        <v>0</v>
      </c>
      <c r="BF1091" s="231">
        <f>IF(N1091="snížená",J1091,0)</f>
        <v>0</v>
      </c>
      <c r="BG1091" s="231">
        <f>IF(N1091="zákl. přenesená",J1091,0)</f>
        <v>0</v>
      </c>
      <c r="BH1091" s="231">
        <f>IF(N1091="sníž. přenesená",J1091,0)</f>
        <v>0</v>
      </c>
      <c r="BI1091" s="231">
        <f>IF(N1091="nulová",J1091,0)</f>
        <v>0</v>
      </c>
      <c r="BJ1091" s="18" t="s">
        <v>86</v>
      </c>
      <c r="BK1091" s="231">
        <f>ROUND(I1091*H1091,2)</f>
        <v>0</v>
      </c>
      <c r="BL1091" s="18" t="s">
        <v>240</v>
      </c>
      <c r="BM1091" s="230" t="s">
        <v>1579</v>
      </c>
    </row>
    <row r="1092" s="13" customFormat="1">
      <c r="A1092" s="13"/>
      <c r="B1092" s="232"/>
      <c r="C1092" s="233"/>
      <c r="D1092" s="234" t="s">
        <v>163</v>
      </c>
      <c r="E1092" s="233"/>
      <c r="F1092" s="236" t="s">
        <v>1580</v>
      </c>
      <c r="G1092" s="233"/>
      <c r="H1092" s="237">
        <v>59.984000000000002</v>
      </c>
      <c r="I1092" s="238"/>
      <c r="J1092" s="233"/>
      <c r="K1092" s="233"/>
      <c r="L1092" s="239"/>
      <c r="M1092" s="240"/>
      <c r="N1092" s="241"/>
      <c r="O1092" s="241"/>
      <c r="P1092" s="241"/>
      <c r="Q1092" s="241"/>
      <c r="R1092" s="241"/>
      <c r="S1092" s="241"/>
      <c r="T1092" s="242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3" t="s">
        <v>163</v>
      </c>
      <c r="AU1092" s="243" t="s">
        <v>88</v>
      </c>
      <c r="AV1092" s="13" t="s">
        <v>88</v>
      </c>
      <c r="AW1092" s="13" t="s">
        <v>4</v>
      </c>
      <c r="AX1092" s="13" t="s">
        <v>86</v>
      </c>
      <c r="AY1092" s="243" t="s">
        <v>153</v>
      </c>
    </row>
    <row r="1093" s="2" customFormat="1" ht="33" customHeight="1">
      <c r="A1093" s="39"/>
      <c r="B1093" s="40"/>
      <c r="C1093" s="219" t="s">
        <v>1581</v>
      </c>
      <c r="D1093" s="219" t="s">
        <v>156</v>
      </c>
      <c r="E1093" s="220" t="s">
        <v>1582</v>
      </c>
      <c r="F1093" s="221" t="s">
        <v>1583</v>
      </c>
      <c r="G1093" s="222" t="s">
        <v>250</v>
      </c>
      <c r="H1093" s="223">
        <v>6.5359999999999996</v>
      </c>
      <c r="I1093" s="224"/>
      <c r="J1093" s="225">
        <f>ROUND(I1093*H1093,2)</f>
        <v>0</v>
      </c>
      <c r="K1093" s="221" t="s">
        <v>160</v>
      </c>
      <c r="L1093" s="45"/>
      <c r="M1093" s="226" t="s">
        <v>1</v>
      </c>
      <c r="N1093" s="227" t="s">
        <v>43</v>
      </c>
      <c r="O1093" s="92"/>
      <c r="P1093" s="228">
        <f>O1093*H1093</f>
        <v>0</v>
      </c>
      <c r="Q1093" s="228">
        <v>0</v>
      </c>
      <c r="R1093" s="228">
        <f>Q1093*H1093</f>
        <v>0</v>
      </c>
      <c r="S1093" s="228">
        <v>0</v>
      </c>
      <c r="T1093" s="229">
        <f>S1093*H1093</f>
        <v>0</v>
      </c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R1093" s="230" t="s">
        <v>240</v>
      </c>
      <c r="AT1093" s="230" t="s">
        <v>156</v>
      </c>
      <c r="AU1093" s="230" t="s">
        <v>88</v>
      </c>
      <c r="AY1093" s="18" t="s">
        <v>153</v>
      </c>
      <c r="BE1093" s="231">
        <f>IF(N1093="základní",J1093,0)</f>
        <v>0</v>
      </c>
      <c r="BF1093" s="231">
        <f>IF(N1093="snížená",J1093,0)</f>
        <v>0</v>
      </c>
      <c r="BG1093" s="231">
        <f>IF(N1093="zákl. přenesená",J1093,0)</f>
        <v>0</v>
      </c>
      <c r="BH1093" s="231">
        <f>IF(N1093="sníž. přenesená",J1093,0)</f>
        <v>0</v>
      </c>
      <c r="BI1093" s="231">
        <f>IF(N1093="nulová",J1093,0)</f>
        <v>0</v>
      </c>
      <c r="BJ1093" s="18" t="s">
        <v>86</v>
      </c>
      <c r="BK1093" s="231">
        <f>ROUND(I1093*H1093,2)</f>
        <v>0</v>
      </c>
      <c r="BL1093" s="18" t="s">
        <v>240</v>
      </c>
      <c r="BM1093" s="230" t="s">
        <v>1584</v>
      </c>
    </row>
    <row r="1094" s="12" customFormat="1" ht="22.8" customHeight="1">
      <c r="A1094" s="12"/>
      <c r="B1094" s="203"/>
      <c r="C1094" s="204"/>
      <c r="D1094" s="205" t="s">
        <v>77</v>
      </c>
      <c r="E1094" s="217" t="s">
        <v>291</v>
      </c>
      <c r="F1094" s="217" t="s">
        <v>292</v>
      </c>
      <c r="G1094" s="204"/>
      <c r="H1094" s="204"/>
      <c r="I1094" s="207"/>
      <c r="J1094" s="218">
        <f>BK1094</f>
        <v>0</v>
      </c>
      <c r="K1094" s="204"/>
      <c r="L1094" s="209"/>
      <c r="M1094" s="210"/>
      <c r="N1094" s="211"/>
      <c r="O1094" s="211"/>
      <c r="P1094" s="212">
        <f>SUM(P1095:P1166)</f>
        <v>0</v>
      </c>
      <c r="Q1094" s="211"/>
      <c r="R1094" s="212">
        <f>SUM(R1095:R1166)</f>
        <v>6.2735237199999991</v>
      </c>
      <c r="S1094" s="211"/>
      <c r="T1094" s="213">
        <f>SUM(T1095:T1166)</f>
        <v>0</v>
      </c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R1094" s="214" t="s">
        <v>88</v>
      </c>
      <c r="AT1094" s="215" t="s">
        <v>77</v>
      </c>
      <c r="AU1094" s="215" t="s">
        <v>86</v>
      </c>
      <c r="AY1094" s="214" t="s">
        <v>153</v>
      </c>
      <c r="BK1094" s="216">
        <f>SUM(BK1095:BK1166)</f>
        <v>0</v>
      </c>
    </row>
    <row r="1095" s="2" customFormat="1" ht="24.15" customHeight="1">
      <c r="A1095" s="39"/>
      <c r="B1095" s="40"/>
      <c r="C1095" s="219" t="s">
        <v>1585</v>
      </c>
      <c r="D1095" s="219" t="s">
        <v>156</v>
      </c>
      <c r="E1095" s="220" t="s">
        <v>1586</v>
      </c>
      <c r="F1095" s="221" t="s">
        <v>1587</v>
      </c>
      <c r="G1095" s="222" t="s">
        <v>170</v>
      </c>
      <c r="H1095" s="223">
        <v>378.42000000000002</v>
      </c>
      <c r="I1095" s="224"/>
      <c r="J1095" s="225">
        <f>ROUND(I1095*H1095,2)</f>
        <v>0</v>
      </c>
      <c r="K1095" s="221" t="s">
        <v>160</v>
      </c>
      <c r="L1095" s="45"/>
      <c r="M1095" s="226" t="s">
        <v>1</v>
      </c>
      <c r="N1095" s="227" t="s">
        <v>43</v>
      </c>
      <c r="O1095" s="92"/>
      <c r="P1095" s="228">
        <f>O1095*H1095</f>
        <v>0</v>
      </c>
      <c r="Q1095" s="228">
        <v>0</v>
      </c>
      <c r="R1095" s="228">
        <f>Q1095*H1095</f>
        <v>0</v>
      </c>
      <c r="S1095" s="228">
        <v>0</v>
      </c>
      <c r="T1095" s="229">
        <f>S1095*H1095</f>
        <v>0</v>
      </c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R1095" s="230" t="s">
        <v>240</v>
      </c>
      <c r="AT1095" s="230" t="s">
        <v>156</v>
      </c>
      <c r="AU1095" s="230" t="s">
        <v>88</v>
      </c>
      <c r="AY1095" s="18" t="s">
        <v>153</v>
      </c>
      <c r="BE1095" s="231">
        <f>IF(N1095="základní",J1095,0)</f>
        <v>0</v>
      </c>
      <c r="BF1095" s="231">
        <f>IF(N1095="snížená",J1095,0)</f>
        <v>0</v>
      </c>
      <c r="BG1095" s="231">
        <f>IF(N1095="zákl. přenesená",J1095,0)</f>
        <v>0</v>
      </c>
      <c r="BH1095" s="231">
        <f>IF(N1095="sníž. přenesená",J1095,0)</f>
        <v>0</v>
      </c>
      <c r="BI1095" s="231">
        <f>IF(N1095="nulová",J1095,0)</f>
        <v>0</v>
      </c>
      <c r="BJ1095" s="18" t="s">
        <v>86</v>
      </c>
      <c r="BK1095" s="231">
        <f>ROUND(I1095*H1095,2)</f>
        <v>0</v>
      </c>
      <c r="BL1095" s="18" t="s">
        <v>240</v>
      </c>
      <c r="BM1095" s="230" t="s">
        <v>1588</v>
      </c>
    </row>
    <row r="1096" s="13" customFormat="1">
      <c r="A1096" s="13"/>
      <c r="B1096" s="232"/>
      <c r="C1096" s="233"/>
      <c r="D1096" s="234" t="s">
        <v>163</v>
      </c>
      <c r="E1096" s="235" t="s">
        <v>1</v>
      </c>
      <c r="F1096" s="236" t="s">
        <v>1589</v>
      </c>
      <c r="G1096" s="233"/>
      <c r="H1096" s="237">
        <v>378.42000000000002</v>
      </c>
      <c r="I1096" s="238"/>
      <c r="J1096" s="233"/>
      <c r="K1096" s="233"/>
      <c r="L1096" s="239"/>
      <c r="M1096" s="240"/>
      <c r="N1096" s="241"/>
      <c r="O1096" s="241"/>
      <c r="P1096" s="241"/>
      <c r="Q1096" s="241"/>
      <c r="R1096" s="241"/>
      <c r="S1096" s="241"/>
      <c r="T1096" s="242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3" t="s">
        <v>163</v>
      </c>
      <c r="AU1096" s="243" t="s">
        <v>88</v>
      </c>
      <c r="AV1096" s="13" t="s">
        <v>88</v>
      </c>
      <c r="AW1096" s="13" t="s">
        <v>35</v>
      </c>
      <c r="AX1096" s="13" t="s">
        <v>86</v>
      </c>
      <c r="AY1096" s="243" t="s">
        <v>153</v>
      </c>
    </row>
    <row r="1097" s="2" customFormat="1" ht="16.5" customHeight="1">
      <c r="A1097" s="39"/>
      <c r="B1097" s="40"/>
      <c r="C1097" s="268" t="s">
        <v>1590</v>
      </c>
      <c r="D1097" s="268" t="s">
        <v>509</v>
      </c>
      <c r="E1097" s="269" t="s">
        <v>1517</v>
      </c>
      <c r="F1097" s="270" t="s">
        <v>1518</v>
      </c>
      <c r="G1097" s="271" t="s">
        <v>250</v>
      </c>
      <c r="H1097" s="272">
        <v>0.121</v>
      </c>
      <c r="I1097" s="273"/>
      <c r="J1097" s="274">
        <f>ROUND(I1097*H1097,2)</f>
        <v>0</v>
      </c>
      <c r="K1097" s="270" t="s">
        <v>160</v>
      </c>
      <c r="L1097" s="275"/>
      <c r="M1097" s="276" t="s">
        <v>1</v>
      </c>
      <c r="N1097" s="277" t="s">
        <v>43</v>
      </c>
      <c r="O1097" s="92"/>
      <c r="P1097" s="228">
        <f>O1097*H1097</f>
        <v>0</v>
      </c>
      <c r="Q1097" s="228">
        <v>1</v>
      </c>
      <c r="R1097" s="228">
        <f>Q1097*H1097</f>
        <v>0.121</v>
      </c>
      <c r="S1097" s="228">
        <v>0</v>
      </c>
      <c r="T1097" s="229">
        <f>S1097*H1097</f>
        <v>0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30" t="s">
        <v>332</v>
      </c>
      <c r="AT1097" s="230" t="s">
        <v>509</v>
      </c>
      <c r="AU1097" s="230" t="s">
        <v>88</v>
      </c>
      <c r="AY1097" s="18" t="s">
        <v>153</v>
      </c>
      <c r="BE1097" s="231">
        <f>IF(N1097="základní",J1097,0)</f>
        <v>0</v>
      </c>
      <c r="BF1097" s="231">
        <f>IF(N1097="snížená",J1097,0)</f>
        <v>0</v>
      </c>
      <c r="BG1097" s="231">
        <f>IF(N1097="zákl. přenesená",J1097,0)</f>
        <v>0</v>
      </c>
      <c r="BH1097" s="231">
        <f>IF(N1097="sníž. přenesená",J1097,0)</f>
        <v>0</v>
      </c>
      <c r="BI1097" s="231">
        <f>IF(N1097="nulová",J1097,0)</f>
        <v>0</v>
      </c>
      <c r="BJ1097" s="18" t="s">
        <v>86</v>
      </c>
      <c r="BK1097" s="231">
        <f>ROUND(I1097*H1097,2)</f>
        <v>0</v>
      </c>
      <c r="BL1097" s="18" t="s">
        <v>240</v>
      </c>
      <c r="BM1097" s="230" t="s">
        <v>1591</v>
      </c>
    </row>
    <row r="1098" s="13" customFormat="1">
      <c r="A1098" s="13"/>
      <c r="B1098" s="232"/>
      <c r="C1098" s="233"/>
      <c r="D1098" s="234" t="s">
        <v>163</v>
      </c>
      <c r="E1098" s="233"/>
      <c r="F1098" s="236" t="s">
        <v>1592</v>
      </c>
      <c r="G1098" s="233"/>
      <c r="H1098" s="237">
        <v>0.121</v>
      </c>
      <c r="I1098" s="238"/>
      <c r="J1098" s="233"/>
      <c r="K1098" s="233"/>
      <c r="L1098" s="239"/>
      <c r="M1098" s="240"/>
      <c r="N1098" s="241"/>
      <c r="O1098" s="241"/>
      <c r="P1098" s="241"/>
      <c r="Q1098" s="241"/>
      <c r="R1098" s="241"/>
      <c r="S1098" s="241"/>
      <c r="T1098" s="242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3" t="s">
        <v>163</v>
      </c>
      <c r="AU1098" s="243" t="s">
        <v>88</v>
      </c>
      <c r="AV1098" s="13" t="s">
        <v>88</v>
      </c>
      <c r="AW1098" s="13" t="s">
        <v>4</v>
      </c>
      <c r="AX1098" s="13" t="s">
        <v>86</v>
      </c>
      <c r="AY1098" s="243" t="s">
        <v>153</v>
      </c>
    </row>
    <row r="1099" s="2" customFormat="1" ht="24.15" customHeight="1">
      <c r="A1099" s="39"/>
      <c r="B1099" s="40"/>
      <c r="C1099" s="219" t="s">
        <v>1593</v>
      </c>
      <c r="D1099" s="219" t="s">
        <v>156</v>
      </c>
      <c r="E1099" s="220" t="s">
        <v>1594</v>
      </c>
      <c r="F1099" s="221" t="s">
        <v>1595</v>
      </c>
      <c r="G1099" s="222" t="s">
        <v>170</v>
      </c>
      <c r="H1099" s="223">
        <v>378.42000000000002</v>
      </c>
      <c r="I1099" s="224"/>
      <c r="J1099" s="225">
        <f>ROUND(I1099*H1099,2)</f>
        <v>0</v>
      </c>
      <c r="K1099" s="221" t="s">
        <v>160</v>
      </c>
      <c r="L1099" s="45"/>
      <c r="M1099" s="226" t="s">
        <v>1</v>
      </c>
      <c r="N1099" s="227" t="s">
        <v>43</v>
      </c>
      <c r="O1099" s="92"/>
      <c r="P1099" s="228">
        <f>O1099*H1099</f>
        <v>0</v>
      </c>
      <c r="Q1099" s="228">
        <v>0.00088000000000000003</v>
      </c>
      <c r="R1099" s="228">
        <f>Q1099*H1099</f>
        <v>0.33300960000000002</v>
      </c>
      <c r="S1099" s="228">
        <v>0</v>
      </c>
      <c r="T1099" s="229">
        <f>S1099*H1099</f>
        <v>0</v>
      </c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R1099" s="230" t="s">
        <v>240</v>
      </c>
      <c r="AT1099" s="230" t="s">
        <v>156</v>
      </c>
      <c r="AU1099" s="230" t="s">
        <v>88</v>
      </c>
      <c r="AY1099" s="18" t="s">
        <v>153</v>
      </c>
      <c r="BE1099" s="231">
        <f>IF(N1099="základní",J1099,0)</f>
        <v>0</v>
      </c>
      <c r="BF1099" s="231">
        <f>IF(N1099="snížená",J1099,0)</f>
        <v>0</v>
      </c>
      <c r="BG1099" s="231">
        <f>IF(N1099="zákl. přenesená",J1099,0)</f>
        <v>0</v>
      </c>
      <c r="BH1099" s="231">
        <f>IF(N1099="sníž. přenesená",J1099,0)</f>
        <v>0</v>
      </c>
      <c r="BI1099" s="231">
        <f>IF(N1099="nulová",J1099,0)</f>
        <v>0</v>
      </c>
      <c r="BJ1099" s="18" t="s">
        <v>86</v>
      </c>
      <c r="BK1099" s="231">
        <f>ROUND(I1099*H1099,2)</f>
        <v>0</v>
      </c>
      <c r="BL1099" s="18" t="s">
        <v>240</v>
      </c>
      <c r="BM1099" s="230" t="s">
        <v>1596</v>
      </c>
    </row>
    <row r="1100" s="13" customFormat="1">
      <c r="A1100" s="13"/>
      <c r="B1100" s="232"/>
      <c r="C1100" s="233"/>
      <c r="D1100" s="234" t="s">
        <v>163</v>
      </c>
      <c r="E1100" s="235" t="s">
        <v>1</v>
      </c>
      <c r="F1100" s="236" t="s">
        <v>1589</v>
      </c>
      <c r="G1100" s="233"/>
      <c r="H1100" s="237">
        <v>378.42000000000002</v>
      </c>
      <c r="I1100" s="238"/>
      <c r="J1100" s="233"/>
      <c r="K1100" s="233"/>
      <c r="L1100" s="239"/>
      <c r="M1100" s="240"/>
      <c r="N1100" s="241"/>
      <c r="O1100" s="241"/>
      <c r="P1100" s="241"/>
      <c r="Q1100" s="241"/>
      <c r="R1100" s="241"/>
      <c r="S1100" s="241"/>
      <c r="T1100" s="242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3" t="s">
        <v>163</v>
      </c>
      <c r="AU1100" s="243" t="s">
        <v>88</v>
      </c>
      <c r="AV1100" s="13" t="s">
        <v>88</v>
      </c>
      <c r="AW1100" s="13" t="s">
        <v>35</v>
      </c>
      <c r="AX1100" s="13" t="s">
        <v>86</v>
      </c>
      <c r="AY1100" s="243" t="s">
        <v>153</v>
      </c>
    </row>
    <row r="1101" s="2" customFormat="1" ht="49.05" customHeight="1">
      <c r="A1101" s="39"/>
      <c r="B1101" s="40"/>
      <c r="C1101" s="268" t="s">
        <v>1597</v>
      </c>
      <c r="D1101" s="268" t="s">
        <v>509</v>
      </c>
      <c r="E1101" s="269" t="s">
        <v>1598</v>
      </c>
      <c r="F1101" s="270" t="s">
        <v>1599</v>
      </c>
      <c r="G1101" s="271" t="s">
        <v>170</v>
      </c>
      <c r="H1101" s="272">
        <v>454.10399999999998</v>
      </c>
      <c r="I1101" s="273"/>
      <c r="J1101" s="274">
        <f>ROUND(I1101*H1101,2)</f>
        <v>0</v>
      </c>
      <c r="K1101" s="270" t="s">
        <v>160</v>
      </c>
      <c r="L1101" s="275"/>
      <c r="M1101" s="276" t="s">
        <v>1</v>
      </c>
      <c r="N1101" s="277" t="s">
        <v>43</v>
      </c>
      <c r="O1101" s="92"/>
      <c r="P1101" s="228">
        <f>O1101*H1101</f>
        <v>0</v>
      </c>
      <c r="Q1101" s="228">
        <v>0.0054000000000000003</v>
      </c>
      <c r="R1101" s="228">
        <f>Q1101*H1101</f>
        <v>2.4521616000000002</v>
      </c>
      <c r="S1101" s="228">
        <v>0</v>
      </c>
      <c r="T1101" s="229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30" t="s">
        <v>332</v>
      </c>
      <c r="AT1101" s="230" t="s">
        <v>509</v>
      </c>
      <c r="AU1101" s="230" t="s">
        <v>88</v>
      </c>
      <c r="AY1101" s="18" t="s">
        <v>153</v>
      </c>
      <c r="BE1101" s="231">
        <f>IF(N1101="základní",J1101,0)</f>
        <v>0</v>
      </c>
      <c r="BF1101" s="231">
        <f>IF(N1101="snížená",J1101,0)</f>
        <v>0</v>
      </c>
      <c r="BG1101" s="231">
        <f>IF(N1101="zákl. přenesená",J1101,0)</f>
        <v>0</v>
      </c>
      <c r="BH1101" s="231">
        <f>IF(N1101="sníž. přenesená",J1101,0)</f>
        <v>0</v>
      </c>
      <c r="BI1101" s="231">
        <f>IF(N1101="nulová",J1101,0)</f>
        <v>0</v>
      </c>
      <c r="BJ1101" s="18" t="s">
        <v>86</v>
      </c>
      <c r="BK1101" s="231">
        <f>ROUND(I1101*H1101,2)</f>
        <v>0</v>
      </c>
      <c r="BL1101" s="18" t="s">
        <v>240</v>
      </c>
      <c r="BM1101" s="230" t="s">
        <v>1600</v>
      </c>
    </row>
    <row r="1102" s="13" customFormat="1">
      <c r="A1102" s="13"/>
      <c r="B1102" s="232"/>
      <c r="C1102" s="233"/>
      <c r="D1102" s="234" t="s">
        <v>163</v>
      </c>
      <c r="E1102" s="233"/>
      <c r="F1102" s="236" t="s">
        <v>1601</v>
      </c>
      <c r="G1102" s="233"/>
      <c r="H1102" s="237">
        <v>454.10399999999998</v>
      </c>
      <c r="I1102" s="238"/>
      <c r="J1102" s="233"/>
      <c r="K1102" s="233"/>
      <c r="L1102" s="239"/>
      <c r="M1102" s="240"/>
      <c r="N1102" s="241"/>
      <c r="O1102" s="241"/>
      <c r="P1102" s="241"/>
      <c r="Q1102" s="241"/>
      <c r="R1102" s="241"/>
      <c r="S1102" s="241"/>
      <c r="T1102" s="242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3" t="s">
        <v>163</v>
      </c>
      <c r="AU1102" s="243" t="s">
        <v>88</v>
      </c>
      <c r="AV1102" s="13" t="s">
        <v>88</v>
      </c>
      <c r="AW1102" s="13" t="s">
        <v>4</v>
      </c>
      <c r="AX1102" s="13" t="s">
        <v>86</v>
      </c>
      <c r="AY1102" s="243" t="s">
        <v>153</v>
      </c>
    </row>
    <row r="1103" s="2" customFormat="1" ht="37.8" customHeight="1">
      <c r="A1103" s="39"/>
      <c r="B1103" s="40"/>
      <c r="C1103" s="219" t="s">
        <v>1602</v>
      </c>
      <c r="D1103" s="219" t="s">
        <v>156</v>
      </c>
      <c r="E1103" s="220" t="s">
        <v>1603</v>
      </c>
      <c r="F1103" s="221" t="s">
        <v>1604</v>
      </c>
      <c r="G1103" s="222" t="s">
        <v>355</v>
      </c>
      <c r="H1103" s="223">
        <v>4</v>
      </c>
      <c r="I1103" s="224"/>
      <c r="J1103" s="225">
        <f>ROUND(I1103*H1103,2)</f>
        <v>0</v>
      </c>
      <c r="K1103" s="221" t="s">
        <v>160</v>
      </c>
      <c r="L1103" s="45"/>
      <c r="M1103" s="226" t="s">
        <v>1</v>
      </c>
      <c r="N1103" s="227" t="s">
        <v>43</v>
      </c>
      <c r="O1103" s="92"/>
      <c r="P1103" s="228">
        <f>O1103*H1103</f>
        <v>0</v>
      </c>
      <c r="Q1103" s="228">
        <v>0.00108</v>
      </c>
      <c r="R1103" s="228">
        <f>Q1103*H1103</f>
        <v>0.0043200000000000001</v>
      </c>
      <c r="S1103" s="228">
        <v>0</v>
      </c>
      <c r="T1103" s="229">
        <f>S1103*H1103</f>
        <v>0</v>
      </c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R1103" s="230" t="s">
        <v>240</v>
      </c>
      <c r="AT1103" s="230" t="s">
        <v>156</v>
      </c>
      <c r="AU1103" s="230" t="s">
        <v>88</v>
      </c>
      <c r="AY1103" s="18" t="s">
        <v>153</v>
      </c>
      <c r="BE1103" s="231">
        <f>IF(N1103="základní",J1103,0)</f>
        <v>0</v>
      </c>
      <c r="BF1103" s="231">
        <f>IF(N1103="snížená",J1103,0)</f>
        <v>0</v>
      </c>
      <c r="BG1103" s="231">
        <f>IF(N1103="zákl. přenesená",J1103,0)</f>
        <v>0</v>
      </c>
      <c r="BH1103" s="231">
        <f>IF(N1103="sníž. přenesená",J1103,0)</f>
        <v>0</v>
      </c>
      <c r="BI1103" s="231">
        <f>IF(N1103="nulová",J1103,0)</f>
        <v>0</v>
      </c>
      <c r="BJ1103" s="18" t="s">
        <v>86</v>
      </c>
      <c r="BK1103" s="231">
        <f>ROUND(I1103*H1103,2)</f>
        <v>0</v>
      </c>
      <c r="BL1103" s="18" t="s">
        <v>240</v>
      </c>
      <c r="BM1103" s="230" t="s">
        <v>1605</v>
      </c>
    </row>
    <row r="1104" s="13" customFormat="1">
      <c r="A1104" s="13"/>
      <c r="B1104" s="232"/>
      <c r="C1104" s="233"/>
      <c r="D1104" s="234" t="s">
        <v>163</v>
      </c>
      <c r="E1104" s="235" t="s">
        <v>1</v>
      </c>
      <c r="F1104" s="236" t="s">
        <v>161</v>
      </c>
      <c r="G1104" s="233"/>
      <c r="H1104" s="237">
        <v>4</v>
      </c>
      <c r="I1104" s="238"/>
      <c r="J1104" s="233"/>
      <c r="K1104" s="233"/>
      <c r="L1104" s="239"/>
      <c r="M1104" s="240"/>
      <c r="N1104" s="241"/>
      <c r="O1104" s="241"/>
      <c r="P1104" s="241"/>
      <c r="Q1104" s="241"/>
      <c r="R1104" s="241"/>
      <c r="S1104" s="241"/>
      <c r="T1104" s="242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3" t="s">
        <v>163</v>
      </c>
      <c r="AU1104" s="243" t="s">
        <v>88</v>
      </c>
      <c r="AV1104" s="13" t="s">
        <v>88</v>
      </c>
      <c r="AW1104" s="13" t="s">
        <v>35</v>
      </c>
      <c r="AX1104" s="13" t="s">
        <v>86</v>
      </c>
      <c r="AY1104" s="243" t="s">
        <v>153</v>
      </c>
    </row>
    <row r="1105" s="2" customFormat="1" ht="24.15" customHeight="1">
      <c r="A1105" s="39"/>
      <c r="B1105" s="40"/>
      <c r="C1105" s="268" t="s">
        <v>1606</v>
      </c>
      <c r="D1105" s="268" t="s">
        <v>509</v>
      </c>
      <c r="E1105" s="269" t="s">
        <v>1607</v>
      </c>
      <c r="F1105" s="270" t="s">
        <v>1608</v>
      </c>
      <c r="G1105" s="271" t="s">
        <v>355</v>
      </c>
      <c r="H1105" s="272">
        <v>4</v>
      </c>
      <c r="I1105" s="273"/>
      <c r="J1105" s="274">
        <f>ROUND(I1105*H1105,2)</f>
        <v>0</v>
      </c>
      <c r="K1105" s="270" t="s">
        <v>160</v>
      </c>
      <c r="L1105" s="275"/>
      <c r="M1105" s="276" t="s">
        <v>1</v>
      </c>
      <c r="N1105" s="277" t="s">
        <v>43</v>
      </c>
      <c r="O1105" s="92"/>
      <c r="P1105" s="228">
        <f>O1105*H1105</f>
        <v>0</v>
      </c>
      <c r="Q1105" s="228">
        <v>0.0030000000000000001</v>
      </c>
      <c r="R1105" s="228">
        <f>Q1105*H1105</f>
        <v>0.012</v>
      </c>
      <c r="S1105" s="228">
        <v>0</v>
      </c>
      <c r="T1105" s="229">
        <f>S1105*H1105</f>
        <v>0</v>
      </c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R1105" s="230" t="s">
        <v>332</v>
      </c>
      <c r="AT1105" s="230" t="s">
        <v>509</v>
      </c>
      <c r="AU1105" s="230" t="s">
        <v>88</v>
      </c>
      <c r="AY1105" s="18" t="s">
        <v>153</v>
      </c>
      <c r="BE1105" s="231">
        <f>IF(N1105="základní",J1105,0)</f>
        <v>0</v>
      </c>
      <c r="BF1105" s="231">
        <f>IF(N1105="snížená",J1105,0)</f>
        <v>0</v>
      </c>
      <c r="BG1105" s="231">
        <f>IF(N1105="zákl. přenesená",J1105,0)</f>
        <v>0</v>
      </c>
      <c r="BH1105" s="231">
        <f>IF(N1105="sníž. přenesená",J1105,0)</f>
        <v>0</v>
      </c>
      <c r="BI1105" s="231">
        <f>IF(N1105="nulová",J1105,0)</f>
        <v>0</v>
      </c>
      <c r="BJ1105" s="18" t="s">
        <v>86</v>
      </c>
      <c r="BK1105" s="231">
        <f>ROUND(I1105*H1105,2)</f>
        <v>0</v>
      </c>
      <c r="BL1105" s="18" t="s">
        <v>240</v>
      </c>
      <c r="BM1105" s="230" t="s">
        <v>1609</v>
      </c>
    </row>
    <row r="1106" s="2" customFormat="1" ht="37.8" customHeight="1">
      <c r="A1106" s="39"/>
      <c r="B1106" s="40"/>
      <c r="C1106" s="219" t="s">
        <v>1610</v>
      </c>
      <c r="D1106" s="219" t="s">
        <v>156</v>
      </c>
      <c r="E1106" s="220" t="s">
        <v>1611</v>
      </c>
      <c r="F1106" s="221" t="s">
        <v>1612</v>
      </c>
      <c r="G1106" s="222" t="s">
        <v>355</v>
      </c>
      <c r="H1106" s="223">
        <v>2</v>
      </c>
      <c r="I1106" s="224"/>
      <c r="J1106" s="225">
        <f>ROUND(I1106*H1106,2)</f>
        <v>0</v>
      </c>
      <c r="K1106" s="221" t="s">
        <v>160</v>
      </c>
      <c r="L1106" s="45"/>
      <c r="M1106" s="226" t="s">
        <v>1</v>
      </c>
      <c r="N1106" s="227" t="s">
        <v>43</v>
      </c>
      <c r="O1106" s="92"/>
      <c r="P1106" s="228">
        <f>O1106*H1106</f>
        <v>0</v>
      </c>
      <c r="Q1106" s="228">
        <v>0.0031800000000000001</v>
      </c>
      <c r="R1106" s="228">
        <f>Q1106*H1106</f>
        <v>0.0063600000000000002</v>
      </c>
      <c r="S1106" s="228">
        <v>0</v>
      </c>
      <c r="T1106" s="229">
        <f>S1106*H1106</f>
        <v>0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30" t="s">
        <v>240</v>
      </c>
      <c r="AT1106" s="230" t="s">
        <v>156</v>
      </c>
      <c r="AU1106" s="230" t="s">
        <v>88</v>
      </c>
      <c r="AY1106" s="18" t="s">
        <v>153</v>
      </c>
      <c r="BE1106" s="231">
        <f>IF(N1106="základní",J1106,0)</f>
        <v>0</v>
      </c>
      <c r="BF1106" s="231">
        <f>IF(N1106="snížená",J1106,0)</f>
        <v>0</v>
      </c>
      <c r="BG1106" s="231">
        <f>IF(N1106="zákl. přenesená",J1106,0)</f>
        <v>0</v>
      </c>
      <c r="BH1106" s="231">
        <f>IF(N1106="sníž. přenesená",J1106,0)</f>
        <v>0</v>
      </c>
      <c r="BI1106" s="231">
        <f>IF(N1106="nulová",J1106,0)</f>
        <v>0</v>
      </c>
      <c r="BJ1106" s="18" t="s">
        <v>86</v>
      </c>
      <c r="BK1106" s="231">
        <f>ROUND(I1106*H1106,2)</f>
        <v>0</v>
      </c>
      <c r="BL1106" s="18" t="s">
        <v>240</v>
      </c>
      <c r="BM1106" s="230" t="s">
        <v>1613</v>
      </c>
    </row>
    <row r="1107" s="13" customFormat="1">
      <c r="A1107" s="13"/>
      <c r="B1107" s="232"/>
      <c r="C1107" s="233"/>
      <c r="D1107" s="234" t="s">
        <v>163</v>
      </c>
      <c r="E1107" s="235" t="s">
        <v>1</v>
      </c>
      <c r="F1107" s="236" t="s">
        <v>1614</v>
      </c>
      <c r="G1107" s="233"/>
      <c r="H1107" s="237">
        <v>2</v>
      </c>
      <c r="I1107" s="238"/>
      <c r="J1107" s="233"/>
      <c r="K1107" s="233"/>
      <c r="L1107" s="239"/>
      <c r="M1107" s="240"/>
      <c r="N1107" s="241"/>
      <c r="O1107" s="241"/>
      <c r="P1107" s="241"/>
      <c r="Q1107" s="241"/>
      <c r="R1107" s="241"/>
      <c r="S1107" s="241"/>
      <c r="T1107" s="242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3" t="s">
        <v>163</v>
      </c>
      <c r="AU1107" s="243" t="s">
        <v>88</v>
      </c>
      <c r="AV1107" s="13" t="s">
        <v>88</v>
      </c>
      <c r="AW1107" s="13" t="s">
        <v>35</v>
      </c>
      <c r="AX1107" s="13" t="s">
        <v>86</v>
      </c>
      <c r="AY1107" s="243" t="s">
        <v>153</v>
      </c>
    </row>
    <row r="1108" s="2" customFormat="1" ht="49.05" customHeight="1">
      <c r="A1108" s="39"/>
      <c r="B1108" s="40"/>
      <c r="C1108" s="268" t="s">
        <v>1615</v>
      </c>
      <c r="D1108" s="268" t="s">
        <v>509</v>
      </c>
      <c r="E1108" s="269" t="s">
        <v>1598</v>
      </c>
      <c r="F1108" s="270" t="s">
        <v>1599</v>
      </c>
      <c r="G1108" s="271" t="s">
        <v>170</v>
      </c>
      <c r="H1108" s="272">
        <v>5.7649999999999997</v>
      </c>
      <c r="I1108" s="273"/>
      <c r="J1108" s="274">
        <f>ROUND(I1108*H1108,2)</f>
        <v>0</v>
      </c>
      <c r="K1108" s="270" t="s">
        <v>160</v>
      </c>
      <c r="L1108" s="275"/>
      <c r="M1108" s="276" t="s">
        <v>1</v>
      </c>
      <c r="N1108" s="277" t="s">
        <v>43</v>
      </c>
      <c r="O1108" s="92"/>
      <c r="P1108" s="228">
        <f>O1108*H1108</f>
        <v>0</v>
      </c>
      <c r="Q1108" s="228">
        <v>0.0054000000000000003</v>
      </c>
      <c r="R1108" s="228">
        <f>Q1108*H1108</f>
        <v>0.031130999999999999</v>
      </c>
      <c r="S1108" s="228">
        <v>0</v>
      </c>
      <c r="T1108" s="229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30" t="s">
        <v>332</v>
      </c>
      <c r="AT1108" s="230" t="s">
        <v>509</v>
      </c>
      <c r="AU1108" s="230" t="s">
        <v>88</v>
      </c>
      <c r="AY1108" s="18" t="s">
        <v>153</v>
      </c>
      <c r="BE1108" s="231">
        <f>IF(N1108="základní",J1108,0)</f>
        <v>0</v>
      </c>
      <c r="BF1108" s="231">
        <f>IF(N1108="snížená",J1108,0)</f>
        <v>0</v>
      </c>
      <c r="BG1108" s="231">
        <f>IF(N1108="zákl. přenesená",J1108,0)</f>
        <v>0</v>
      </c>
      <c r="BH1108" s="231">
        <f>IF(N1108="sníž. přenesená",J1108,0)</f>
        <v>0</v>
      </c>
      <c r="BI1108" s="231">
        <f>IF(N1108="nulová",J1108,0)</f>
        <v>0</v>
      </c>
      <c r="BJ1108" s="18" t="s">
        <v>86</v>
      </c>
      <c r="BK1108" s="231">
        <f>ROUND(I1108*H1108,2)</f>
        <v>0</v>
      </c>
      <c r="BL1108" s="18" t="s">
        <v>240</v>
      </c>
      <c r="BM1108" s="230" t="s">
        <v>1616</v>
      </c>
    </row>
    <row r="1109" s="13" customFormat="1">
      <c r="A1109" s="13"/>
      <c r="B1109" s="232"/>
      <c r="C1109" s="233"/>
      <c r="D1109" s="234" t="s">
        <v>163</v>
      </c>
      <c r="E1109" s="235" t="s">
        <v>1</v>
      </c>
      <c r="F1109" s="236" t="s">
        <v>1617</v>
      </c>
      <c r="G1109" s="233"/>
      <c r="H1109" s="237">
        <v>5.7650399999999999</v>
      </c>
      <c r="I1109" s="238"/>
      <c r="J1109" s="233"/>
      <c r="K1109" s="233"/>
      <c r="L1109" s="239"/>
      <c r="M1109" s="240"/>
      <c r="N1109" s="241"/>
      <c r="O1109" s="241"/>
      <c r="P1109" s="241"/>
      <c r="Q1109" s="241"/>
      <c r="R1109" s="241"/>
      <c r="S1109" s="241"/>
      <c r="T1109" s="242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3" t="s">
        <v>163</v>
      </c>
      <c r="AU1109" s="243" t="s">
        <v>88</v>
      </c>
      <c r="AV1109" s="13" t="s">
        <v>88</v>
      </c>
      <c r="AW1109" s="13" t="s">
        <v>35</v>
      </c>
      <c r="AX1109" s="13" t="s">
        <v>86</v>
      </c>
      <c r="AY1109" s="243" t="s">
        <v>153</v>
      </c>
    </row>
    <row r="1110" s="2" customFormat="1" ht="37.8" customHeight="1">
      <c r="A1110" s="39"/>
      <c r="B1110" s="40"/>
      <c r="C1110" s="219" t="s">
        <v>1618</v>
      </c>
      <c r="D1110" s="219" t="s">
        <v>156</v>
      </c>
      <c r="E1110" s="220" t="s">
        <v>1619</v>
      </c>
      <c r="F1110" s="221" t="s">
        <v>1620</v>
      </c>
      <c r="G1110" s="222" t="s">
        <v>355</v>
      </c>
      <c r="H1110" s="223">
        <v>1</v>
      </c>
      <c r="I1110" s="224"/>
      <c r="J1110" s="225">
        <f>ROUND(I1110*H1110,2)</f>
        <v>0</v>
      </c>
      <c r="K1110" s="221" t="s">
        <v>160</v>
      </c>
      <c r="L1110" s="45"/>
      <c r="M1110" s="226" t="s">
        <v>1</v>
      </c>
      <c r="N1110" s="227" t="s">
        <v>43</v>
      </c>
      <c r="O1110" s="92"/>
      <c r="P1110" s="228">
        <f>O1110*H1110</f>
        <v>0</v>
      </c>
      <c r="Q1110" s="228">
        <v>0.0032599999999999999</v>
      </c>
      <c r="R1110" s="228">
        <f>Q1110*H1110</f>
        <v>0.0032599999999999999</v>
      </c>
      <c r="S1110" s="228">
        <v>0</v>
      </c>
      <c r="T1110" s="229">
        <f>S1110*H1110</f>
        <v>0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30" t="s">
        <v>240</v>
      </c>
      <c r="AT1110" s="230" t="s">
        <v>156</v>
      </c>
      <c r="AU1110" s="230" t="s">
        <v>88</v>
      </c>
      <c r="AY1110" s="18" t="s">
        <v>153</v>
      </c>
      <c r="BE1110" s="231">
        <f>IF(N1110="základní",J1110,0)</f>
        <v>0</v>
      </c>
      <c r="BF1110" s="231">
        <f>IF(N1110="snížená",J1110,0)</f>
        <v>0</v>
      </c>
      <c r="BG1110" s="231">
        <f>IF(N1110="zákl. přenesená",J1110,0)</f>
        <v>0</v>
      </c>
      <c r="BH1110" s="231">
        <f>IF(N1110="sníž. přenesená",J1110,0)</f>
        <v>0</v>
      </c>
      <c r="BI1110" s="231">
        <f>IF(N1110="nulová",J1110,0)</f>
        <v>0</v>
      </c>
      <c r="BJ1110" s="18" t="s">
        <v>86</v>
      </c>
      <c r="BK1110" s="231">
        <f>ROUND(I1110*H1110,2)</f>
        <v>0</v>
      </c>
      <c r="BL1110" s="18" t="s">
        <v>240</v>
      </c>
      <c r="BM1110" s="230" t="s">
        <v>1621</v>
      </c>
    </row>
    <row r="1111" s="13" customFormat="1">
      <c r="A1111" s="13"/>
      <c r="B1111" s="232"/>
      <c r="C1111" s="233"/>
      <c r="D1111" s="234" t="s">
        <v>163</v>
      </c>
      <c r="E1111" s="235" t="s">
        <v>1</v>
      </c>
      <c r="F1111" s="236" t="s">
        <v>86</v>
      </c>
      <c r="G1111" s="233"/>
      <c r="H1111" s="237">
        <v>1</v>
      </c>
      <c r="I1111" s="238"/>
      <c r="J1111" s="233"/>
      <c r="K1111" s="233"/>
      <c r="L1111" s="239"/>
      <c r="M1111" s="240"/>
      <c r="N1111" s="241"/>
      <c r="O1111" s="241"/>
      <c r="P1111" s="241"/>
      <c r="Q1111" s="241"/>
      <c r="R1111" s="241"/>
      <c r="S1111" s="241"/>
      <c r="T1111" s="242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3" t="s">
        <v>163</v>
      </c>
      <c r="AU1111" s="243" t="s">
        <v>88</v>
      </c>
      <c r="AV1111" s="13" t="s">
        <v>88</v>
      </c>
      <c r="AW1111" s="13" t="s">
        <v>35</v>
      </c>
      <c r="AX1111" s="13" t="s">
        <v>86</v>
      </c>
      <c r="AY1111" s="243" t="s">
        <v>153</v>
      </c>
    </row>
    <row r="1112" s="2" customFormat="1" ht="49.05" customHeight="1">
      <c r="A1112" s="39"/>
      <c r="B1112" s="40"/>
      <c r="C1112" s="268" t="s">
        <v>1622</v>
      </c>
      <c r="D1112" s="268" t="s">
        <v>509</v>
      </c>
      <c r="E1112" s="269" t="s">
        <v>1598</v>
      </c>
      <c r="F1112" s="270" t="s">
        <v>1599</v>
      </c>
      <c r="G1112" s="271" t="s">
        <v>170</v>
      </c>
      <c r="H1112" s="272">
        <v>2.2799999999999998</v>
      </c>
      <c r="I1112" s="273"/>
      <c r="J1112" s="274">
        <f>ROUND(I1112*H1112,2)</f>
        <v>0</v>
      </c>
      <c r="K1112" s="270" t="s">
        <v>160</v>
      </c>
      <c r="L1112" s="275"/>
      <c r="M1112" s="276" t="s">
        <v>1</v>
      </c>
      <c r="N1112" s="277" t="s">
        <v>43</v>
      </c>
      <c r="O1112" s="92"/>
      <c r="P1112" s="228">
        <f>O1112*H1112</f>
        <v>0</v>
      </c>
      <c r="Q1112" s="228">
        <v>0.0054000000000000003</v>
      </c>
      <c r="R1112" s="228">
        <f>Q1112*H1112</f>
        <v>0.012312</v>
      </c>
      <c r="S1112" s="228">
        <v>0</v>
      </c>
      <c r="T1112" s="229">
        <f>S1112*H1112</f>
        <v>0</v>
      </c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R1112" s="230" t="s">
        <v>332</v>
      </c>
      <c r="AT1112" s="230" t="s">
        <v>509</v>
      </c>
      <c r="AU1112" s="230" t="s">
        <v>88</v>
      </c>
      <c r="AY1112" s="18" t="s">
        <v>153</v>
      </c>
      <c r="BE1112" s="231">
        <f>IF(N1112="základní",J1112,0)</f>
        <v>0</v>
      </c>
      <c r="BF1112" s="231">
        <f>IF(N1112="snížená",J1112,0)</f>
        <v>0</v>
      </c>
      <c r="BG1112" s="231">
        <f>IF(N1112="zákl. přenesená",J1112,0)</f>
        <v>0</v>
      </c>
      <c r="BH1112" s="231">
        <f>IF(N1112="sníž. přenesená",J1112,0)</f>
        <v>0</v>
      </c>
      <c r="BI1112" s="231">
        <f>IF(N1112="nulová",J1112,0)</f>
        <v>0</v>
      </c>
      <c r="BJ1112" s="18" t="s">
        <v>86</v>
      </c>
      <c r="BK1112" s="231">
        <f>ROUND(I1112*H1112,2)</f>
        <v>0</v>
      </c>
      <c r="BL1112" s="18" t="s">
        <v>240</v>
      </c>
      <c r="BM1112" s="230" t="s">
        <v>1623</v>
      </c>
    </row>
    <row r="1113" s="13" customFormat="1">
      <c r="A1113" s="13"/>
      <c r="B1113" s="232"/>
      <c r="C1113" s="233"/>
      <c r="D1113" s="234" t="s">
        <v>163</v>
      </c>
      <c r="E1113" s="235" t="s">
        <v>1</v>
      </c>
      <c r="F1113" s="236" t="s">
        <v>1624</v>
      </c>
      <c r="G1113" s="233"/>
      <c r="H1113" s="237">
        <v>2.2799999999999998</v>
      </c>
      <c r="I1113" s="238"/>
      <c r="J1113" s="233"/>
      <c r="K1113" s="233"/>
      <c r="L1113" s="239"/>
      <c r="M1113" s="240"/>
      <c r="N1113" s="241"/>
      <c r="O1113" s="241"/>
      <c r="P1113" s="241"/>
      <c r="Q1113" s="241"/>
      <c r="R1113" s="241"/>
      <c r="S1113" s="241"/>
      <c r="T1113" s="24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3" t="s">
        <v>163</v>
      </c>
      <c r="AU1113" s="243" t="s">
        <v>88</v>
      </c>
      <c r="AV1113" s="13" t="s">
        <v>88</v>
      </c>
      <c r="AW1113" s="13" t="s">
        <v>35</v>
      </c>
      <c r="AX1113" s="13" t="s">
        <v>86</v>
      </c>
      <c r="AY1113" s="243" t="s">
        <v>153</v>
      </c>
    </row>
    <row r="1114" s="2" customFormat="1" ht="33" customHeight="1">
      <c r="A1114" s="39"/>
      <c r="B1114" s="40"/>
      <c r="C1114" s="219" t="s">
        <v>1625</v>
      </c>
      <c r="D1114" s="219" t="s">
        <v>156</v>
      </c>
      <c r="E1114" s="220" t="s">
        <v>1626</v>
      </c>
      <c r="F1114" s="221" t="s">
        <v>1627</v>
      </c>
      <c r="G1114" s="222" t="s">
        <v>355</v>
      </c>
      <c r="H1114" s="223">
        <v>11</v>
      </c>
      <c r="I1114" s="224"/>
      <c r="J1114" s="225">
        <f>ROUND(I1114*H1114,2)</f>
        <v>0</v>
      </c>
      <c r="K1114" s="221" t="s">
        <v>160</v>
      </c>
      <c r="L1114" s="45"/>
      <c r="M1114" s="226" t="s">
        <v>1</v>
      </c>
      <c r="N1114" s="227" t="s">
        <v>43</v>
      </c>
      <c r="O1114" s="92"/>
      <c r="P1114" s="228">
        <f>O1114*H1114</f>
        <v>0</v>
      </c>
      <c r="Q1114" s="228">
        <v>0.0074999999999999997</v>
      </c>
      <c r="R1114" s="228">
        <f>Q1114*H1114</f>
        <v>0.08249999999999999</v>
      </c>
      <c r="S1114" s="228">
        <v>0</v>
      </c>
      <c r="T1114" s="229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30" t="s">
        <v>240</v>
      </c>
      <c r="AT1114" s="230" t="s">
        <v>156</v>
      </c>
      <c r="AU1114" s="230" t="s">
        <v>88</v>
      </c>
      <c r="AY1114" s="18" t="s">
        <v>153</v>
      </c>
      <c r="BE1114" s="231">
        <f>IF(N1114="základní",J1114,0)</f>
        <v>0</v>
      </c>
      <c r="BF1114" s="231">
        <f>IF(N1114="snížená",J1114,0)</f>
        <v>0</v>
      </c>
      <c r="BG1114" s="231">
        <f>IF(N1114="zákl. přenesená",J1114,0)</f>
        <v>0</v>
      </c>
      <c r="BH1114" s="231">
        <f>IF(N1114="sníž. přenesená",J1114,0)</f>
        <v>0</v>
      </c>
      <c r="BI1114" s="231">
        <f>IF(N1114="nulová",J1114,0)</f>
        <v>0</v>
      </c>
      <c r="BJ1114" s="18" t="s">
        <v>86</v>
      </c>
      <c r="BK1114" s="231">
        <f>ROUND(I1114*H1114,2)</f>
        <v>0</v>
      </c>
      <c r="BL1114" s="18" t="s">
        <v>240</v>
      </c>
      <c r="BM1114" s="230" t="s">
        <v>1628</v>
      </c>
    </row>
    <row r="1115" s="13" customFormat="1">
      <c r="A1115" s="13"/>
      <c r="B1115" s="232"/>
      <c r="C1115" s="233"/>
      <c r="D1115" s="234" t="s">
        <v>163</v>
      </c>
      <c r="E1115" s="235" t="s">
        <v>1</v>
      </c>
      <c r="F1115" s="236" t="s">
        <v>1629</v>
      </c>
      <c r="G1115" s="233"/>
      <c r="H1115" s="237">
        <v>11</v>
      </c>
      <c r="I1115" s="238"/>
      <c r="J1115" s="233"/>
      <c r="K1115" s="233"/>
      <c r="L1115" s="239"/>
      <c r="M1115" s="240"/>
      <c r="N1115" s="241"/>
      <c r="O1115" s="241"/>
      <c r="P1115" s="241"/>
      <c r="Q1115" s="241"/>
      <c r="R1115" s="241"/>
      <c r="S1115" s="241"/>
      <c r="T1115" s="242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3" t="s">
        <v>163</v>
      </c>
      <c r="AU1115" s="243" t="s">
        <v>88</v>
      </c>
      <c r="AV1115" s="13" t="s">
        <v>88</v>
      </c>
      <c r="AW1115" s="13" t="s">
        <v>35</v>
      </c>
      <c r="AX1115" s="13" t="s">
        <v>86</v>
      </c>
      <c r="AY1115" s="243" t="s">
        <v>153</v>
      </c>
    </row>
    <row r="1116" s="2" customFormat="1" ht="24.15" customHeight="1">
      <c r="A1116" s="39"/>
      <c r="B1116" s="40"/>
      <c r="C1116" s="268" t="s">
        <v>1630</v>
      </c>
      <c r="D1116" s="268" t="s">
        <v>509</v>
      </c>
      <c r="E1116" s="269" t="s">
        <v>1631</v>
      </c>
      <c r="F1116" s="270" t="s">
        <v>1632</v>
      </c>
      <c r="G1116" s="271" t="s">
        <v>355</v>
      </c>
      <c r="H1116" s="272">
        <v>11</v>
      </c>
      <c r="I1116" s="273"/>
      <c r="J1116" s="274">
        <f>ROUND(I1116*H1116,2)</f>
        <v>0</v>
      </c>
      <c r="K1116" s="270" t="s">
        <v>160</v>
      </c>
      <c r="L1116" s="275"/>
      <c r="M1116" s="276" t="s">
        <v>1</v>
      </c>
      <c r="N1116" s="277" t="s">
        <v>43</v>
      </c>
      <c r="O1116" s="92"/>
      <c r="P1116" s="228">
        <f>O1116*H1116</f>
        <v>0</v>
      </c>
      <c r="Q1116" s="228">
        <v>0.00010000000000000001</v>
      </c>
      <c r="R1116" s="228">
        <f>Q1116*H1116</f>
        <v>0.0011000000000000001</v>
      </c>
      <c r="S1116" s="228">
        <v>0</v>
      </c>
      <c r="T1116" s="229">
        <f>S1116*H1116</f>
        <v>0</v>
      </c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R1116" s="230" t="s">
        <v>332</v>
      </c>
      <c r="AT1116" s="230" t="s">
        <v>509</v>
      </c>
      <c r="AU1116" s="230" t="s">
        <v>88</v>
      </c>
      <c r="AY1116" s="18" t="s">
        <v>153</v>
      </c>
      <c r="BE1116" s="231">
        <f>IF(N1116="základní",J1116,0)</f>
        <v>0</v>
      </c>
      <c r="BF1116" s="231">
        <f>IF(N1116="snížená",J1116,0)</f>
        <v>0</v>
      </c>
      <c r="BG1116" s="231">
        <f>IF(N1116="zákl. přenesená",J1116,0)</f>
        <v>0</v>
      </c>
      <c r="BH1116" s="231">
        <f>IF(N1116="sníž. přenesená",J1116,0)</f>
        <v>0</v>
      </c>
      <c r="BI1116" s="231">
        <f>IF(N1116="nulová",J1116,0)</f>
        <v>0</v>
      </c>
      <c r="BJ1116" s="18" t="s">
        <v>86</v>
      </c>
      <c r="BK1116" s="231">
        <f>ROUND(I1116*H1116,2)</f>
        <v>0</v>
      </c>
      <c r="BL1116" s="18" t="s">
        <v>240</v>
      </c>
      <c r="BM1116" s="230" t="s">
        <v>1633</v>
      </c>
    </row>
    <row r="1117" s="2" customFormat="1" ht="33" customHeight="1">
      <c r="A1117" s="39"/>
      <c r="B1117" s="40"/>
      <c r="C1117" s="219" t="s">
        <v>1634</v>
      </c>
      <c r="D1117" s="219" t="s">
        <v>156</v>
      </c>
      <c r="E1117" s="220" t="s">
        <v>1635</v>
      </c>
      <c r="F1117" s="221" t="s">
        <v>1636</v>
      </c>
      <c r="G1117" s="222" t="s">
        <v>355</v>
      </c>
      <c r="H1117" s="223">
        <v>2</v>
      </c>
      <c r="I1117" s="224"/>
      <c r="J1117" s="225">
        <f>ROUND(I1117*H1117,2)</f>
        <v>0</v>
      </c>
      <c r="K1117" s="221" t="s">
        <v>160</v>
      </c>
      <c r="L1117" s="45"/>
      <c r="M1117" s="226" t="s">
        <v>1</v>
      </c>
      <c r="N1117" s="227" t="s">
        <v>43</v>
      </c>
      <c r="O1117" s="92"/>
      <c r="P1117" s="228">
        <f>O1117*H1117</f>
        <v>0</v>
      </c>
      <c r="Q1117" s="228">
        <v>0.022499999999999999</v>
      </c>
      <c r="R1117" s="228">
        <f>Q1117*H1117</f>
        <v>0.044999999999999998</v>
      </c>
      <c r="S1117" s="228">
        <v>0</v>
      </c>
      <c r="T1117" s="229">
        <f>S1117*H1117</f>
        <v>0</v>
      </c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R1117" s="230" t="s">
        <v>240</v>
      </c>
      <c r="AT1117" s="230" t="s">
        <v>156</v>
      </c>
      <c r="AU1117" s="230" t="s">
        <v>88</v>
      </c>
      <c r="AY1117" s="18" t="s">
        <v>153</v>
      </c>
      <c r="BE1117" s="231">
        <f>IF(N1117="základní",J1117,0)</f>
        <v>0</v>
      </c>
      <c r="BF1117" s="231">
        <f>IF(N1117="snížená",J1117,0)</f>
        <v>0</v>
      </c>
      <c r="BG1117" s="231">
        <f>IF(N1117="zákl. přenesená",J1117,0)</f>
        <v>0</v>
      </c>
      <c r="BH1117" s="231">
        <f>IF(N1117="sníž. přenesená",J1117,0)</f>
        <v>0</v>
      </c>
      <c r="BI1117" s="231">
        <f>IF(N1117="nulová",J1117,0)</f>
        <v>0</v>
      </c>
      <c r="BJ1117" s="18" t="s">
        <v>86</v>
      </c>
      <c r="BK1117" s="231">
        <f>ROUND(I1117*H1117,2)</f>
        <v>0</v>
      </c>
      <c r="BL1117" s="18" t="s">
        <v>240</v>
      </c>
      <c r="BM1117" s="230" t="s">
        <v>1637</v>
      </c>
    </row>
    <row r="1118" s="13" customFormat="1">
      <c r="A1118" s="13"/>
      <c r="B1118" s="232"/>
      <c r="C1118" s="233"/>
      <c r="D1118" s="234" t="s">
        <v>163</v>
      </c>
      <c r="E1118" s="235" t="s">
        <v>1</v>
      </c>
      <c r="F1118" s="236" t="s">
        <v>1614</v>
      </c>
      <c r="G1118" s="233"/>
      <c r="H1118" s="237">
        <v>2</v>
      </c>
      <c r="I1118" s="238"/>
      <c r="J1118" s="233"/>
      <c r="K1118" s="233"/>
      <c r="L1118" s="239"/>
      <c r="M1118" s="240"/>
      <c r="N1118" s="241"/>
      <c r="O1118" s="241"/>
      <c r="P1118" s="241"/>
      <c r="Q1118" s="241"/>
      <c r="R1118" s="241"/>
      <c r="S1118" s="241"/>
      <c r="T1118" s="242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3" t="s">
        <v>163</v>
      </c>
      <c r="AU1118" s="243" t="s">
        <v>88</v>
      </c>
      <c r="AV1118" s="13" t="s">
        <v>88</v>
      </c>
      <c r="AW1118" s="13" t="s">
        <v>35</v>
      </c>
      <c r="AX1118" s="13" t="s">
        <v>86</v>
      </c>
      <c r="AY1118" s="243" t="s">
        <v>153</v>
      </c>
    </row>
    <row r="1119" s="2" customFormat="1" ht="24.15" customHeight="1">
      <c r="A1119" s="39"/>
      <c r="B1119" s="40"/>
      <c r="C1119" s="268" t="s">
        <v>1638</v>
      </c>
      <c r="D1119" s="268" t="s">
        <v>509</v>
      </c>
      <c r="E1119" s="269" t="s">
        <v>1639</v>
      </c>
      <c r="F1119" s="270" t="s">
        <v>1640</v>
      </c>
      <c r="G1119" s="271" t="s">
        <v>170</v>
      </c>
      <c r="H1119" s="272">
        <v>2.0350000000000001</v>
      </c>
      <c r="I1119" s="273"/>
      <c r="J1119" s="274">
        <f>ROUND(I1119*H1119,2)</f>
        <v>0</v>
      </c>
      <c r="K1119" s="270" t="s">
        <v>160</v>
      </c>
      <c r="L1119" s="275"/>
      <c r="M1119" s="276" t="s">
        <v>1</v>
      </c>
      <c r="N1119" s="277" t="s">
        <v>43</v>
      </c>
      <c r="O1119" s="92"/>
      <c r="P1119" s="228">
        <f>O1119*H1119</f>
        <v>0</v>
      </c>
      <c r="Q1119" s="228">
        <v>0.0019</v>
      </c>
      <c r="R1119" s="228">
        <f>Q1119*H1119</f>
        <v>0.0038665000000000001</v>
      </c>
      <c r="S1119" s="228">
        <v>0</v>
      </c>
      <c r="T1119" s="229">
        <f>S1119*H1119</f>
        <v>0</v>
      </c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R1119" s="230" t="s">
        <v>332</v>
      </c>
      <c r="AT1119" s="230" t="s">
        <v>509</v>
      </c>
      <c r="AU1119" s="230" t="s">
        <v>88</v>
      </c>
      <c r="AY1119" s="18" t="s">
        <v>153</v>
      </c>
      <c r="BE1119" s="231">
        <f>IF(N1119="základní",J1119,0)</f>
        <v>0</v>
      </c>
      <c r="BF1119" s="231">
        <f>IF(N1119="snížená",J1119,0)</f>
        <v>0</v>
      </c>
      <c r="BG1119" s="231">
        <f>IF(N1119="zákl. přenesená",J1119,0)</f>
        <v>0</v>
      </c>
      <c r="BH1119" s="231">
        <f>IF(N1119="sníž. přenesená",J1119,0)</f>
        <v>0</v>
      </c>
      <c r="BI1119" s="231">
        <f>IF(N1119="nulová",J1119,0)</f>
        <v>0</v>
      </c>
      <c r="BJ1119" s="18" t="s">
        <v>86</v>
      </c>
      <c r="BK1119" s="231">
        <f>ROUND(I1119*H1119,2)</f>
        <v>0</v>
      </c>
      <c r="BL1119" s="18" t="s">
        <v>240</v>
      </c>
      <c r="BM1119" s="230" t="s">
        <v>1641</v>
      </c>
    </row>
    <row r="1120" s="13" customFormat="1">
      <c r="A1120" s="13"/>
      <c r="B1120" s="232"/>
      <c r="C1120" s="233"/>
      <c r="D1120" s="234" t="s">
        <v>163</v>
      </c>
      <c r="E1120" s="235" t="s">
        <v>1</v>
      </c>
      <c r="F1120" s="236" t="s">
        <v>1642</v>
      </c>
      <c r="G1120" s="233"/>
      <c r="H1120" s="237">
        <v>2.0347200000000001</v>
      </c>
      <c r="I1120" s="238"/>
      <c r="J1120" s="233"/>
      <c r="K1120" s="233"/>
      <c r="L1120" s="239"/>
      <c r="M1120" s="240"/>
      <c r="N1120" s="241"/>
      <c r="O1120" s="241"/>
      <c r="P1120" s="241"/>
      <c r="Q1120" s="241"/>
      <c r="R1120" s="241"/>
      <c r="S1120" s="241"/>
      <c r="T1120" s="242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3" t="s">
        <v>163</v>
      </c>
      <c r="AU1120" s="243" t="s">
        <v>88</v>
      </c>
      <c r="AV1120" s="13" t="s">
        <v>88</v>
      </c>
      <c r="AW1120" s="13" t="s">
        <v>35</v>
      </c>
      <c r="AX1120" s="13" t="s">
        <v>86</v>
      </c>
      <c r="AY1120" s="243" t="s">
        <v>153</v>
      </c>
    </row>
    <row r="1121" s="2" customFormat="1" ht="33" customHeight="1">
      <c r="A1121" s="39"/>
      <c r="B1121" s="40"/>
      <c r="C1121" s="219" t="s">
        <v>1643</v>
      </c>
      <c r="D1121" s="219" t="s">
        <v>156</v>
      </c>
      <c r="E1121" s="220" t="s">
        <v>1644</v>
      </c>
      <c r="F1121" s="221" t="s">
        <v>1645</v>
      </c>
      <c r="G1121" s="222" t="s">
        <v>355</v>
      </c>
      <c r="H1121" s="223">
        <v>96</v>
      </c>
      <c r="I1121" s="224"/>
      <c r="J1121" s="225">
        <f>ROUND(I1121*H1121,2)</f>
        <v>0</v>
      </c>
      <c r="K1121" s="221" t="s">
        <v>160</v>
      </c>
      <c r="L1121" s="45"/>
      <c r="M1121" s="226" t="s">
        <v>1</v>
      </c>
      <c r="N1121" s="227" t="s">
        <v>43</v>
      </c>
      <c r="O1121" s="92"/>
      <c r="P1121" s="228">
        <f>O1121*H1121</f>
        <v>0</v>
      </c>
      <c r="Q1121" s="228">
        <v>0.00975</v>
      </c>
      <c r="R1121" s="228">
        <f>Q1121*H1121</f>
        <v>0.93599999999999994</v>
      </c>
      <c r="S1121" s="228">
        <v>0</v>
      </c>
      <c r="T1121" s="229">
        <f>S1121*H1121</f>
        <v>0</v>
      </c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R1121" s="230" t="s">
        <v>240</v>
      </c>
      <c r="AT1121" s="230" t="s">
        <v>156</v>
      </c>
      <c r="AU1121" s="230" t="s">
        <v>88</v>
      </c>
      <c r="AY1121" s="18" t="s">
        <v>153</v>
      </c>
      <c r="BE1121" s="231">
        <f>IF(N1121="základní",J1121,0)</f>
        <v>0</v>
      </c>
      <c r="BF1121" s="231">
        <f>IF(N1121="snížená",J1121,0)</f>
        <v>0</v>
      </c>
      <c r="BG1121" s="231">
        <f>IF(N1121="zákl. přenesená",J1121,0)</f>
        <v>0</v>
      </c>
      <c r="BH1121" s="231">
        <f>IF(N1121="sníž. přenesená",J1121,0)</f>
        <v>0</v>
      </c>
      <c r="BI1121" s="231">
        <f>IF(N1121="nulová",J1121,0)</f>
        <v>0</v>
      </c>
      <c r="BJ1121" s="18" t="s">
        <v>86</v>
      </c>
      <c r="BK1121" s="231">
        <f>ROUND(I1121*H1121,2)</f>
        <v>0</v>
      </c>
      <c r="BL1121" s="18" t="s">
        <v>240</v>
      </c>
      <c r="BM1121" s="230" t="s">
        <v>1646</v>
      </c>
    </row>
    <row r="1122" s="13" customFormat="1">
      <c r="A1122" s="13"/>
      <c r="B1122" s="232"/>
      <c r="C1122" s="233"/>
      <c r="D1122" s="234" t="s">
        <v>163</v>
      </c>
      <c r="E1122" s="235" t="s">
        <v>1</v>
      </c>
      <c r="F1122" s="236" t="s">
        <v>1647</v>
      </c>
      <c r="G1122" s="233"/>
      <c r="H1122" s="237">
        <v>96</v>
      </c>
      <c r="I1122" s="238"/>
      <c r="J1122" s="233"/>
      <c r="K1122" s="233"/>
      <c r="L1122" s="239"/>
      <c r="M1122" s="240"/>
      <c r="N1122" s="241"/>
      <c r="O1122" s="241"/>
      <c r="P1122" s="241"/>
      <c r="Q1122" s="241"/>
      <c r="R1122" s="241"/>
      <c r="S1122" s="241"/>
      <c r="T1122" s="242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3" t="s">
        <v>163</v>
      </c>
      <c r="AU1122" s="243" t="s">
        <v>88</v>
      </c>
      <c r="AV1122" s="13" t="s">
        <v>88</v>
      </c>
      <c r="AW1122" s="13" t="s">
        <v>35</v>
      </c>
      <c r="AX1122" s="13" t="s">
        <v>86</v>
      </c>
      <c r="AY1122" s="243" t="s">
        <v>153</v>
      </c>
    </row>
    <row r="1123" s="2" customFormat="1" ht="49.05" customHeight="1">
      <c r="A1123" s="39"/>
      <c r="B1123" s="40"/>
      <c r="C1123" s="268" t="s">
        <v>1648</v>
      </c>
      <c r="D1123" s="268" t="s">
        <v>509</v>
      </c>
      <c r="E1123" s="269" t="s">
        <v>1649</v>
      </c>
      <c r="F1123" s="270" t="s">
        <v>1650</v>
      </c>
      <c r="G1123" s="271" t="s">
        <v>355</v>
      </c>
      <c r="H1123" s="272">
        <v>96</v>
      </c>
      <c r="I1123" s="273"/>
      <c r="J1123" s="274">
        <f>ROUND(I1123*H1123,2)</f>
        <v>0</v>
      </c>
      <c r="K1123" s="270" t="s">
        <v>160</v>
      </c>
      <c r="L1123" s="275"/>
      <c r="M1123" s="276" t="s">
        <v>1</v>
      </c>
      <c r="N1123" s="277" t="s">
        <v>43</v>
      </c>
      <c r="O1123" s="92"/>
      <c r="P1123" s="228">
        <f>O1123*H1123</f>
        <v>0</v>
      </c>
      <c r="Q1123" s="228">
        <v>0.00013999999999999999</v>
      </c>
      <c r="R1123" s="228">
        <f>Q1123*H1123</f>
        <v>0.013439999999999999</v>
      </c>
      <c r="S1123" s="228">
        <v>0</v>
      </c>
      <c r="T1123" s="229">
        <f>S1123*H1123</f>
        <v>0</v>
      </c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R1123" s="230" t="s">
        <v>332</v>
      </c>
      <c r="AT1123" s="230" t="s">
        <v>509</v>
      </c>
      <c r="AU1123" s="230" t="s">
        <v>88</v>
      </c>
      <c r="AY1123" s="18" t="s">
        <v>153</v>
      </c>
      <c r="BE1123" s="231">
        <f>IF(N1123="základní",J1123,0)</f>
        <v>0</v>
      </c>
      <c r="BF1123" s="231">
        <f>IF(N1123="snížená",J1123,0)</f>
        <v>0</v>
      </c>
      <c r="BG1123" s="231">
        <f>IF(N1123="zákl. přenesená",J1123,0)</f>
        <v>0</v>
      </c>
      <c r="BH1123" s="231">
        <f>IF(N1123="sníž. přenesená",J1123,0)</f>
        <v>0</v>
      </c>
      <c r="BI1123" s="231">
        <f>IF(N1123="nulová",J1123,0)</f>
        <v>0</v>
      </c>
      <c r="BJ1123" s="18" t="s">
        <v>86</v>
      </c>
      <c r="BK1123" s="231">
        <f>ROUND(I1123*H1123,2)</f>
        <v>0</v>
      </c>
      <c r="BL1123" s="18" t="s">
        <v>240</v>
      </c>
      <c r="BM1123" s="230" t="s">
        <v>1651</v>
      </c>
    </row>
    <row r="1124" s="2" customFormat="1" ht="33" customHeight="1">
      <c r="A1124" s="39"/>
      <c r="B1124" s="40"/>
      <c r="C1124" s="219" t="s">
        <v>1652</v>
      </c>
      <c r="D1124" s="219" t="s">
        <v>156</v>
      </c>
      <c r="E1124" s="220" t="s">
        <v>1653</v>
      </c>
      <c r="F1124" s="221" t="s">
        <v>1654</v>
      </c>
      <c r="G1124" s="222" t="s">
        <v>355</v>
      </c>
      <c r="H1124" s="223">
        <v>1</v>
      </c>
      <c r="I1124" s="224"/>
      <c r="J1124" s="225">
        <f>ROUND(I1124*H1124,2)</f>
        <v>0</v>
      </c>
      <c r="K1124" s="221" t="s">
        <v>160</v>
      </c>
      <c r="L1124" s="45"/>
      <c r="M1124" s="226" t="s">
        <v>1</v>
      </c>
      <c r="N1124" s="227" t="s">
        <v>43</v>
      </c>
      <c r="O1124" s="92"/>
      <c r="P1124" s="228">
        <f>O1124*H1124</f>
        <v>0</v>
      </c>
      <c r="Q1124" s="228">
        <v>0.018749999999999999</v>
      </c>
      <c r="R1124" s="228">
        <f>Q1124*H1124</f>
        <v>0.018749999999999999</v>
      </c>
      <c r="S1124" s="228">
        <v>0</v>
      </c>
      <c r="T1124" s="229">
        <f>S1124*H1124</f>
        <v>0</v>
      </c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R1124" s="230" t="s">
        <v>240</v>
      </c>
      <c r="AT1124" s="230" t="s">
        <v>156</v>
      </c>
      <c r="AU1124" s="230" t="s">
        <v>88</v>
      </c>
      <c r="AY1124" s="18" t="s">
        <v>153</v>
      </c>
      <c r="BE1124" s="231">
        <f>IF(N1124="základní",J1124,0)</f>
        <v>0</v>
      </c>
      <c r="BF1124" s="231">
        <f>IF(N1124="snížená",J1124,0)</f>
        <v>0</v>
      </c>
      <c r="BG1124" s="231">
        <f>IF(N1124="zákl. přenesená",J1124,0)</f>
        <v>0</v>
      </c>
      <c r="BH1124" s="231">
        <f>IF(N1124="sníž. přenesená",J1124,0)</f>
        <v>0</v>
      </c>
      <c r="BI1124" s="231">
        <f>IF(N1124="nulová",J1124,0)</f>
        <v>0</v>
      </c>
      <c r="BJ1124" s="18" t="s">
        <v>86</v>
      </c>
      <c r="BK1124" s="231">
        <f>ROUND(I1124*H1124,2)</f>
        <v>0</v>
      </c>
      <c r="BL1124" s="18" t="s">
        <v>240</v>
      </c>
      <c r="BM1124" s="230" t="s">
        <v>1655</v>
      </c>
    </row>
    <row r="1125" s="2" customFormat="1" ht="24.15" customHeight="1">
      <c r="A1125" s="39"/>
      <c r="B1125" s="40"/>
      <c r="C1125" s="268" t="s">
        <v>1656</v>
      </c>
      <c r="D1125" s="268" t="s">
        <v>509</v>
      </c>
      <c r="E1125" s="269" t="s">
        <v>1639</v>
      </c>
      <c r="F1125" s="270" t="s">
        <v>1640</v>
      </c>
      <c r="G1125" s="271" t="s">
        <v>170</v>
      </c>
      <c r="H1125" s="272">
        <v>0.71999999999999997</v>
      </c>
      <c r="I1125" s="273"/>
      <c r="J1125" s="274">
        <f>ROUND(I1125*H1125,2)</f>
        <v>0</v>
      </c>
      <c r="K1125" s="270" t="s">
        <v>160</v>
      </c>
      <c r="L1125" s="275"/>
      <c r="M1125" s="276" t="s">
        <v>1</v>
      </c>
      <c r="N1125" s="277" t="s">
        <v>43</v>
      </c>
      <c r="O1125" s="92"/>
      <c r="P1125" s="228">
        <f>O1125*H1125</f>
        <v>0</v>
      </c>
      <c r="Q1125" s="228">
        <v>0.0019</v>
      </c>
      <c r="R1125" s="228">
        <f>Q1125*H1125</f>
        <v>0.0013679999999999999</v>
      </c>
      <c r="S1125" s="228">
        <v>0</v>
      </c>
      <c r="T1125" s="229">
        <f>S1125*H1125</f>
        <v>0</v>
      </c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R1125" s="230" t="s">
        <v>332</v>
      </c>
      <c r="AT1125" s="230" t="s">
        <v>509</v>
      </c>
      <c r="AU1125" s="230" t="s">
        <v>88</v>
      </c>
      <c r="AY1125" s="18" t="s">
        <v>153</v>
      </c>
      <c r="BE1125" s="231">
        <f>IF(N1125="základní",J1125,0)</f>
        <v>0</v>
      </c>
      <c r="BF1125" s="231">
        <f>IF(N1125="snížená",J1125,0)</f>
        <v>0</v>
      </c>
      <c r="BG1125" s="231">
        <f>IF(N1125="zákl. přenesená",J1125,0)</f>
        <v>0</v>
      </c>
      <c r="BH1125" s="231">
        <f>IF(N1125="sníž. přenesená",J1125,0)</f>
        <v>0</v>
      </c>
      <c r="BI1125" s="231">
        <f>IF(N1125="nulová",J1125,0)</f>
        <v>0</v>
      </c>
      <c r="BJ1125" s="18" t="s">
        <v>86</v>
      </c>
      <c r="BK1125" s="231">
        <f>ROUND(I1125*H1125,2)</f>
        <v>0</v>
      </c>
      <c r="BL1125" s="18" t="s">
        <v>240</v>
      </c>
      <c r="BM1125" s="230" t="s">
        <v>1657</v>
      </c>
    </row>
    <row r="1126" s="13" customFormat="1">
      <c r="A1126" s="13"/>
      <c r="B1126" s="232"/>
      <c r="C1126" s="233"/>
      <c r="D1126" s="234" t="s">
        <v>163</v>
      </c>
      <c r="E1126" s="235" t="s">
        <v>1</v>
      </c>
      <c r="F1126" s="236" t="s">
        <v>1658</v>
      </c>
      <c r="G1126" s="233"/>
      <c r="H1126" s="237">
        <v>0.71999999999999997</v>
      </c>
      <c r="I1126" s="238"/>
      <c r="J1126" s="233"/>
      <c r="K1126" s="233"/>
      <c r="L1126" s="239"/>
      <c r="M1126" s="240"/>
      <c r="N1126" s="241"/>
      <c r="O1126" s="241"/>
      <c r="P1126" s="241"/>
      <c r="Q1126" s="241"/>
      <c r="R1126" s="241"/>
      <c r="S1126" s="241"/>
      <c r="T1126" s="242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3" t="s">
        <v>163</v>
      </c>
      <c r="AU1126" s="243" t="s">
        <v>88</v>
      </c>
      <c r="AV1126" s="13" t="s">
        <v>88</v>
      </c>
      <c r="AW1126" s="13" t="s">
        <v>35</v>
      </c>
      <c r="AX1126" s="13" t="s">
        <v>86</v>
      </c>
      <c r="AY1126" s="243" t="s">
        <v>153</v>
      </c>
    </row>
    <row r="1127" s="2" customFormat="1" ht="37.8" customHeight="1">
      <c r="A1127" s="39"/>
      <c r="B1127" s="40"/>
      <c r="C1127" s="219" t="s">
        <v>1659</v>
      </c>
      <c r="D1127" s="219" t="s">
        <v>156</v>
      </c>
      <c r="E1127" s="220" t="s">
        <v>1660</v>
      </c>
      <c r="F1127" s="221" t="s">
        <v>1661</v>
      </c>
      <c r="G1127" s="222" t="s">
        <v>196</v>
      </c>
      <c r="H1127" s="223">
        <v>108.732</v>
      </c>
      <c r="I1127" s="224"/>
      <c r="J1127" s="225">
        <f>ROUND(I1127*H1127,2)</f>
        <v>0</v>
      </c>
      <c r="K1127" s="221" t="s">
        <v>160</v>
      </c>
      <c r="L1127" s="45"/>
      <c r="M1127" s="226" t="s">
        <v>1</v>
      </c>
      <c r="N1127" s="227" t="s">
        <v>43</v>
      </c>
      <c r="O1127" s="92"/>
      <c r="P1127" s="228">
        <f>O1127*H1127</f>
        <v>0</v>
      </c>
      <c r="Q1127" s="228">
        <v>0.00059999999999999995</v>
      </c>
      <c r="R1127" s="228">
        <f>Q1127*H1127</f>
        <v>0.065239199999999997</v>
      </c>
      <c r="S1127" s="228">
        <v>0</v>
      </c>
      <c r="T1127" s="229">
        <f>S1127*H1127</f>
        <v>0</v>
      </c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R1127" s="230" t="s">
        <v>240</v>
      </c>
      <c r="AT1127" s="230" t="s">
        <v>156</v>
      </c>
      <c r="AU1127" s="230" t="s">
        <v>88</v>
      </c>
      <c r="AY1127" s="18" t="s">
        <v>153</v>
      </c>
      <c r="BE1127" s="231">
        <f>IF(N1127="základní",J1127,0)</f>
        <v>0</v>
      </c>
      <c r="BF1127" s="231">
        <f>IF(N1127="snížená",J1127,0)</f>
        <v>0</v>
      </c>
      <c r="BG1127" s="231">
        <f>IF(N1127="zákl. přenesená",J1127,0)</f>
        <v>0</v>
      </c>
      <c r="BH1127" s="231">
        <f>IF(N1127="sníž. přenesená",J1127,0)</f>
        <v>0</v>
      </c>
      <c r="BI1127" s="231">
        <f>IF(N1127="nulová",J1127,0)</f>
        <v>0</v>
      </c>
      <c r="BJ1127" s="18" t="s">
        <v>86</v>
      </c>
      <c r="BK1127" s="231">
        <f>ROUND(I1127*H1127,2)</f>
        <v>0</v>
      </c>
      <c r="BL1127" s="18" t="s">
        <v>240</v>
      </c>
      <c r="BM1127" s="230" t="s">
        <v>1662</v>
      </c>
    </row>
    <row r="1128" s="13" customFormat="1">
      <c r="A1128" s="13"/>
      <c r="B1128" s="232"/>
      <c r="C1128" s="233"/>
      <c r="D1128" s="234" t="s">
        <v>163</v>
      </c>
      <c r="E1128" s="235" t="s">
        <v>1</v>
      </c>
      <c r="F1128" s="236" t="s">
        <v>1663</v>
      </c>
      <c r="G1128" s="233"/>
      <c r="H1128" s="237">
        <v>90.609999999999999</v>
      </c>
      <c r="I1128" s="238"/>
      <c r="J1128" s="233"/>
      <c r="K1128" s="233"/>
      <c r="L1128" s="239"/>
      <c r="M1128" s="240"/>
      <c r="N1128" s="241"/>
      <c r="O1128" s="241"/>
      <c r="P1128" s="241"/>
      <c r="Q1128" s="241"/>
      <c r="R1128" s="241"/>
      <c r="S1128" s="241"/>
      <c r="T1128" s="242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3" t="s">
        <v>163</v>
      </c>
      <c r="AU1128" s="243" t="s">
        <v>88</v>
      </c>
      <c r="AV1128" s="13" t="s">
        <v>88</v>
      </c>
      <c r="AW1128" s="13" t="s">
        <v>35</v>
      </c>
      <c r="AX1128" s="13" t="s">
        <v>78</v>
      </c>
      <c r="AY1128" s="243" t="s">
        <v>153</v>
      </c>
    </row>
    <row r="1129" s="13" customFormat="1">
      <c r="A1129" s="13"/>
      <c r="B1129" s="232"/>
      <c r="C1129" s="233"/>
      <c r="D1129" s="234" t="s">
        <v>163</v>
      </c>
      <c r="E1129" s="235" t="s">
        <v>1</v>
      </c>
      <c r="F1129" s="236" t="s">
        <v>1664</v>
      </c>
      <c r="G1129" s="233"/>
      <c r="H1129" s="237">
        <v>18.122</v>
      </c>
      <c r="I1129" s="238"/>
      <c r="J1129" s="233"/>
      <c r="K1129" s="233"/>
      <c r="L1129" s="239"/>
      <c r="M1129" s="240"/>
      <c r="N1129" s="241"/>
      <c r="O1129" s="241"/>
      <c r="P1129" s="241"/>
      <c r="Q1129" s="241"/>
      <c r="R1129" s="241"/>
      <c r="S1129" s="241"/>
      <c r="T1129" s="242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3" t="s">
        <v>163</v>
      </c>
      <c r="AU1129" s="243" t="s">
        <v>88</v>
      </c>
      <c r="AV1129" s="13" t="s">
        <v>88</v>
      </c>
      <c r="AW1129" s="13" t="s">
        <v>35</v>
      </c>
      <c r="AX1129" s="13" t="s">
        <v>78</v>
      </c>
      <c r="AY1129" s="243" t="s">
        <v>153</v>
      </c>
    </row>
    <row r="1130" s="14" customFormat="1">
      <c r="A1130" s="14"/>
      <c r="B1130" s="244"/>
      <c r="C1130" s="245"/>
      <c r="D1130" s="234" t="s">
        <v>163</v>
      </c>
      <c r="E1130" s="246" t="s">
        <v>1</v>
      </c>
      <c r="F1130" s="247" t="s">
        <v>167</v>
      </c>
      <c r="G1130" s="245"/>
      <c r="H1130" s="248">
        <v>108.732</v>
      </c>
      <c r="I1130" s="249"/>
      <c r="J1130" s="245"/>
      <c r="K1130" s="245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4" t="s">
        <v>163</v>
      </c>
      <c r="AU1130" s="254" t="s">
        <v>88</v>
      </c>
      <c r="AV1130" s="14" t="s">
        <v>161</v>
      </c>
      <c r="AW1130" s="14" t="s">
        <v>35</v>
      </c>
      <c r="AX1130" s="14" t="s">
        <v>86</v>
      </c>
      <c r="AY1130" s="254" t="s">
        <v>153</v>
      </c>
    </row>
    <row r="1131" s="2" customFormat="1" ht="37.8" customHeight="1">
      <c r="A1131" s="39"/>
      <c r="B1131" s="40"/>
      <c r="C1131" s="219" t="s">
        <v>1665</v>
      </c>
      <c r="D1131" s="219" t="s">
        <v>156</v>
      </c>
      <c r="E1131" s="220" t="s">
        <v>1666</v>
      </c>
      <c r="F1131" s="221" t="s">
        <v>1667</v>
      </c>
      <c r="G1131" s="222" t="s">
        <v>196</v>
      </c>
      <c r="H1131" s="223">
        <v>211.78800000000001</v>
      </c>
      <c r="I1131" s="224"/>
      <c r="J1131" s="225">
        <f>ROUND(I1131*H1131,2)</f>
        <v>0</v>
      </c>
      <c r="K1131" s="221" t="s">
        <v>160</v>
      </c>
      <c r="L1131" s="45"/>
      <c r="M1131" s="226" t="s">
        <v>1</v>
      </c>
      <c r="N1131" s="227" t="s">
        <v>43</v>
      </c>
      <c r="O1131" s="92"/>
      <c r="P1131" s="228">
        <f>O1131*H1131</f>
        <v>0</v>
      </c>
      <c r="Q1131" s="228">
        <v>0.00059999999999999995</v>
      </c>
      <c r="R1131" s="228">
        <f>Q1131*H1131</f>
        <v>0.12707279999999999</v>
      </c>
      <c r="S1131" s="228">
        <v>0</v>
      </c>
      <c r="T1131" s="229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30" t="s">
        <v>240</v>
      </c>
      <c r="AT1131" s="230" t="s">
        <v>156</v>
      </c>
      <c r="AU1131" s="230" t="s">
        <v>88</v>
      </c>
      <c r="AY1131" s="18" t="s">
        <v>153</v>
      </c>
      <c r="BE1131" s="231">
        <f>IF(N1131="základní",J1131,0)</f>
        <v>0</v>
      </c>
      <c r="BF1131" s="231">
        <f>IF(N1131="snížená",J1131,0)</f>
        <v>0</v>
      </c>
      <c r="BG1131" s="231">
        <f>IF(N1131="zákl. přenesená",J1131,0)</f>
        <v>0</v>
      </c>
      <c r="BH1131" s="231">
        <f>IF(N1131="sníž. přenesená",J1131,0)</f>
        <v>0</v>
      </c>
      <c r="BI1131" s="231">
        <f>IF(N1131="nulová",J1131,0)</f>
        <v>0</v>
      </c>
      <c r="BJ1131" s="18" t="s">
        <v>86</v>
      </c>
      <c r="BK1131" s="231">
        <f>ROUND(I1131*H1131,2)</f>
        <v>0</v>
      </c>
      <c r="BL1131" s="18" t="s">
        <v>240</v>
      </c>
      <c r="BM1131" s="230" t="s">
        <v>1668</v>
      </c>
    </row>
    <row r="1132" s="13" customFormat="1">
      <c r="A1132" s="13"/>
      <c r="B1132" s="232"/>
      <c r="C1132" s="233"/>
      <c r="D1132" s="234" t="s">
        <v>163</v>
      </c>
      <c r="E1132" s="235" t="s">
        <v>1</v>
      </c>
      <c r="F1132" s="236" t="s">
        <v>1669</v>
      </c>
      <c r="G1132" s="233"/>
      <c r="H1132" s="237">
        <v>176.49000000000001</v>
      </c>
      <c r="I1132" s="238"/>
      <c r="J1132" s="233"/>
      <c r="K1132" s="233"/>
      <c r="L1132" s="239"/>
      <c r="M1132" s="240"/>
      <c r="N1132" s="241"/>
      <c r="O1132" s="241"/>
      <c r="P1132" s="241"/>
      <c r="Q1132" s="241"/>
      <c r="R1132" s="241"/>
      <c r="S1132" s="241"/>
      <c r="T1132" s="242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3" t="s">
        <v>163</v>
      </c>
      <c r="AU1132" s="243" t="s">
        <v>88</v>
      </c>
      <c r="AV1132" s="13" t="s">
        <v>88</v>
      </c>
      <c r="AW1132" s="13" t="s">
        <v>35</v>
      </c>
      <c r="AX1132" s="13" t="s">
        <v>78</v>
      </c>
      <c r="AY1132" s="243" t="s">
        <v>153</v>
      </c>
    </row>
    <row r="1133" s="13" customFormat="1">
      <c r="A1133" s="13"/>
      <c r="B1133" s="232"/>
      <c r="C1133" s="233"/>
      <c r="D1133" s="234" t="s">
        <v>163</v>
      </c>
      <c r="E1133" s="235" t="s">
        <v>1</v>
      </c>
      <c r="F1133" s="236" t="s">
        <v>1670</v>
      </c>
      <c r="G1133" s="233"/>
      <c r="H1133" s="237">
        <v>35.298000000000002</v>
      </c>
      <c r="I1133" s="238"/>
      <c r="J1133" s="233"/>
      <c r="K1133" s="233"/>
      <c r="L1133" s="239"/>
      <c r="M1133" s="240"/>
      <c r="N1133" s="241"/>
      <c r="O1133" s="241"/>
      <c r="P1133" s="241"/>
      <c r="Q1133" s="241"/>
      <c r="R1133" s="241"/>
      <c r="S1133" s="241"/>
      <c r="T1133" s="242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3" t="s">
        <v>163</v>
      </c>
      <c r="AU1133" s="243" t="s">
        <v>88</v>
      </c>
      <c r="AV1133" s="13" t="s">
        <v>88</v>
      </c>
      <c r="AW1133" s="13" t="s">
        <v>35</v>
      </c>
      <c r="AX1133" s="13" t="s">
        <v>78</v>
      </c>
      <c r="AY1133" s="243" t="s">
        <v>153</v>
      </c>
    </row>
    <row r="1134" s="14" customFormat="1">
      <c r="A1134" s="14"/>
      <c r="B1134" s="244"/>
      <c r="C1134" s="245"/>
      <c r="D1134" s="234" t="s">
        <v>163</v>
      </c>
      <c r="E1134" s="246" t="s">
        <v>1</v>
      </c>
      <c r="F1134" s="247" t="s">
        <v>167</v>
      </c>
      <c r="G1134" s="245"/>
      <c r="H1134" s="248">
        <v>211.78800000000001</v>
      </c>
      <c r="I1134" s="249"/>
      <c r="J1134" s="245"/>
      <c r="K1134" s="245"/>
      <c r="L1134" s="250"/>
      <c r="M1134" s="251"/>
      <c r="N1134" s="252"/>
      <c r="O1134" s="252"/>
      <c r="P1134" s="252"/>
      <c r="Q1134" s="252"/>
      <c r="R1134" s="252"/>
      <c r="S1134" s="252"/>
      <c r="T1134" s="25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4" t="s">
        <v>163</v>
      </c>
      <c r="AU1134" s="254" t="s">
        <v>88</v>
      </c>
      <c r="AV1134" s="14" t="s">
        <v>161</v>
      </c>
      <c r="AW1134" s="14" t="s">
        <v>35</v>
      </c>
      <c r="AX1134" s="14" t="s">
        <v>86</v>
      </c>
      <c r="AY1134" s="254" t="s">
        <v>153</v>
      </c>
    </row>
    <row r="1135" s="2" customFormat="1" ht="37.8" customHeight="1">
      <c r="A1135" s="39"/>
      <c r="B1135" s="40"/>
      <c r="C1135" s="219" t="s">
        <v>1671</v>
      </c>
      <c r="D1135" s="219" t="s">
        <v>156</v>
      </c>
      <c r="E1135" s="220" t="s">
        <v>1672</v>
      </c>
      <c r="F1135" s="221" t="s">
        <v>1673</v>
      </c>
      <c r="G1135" s="222" t="s">
        <v>170</v>
      </c>
      <c r="H1135" s="223">
        <v>244.10300000000001</v>
      </c>
      <c r="I1135" s="224"/>
      <c r="J1135" s="225">
        <f>ROUND(I1135*H1135,2)</f>
        <v>0</v>
      </c>
      <c r="K1135" s="221" t="s">
        <v>160</v>
      </c>
      <c r="L1135" s="45"/>
      <c r="M1135" s="226" t="s">
        <v>1</v>
      </c>
      <c r="N1135" s="227" t="s">
        <v>43</v>
      </c>
      <c r="O1135" s="92"/>
      <c r="P1135" s="228">
        <f>O1135*H1135</f>
        <v>0</v>
      </c>
      <c r="Q1135" s="228">
        <v>0.00013999999999999999</v>
      </c>
      <c r="R1135" s="228">
        <f>Q1135*H1135</f>
        <v>0.034174419999999997</v>
      </c>
      <c r="S1135" s="228">
        <v>0</v>
      </c>
      <c r="T1135" s="229">
        <f>S1135*H1135</f>
        <v>0</v>
      </c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R1135" s="230" t="s">
        <v>240</v>
      </c>
      <c r="AT1135" s="230" t="s">
        <v>156</v>
      </c>
      <c r="AU1135" s="230" t="s">
        <v>88</v>
      </c>
      <c r="AY1135" s="18" t="s">
        <v>153</v>
      </c>
      <c r="BE1135" s="231">
        <f>IF(N1135="základní",J1135,0)</f>
        <v>0</v>
      </c>
      <c r="BF1135" s="231">
        <f>IF(N1135="snížená",J1135,0)</f>
        <v>0</v>
      </c>
      <c r="BG1135" s="231">
        <f>IF(N1135="zákl. přenesená",J1135,0)</f>
        <v>0</v>
      </c>
      <c r="BH1135" s="231">
        <f>IF(N1135="sníž. přenesená",J1135,0)</f>
        <v>0</v>
      </c>
      <c r="BI1135" s="231">
        <f>IF(N1135="nulová",J1135,0)</f>
        <v>0</v>
      </c>
      <c r="BJ1135" s="18" t="s">
        <v>86</v>
      </c>
      <c r="BK1135" s="231">
        <f>ROUND(I1135*H1135,2)</f>
        <v>0</v>
      </c>
      <c r="BL1135" s="18" t="s">
        <v>240</v>
      </c>
      <c r="BM1135" s="230" t="s">
        <v>1674</v>
      </c>
    </row>
    <row r="1136" s="13" customFormat="1">
      <c r="A1136" s="13"/>
      <c r="B1136" s="232"/>
      <c r="C1136" s="233"/>
      <c r="D1136" s="234" t="s">
        <v>163</v>
      </c>
      <c r="E1136" s="235" t="s">
        <v>1</v>
      </c>
      <c r="F1136" s="236" t="s">
        <v>1589</v>
      </c>
      <c r="G1136" s="233"/>
      <c r="H1136" s="237">
        <v>378.42000000000002</v>
      </c>
      <c r="I1136" s="238"/>
      <c r="J1136" s="233"/>
      <c r="K1136" s="233"/>
      <c r="L1136" s="239"/>
      <c r="M1136" s="240"/>
      <c r="N1136" s="241"/>
      <c r="O1136" s="241"/>
      <c r="P1136" s="241"/>
      <c r="Q1136" s="241"/>
      <c r="R1136" s="241"/>
      <c r="S1136" s="241"/>
      <c r="T1136" s="242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3" t="s">
        <v>163</v>
      </c>
      <c r="AU1136" s="243" t="s">
        <v>88</v>
      </c>
      <c r="AV1136" s="13" t="s">
        <v>88</v>
      </c>
      <c r="AW1136" s="13" t="s">
        <v>35</v>
      </c>
      <c r="AX1136" s="13" t="s">
        <v>78</v>
      </c>
      <c r="AY1136" s="243" t="s">
        <v>153</v>
      </c>
    </row>
    <row r="1137" s="13" customFormat="1">
      <c r="A1137" s="13"/>
      <c r="B1137" s="232"/>
      <c r="C1137" s="233"/>
      <c r="D1137" s="234" t="s">
        <v>163</v>
      </c>
      <c r="E1137" s="235" t="s">
        <v>1</v>
      </c>
      <c r="F1137" s="236" t="s">
        <v>1675</v>
      </c>
      <c r="G1137" s="233"/>
      <c r="H1137" s="237">
        <v>-77.706999999999994</v>
      </c>
      <c r="I1137" s="238"/>
      <c r="J1137" s="233"/>
      <c r="K1137" s="233"/>
      <c r="L1137" s="239"/>
      <c r="M1137" s="240"/>
      <c r="N1137" s="241"/>
      <c r="O1137" s="241"/>
      <c r="P1137" s="241"/>
      <c r="Q1137" s="241"/>
      <c r="R1137" s="241"/>
      <c r="S1137" s="241"/>
      <c r="T1137" s="242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3" t="s">
        <v>163</v>
      </c>
      <c r="AU1137" s="243" t="s">
        <v>88</v>
      </c>
      <c r="AV1137" s="13" t="s">
        <v>88</v>
      </c>
      <c r="AW1137" s="13" t="s">
        <v>35</v>
      </c>
      <c r="AX1137" s="13" t="s">
        <v>78</v>
      </c>
      <c r="AY1137" s="243" t="s">
        <v>153</v>
      </c>
    </row>
    <row r="1138" s="13" customFormat="1">
      <c r="A1138" s="13"/>
      <c r="B1138" s="232"/>
      <c r="C1138" s="233"/>
      <c r="D1138" s="234" t="s">
        <v>163</v>
      </c>
      <c r="E1138" s="235" t="s">
        <v>1</v>
      </c>
      <c r="F1138" s="236" t="s">
        <v>1676</v>
      </c>
      <c r="G1138" s="233"/>
      <c r="H1138" s="237">
        <v>-56.609999999999999</v>
      </c>
      <c r="I1138" s="238"/>
      <c r="J1138" s="233"/>
      <c r="K1138" s="233"/>
      <c r="L1138" s="239"/>
      <c r="M1138" s="240"/>
      <c r="N1138" s="241"/>
      <c r="O1138" s="241"/>
      <c r="P1138" s="241"/>
      <c r="Q1138" s="241"/>
      <c r="R1138" s="241"/>
      <c r="S1138" s="241"/>
      <c r="T1138" s="242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3" t="s">
        <v>163</v>
      </c>
      <c r="AU1138" s="243" t="s">
        <v>88</v>
      </c>
      <c r="AV1138" s="13" t="s">
        <v>88</v>
      </c>
      <c r="AW1138" s="13" t="s">
        <v>35</v>
      </c>
      <c r="AX1138" s="13" t="s">
        <v>78</v>
      </c>
      <c r="AY1138" s="243" t="s">
        <v>153</v>
      </c>
    </row>
    <row r="1139" s="14" customFormat="1">
      <c r="A1139" s="14"/>
      <c r="B1139" s="244"/>
      <c r="C1139" s="245"/>
      <c r="D1139" s="234" t="s">
        <v>163</v>
      </c>
      <c r="E1139" s="246" t="s">
        <v>1</v>
      </c>
      <c r="F1139" s="247" t="s">
        <v>167</v>
      </c>
      <c r="G1139" s="245"/>
      <c r="H1139" s="248">
        <v>244.10300000000001</v>
      </c>
      <c r="I1139" s="249"/>
      <c r="J1139" s="245"/>
      <c r="K1139" s="245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4" t="s">
        <v>163</v>
      </c>
      <c r="AU1139" s="254" t="s">
        <v>88</v>
      </c>
      <c r="AV1139" s="14" t="s">
        <v>161</v>
      </c>
      <c r="AW1139" s="14" t="s">
        <v>35</v>
      </c>
      <c r="AX1139" s="14" t="s">
        <v>86</v>
      </c>
      <c r="AY1139" s="254" t="s">
        <v>153</v>
      </c>
    </row>
    <row r="1140" s="2" customFormat="1" ht="33" customHeight="1">
      <c r="A1140" s="39"/>
      <c r="B1140" s="40"/>
      <c r="C1140" s="219" t="s">
        <v>1677</v>
      </c>
      <c r="D1140" s="219" t="s">
        <v>156</v>
      </c>
      <c r="E1140" s="220" t="s">
        <v>1678</v>
      </c>
      <c r="F1140" s="221" t="s">
        <v>1679</v>
      </c>
      <c r="G1140" s="222" t="s">
        <v>170</v>
      </c>
      <c r="H1140" s="223">
        <v>77.706999999999994</v>
      </c>
      <c r="I1140" s="224"/>
      <c r="J1140" s="225">
        <f>ROUND(I1140*H1140,2)</f>
        <v>0</v>
      </c>
      <c r="K1140" s="221" t="s">
        <v>160</v>
      </c>
      <c r="L1140" s="45"/>
      <c r="M1140" s="226" t="s">
        <v>1</v>
      </c>
      <c r="N1140" s="227" t="s">
        <v>43</v>
      </c>
      <c r="O1140" s="92"/>
      <c r="P1140" s="228">
        <f>O1140*H1140</f>
        <v>0</v>
      </c>
      <c r="Q1140" s="228">
        <v>0.00027999999999999998</v>
      </c>
      <c r="R1140" s="228">
        <f>Q1140*H1140</f>
        <v>0.021757959999999996</v>
      </c>
      <c r="S1140" s="228">
        <v>0</v>
      </c>
      <c r="T1140" s="229">
        <f>S1140*H1140</f>
        <v>0</v>
      </c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R1140" s="230" t="s">
        <v>240</v>
      </c>
      <c r="AT1140" s="230" t="s">
        <v>156</v>
      </c>
      <c r="AU1140" s="230" t="s">
        <v>88</v>
      </c>
      <c r="AY1140" s="18" t="s">
        <v>153</v>
      </c>
      <c r="BE1140" s="231">
        <f>IF(N1140="základní",J1140,0)</f>
        <v>0</v>
      </c>
      <c r="BF1140" s="231">
        <f>IF(N1140="snížená",J1140,0)</f>
        <v>0</v>
      </c>
      <c r="BG1140" s="231">
        <f>IF(N1140="zákl. přenesená",J1140,0)</f>
        <v>0</v>
      </c>
      <c r="BH1140" s="231">
        <f>IF(N1140="sníž. přenesená",J1140,0)</f>
        <v>0</v>
      </c>
      <c r="BI1140" s="231">
        <f>IF(N1140="nulová",J1140,0)</f>
        <v>0</v>
      </c>
      <c r="BJ1140" s="18" t="s">
        <v>86</v>
      </c>
      <c r="BK1140" s="231">
        <f>ROUND(I1140*H1140,2)</f>
        <v>0</v>
      </c>
      <c r="BL1140" s="18" t="s">
        <v>240</v>
      </c>
      <c r="BM1140" s="230" t="s">
        <v>1680</v>
      </c>
    </row>
    <row r="1141" s="15" customFormat="1">
      <c r="A1141" s="15"/>
      <c r="B1141" s="258"/>
      <c r="C1141" s="259"/>
      <c r="D1141" s="234" t="s">
        <v>163</v>
      </c>
      <c r="E1141" s="260" t="s">
        <v>1</v>
      </c>
      <c r="F1141" s="261" t="s">
        <v>1681</v>
      </c>
      <c r="G1141" s="259"/>
      <c r="H1141" s="260" t="s">
        <v>1</v>
      </c>
      <c r="I1141" s="262"/>
      <c r="J1141" s="259"/>
      <c r="K1141" s="259"/>
      <c r="L1141" s="263"/>
      <c r="M1141" s="264"/>
      <c r="N1141" s="265"/>
      <c r="O1141" s="265"/>
      <c r="P1141" s="265"/>
      <c r="Q1141" s="265"/>
      <c r="R1141" s="265"/>
      <c r="S1141" s="265"/>
      <c r="T1141" s="266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T1141" s="267" t="s">
        <v>163</v>
      </c>
      <c r="AU1141" s="267" t="s">
        <v>88</v>
      </c>
      <c r="AV1141" s="15" t="s">
        <v>86</v>
      </c>
      <c r="AW1141" s="15" t="s">
        <v>35</v>
      </c>
      <c r="AX1141" s="15" t="s">
        <v>78</v>
      </c>
      <c r="AY1141" s="267" t="s">
        <v>153</v>
      </c>
    </row>
    <row r="1142" s="13" customFormat="1">
      <c r="A1142" s="13"/>
      <c r="B1142" s="232"/>
      <c r="C1142" s="233"/>
      <c r="D1142" s="234" t="s">
        <v>163</v>
      </c>
      <c r="E1142" s="235" t="s">
        <v>1</v>
      </c>
      <c r="F1142" s="236" t="s">
        <v>1682</v>
      </c>
      <c r="G1142" s="233"/>
      <c r="H1142" s="237">
        <v>77.706999999999994</v>
      </c>
      <c r="I1142" s="238"/>
      <c r="J1142" s="233"/>
      <c r="K1142" s="233"/>
      <c r="L1142" s="239"/>
      <c r="M1142" s="240"/>
      <c r="N1142" s="241"/>
      <c r="O1142" s="241"/>
      <c r="P1142" s="241"/>
      <c r="Q1142" s="241"/>
      <c r="R1142" s="241"/>
      <c r="S1142" s="241"/>
      <c r="T1142" s="242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3" t="s">
        <v>163</v>
      </c>
      <c r="AU1142" s="243" t="s">
        <v>88</v>
      </c>
      <c r="AV1142" s="13" t="s">
        <v>88</v>
      </c>
      <c r="AW1142" s="13" t="s">
        <v>35</v>
      </c>
      <c r="AX1142" s="13" t="s">
        <v>86</v>
      </c>
      <c r="AY1142" s="243" t="s">
        <v>153</v>
      </c>
    </row>
    <row r="1143" s="2" customFormat="1" ht="37.8" customHeight="1">
      <c r="A1143" s="39"/>
      <c r="B1143" s="40"/>
      <c r="C1143" s="219" t="s">
        <v>1683</v>
      </c>
      <c r="D1143" s="219" t="s">
        <v>156</v>
      </c>
      <c r="E1143" s="220" t="s">
        <v>1684</v>
      </c>
      <c r="F1143" s="221" t="s">
        <v>1685</v>
      </c>
      <c r="G1143" s="222" t="s">
        <v>170</v>
      </c>
      <c r="H1143" s="223">
        <v>56.609999999999999</v>
      </c>
      <c r="I1143" s="224"/>
      <c r="J1143" s="225">
        <f>ROUND(I1143*H1143,2)</f>
        <v>0</v>
      </c>
      <c r="K1143" s="221" t="s">
        <v>160</v>
      </c>
      <c r="L1143" s="45"/>
      <c r="M1143" s="226" t="s">
        <v>1</v>
      </c>
      <c r="N1143" s="227" t="s">
        <v>43</v>
      </c>
      <c r="O1143" s="92"/>
      <c r="P1143" s="228">
        <f>O1143*H1143</f>
        <v>0</v>
      </c>
      <c r="Q1143" s="228">
        <v>0.00042999999999999999</v>
      </c>
      <c r="R1143" s="228">
        <f>Q1143*H1143</f>
        <v>0.024342300000000001</v>
      </c>
      <c r="S1143" s="228">
        <v>0</v>
      </c>
      <c r="T1143" s="229">
        <f>S1143*H1143</f>
        <v>0</v>
      </c>
      <c r="U1143" s="39"/>
      <c r="V1143" s="39"/>
      <c r="W1143" s="39"/>
      <c r="X1143" s="39"/>
      <c r="Y1143" s="39"/>
      <c r="Z1143" s="39"/>
      <c r="AA1143" s="39"/>
      <c r="AB1143" s="39"/>
      <c r="AC1143" s="39"/>
      <c r="AD1143" s="39"/>
      <c r="AE1143" s="39"/>
      <c r="AR1143" s="230" t="s">
        <v>240</v>
      </c>
      <c r="AT1143" s="230" t="s">
        <v>156</v>
      </c>
      <c r="AU1143" s="230" t="s">
        <v>88</v>
      </c>
      <c r="AY1143" s="18" t="s">
        <v>153</v>
      </c>
      <c r="BE1143" s="231">
        <f>IF(N1143="základní",J1143,0)</f>
        <v>0</v>
      </c>
      <c r="BF1143" s="231">
        <f>IF(N1143="snížená",J1143,0)</f>
        <v>0</v>
      </c>
      <c r="BG1143" s="231">
        <f>IF(N1143="zákl. přenesená",J1143,0)</f>
        <v>0</v>
      </c>
      <c r="BH1143" s="231">
        <f>IF(N1143="sníž. přenesená",J1143,0)</f>
        <v>0</v>
      </c>
      <c r="BI1143" s="231">
        <f>IF(N1143="nulová",J1143,0)</f>
        <v>0</v>
      </c>
      <c r="BJ1143" s="18" t="s">
        <v>86</v>
      </c>
      <c r="BK1143" s="231">
        <f>ROUND(I1143*H1143,2)</f>
        <v>0</v>
      </c>
      <c r="BL1143" s="18" t="s">
        <v>240</v>
      </c>
      <c r="BM1143" s="230" t="s">
        <v>1686</v>
      </c>
    </row>
    <row r="1144" s="15" customFormat="1">
      <c r="A1144" s="15"/>
      <c r="B1144" s="258"/>
      <c r="C1144" s="259"/>
      <c r="D1144" s="234" t="s">
        <v>163</v>
      </c>
      <c r="E1144" s="260" t="s">
        <v>1</v>
      </c>
      <c r="F1144" s="261" t="s">
        <v>1681</v>
      </c>
      <c r="G1144" s="259"/>
      <c r="H1144" s="260" t="s">
        <v>1</v>
      </c>
      <c r="I1144" s="262"/>
      <c r="J1144" s="259"/>
      <c r="K1144" s="259"/>
      <c r="L1144" s="263"/>
      <c r="M1144" s="264"/>
      <c r="N1144" s="265"/>
      <c r="O1144" s="265"/>
      <c r="P1144" s="265"/>
      <c r="Q1144" s="265"/>
      <c r="R1144" s="265"/>
      <c r="S1144" s="265"/>
      <c r="T1144" s="266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67" t="s">
        <v>163</v>
      </c>
      <c r="AU1144" s="267" t="s">
        <v>88</v>
      </c>
      <c r="AV1144" s="15" t="s">
        <v>86</v>
      </c>
      <c r="AW1144" s="15" t="s">
        <v>35</v>
      </c>
      <c r="AX1144" s="15" t="s">
        <v>78</v>
      </c>
      <c r="AY1144" s="267" t="s">
        <v>153</v>
      </c>
    </row>
    <row r="1145" s="13" customFormat="1">
      <c r="A1145" s="13"/>
      <c r="B1145" s="232"/>
      <c r="C1145" s="233"/>
      <c r="D1145" s="234" t="s">
        <v>163</v>
      </c>
      <c r="E1145" s="235" t="s">
        <v>1</v>
      </c>
      <c r="F1145" s="236" t="s">
        <v>1687</v>
      </c>
      <c r="G1145" s="233"/>
      <c r="H1145" s="237">
        <v>56.609999999999999</v>
      </c>
      <c r="I1145" s="238"/>
      <c r="J1145" s="233"/>
      <c r="K1145" s="233"/>
      <c r="L1145" s="239"/>
      <c r="M1145" s="240"/>
      <c r="N1145" s="241"/>
      <c r="O1145" s="241"/>
      <c r="P1145" s="241"/>
      <c r="Q1145" s="241"/>
      <c r="R1145" s="241"/>
      <c r="S1145" s="241"/>
      <c r="T1145" s="242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3" t="s">
        <v>163</v>
      </c>
      <c r="AU1145" s="243" t="s">
        <v>88</v>
      </c>
      <c r="AV1145" s="13" t="s">
        <v>88</v>
      </c>
      <c r="AW1145" s="13" t="s">
        <v>35</v>
      </c>
      <c r="AX1145" s="13" t="s">
        <v>86</v>
      </c>
      <c r="AY1145" s="243" t="s">
        <v>153</v>
      </c>
    </row>
    <row r="1146" s="2" customFormat="1" ht="24.15" customHeight="1">
      <c r="A1146" s="39"/>
      <c r="B1146" s="40"/>
      <c r="C1146" s="268" t="s">
        <v>1688</v>
      </c>
      <c r="D1146" s="268" t="s">
        <v>509</v>
      </c>
      <c r="E1146" s="269" t="s">
        <v>1689</v>
      </c>
      <c r="F1146" s="270" t="s">
        <v>1690</v>
      </c>
      <c r="G1146" s="271" t="s">
        <v>170</v>
      </c>
      <c r="H1146" s="272">
        <v>441.04899999999998</v>
      </c>
      <c r="I1146" s="273"/>
      <c r="J1146" s="274">
        <f>ROUND(I1146*H1146,2)</f>
        <v>0</v>
      </c>
      <c r="K1146" s="270" t="s">
        <v>160</v>
      </c>
      <c r="L1146" s="275"/>
      <c r="M1146" s="276" t="s">
        <v>1</v>
      </c>
      <c r="N1146" s="277" t="s">
        <v>43</v>
      </c>
      <c r="O1146" s="92"/>
      <c r="P1146" s="228">
        <f>O1146*H1146</f>
        <v>0</v>
      </c>
      <c r="Q1146" s="228">
        <v>0.0019</v>
      </c>
      <c r="R1146" s="228">
        <f>Q1146*H1146</f>
        <v>0.83799309999999994</v>
      </c>
      <c r="S1146" s="228">
        <v>0</v>
      </c>
      <c r="T1146" s="229">
        <f>S1146*H1146</f>
        <v>0</v>
      </c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R1146" s="230" t="s">
        <v>332</v>
      </c>
      <c r="AT1146" s="230" t="s">
        <v>509</v>
      </c>
      <c r="AU1146" s="230" t="s">
        <v>88</v>
      </c>
      <c r="AY1146" s="18" t="s">
        <v>153</v>
      </c>
      <c r="BE1146" s="231">
        <f>IF(N1146="základní",J1146,0)</f>
        <v>0</v>
      </c>
      <c r="BF1146" s="231">
        <f>IF(N1146="snížená",J1146,0)</f>
        <v>0</v>
      </c>
      <c r="BG1146" s="231">
        <f>IF(N1146="zákl. přenesená",J1146,0)</f>
        <v>0</v>
      </c>
      <c r="BH1146" s="231">
        <f>IF(N1146="sníž. přenesená",J1146,0)</f>
        <v>0</v>
      </c>
      <c r="BI1146" s="231">
        <f>IF(N1146="nulová",J1146,0)</f>
        <v>0</v>
      </c>
      <c r="BJ1146" s="18" t="s">
        <v>86</v>
      </c>
      <c r="BK1146" s="231">
        <f>ROUND(I1146*H1146,2)</f>
        <v>0</v>
      </c>
      <c r="BL1146" s="18" t="s">
        <v>240</v>
      </c>
      <c r="BM1146" s="230" t="s">
        <v>1691</v>
      </c>
    </row>
    <row r="1147" s="13" customFormat="1">
      <c r="A1147" s="13"/>
      <c r="B1147" s="232"/>
      <c r="C1147" s="233"/>
      <c r="D1147" s="234" t="s">
        <v>163</v>
      </c>
      <c r="E1147" s="235" t="s">
        <v>1</v>
      </c>
      <c r="F1147" s="236" t="s">
        <v>1692</v>
      </c>
      <c r="G1147" s="233"/>
      <c r="H1147" s="237">
        <v>441.04851000000002</v>
      </c>
      <c r="I1147" s="238"/>
      <c r="J1147" s="233"/>
      <c r="K1147" s="233"/>
      <c r="L1147" s="239"/>
      <c r="M1147" s="240"/>
      <c r="N1147" s="241"/>
      <c r="O1147" s="241"/>
      <c r="P1147" s="241"/>
      <c r="Q1147" s="241"/>
      <c r="R1147" s="241"/>
      <c r="S1147" s="241"/>
      <c r="T1147" s="242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3" t="s">
        <v>163</v>
      </c>
      <c r="AU1147" s="243" t="s">
        <v>88</v>
      </c>
      <c r="AV1147" s="13" t="s">
        <v>88</v>
      </c>
      <c r="AW1147" s="13" t="s">
        <v>35</v>
      </c>
      <c r="AX1147" s="13" t="s">
        <v>86</v>
      </c>
      <c r="AY1147" s="243" t="s">
        <v>153</v>
      </c>
    </row>
    <row r="1148" s="2" customFormat="1" ht="24.15" customHeight="1">
      <c r="A1148" s="39"/>
      <c r="B1148" s="40"/>
      <c r="C1148" s="219" t="s">
        <v>1693</v>
      </c>
      <c r="D1148" s="219" t="s">
        <v>156</v>
      </c>
      <c r="E1148" s="220" t="s">
        <v>1694</v>
      </c>
      <c r="F1148" s="221" t="s">
        <v>1695</v>
      </c>
      <c r="G1148" s="222" t="s">
        <v>170</v>
      </c>
      <c r="H1148" s="223">
        <v>447.06799999999998</v>
      </c>
      <c r="I1148" s="224"/>
      <c r="J1148" s="225">
        <f>ROUND(I1148*H1148,2)</f>
        <v>0</v>
      </c>
      <c r="K1148" s="221" t="s">
        <v>160</v>
      </c>
      <c r="L1148" s="45"/>
      <c r="M1148" s="226" t="s">
        <v>1</v>
      </c>
      <c r="N1148" s="227" t="s">
        <v>43</v>
      </c>
      <c r="O1148" s="92"/>
      <c r="P1148" s="228">
        <f>O1148*H1148</f>
        <v>0</v>
      </c>
      <c r="Q1148" s="228">
        <v>0</v>
      </c>
      <c r="R1148" s="228">
        <f>Q1148*H1148</f>
        <v>0</v>
      </c>
      <c r="S1148" s="228">
        <v>0</v>
      </c>
      <c r="T1148" s="229">
        <f>S1148*H1148</f>
        <v>0</v>
      </c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R1148" s="230" t="s">
        <v>240</v>
      </c>
      <c r="AT1148" s="230" t="s">
        <v>156</v>
      </c>
      <c r="AU1148" s="230" t="s">
        <v>88</v>
      </c>
      <c r="AY1148" s="18" t="s">
        <v>153</v>
      </c>
      <c r="BE1148" s="231">
        <f>IF(N1148="základní",J1148,0)</f>
        <v>0</v>
      </c>
      <c r="BF1148" s="231">
        <f>IF(N1148="snížená",J1148,0)</f>
        <v>0</v>
      </c>
      <c r="BG1148" s="231">
        <f>IF(N1148="zákl. přenesená",J1148,0)</f>
        <v>0</v>
      </c>
      <c r="BH1148" s="231">
        <f>IF(N1148="sníž. přenesená",J1148,0)</f>
        <v>0</v>
      </c>
      <c r="BI1148" s="231">
        <f>IF(N1148="nulová",J1148,0)</f>
        <v>0</v>
      </c>
      <c r="BJ1148" s="18" t="s">
        <v>86</v>
      </c>
      <c r="BK1148" s="231">
        <f>ROUND(I1148*H1148,2)</f>
        <v>0</v>
      </c>
      <c r="BL1148" s="18" t="s">
        <v>240</v>
      </c>
      <c r="BM1148" s="230" t="s">
        <v>1696</v>
      </c>
    </row>
    <row r="1149" s="13" customFormat="1">
      <c r="A1149" s="13"/>
      <c r="B1149" s="232"/>
      <c r="C1149" s="233"/>
      <c r="D1149" s="234" t="s">
        <v>163</v>
      </c>
      <c r="E1149" s="235" t="s">
        <v>1</v>
      </c>
      <c r="F1149" s="236" t="s">
        <v>1697</v>
      </c>
      <c r="G1149" s="233"/>
      <c r="H1149" s="237">
        <v>447.06799999999998</v>
      </c>
      <c r="I1149" s="238"/>
      <c r="J1149" s="233"/>
      <c r="K1149" s="233"/>
      <c r="L1149" s="239"/>
      <c r="M1149" s="240"/>
      <c r="N1149" s="241"/>
      <c r="O1149" s="241"/>
      <c r="P1149" s="241"/>
      <c r="Q1149" s="241"/>
      <c r="R1149" s="241"/>
      <c r="S1149" s="241"/>
      <c r="T1149" s="242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3" t="s">
        <v>163</v>
      </c>
      <c r="AU1149" s="243" t="s">
        <v>88</v>
      </c>
      <c r="AV1149" s="13" t="s">
        <v>88</v>
      </c>
      <c r="AW1149" s="13" t="s">
        <v>35</v>
      </c>
      <c r="AX1149" s="13" t="s">
        <v>86</v>
      </c>
      <c r="AY1149" s="243" t="s">
        <v>153</v>
      </c>
    </row>
    <row r="1150" s="2" customFormat="1" ht="24.15" customHeight="1">
      <c r="A1150" s="39"/>
      <c r="B1150" s="40"/>
      <c r="C1150" s="268" t="s">
        <v>1698</v>
      </c>
      <c r="D1150" s="268" t="s">
        <v>509</v>
      </c>
      <c r="E1150" s="269" t="s">
        <v>1699</v>
      </c>
      <c r="F1150" s="270" t="s">
        <v>1700</v>
      </c>
      <c r="G1150" s="271" t="s">
        <v>170</v>
      </c>
      <c r="H1150" s="272">
        <v>516.36400000000003</v>
      </c>
      <c r="I1150" s="273"/>
      <c r="J1150" s="274">
        <f>ROUND(I1150*H1150,2)</f>
        <v>0</v>
      </c>
      <c r="K1150" s="270" t="s">
        <v>160</v>
      </c>
      <c r="L1150" s="275"/>
      <c r="M1150" s="276" t="s">
        <v>1</v>
      </c>
      <c r="N1150" s="277" t="s">
        <v>43</v>
      </c>
      <c r="O1150" s="92"/>
      <c r="P1150" s="228">
        <f>O1150*H1150</f>
        <v>0</v>
      </c>
      <c r="Q1150" s="228">
        <v>0.00029999999999999997</v>
      </c>
      <c r="R1150" s="228">
        <f>Q1150*H1150</f>
        <v>0.1549092</v>
      </c>
      <c r="S1150" s="228">
        <v>0</v>
      </c>
      <c r="T1150" s="229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30" t="s">
        <v>332</v>
      </c>
      <c r="AT1150" s="230" t="s">
        <v>509</v>
      </c>
      <c r="AU1150" s="230" t="s">
        <v>88</v>
      </c>
      <c r="AY1150" s="18" t="s">
        <v>153</v>
      </c>
      <c r="BE1150" s="231">
        <f>IF(N1150="základní",J1150,0)</f>
        <v>0</v>
      </c>
      <c r="BF1150" s="231">
        <f>IF(N1150="snížená",J1150,0)</f>
        <v>0</v>
      </c>
      <c r="BG1150" s="231">
        <f>IF(N1150="zákl. přenesená",J1150,0)</f>
        <v>0</v>
      </c>
      <c r="BH1150" s="231">
        <f>IF(N1150="sníž. přenesená",J1150,0)</f>
        <v>0</v>
      </c>
      <c r="BI1150" s="231">
        <f>IF(N1150="nulová",J1150,0)</f>
        <v>0</v>
      </c>
      <c r="BJ1150" s="18" t="s">
        <v>86</v>
      </c>
      <c r="BK1150" s="231">
        <f>ROUND(I1150*H1150,2)</f>
        <v>0</v>
      </c>
      <c r="BL1150" s="18" t="s">
        <v>240</v>
      </c>
      <c r="BM1150" s="230" t="s">
        <v>1701</v>
      </c>
    </row>
    <row r="1151" s="13" customFormat="1">
      <c r="A1151" s="13"/>
      <c r="B1151" s="232"/>
      <c r="C1151" s="233"/>
      <c r="D1151" s="234" t="s">
        <v>163</v>
      </c>
      <c r="E1151" s="233"/>
      <c r="F1151" s="236" t="s">
        <v>1702</v>
      </c>
      <c r="G1151" s="233"/>
      <c r="H1151" s="237">
        <v>516.36400000000003</v>
      </c>
      <c r="I1151" s="238"/>
      <c r="J1151" s="233"/>
      <c r="K1151" s="233"/>
      <c r="L1151" s="239"/>
      <c r="M1151" s="240"/>
      <c r="N1151" s="241"/>
      <c r="O1151" s="241"/>
      <c r="P1151" s="241"/>
      <c r="Q1151" s="241"/>
      <c r="R1151" s="241"/>
      <c r="S1151" s="241"/>
      <c r="T1151" s="242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3" t="s">
        <v>163</v>
      </c>
      <c r="AU1151" s="243" t="s">
        <v>88</v>
      </c>
      <c r="AV1151" s="13" t="s">
        <v>88</v>
      </c>
      <c r="AW1151" s="13" t="s">
        <v>4</v>
      </c>
      <c r="AX1151" s="13" t="s">
        <v>86</v>
      </c>
      <c r="AY1151" s="243" t="s">
        <v>153</v>
      </c>
    </row>
    <row r="1152" s="2" customFormat="1" ht="24.15" customHeight="1">
      <c r="A1152" s="39"/>
      <c r="B1152" s="40"/>
      <c r="C1152" s="219" t="s">
        <v>1703</v>
      </c>
      <c r="D1152" s="219" t="s">
        <v>156</v>
      </c>
      <c r="E1152" s="220" t="s">
        <v>1704</v>
      </c>
      <c r="F1152" s="221" t="s">
        <v>1705</v>
      </c>
      <c r="G1152" s="222" t="s">
        <v>170</v>
      </c>
      <c r="H1152" s="223">
        <v>81.519999999999996</v>
      </c>
      <c r="I1152" s="224"/>
      <c r="J1152" s="225">
        <f>ROUND(I1152*H1152,2)</f>
        <v>0</v>
      </c>
      <c r="K1152" s="221" t="s">
        <v>160</v>
      </c>
      <c r="L1152" s="45"/>
      <c r="M1152" s="226" t="s">
        <v>1</v>
      </c>
      <c r="N1152" s="227" t="s">
        <v>43</v>
      </c>
      <c r="O1152" s="92"/>
      <c r="P1152" s="228">
        <f>O1152*H1152</f>
        <v>0</v>
      </c>
      <c r="Q1152" s="228">
        <v>0</v>
      </c>
      <c r="R1152" s="228">
        <f>Q1152*H1152</f>
        <v>0</v>
      </c>
      <c r="S1152" s="228">
        <v>0</v>
      </c>
      <c r="T1152" s="229">
        <f>S1152*H1152</f>
        <v>0</v>
      </c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R1152" s="230" t="s">
        <v>240</v>
      </c>
      <c r="AT1152" s="230" t="s">
        <v>156</v>
      </c>
      <c r="AU1152" s="230" t="s">
        <v>88</v>
      </c>
      <c r="AY1152" s="18" t="s">
        <v>153</v>
      </c>
      <c r="BE1152" s="231">
        <f>IF(N1152="základní",J1152,0)</f>
        <v>0</v>
      </c>
      <c r="BF1152" s="231">
        <f>IF(N1152="snížená",J1152,0)</f>
        <v>0</v>
      </c>
      <c r="BG1152" s="231">
        <f>IF(N1152="zákl. přenesená",J1152,0)</f>
        <v>0</v>
      </c>
      <c r="BH1152" s="231">
        <f>IF(N1152="sníž. přenesená",J1152,0)</f>
        <v>0</v>
      </c>
      <c r="BI1152" s="231">
        <f>IF(N1152="nulová",J1152,0)</f>
        <v>0</v>
      </c>
      <c r="BJ1152" s="18" t="s">
        <v>86</v>
      </c>
      <c r="BK1152" s="231">
        <f>ROUND(I1152*H1152,2)</f>
        <v>0</v>
      </c>
      <c r="BL1152" s="18" t="s">
        <v>240</v>
      </c>
      <c r="BM1152" s="230" t="s">
        <v>1706</v>
      </c>
    </row>
    <row r="1153" s="13" customFormat="1">
      <c r="A1153" s="13"/>
      <c r="B1153" s="232"/>
      <c r="C1153" s="233"/>
      <c r="D1153" s="234" t="s">
        <v>163</v>
      </c>
      <c r="E1153" s="235" t="s">
        <v>1</v>
      </c>
      <c r="F1153" s="236" t="s">
        <v>1707</v>
      </c>
      <c r="G1153" s="233"/>
      <c r="H1153" s="237">
        <v>81.519499999999994</v>
      </c>
      <c r="I1153" s="238"/>
      <c r="J1153" s="233"/>
      <c r="K1153" s="233"/>
      <c r="L1153" s="239"/>
      <c r="M1153" s="240"/>
      <c r="N1153" s="241"/>
      <c r="O1153" s="241"/>
      <c r="P1153" s="241"/>
      <c r="Q1153" s="241"/>
      <c r="R1153" s="241"/>
      <c r="S1153" s="241"/>
      <c r="T1153" s="242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3" t="s">
        <v>163</v>
      </c>
      <c r="AU1153" s="243" t="s">
        <v>88</v>
      </c>
      <c r="AV1153" s="13" t="s">
        <v>88</v>
      </c>
      <c r="AW1153" s="13" t="s">
        <v>35</v>
      </c>
      <c r="AX1153" s="13" t="s">
        <v>86</v>
      </c>
      <c r="AY1153" s="243" t="s">
        <v>153</v>
      </c>
    </row>
    <row r="1154" s="2" customFormat="1" ht="16.5" customHeight="1">
      <c r="A1154" s="39"/>
      <c r="B1154" s="40"/>
      <c r="C1154" s="268" t="s">
        <v>1708</v>
      </c>
      <c r="D1154" s="268" t="s">
        <v>509</v>
      </c>
      <c r="E1154" s="269" t="s">
        <v>1517</v>
      </c>
      <c r="F1154" s="270" t="s">
        <v>1518</v>
      </c>
      <c r="G1154" s="271" t="s">
        <v>250</v>
      </c>
      <c r="H1154" s="272">
        <v>0.029000000000000001</v>
      </c>
      <c r="I1154" s="273"/>
      <c r="J1154" s="274">
        <f>ROUND(I1154*H1154,2)</f>
        <v>0</v>
      </c>
      <c r="K1154" s="270" t="s">
        <v>160</v>
      </c>
      <c r="L1154" s="275"/>
      <c r="M1154" s="276" t="s">
        <v>1</v>
      </c>
      <c r="N1154" s="277" t="s">
        <v>43</v>
      </c>
      <c r="O1154" s="92"/>
      <c r="P1154" s="228">
        <f>O1154*H1154</f>
        <v>0</v>
      </c>
      <c r="Q1154" s="228">
        <v>1</v>
      </c>
      <c r="R1154" s="228">
        <f>Q1154*H1154</f>
        <v>0.029000000000000001</v>
      </c>
      <c r="S1154" s="228">
        <v>0</v>
      </c>
      <c r="T1154" s="229">
        <f>S1154*H1154</f>
        <v>0</v>
      </c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R1154" s="230" t="s">
        <v>332</v>
      </c>
      <c r="AT1154" s="230" t="s">
        <v>509</v>
      </c>
      <c r="AU1154" s="230" t="s">
        <v>88</v>
      </c>
      <c r="AY1154" s="18" t="s">
        <v>153</v>
      </c>
      <c r="BE1154" s="231">
        <f>IF(N1154="základní",J1154,0)</f>
        <v>0</v>
      </c>
      <c r="BF1154" s="231">
        <f>IF(N1154="snížená",J1154,0)</f>
        <v>0</v>
      </c>
      <c r="BG1154" s="231">
        <f>IF(N1154="zákl. přenesená",J1154,0)</f>
        <v>0</v>
      </c>
      <c r="BH1154" s="231">
        <f>IF(N1154="sníž. přenesená",J1154,0)</f>
        <v>0</v>
      </c>
      <c r="BI1154" s="231">
        <f>IF(N1154="nulová",J1154,0)</f>
        <v>0</v>
      </c>
      <c r="BJ1154" s="18" t="s">
        <v>86</v>
      </c>
      <c r="BK1154" s="231">
        <f>ROUND(I1154*H1154,2)</f>
        <v>0</v>
      </c>
      <c r="BL1154" s="18" t="s">
        <v>240</v>
      </c>
      <c r="BM1154" s="230" t="s">
        <v>1709</v>
      </c>
    </row>
    <row r="1155" s="13" customFormat="1">
      <c r="A1155" s="13"/>
      <c r="B1155" s="232"/>
      <c r="C1155" s="233"/>
      <c r="D1155" s="234" t="s">
        <v>163</v>
      </c>
      <c r="E1155" s="233"/>
      <c r="F1155" s="236" t="s">
        <v>1710</v>
      </c>
      <c r="G1155" s="233"/>
      <c r="H1155" s="237">
        <v>0.029000000000000001</v>
      </c>
      <c r="I1155" s="238"/>
      <c r="J1155" s="233"/>
      <c r="K1155" s="233"/>
      <c r="L1155" s="239"/>
      <c r="M1155" s="240"/>
      <c r="N1155" s="241"/>
      <c r="O1155" s="241"/>
      <c r="P1155" s="241"/>
      <c r="Q1155" s="241"/>
      <c r="R1155" s="241"/>
      <c r="S1155" s="241"/>
      <c r="T1155" s="242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3" t="s">
        <v>163</v>
      </c>
      <c r="AU1155" s="243" t="s">
        <v>88</v>
      </c>
      <c r="AV1155" s="13" t="s">
        <v>88</v>
      </c>
      <c r="AW1155" s="13" t="s">
        <v>4</v>
      </c>
      <c r="AX1155" s="13" t="s">
        <v>86</v>
      </c>
      <c r="AY1155" s="243" t="s">
        <v>153</v>
      </c>
    </row>
    <row r="1156" s="2" customFormat="1" ht="24.15" customHeight="1">
      <c r="A1156" s="39"/>
      <c r="B1156" s="40"/>
      <c r="C1156" s="219" t="s">
        <v>1711</v>
      </c>
      <c r="D1156" s="219" t="s">
        <v>156</v>
      </c>
      <c r="E1156" s="220" t="s">
        <v>1712</v>
      </c>
      <c r="F1156" s="221" t="s">
        <v>1713</v>
      </c>
      <c r="G1156" s="222" t="s">
        <v>170</v>
      </c>
      <c r="H1156" s="223">
        <v>81.519999999999996</v>
      </c>
      <c r="I1156" s="224"/>
      <c r="J1156" s="225">
        <f>ROUND(I1156*H1156,2)</f>
        <v>0</v>
      </c>
      <c r="K1156" s="221" t="s">
        <v>160</v>
      </c>
      <c r="L1156" s="45"/>
      <c r="M1156" s="226" t="s">
        <v>1</v>
      </c>
      <c r="N1156" s="227" t="s">
        <v>43</v>
      </c>
      <c r="O1156" s="92"/>
      <c r="P1156" s="228">
        <f>O1156*H1156</f>
        <v>0</v>
      </c>
      <c r="Q1156" s="228">
        <v>0.00093999999999999997</v>
      </c>
      <c r="R1156" s="228">
        <f>Q1156*H1156</f>
        <v>0.076628799999999997</v>
      </c>
      <c r="S1156" s="228">
        <v>0</v>
      </c>
      <c r="T1156" s="229">
        <f>S1156*H1156</f>
        <v>0</v>
      </c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R1156" s="230" t="s">
        <v>240</v>
      </c>
      <c r="AT1156" s="230" t="s">
        <v>156</v>
      </c>
      <c r="AU1156" s="230" t="s">
        <v>88</v>
      </c>
      <c r="AY1156" s="18" t="s">
        <v>153</v>
      </c>
      <c r="BE1156" s="231">
        <f>IF(N1156="základní",J1156,0)</f>
        <v>0</v>
      </c>
      <c r="BF1156" s="231">
        <f>IF(N1156="snížená",J1156,0)</f>
        <v>0</v>
      </c>
      <c r="BG1156" s="231">
        <f>IF(N1156="zákl. přenesená",J1156,0)</f>
        <v>0</v>
      </c>
      <c r="BH1156" s="231">
        <f>IF(N1156="sníž. přenesená",J1156,0)</f>
        <v>0</v>
      </c>
      <c r="BI1156" s="231">
        <f>IF(N1156="nulová",J1156,0)</f>
        <v>0</v>
      </c>
      <c r="BJ1156" s="18" t="s">
        <v>86</v>
      </c>
      <c r="BK1156" s="231">
        <f>ROUND(I1156*H1156,2)</f>
        <v>0</v>
      </c>
      <c r="BL1156" s="18" t="s">
        <v>240</v>
      </c>
      <c r="BM1156" s="230" t="s">
        <v>1714</v>
      </c>
    </row>
    <row r="1157" s="13" customFormat="1">
      <c r="A1157" s="13"/>
      <c r="B1157" s="232"/>
      <c r="C1157" s="233"/>
      <c r="D1157" s="234" t="s">
        <v>163</v>
      </c>
      <c r="E1157" s="235" t="s">
        <v>1</v>
      </c>
      <c r="F1157" s="236" t="s">
        <v>1715</v>
      </c>
      <c r="G1157" s="233"/>
      <c r="H1157" s="237">
        <v>81.519499999999994</v>
      </c>
      <c r="I1157" s="238"/>
      <c r="J1157" s="233"/>
      <c r="K1157" s="233"/>
      <c r="L1157" s="239"/>
      <c r="M1157" s="240"/>
      <c r="N1157" s="241"/>
      <c r="O1157" s="241"/>
      <c r="P1157" s="241"/>
      <c r="Q1157" s="241"/>
      <c r="R1157" s="241"/>
      <c r="S1157" s="241"/>
      <c r="T1157" s="242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3" t="s">
        <v>163</v>
      </c>
      <c r="AU1157" s="243" t="s">
        <v>88</v>
      </c>
      <c r="AV1157" s="13" t="s">
        <v>88</v>
      </c>
      <c r="AW1157" s="13" t="s">
        <v>35</v>
      </c>
      <c r="AX1157" s="13" t="s">
        <v>86</v>
      </c>
      <c r="AY1157" s="243" t="s">
        <v>153</v>
      </c>
    </row>
    <row r="1158" s="2" customFormat="1" ht="49.05" customHeight="1">
      <c r="A1158" s="39"/>
      <c r="B1158" s="40"/>
      <c r="C1158" s="268" t="s">
        <v>1716</v>
      </c>
      <c r="D1158" s="268" t="s">
        <v>509</v>
      </c>
      <c r="E1158" s="269" t="s">
        <v>1598</v>
      </c>
      <c r="F1158" s="270" t="s">
        <v>1599</v>
      </c>
      <c r="G1158" s="271" t="s">
        <v>170</v>
      </c>
      <c r="H1158" s="272">
        <v>97.823999999999998</v>
      </c>
      <c r="I1158" s="273"/>
      <c r="J1158" s="274">
        <f>ROUND(I1158*H1158,2)</f>
        <v>0</v>
      </c>
      <c r="K1158" s="270" t="s">
        <v>160</v>
      </c>
      <c r="L1158" s="275"/>
      <c r="M1158" s="276" t="s">
        <v>1</v>
      </c>
      <c r="N1158" s="277" t="s">
        <v>43</v>
      </c>
      <c r="O1158" s="92"/>
      <c r="P1158" s="228">
        <f>O1158*H1158</f>
        <v>0</v>
      </c>
      <c r="Q1158" s="228">
        <v>0.0054000000000000003</v>
      </c>
      <c r="R1158" s="228">
        <f>Q1158*H1158</f>
        <v>0.52824959999999999</v>
      </c>
      <c r="S1158" s="228">
        <v>0</v>
      </c>
      <c r="T1158" s="229">
        <f>S1158*H1158</f>
        <v>0</v>
      </c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R1158" s="230" t="s">
        <v>332</v>
      </c>
      <c r="AT1158" s="230" t="s">
        <v>509</v>
      </c>
      <c r="AU1158" s="230" t="s">
        <v>88</v>
      </c>
      <c r="AY1158" s="18" t="s">
        <v>153</v>
      </c>
      <c r="BE1158" s="231">
        <f>IF(N1158="základní",J1158,0)</f>
        <v>0</v>
      </c>
      <c r="BF1158" s="231">
        <f>IF(N1158="snížená",J1158,0)</f>
        <v>0</v>
      </c>
      <c r="BG1158" s="231">
        <f>IF(N1158="zákl. přenesená",J1158,0)</f>
        <v>0</v>
      </c>
      <c r="BH1158" s="231">
        <f>IF(N1158="sníž. přenesená",J1158,0)</f>
        <v>0</v>
      </c>
      <c r="BI1158" s="231">
        <f>IF(N1158="nulová",J1158,0)</f>
        <v>0</v>
      </c>
      <c r="BJ1158" s="18" t="s">
        <v>86</v>
      </c>
      <c r="BK1158" s="231">
        <f>ROUND(I1158*H1158,2)</f>
        <v>0</v>
      </c>
      <c r="BL1158" s="18" t="s">
        <v>240</v>
      </c>
      <c r="BM1158" s="230" t="s">
        <v>1717</v>
      </c>
    </row>
    <row r="1159" s="13" customFormat="1">
      <c r="A1159" s="13"/>
      <c r="B1159" s="232"/>
      <c r="C1159" s="233"/>
      <c r="D1159" s="234" t="s">
        <v>163</v>
      </c>
      <c r="E1159" s="233"/>
      <c r="F1159" s="236" t="s">
        <v>1718</v>
      </c>
      <c r="G1159" s="233"/>
      <c r="H1159" s="237">
        <v>97.823999999999998</v>
      </c>
      <c r="I1159" s="238"/>
      <c r="J1159" s="233"/>
      <c r="K1159" s="233"/>
      <c r="L1159" s="239"/>
      <c r="M1159" s="240"/>
      <c r="N1159" s="241"/>
      <c r="O1159" s="241"/>
      <c r="P1159" s="241"/>
      <c r="Q1159" s="241"/>
      <c r="R1159" s="241"/>
      <c r="S1159" s="241"/>
      <c r="T1159" s="242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3" t="s">
        <v>163</v>
      </c>
      <c r="AU1159" s="243" t="s">
        <v>88</v>
      </c>
      <c r="AV1159" s="13" t="s">
        <v>88</v>
      </c>
      <c r="AW1159" s="13" t="s">
        <v>4</v>
      </c>
      <c r="AX1159" s="13" t="s">
        <v>86</v>
      </c>
      <c r="AY1159" s="243" t="s">
        <v>153</v>
      </c>
    </row>
    <row r="1160" s="2" customFormat="1" ht="24.15" customHeight="1">
      <c r="A1160" s="39"/>
      <c r="B1160" s="40"/>
      <c r="C1160" s="219" t="s">
        <v>1719</v>
      </c>
      <c r="D1160" s="219" t="s">
        <v>156</v>
      </c>
      <c r="E1160" s="220" t="s">
        <v>1720</v>
      </c>
      <c r="F1160" s="221" t="s">
        <v>1721</v>
      </c>
      <c r="G1160" s="222" t="s">
        <v>170</v>
      </c>
      <c r="H1160" s="223">
        <v>68.647999999999996</v>
      </c>
      <c r="I1160" s="224"/>
      <c r="J1160" s="225">
        <f>ROUND(I1160*H1160,2)</f>
        <v>0</v>
      </c>
      <c r="K1160" s="221" t="s">
        <v>160</v>
      </c>
      <c r="L1160" s="45"/>
      <c r="M1160" s="226" t="s">
        <v>1</v>
      </c>
      <c r="N1160" s="227" t="s">
        <v>43</v>
      </c>
      <c r="O1160" s="92"/>
      <c r="P1160" s="228">
        <f>O1160*H1160</f>
        <v>0</v>
      </c>
      <c r="Q1160" s="228">
        <v>3.0000000000000001E-05</v>
      </c>
      <c r="R1160" s="228">
        <f>Q1160*H1160</f>
        <v>0.0020594400000000001</v>
      </c>
      <c r="S1160" s="228">
        <v>0</v>
      </c>
      <c r="T1160" s="229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230" t="s">
        <v>240</v>
      </c>
      <c r="AT1160" s="230" t="s">
        <v>156</v>
      </c>
      <c r="AU1160" s="230" t="s">
        <v>88</v>
      </c>
      <c r="AY1160" s="18" t="s">
        <v>153</v>
      </c>
      <c r="BE1160" s="231">
        <f>IF(N1160="základní",J1160,0)</f>
        <v>0</v>
      </c>
      <c r="BF1160" s="231">
        <f>IF(N1160="snížená",J1160,0)</f>
        <v>0</v>
      </c>
      <c r="BG1160" s="231">
        <f>IF(N1160="zákl. přenesená",J1160,0)</f>
        <v>0</v>
      </c>
      <c r="BH1160" s="231">
        <f>IF(N1160="sníž. přenesená",J1160,0)</f>
        <v>0</v>
      </c>
      <c r="BI1160" s="231">
        <f>IF(N1160="nulová",J1160,0)</f>
        <v>0</v>
      </c>
      <c r="BJ1160" s="18" t="s">
        <v>86</v>
      </c>
      <c r="BK1160" s="231">
        <f>ROUND(I1160*H1160,2)</f>
        <v>0</v>
      </c>
      <c r="BL1160" s="18" t="s">
        <v>240</v>
      </c>
      <c r="BM1160" s="230" t="s">
        <v>1722</v>
      </c>
    </row>
    <row r="1161" s="13" customFormat="1">
      <c r="A1161" s="13"/>
      <c r="B1161" s="232"/>
      <c r="C1161" s="233"/>
      <c r="D1161" s="234" t="s">
        <v>163</v>
      </c>
      <c r="E1161" s="235" t="s">
        <v>1</v>
      </c>
      <c r="F1161" s="236" t="s">
        <v>1723</v>
      </c>
      <c r="G1161" s="233"/>
      <c r="H1161" s="237">
        <v>68.647999999999996</v>
      </c>
      <c r="I1161" s="238"/>
      <c r="J1161" s="233"/>
      <c r="K1161" s="233"/>
      <c r="L1161" s="239"/>
      <c r="M1161" s="240"/>
      <c r="N1161" s="241"/>
      <c r="O1161" s="241"/>
      <c r="P1161" s="241"/>
      <c r="Q1161" s="241"/>
      <c r="R1161" s="241"/>
      <c r="S1161" s="241"/>
      <c r="T1161" s="242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3" t="s">
        <v>163</v>
      </c>
      <c r="AU1161" s="243" t="s">
        <v>88</v>
      </c>
      <c r="AV1161" s="13" t="s">
        <v>88</v>
      </c>
      <c r="AW1161" s="13" t="s">
        <v>35</v>
      </c>
      <c r="AX1161" s="13" t="s">
        <v>86</v>
      </c>
      <c r="AY1161" s="243" t="s">
        <v>153</v>
      </c>
    </row>
    <row r="1162" s="2" customFormat="1" ht="24.15" customHeight="1">
      <c r="A1162" s="39"/>
      <c r="B1162" s="40"/>
      <c r="C1162" s="268" t="s">
        <v>1724</v>
      </c>
      <c r="D1162" s="268" t="s">
        <v>509</v>
      </c>
      <c r="E1162" s="269" t="s">
        <v>1689</v>
      </c>
      <c r="F1162" s="270" t="s">
        <v>1690</v>
      </c>
      <c r="G1162" s="271" t="s">
        <v>170</v>
      </c>
      <c r="H1162" s="272">
        <v>82.378</v>
      </c>
      <c r="I1162" s="273"/>
      <c r="J1162" s="274">
        <f>ROUND(I1162*H1162,2)</f>
        <v>0</v>
      </c>
      <c r="K1162" s="270" t="s">
        <v>160</v>
      </c>
      <c r="L1162" s="275"/>
      <c r="M1162" s="276" t="s">
        <v>1</v>
      </c>
      <c r="N1162" s="277" t="s">
        <v>43</v>
      </c>
      <c r="O1162" s="92"/>
      <c r="P1162" s="228">
        <f>O1162*H1162</f>
        <v>0</v>
      </c>
      <c r="Q1162" s="228">
        <v>0.0019</v>
      </c>
      <c r="R1162" s="228">
        <f>Q1162*H1162</f>
        <v>0.1565182</v>
      </c>
      <c r="S1162" s="228">
        <v>0</v>
      </c>
      <c r="T1162" s="229">
        <f>S1162*H1162</f>
        <v>0</v>
      </c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R1162" s="230" t="s">
        <v>332</v>
      </c>
      <c r="AT1162" s="230" t="s">
        <v>509</v>
      </c>
      <c r="AU1162" s="230" t="s">
        <v>88</v>
      </c>
      <c r="AY1162" s="18" t="s">
        <v>153</v>
      </c>
      <c r="BE1162" s="231">
        <f>IF(N1162="základní",J1162,0)</f>
        <v>0</v>
      </c>
      <c r="BF1162" s="231">
        <f>IF(N1162="snížená",J1162,0)</f>
        <v>0</v>
      </c>
      <c r="BG1162" s="231">
        <f>IF(N1162="zákl. přenesená",J1162,0)</f>
        <v>0</v>
      </c>
      <c r="BH1162" s="231">
        <f>IF(N1162="sníž. přenesená",J1162,0)</f>
        <v>0</v>
      </c>
      <c r="BI1162" s="231">
        <f>IF(N1162="nulová",J1162,0)</f>
        <v>0</v>
      </c>
      <c r="BJ1162" s="18" t="s">
        <v>86</v>
      </c>
      <c r="BK1162" s="231">
        <f>ROUND(I1162*H1162,2)</f>
        <v>0</v>
      </c>
      <c r="BL1162" s="18" t="s">
        <v>240</v>
      </c>
      <c r="BM1162" s="230" t="s">
        <v>1725</v>
      </c>
    </row>
    <row r="1163" s="13" customFormat="1">
      <c r="A1163" s="13"/>
      <c r="B1163" s="232"/>
      <c r="C1163" s="233"/>
      <c r="D1163" s="234" t="s">
        <v>163</v>
      </c>
      <c r="E1163" s="233"/>
      <c r="F1163" s="236" t="s">
        <v>1726</v>
      </c>
      <c r="G1163" s="233"/>
      <c r="H1163" s="237">
        <v>82.378</v>
      </c>
      <c r="I1163" s="238"/>
      <c r="J1163" s="233"/>
      <c r="K1163" s="233"/>
      <c r="L1163" s="239"/>
      <c r="M1163" s="240"/>
      <c r="N1163" s="241"/>
      <c r="O1163" s="241"/>
      <c r="P1163" s="241"/>
      <c r="Q1163" s="241"/>
      <c r="R1163" s="241"/>
      <c r="S1163" s="241"/>
      <c r="T1163" s="242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3" t="s">
        <v>163</v>
      </c>
      <c r="AU1163" s="243" t="s">
        <v>88</v>
      </c>
      <c r="AV1163" s="13" t="s">
        <v>88</v>
      </c>
      <c r="AW1163" s="13" t="s">
        <v>4</v>
      </c>
      <c r="AX1163" s="13" t="s">
        <v>86</v>
      </c>
      <c r="AY1163" s="243" t="s">
        <v>153</v>
      </c>
    </row>
    <row r="1164" s="2" customFormat="1" ht="21.75" customHeight="1">
      <c r="A1164" s="39"/>
      <c r="B1164" s="40"/>
      <c r="C1164" s="219" t="s">
        <v>1727</v>
      </c>
      <c r="D1164" s="219" t="s">
        <v>156</v>
      </c>
      <c r="E1164" s="220" t="s">
        <v>1728</v>
      </c>
      <c r="F1164" s="221" t="s">
        <v>1729</v>
      </c>
      <c r="G1164" s="222" t="s">
        <v>170</v>
      </c>
      <c r="H1164" s="223">
        <v>50</v>
      </c>
      <c r="I1164" s="224"/>
      <c r="J1164" s="225">
        <f>ROUND(I1164*H1164,2)</f>
        <v>0</v>
      </c>
      <c r="K1164" s="221" t="s">
        <v>160</v>
      </c>
      <c r="L1164" s="45"/>
      <c r="M1164" s="226" t="s">
        <v>1</v>
      </c>
      <c r="N1164" s="227" t="s">
        <v>43</v>
      </c>
      <c r="O1164" s="92"/>
      <c r="P1164" s="228">
        <f>O1164*H1164</f>
        <v>0</v>
      </c>
      <c r="Q1164" s="228">
        <v>0.0027599999999999999</v>
      </c>
      <c r="R1164" s="228">
        <f>Q1164*H1164</f>
        <v>0.13799999999999998</v>
      </c>
      <c r="S1164" s="228">
        <v>0</v>
      </c>
      <c r="T1164" s="229">
        <f>S1164*H1164</f>
        <v>0</v>
      </c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R1164" s="230" t="s">
        <v>240</v>
      </c>
      <c r="AT1164" s="230" t="s">
        <v>156</v>
      </c>
      <c r="AU1164" s="230" t="s">
        <v>88</v>
      </c>
      <c r="AY1164" s="18" t="s">
        <v>153</v>
      </c>
      <c r="BE1164" s="231">
        <f>IF(N1164="základní",J1164,0)</f>
        <v>0</v>
      </c>
      <c r="BF1164" s="231">
        <f>IF(N1164="snížená",J1164,0)</f>
        <v>0</v>
      </c>
      <c r="BG1164" s="231">
        <f>IF(N1164="zákl. přenesená",J1164,0)</f>
        <v>0</v>
      </c>
      <c r="BH1164" s="231">
        <f>IF(N1164="sníž. přenesená",J1164,0)</f>
        <v>0</v>
      </c>
      <c r="BI1164" s="231">
        <f>IF(N1164="nulová",J1164,0)</f>
        <v>0</v>
      </c>
      <c r="BJ1164" s="18" t="s">
        <v>86</v>
      </c>
      <c r="BK1164" s="231">
        <f>ROUND(I1164*H1164,2)</f>
        <v>0</v>
      </c>
      <c r="BL1164" s="18" t="s">
        <v>240</v>
      </c>
      <c r="BM1164" s="230" t="s">
        <v>1730</v>
      </c>
    </row>
    <row r="1165" s="13" customFormat="1">
      <c r="A1165" s="13"/>
      <c r="B1165" s="232"/>
      <c r="C1165" s="233"/>
      <c r="D1165" s="234" t="s">
        <v>163</v>
      </c>
      <c r="E1165" s="235" t="s">
        <v>1</v>
      </c>
      <c r="F1165" s="236" t="s">
        <v>1731</v>
      </c>
      <c r="G1165" s="233"/>
      <c r="H1165" s="237">
        <v>50</v>
      </c>
      <c r="I1165" s="238"/>
      <c r="J1165" s="233"/>
      <c r="K1165" s="233"/>
      <c r="L1165" s="239"/>
      <c r="M1165" s="240"/>
      <c r="N1165" s="241"/>
      <c r="O1165" s="241"/>
      <c r="P1165" s="241"/>
      <c r="Q1165" s="241"/>
      <c r="R1165" s="241"/>
      <c r="S1165" s="241"/>
      <c r="T1165" s="242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3" t="s">
        <v>163</v>
      </c>
      <c r="AU1165" s="243" t="s">
        <v>88</v>
      </c>
      <c r="AV1165" s="13" t="s">
        <v>88</v>
      </c>
      <c r="AW1165" s="13" t="s">
        <v>35</v>
      </c>
      <c r="AX1165" s="13" t="s">
        <v>86</v>
      </c>
      <c r="AY1165" s="243" t="s">
        <v>153</v>
      </c>
    </row>
    <row r="1166" s="2" customFormat="1" ht="24.15" customHeight="1">
      <c r="A1166" s="39"/>
      <c r="B1166" s="40"/>
      <c r="C1166" s="219" t="s">
        <v>1732</v>
      </c>
      <c r="D1166" s="219" t="s">
        <v>156</v>
      </c>
      <c r="E1166" s="220" t="s">
        <v>1733</v>
      </c>
      <c r="F1166" s="221" t="s">
        <v>1734</v>
      </c>
      <c r="G1166" s="222" t="s">
        <v>250</v>
      </c>
      <c r="H1166" s="223">
        <v>6.274</v>
      </c>
      <c r="I1166" s="224"/>
      <c r="J1166" s="225">
        <f>ROUND(I1166*H1166,2)</f>
        <v>0</v>
      </c>
      <c r="K1166" s="221" t="s">
        <v>160</v>
      </c>
      <c r="L1166" s="45"/>
      <c r="M1166" s="226" t="s">
        <v>1</v>
      </c>
      <c r="N1166" s="227" t="s">
        <v>43</v>
      </c>
      <c r="O1166" s="92"/>
      <c r="P1166" s="228">
        <f>O1166*H1166</f>
        <v>0</v>
      </c>
      <c r="Q1166" s="228">
        <v>0</v>
      </c>
      <c r="R1166" s="228">
        <f>Q1166*H1166</f>
        <v>0</v>
      </c>
      <c r="S1166" s="228">
        <v>0</v>
      </c>
      <c r="T1166" s="229">
        <f>S1166*H1166</f>
        <v>0</v>
      </c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R1166" s="230" t="s">
        <v>240</v>
      </c>
      <c r="AT1166" s="230" t="s">
        <v>156</v>
      </c>
      <c r="AU1166" s="230" t="s">
        <v>88</v>
      </c>
      <c r="AY1166" s="18" t="s">
        <v>153</v>
      </c>
      <c r="BE1166" s="231">
        <f>IF(N1166="základní",J1166,0)</f>
        <v>0</v>
      </c>
      <c r="BF1166" s="231">
        <f>IF(N1166="snížená",J1166,0)</f>
        <v>0</v>
      </c>
      <c r="BG1166" s="231">
        <f>IF(N1166="zákl. přenesená",J1166,0)</f>
        <v>0</v>
      </c>
      <c r="BH1166" s="231">
        <f>IF(N1166="sníž. přenesená",J1166,0)</f>
        <v>0</v>
      </c>
      <c r="BI1166" s="231">
        <f>IF(N1166="nulová",J1166,0)</f>
        <v>0</v>
      </c>
      <c r="BJ1166" s="18" t="s">
        <v>86</v>
      </c>
      <c r="BK1166" s="231">
        <f>ROUND(I1166*H1166,2)</f>
        <v>0</v>
      </c>
      <c r="BL1166" s="18" t="s">
        <v>240</v>
      </c>
      <c r="BM1166" s="230" t="s">
        <v>1735</v>
      </c>
    </row>
    <row r="1167" s="12" customFormat="1" ht="22.8" customHeight="1">
      <c r="A1167" s="12"/>
      <c r="B1167" s="203"/>
      <c r="C1167" s="204"/>
      <c r="D1167" s="205" t="s">
        <v>77</v>
      </c>
      <c r="E1167" s="217" t="s">
        <v>313</v>
      </c>
      <c r="F1167" s="217" t="s">
        <v>314</v>
      </c>
      <c r="G1167" s="204"/>
      <c r="H1167" s="204"/>
      <c r="I1167" s="207"/>
      <c r="J1167" s="218">
        <f>BK1167</f>
        <v>0</v>
      </c>
      <c r="K1167" s="204"/>
      <c r="L1167" s="209"/>
      <c r="M1167" s="210"/>
      <c r="N1167" s="211"/>
      <c r="O1167" s="211"/>
      <c r="P1167" s="212">
        <f>SUM(P1168:P1294)</f>
        <v>0</v>
      </c>
      <c r="Q1167" s="211"/>
      <c r="R1167" s="212">
        <f>SUM(R1168:R1294)</f>
        <v>6.5426698499999993</v>
      </c>
      <c r="S1167" s="211"/>
      <c r="T1167" s="213">
        <f>SUM(T1168:T1294)</f>
        <v>0</v>
      </c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R1167" s="214" t="s">
        <v>88</v>
      </c>
      <c r="AT1167" s="215" t="s">
        <v>77</v>
      </c>
      <c r="AU1167" s="215" t="s">
        <v>86</v>
      </c>
      <c r="AY1167" s="214" t="s">
        <v>153</v>
      </c>
      <c r="BK1167" s="216">
        <f>SUM(BK1168:BK1294)</f>
        <v>0</v>
      </c>
    </row>
    <row r="1168" s="2" customFormat="1" ht="24.15" customHeight="1">
      <c r="A1168" s="39"/>
      <c r="B1168" s="40"/>
      <c r="C1168" s="219" t="s">
        <v>1736</v>
      </c>
      <c r="D1168" s="219" t="s">
        <v>156</v>
      </c>
      <c r="E1168" s="220" t="s">
        <v>1737</v>
      </c>
      <c r="F1168" s="221" t="s">
        <v>1738</v>
      </c>
      <c r="G1168" s="222" t="s">
        <v>170</v>
      </c>
      <c r="H1168" s="223">
        <v>69.379999999999995</v>
      </c>
      <c r="I1168" s="224"/>
      <c r="J1168" s="225">
        <f>ROUND(I1168*H1168,2)</f>
        <v>0</v>
      </c>
      <c r="K1168" s="221" t="s">
        <v>160</v>
      </c>
      <c r="L1168" s="45"/>
      <c r="M1168" s="226" t="s">
        <v>1</v>
      </c>
      <c r="N1168" s="227" t="s">
        <v>43</v>
      </c>
      <c r="O1168" s="92"/>
      <c r="P1168" s="228">
        <f>O1168*H1168</f>
        <v>0</v>
      </c>
      <c r="Q1168" s="228">
        <v>0.0030000000000000001</v>
      </c>
      <c r="R1168" s="228">
        <f>Q1168*H1168</f>
        <v>0.20813999999999999</v>
      </c>
      <c r="S1168" s="228">
        <v>0</v>
      </c>
      <c r="T1168" s="229">
        <f>S1168*H1168</f>
        <v>0</v>
      </c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R1168" s="230" t="s">
        <v>240</v>
      </c>
      <c r="AT1168" s="230" t="s">
        <v>156</v>
      </c>
      <c r="AU1168" s="230" t="s">
        <v>88</v>
      </c>
      <c r="AY1168" s="18" t="s">
        <v>153</v>
      </c>
      <c r="BE1168" s="231">
        <f>IF(N1168="základní",J1168,0)</f>
        <v>0</v>
      </c>
      <c r="BF1168" s="231">
        <f>IF(N1168="snížená",J1168,0)</f>
        <v>0</v>
      </c>
      <c r="BG1168" s="231">
        <f>IF(N1168="zákl. přenesená",J1168,0)</f>
        <v>0</v>
      </c>
      <c r="BH1168" s="231">
        <f>IF(N1168="sníž. přenesená",J1168,0)</f>
        <v>0</v>
      </c>
      <c r="BI1168" s="231">
        <f>IF(N1168="nulová",J1168,0)</f>
        <v>0</v>
      </c>
      <c r="BJ1168" s="18" t="s">
        <v>86</v>
      </c>
      <c r="BK1168" s="231">
        <f>ROUND(I1168*H1168,2)</f>
        <v>0</v>
      </c>
      <c r="BL1168" s="18" t="s">
        <v>240</v>
      </c>
      <c r="BM1168" s="230" t="s">
        <v>1739</v>
      </c>
    </row>
    <row r="1169" s="13" customFormat="1">
      <c r="A1169" s="13"/>
      <c r="B1169" s="232"/>
      <c r="C1169" s="233"/>
      <c r="D1169" s="234" t="s">
        <v>163</v>
      </c>
      <c r="E1169" s="235" t="s">
        <v>1</v>
      </c>
      <c r="F1169" s="236" t="s">
        <v>1740</v>
      </c>
      <c r="G1169" s="233"/>
      <c r="H1169" s="237">
        <v>69.379999999999995</v>
      </c>
      <c r="I1169" s="238"/>
      <c r="J1169" s="233"/>
      <c r="K1169" s="233"/>
      <c r="L1169" s="239"/>
      <c r="M1169" s="240"/>
      <c r="N1169" s="241"/>
      <c r="O1169" s="241"/>
      <c r="P1169" s="241"/>
      <c r="Q1169" s="241"/>
      <c r="R1169" s="241"/>
      <c r="S1169" s="241"/>
      <c r="T1169" s="242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3" t="s">
        <v>163</v>
      </c>
      <c r="AU1169" s="243" t="s">
        <v>88</v>
      </c>
      <c r="AV1169" s="13" t="s">
        <v>88</v>
      </c>
      <c r="AW1169" s="13" t="s">
        <v>35</v>
      </c>
      <c r="AX1169" s="13" t="s">
        <v>86</v>
      </c>
      <c r="AY1169" s="243" t="s">
        <v>153</v>
      </c>
    </row>
    <row r="1170" s="2" customFormat="1" ht="24.15" customHeight="1">
      <c r="A1170" s="39"/>
      <c r="B1170" s="40"/>
      <c r="C1170" s="268" t="s">
        <v>1741</v>
      </c>
      <c r="D1170" s="268" t="s">
        <v>509</v>
      </c>
      <c r="E1170" s="269" t="s">
        <v>1742</v>
      </c>
      <c r="F1170" s="270" t="s">
        <v>1743</v>
      </c>
      <c r="G1170" s="271" t="s">
        <v>170</v>
      </c>
      <c r="H1170" s="272">
        <v>72.849000000000004</v>
      </c>
      <c r="I1170" s="273"/>
      <c r="J1170" s="274">
        <f>ROUND(I1170*H1170,2)</f>
        <v>0</v>
      </c>
      <c r="K1170" s="270" t="s">
        <v>160</v>
      </c>
      <c r="L1170" s="275"/>
      <c r="M1170" s="276" t="s">
        <v>1</v>
      </c>
      <c r="N1170" s="277" t="s">
        <v>43</v>
      </c>
      <c r="O1170" s="92"/>
      <c r="P1170" s="228">
        <f>O1170*H1170</f>
        <v>0</v>
      </c>
      <c r="Q1170" s="228">
        <v>0.0054000000000000003</v>
      </c>
      <c r="R1170" s="228">
        <f>Q1170*H1170</f>
        <v>0.39338460000000003</v>
      </c>
      <c r="S1170" s="228">
        <v>0</v>
      </c>
      <c r="T1170" s="229">
        <f>S1170*H1170</f>
        <v>0</v>
      </c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R1170" s="230" t="s">
        <v>332</v>
      </c>
      <c r="AT1170" s="230" t="s">
        <v>509</v>
      </c>
      <c r="AU1170" s="230" t="s">
        <v>88</v>
      </c>
      <c r="AY1170" s="18" t="s">
        <v>153</v>
      </c>
      <c r="BE1170" s="231">
        <f>IF(N1170="základní",J1170,0)</f>
        <v>0</v>
      </c>
      <c r="BF1170" s="231">
        <f>IF(N1170="snížená",J1170,0)</f>
        <v>0</v>
      </c>
      <c r="BG1170" s="231">
        <f>IF(N1170="zákl. přenesená",J1170,0)</f>
        <v>0</v>
      </c>
      <c r="BH1170" s="231">
        <f>IF(N1170="sníž. přenesená",J1170,0)</f>
        <v>0</v>
      </c>
      <c r="BI1170" s="231">
        <f>IF(N1170="nulová",J1170,0)</f>
        <v>0</v>
      </c>
      <c r="BJ1170" s="18" t="s">
        <v>86</v>
      </c>
      <c r="BK1170" s="231">
        <f>ROUND(I1170*H1170,2)</f>
        <v>0</v>
      </c>
      <c r="BL1170" s="18" t="s">
        <v>240</v>
      </c>
      <c r="BM1170" s="230" t="s">
        <v>1744</v>
      </c>
    </row>
    <row r="1171" s="13" customFormat="1">
      <c r="A1171" s="13"/>
      <c r="B1171" s="232"/>
      <c r="C1171" s="233"/>
      <c r="D1171" s="234" t="s">
        <v>163</v>
      </c>
      <c r="E1171" s="235" t="s">
        <v>1</v>
      </c>
      <c r="F1171" s="236" t="s">
        <v>1745</v>
      </c>
      <c r="G1171" s="233"/>
      <c r="H1171" s="237">
        <v>72.849000000000004</v>
      </c>
      <c r="I1171" s="238"/>
      <c r="J1171" s="233"/>
      <c r="K1171" s="233"/>
      <c r="L1171" s="239"/>
      <c r="M1171" s="240"/>
      <c r="N1171" s="241"/>
      <c r="O1171" s="241"/>
      <c r="P1171" s="241"/>
      <c r="Q1171" s="241"/>
      <c r="R1171" s="241"/>
      <c r="S1171" s="241"/>
      <c r="T1171" s="242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3" t="s">
        <v>163</v>
      </c>
      <c r="AU1171" s="243" t="s">
        <v>88</v>
      </c>
      <c r="AV1171" s="13" t="s">
        <v>88</v>
      </c>
      <c r="AW1171" s="13" t="s">
        <v>35</v>
      </c>
      <c r="AX1171" s="13" t="s">
        <v>86</v>
      </c>
      <c r="AY1171" s="243" t="s">
        <v>153</v>
      </c>
    </row>
    <row r="1172" s="2" customFormat="1" ht="33" customHeight="1">
      <c r="A1172" s="39"/>
      <c r="B1172" s="40"/>
      <c r="C1172" s="219" t="s">
        <v>1746</v>
      </c>
      <c r="D1172" s="219" t="s">
        <v>156</v>
      </c>
      <c r="E1172" s="220" t="s">
        <v>1747</v>
      </c>
      <c r="F1172" s="221" t="s">
        <v>1748</v>
      </c>
      <c r="G1172" s="222" t="s">
        <v>170</v>
      </c>
      <c r="H1172" s="223">
        <v>378.42000000000002</v>
      </c>
      <c r="I1172" s="224"/>
      <c r="J1172" s="225">
        <f>ROUND(I1172*H1172,2)</f>
        <v>0</v>
      </c>
      <c r="K1172" s="221" t="s">
        <v>160</v>
      </c>
      <c r="L1172" s="45"/>
      <c r="M1172" s="226" t="s">
        <v>1</v>
      </c>
      <c r="N1172" s="227" t="s">
        <v>43</v>
      </c>
      <c r="O1172" s="92"/>
      <c r="P1172" s="228">
        <f>O1172*H1172</f>
        <v>0</v>
      </c>
      <c r="Q1172" s="228">
        <v>0.00058</v>
      </c>
      <c r="R1172" s="228">
        <f>Q1172*H1172</f>
        <v>0.2194836</v>
      </c>
      <c r="S1172" s="228">
        <v>0</v>
      </c>
      <c r="T1172" s="229">
        <f>S1172*H1172</f>
        <v>0</v>
      </c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R1172" s="230" t="s">
        <v>240</v>
      </c>
      <c r="AT1172" s="230" t="s">
        <v>156</v>
      </c>
      <c r="AU1172" s="230" t="s">
        <v>88</v>
      </c>
      <c r="AY1172" s="18" t="s">
        <v>153</v>
      </c>
      <c r="BE1172" s="231">
        <f>IF(N1172="základní",J1172,0)</f>
        <v>0</v>
      </c>
      <c r="BF1172" s="231">
        <f>IF(N1172="snížená",J1172,0)</f>
        <v>0</v>
      </c>
      <c r="BG1172" s="231">
        <f>IF(N1172="zákl. přenesená",J1172,0)</f>
        <v>0</v>
      </c>
      <c r="BH1172" s="231">
        <f>IF(N1172="sníž. přenesená",J1172,0)</f>
        <v>0</v>
      </c>
      <c r="BI1172" s="231">
        <f>IF(N1172="nulová",J1172,0)</f>
        <v>0</v>
      </c>
      <c r="BJ1172" s="18" t="s">
        <v>86</v>
      </c>
      <c r="BK1172" s="231">
        <f>ROUND(I1172*H1172,2)</f>
        <v>0</v>
      </c>
      <c r="BL1172" s="18" t="s">
        <v>240</v>
      </c>
      <c r="BM1172" s="230" t="s">
        <v>1749</v>
      </c>
    </row>
    <row r="1173" s="13" customFormat="1">
      <c r="A1173" s="13"/>
      <c r="B1173" s="232"/>
      <c r="C1173" s="233"/>
      <c r="D1173" s="234" t="s">
        <v>163</v>
      </c>
      <c r="E1173" s="235" t="s">
        <v>1</v>
      </c>
      <c r="F1173" s="236" t="s">
        <v>1589</v>
      </c>
      <c r="G1173" s="233"/>
      <c r="H1173" s="237">
        <v>378.42000000000002</v>
      </c>
      <c r="I1173" s="238"/>
      <c r="J1173" s="233"/>
      <c r="K1173" s="233"/>
      <c r="L1173" s="239"/>
      <c r="M1173" s="240"/>
      <c r="N1173" s="241"/>
      <c r="O1173" s="241"/>
      <c r="P1173" s="241"/>
      <c r="Q1173" s="241"/>
      <c r="R1173" s="241"/>
      <c r="S1173" s="241"/>
      <c r="T1173" s="242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3" t="s">
        <v>163</v>
      </c>
      <c r="AU1173" s="243" t="s">
        <v>88</v>
      </c>
      <c r="AV1173" s="13" t="s">
        <v>88</v>
      </c>
      <c r="AW1173" s="13" t="s">
        <v>35</v>
      </c>
      <c r="AX1173" s="13" t="s">
        <v>86</v>
      </c>
      <c r="AY1173" s="243" t="s">
        <v>153</v>
      </c>
    </row>
    <row r="1174" s="2" customFormat="1" ht="24.15" customHeight="1">
      <c r="A1174" s="39"/>
      <c r="B1174" s="40"/>
      <c r="C1174" s="268" t="s">
        <v>1750</v>
      </c>
      <c r="D1174" s="268" t="s">
        <v>509</v>
      </c>
      <c r="E1174" s="269" t="s">
        <v>1751</v>
      </c>
      <c r="F1174" s="270" t="s">
        <v>1752</v>
      </c>
      <c r="G1174" s="271" t="s">
        <v>170</v>
      </c>
      <c r="H1174" s="272">
        <v>397.34100000000001</v>
      </c>
      <c r="I1174" s="273"/>
      <c r="J1174" s="274">
        <f>ROUND(I1174*H1174,2)</f>
        <v>0</v>
      </c>
      <c r="K1174" s="270" t="s">
        <v>160</v>
      </c>
      <c r="L1174" s="275"/>
      <c r="M1174" s="276" t="s">
        <v>1</v>
      </c>
      <c r="N1174" s="277" t="s">
        <v>43</v>
      </c>
      <c r="O1174" s="92"/>
      <c r="P1174" s="228">
        <f>O1174*H1174</f>
        <v>0</v>
      </c>
      <c r="Q1174" s="228">
        <v>0.0060000000000000001</v>
      </c>
      <c r="R1174" s="228">
        <f>Q1174*H1174</f>
        <v>2.3840460000000001</v>
      </c>
      <c r="S1174" s="228">
        <v>0</v>
      </c>
      <c r="T1174" s="229">
        <f>S1174*H1174</f>
        <v>0</v>
      </c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R1174" s="230" t="s">
        <v>332</v>
      </c>
      <c r="AT1174" s="230" t="s">
        <v>509</v>
      </c>
      <c r="AU1174" s="230" t="s">
        <v>88</v>
      </c>
      <c r="AY1174" s="18" t="s">
        <v>153</v>
      </c>
      <c r="BE1174" s="231">
        <f>IF(N1174="základní",J1174,0)</f>
        <v>0</v>
      </c>
      <c r="BF1174" s="231">
        <f>IF(N1174="snížená",J1174,0)</f>
        <v>0</v>
      </c>
      <c r="BG1174" s="231">
        <f>IF(N1174="zákl. přenesená",J1174,0)</f>
        <v>0</v>
      </c>
      <c r="BH1174" s="231">
        <f>IF(N1174="sníž. přenesená",J1174,0)</f>
        <v>0</v>
      </c>
      <c r="BI1174" s="231">
        <f>IF(N1174="nulová",J1174,0)</f>
        <v>0</v>
      </c>
      <c r="BJ1174" s="18" t="s">
        <v>86</v>
      </c>
      <c r="BK1174" s="231">
        <f>ROUND(I1174*H1174,2)</f>
        <v>0</v>
      </c>
      <c r="BL1174" s="18" t="s">
        <v>240</v>
      </c>
      <c r="BM1174" s="230" t="s">
        <v>1753</v>
      </c>
    </row>
    <row r="1175" s="13" customFormat="1">
      <c r="A1175" s="13"/>
      <c r="B1175" s="232"/>
      <c r="C1175" s="233"/>
      <c r="D1175" s="234" t="s">
        <v>163</v>
      </c>
      <c r="E1175" s="233"/>
      <c r="F1175" s="236" t="s">
        <v>1754</v>
      </c>
      <c r="G1175" s="233"/>
      <c r="H1175" s="237">
        <v>397.34100000000001</v>
      </c>
      <c r="I1175" s="238"/>
      <c r="J1175" s="233"/>
      <c r="K1175" s="233"/>
      <c r="L1175" s="239"/>
      <c r="M1175" s="240"/>
      <c r="N1175" s="241"/>
      <c r="O1175" s="241"/>
      <c r="P1175" s="241"/>
      <c r="Q1175" s="241"/>
      <c r="R1175" s="241"/>
      <c r="S1175" s="241"/>
      <c r="T1175" s="242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3" t="s">
        <v>163</v>
      </c>
      <c r="AU1175" s="243" t="s">
        <v>88</v>
      </c>
      <c r="AV1175" s="13" t="s">
        <v>88</v>
      </c>
      <c r="AW1175" s="13" t="s">
        <v>4</v>
      </c>
      <c r="AX1175" s="13" t="s">
        <v>86</v>
      </c>
      <c r="AY1175" s="243" t="s">
        <v>153</v>
      </c>
    </row>
    <row r="1176" s="2" customFormat="1" ht="24.15" customHeight="1">
      <c r="A1176" s="39"/>
      <c r="B1176" s="40"/>
      <c r="C1176" s="219" t="s">
        <v>1755</v>
      </c>
      <c r="D1176" s="219" t="s">
        <v>156</v>
      </c>
      <c r="E1176" s="220" t="s">
        <v>1756</v>
      </c>
      <c r="F1176" s="221" t="s">
        <v>1757</v>
      </c>
      <c r="G1176" s="222" t="s">
        <v>170</v>
      </c>
      <c r="H1176" s="223">
        <v>378.42000000000002</v>
      </c>
      <c r="I1176" s="224"/>
      <c r="J1176" s="225">
        <f>ROUND(I1176*H1176,2)</f>
        <v>0</v>
      </c>
      <c r="K1176" s="221" t="s">
        <v>160</v>
      </c>
      <c r="L1176" s="45"/>
      <c r="M1176" s="226" t="s">
        <v>1</v>
      </c>
      <c r="N1176" s="227" t="s">
        <v>43</v>
      </c>
      <c r="O1176" s="92"/>
      <c r="P1176" s="228">
        <f>O1176*H1176</f>
        <v>0</v>
      </c>
      <c r="Q1176" s="228">
        <v>0</v>
      </c>
      <c r="R1176" s="228">
        <f>Q1176*H1176</f>
        <v>0</v>
      </c>
      <c r="S1176" s="228">
        <v>0</v>
      </c>
      <c r="T1176" s="229">
        <f>S1176*H1176</f>
        <v>0</v>
      </c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R1176" s="230" t="s">
        <v>240</v>
      </c>
      <c r="AT1176" s="230" t="s">
        <v>156</v>
      </c>
      <c r="AU1176" s="230" t="s">
        <v>88</v>
      </c>
      <c r="AY1176" s="18" t="s">
        <v>153</v>
      </c>
      <c r="BE1176" s="231">
        <f>IF(N1176="základní",J1176,0)</f>
        <v>0</v>
      </c>
      <c r="BF1176" s="231">
        <f>IF(N1176="snížená",J1176,0)</f>
        <v>0</v>
      </c>
      <c r="BG1176" s="231">
        <f>IF(N1176="zákl. přenesená",J1176,0)</f>
        <v>0</v>
      </c>
      <c r="BH1176" s="231">
        <f>IF(N1176="sníž. přenesená",J1176,0)</f>
        <v>0</v>
      </c>
      <c r="BI1176" s="231">
        <f>IF(N1176="nulová",J1176,0)</f>
        <v>0</v>
      </c>
      <c r="BJ1176" s="18" t="s">
        <v>86</v>
      </c>
      <c r="BK1176" s="231">
        <f>ROUND(I1176*H1176,2)</f>
        <v>0</v>
      </c>
      <c r="BL1176" s="18" t="s">
        <v>240</v>
      </c>
      <c r="BM1176" s="230" t="s">
        <v>1758</v>
      </c>
    </row>
    <row r="1177" s="13" customFormat="1">
      <c r="A1177" s="13"/>
      <c r="B1177" s="232"/>
      <c r="C1177" s="233"/>
      <c r="D1177" s="234" t="s">
        <v>163</v>
      </c>
      <c r="E1177" s="235" t="s">
        <v>1</v>
      </c>
      <c r="F1177" s="236" t="s">
        <v>1589</v>
      </c>
      <c r="G1177" s="233"/>
      <c r="H1177" s="237">
        <v>378.42000000000002</v>
      </c>
      <c r="I1177" s="238"/>
      <c r="J1177" s="233"/>
      <c r="K1177" s="233"/>
      <c r="L1177" s="239"/>
      <c r="M1177" s="240"/>
      <c r="N1177" s="241"/>
      <c r="O1177" s="241"/>
      <c r="P1177" s="241"/>
      <c r="Q1177" s="241"/>
      <c r="R1177" s="241"/>
      <c r="S1177" s="241"/>
      <c r="T1177" s="242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3" t="s">
        <v>163</v>
      </c>
      <c r="AU1177" s="243" t="s">
        <v>88</v>
      </c>
      <c r="AV1177" s="13" t="s">
        <v>88</v>
      </c>
      <c r="AW1177" s="13" t="s">
        <v>35</v>
      </c>
      <c r="AX1177" s="13" t="s">
        <v>86</v>
      </c>
      <c r="AY1177" s="243" t="s">
        <v>153</v>
      </c>
    </row>
    <row r="1178" s="2" customFormat="1" ht="16.5" customHeight="1">
      <c r="A1178" s="39"/>
      <c r="B1178" s="40"/>
      <c r="C1178" s="268" t="s">
        <v>1759</v>
      </c>
      <c r="D1178" s="268" t="s">
        <v>509</v>
      </c>
      <c r="E1178" s="269" t="s">
        <v>1760</v>
      </c>
      <c r="F1178" s="270" t="s">
        <v>1761</v>
      </c>
      <c r="G1178" s="271" t="s">
        <v>159</v>
      </c>
      <c r="H1178" s="272">
        <v>85.427999999999997</v>
      </c>
      <c r="I1178" s="273"/>
      <c r="J1178" s="274">
        <f>ROUND(I1178*H1178,2)</f>
        <v>0</v>
      </c>
      <c r="K1178" s="270" t="s">
        <v>160</v>
      </c>
      <c r="L1178" s="275"/>
      <c r="M1178" s="276" t="s">
        <v>1</v>
      </c>
      <c r="N1178" s="277" t="s">
        <v>43</v>
      </c>
      <c r="O1178" s="92"/>
      <c r="P1178" s="228">
        <f>O1178*H1178</f>
        <v>0</v>
      </c>
      <c r="Q1178" s="228">
        <v>0.02</v>
      </c>
      <c r="R1178" s="228">
        <f>Q1178*H1178</f>
        <v>1.7085600000000001</v>
      </c>
      <c r="S1178" s="228">
        <v>0</v>
      </c>
      <c r="T1178" s="229">
        <f>S1178*H1178</f>
        <v>0</v>
      </c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R1178" s="230" t="s">
        <v>332</v>
      </c>
      <c r="AT1178" s="230" t="s">
        <v>509</v>
      </c>
      <c r="AU1178" s="230" t="s">
        <v>88</v>
      </c>
      <c r="AY1178" s="18" t="s">
        <v>153</v>
      </c>
      <c r="BE1178" s="231">
        <f>IF(N1178="základní",J1178,0)</f>
        <v>0</v>
      </c>
      <c r="BF1178" s="231">
        <f>IF(N1178="snížená",J1178,0)</f>
        <v>0</v>
      </c>
      <c r="BG1178" s="231">
        <f>IF(N1178="zákl. přenesená",J1178,0)</f>
        <v>0</v>
      </c>
      <c r="BH1178" s="231">
        <f>IF(N1178="sníž. přenesená",J1178,0)</f>
        <v>0</v>
      </c>
      <c r="BI1178" s="231">
        <f>IF(N1178="nulová",J1178,0)</f>
        <v>0</v>
      </c>
      <c r="BJ1178" s="18" t="s">
        <v>86</v>
      </c>
      <c r="BK1178" s="231">
        <f>ROUND(I1178*H1178,2)</f>
        <v>0</v>
      </c>
      <c r="BL1178" s="18" t="s">
        <v>240</v>
      </c>
      <c r="BM1178" s="230" t="s">
        <v>1762</v>
      </c>
    </row>
    <row r="1179" s="13" customFormat="1">
      <c r="A1179" s="13"/>
      <c r="B1179" s="232"/>
      <c r="C1179" s="233"/>
      <c r="D1179" s="234" t="s">
        <v>163</v>
      </c>
      <c r="E1179" s="235" t="s">
        <v>1</v>
      </c>
      <c r="F1179" s="236" t="s">
        <v>1763</v>
      </c>
      <c r="G1179" s="233"/>
      <c r="H1179" s="237">
        <v>85.428314999999998</v>
      </c>
      <c r="I1179" s="238"/>
      <c r="J1179" s="233"/>
      <c r="K1179" s="233"/>
      <c r="L1179" s="239"/>
      <c r="M1179" s="240"/>
      <c r="N1179" s="241"/>
      <c r="O1179" s="241"/>
      <c r="P1179" s="241"/>
      <c r="Q1179" s="241"/>
      <c r="R1179" s="241"/>
      <c r="S1179" s="241"/>
      <c r="T1179" s="242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3" t="s">
        <v>163</v>
      </c>
      <c r="AU1179" s="243" t="s">
        <v>88</v>
      </c>
      <c r="AV1179" s="13" t="s">
        <v>88</v>
      </c>
      <c r="AW1179" s="13" t="s">
        <v>35</v>
      </c>
      <c r="AX1179" s="13" t="s">
        <v>86</v>
      </c>
      <c r="AY1179" s="243" t="s">
        <v>153</v>
      </c>
    </row>
    <row r="1180" s="2" customFormat="1" ht="33" customHeight="1">
      <c r="A1180" s="39"/>
      <c r="B1180" s="40"/>
      <c r="C1180" s="219" t="s">
        <v>1764</v>
      </c>
      <c r="D1180" s="219" t="s">
        <v>156</v>
      </c>
      <c r="E1180" s="220" t="s">
        <v>1765</v>
      </c>
      <c r="F1180" s="221" t="s">
        <v>1766</v>
      </c>
      <c r="G1180" s="222" t="s">
        <v>196</v>
      </c>
      <c r="H1180" s="223">
        <v>89.079999999999998</v>
      </c>
      <c r="I1180" s="224"/>
      <c r="J1180" s="225">
        <f>ROUND(I1180*H1180,2)</f>
        <v>0</v>
      </c>
      <c r="K1180" s="221" t="s">
        <v>160</v>
      </c>
      <c r="L1180" s="45"/>
      <c r="M1180" s="226" t="s">
        <v>1</v>
      </c>
      <c r="N1180" s="227" t="s">
        <v>43</v>
      </c>
      <c r="O1180" s="92"/>
      <c r="P1180" s="228">
        <f>O1180*H1180</f>
        <v>0</v>
      </c>
      <c r="Q1180" s="228">
        <v>0.00010000000000000001</v>
      </c>
      <c r="R1180" s="228">
        <f>Q1180*H1180</f>
        <v>0.008908000000000001</v>
      </c>
      <c r="S1180" s="228">
        <v>0</v>
      </c>
      <c r="T1180" s="229">
        <f>S1180*H1180</f>
        <v>0</v>
      </c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R1180" s="230" t="s">
        <v>240</v>
      </c>
      <c r="AT1180" s="230" t="s">
        <v>156</v>
      </c>
      <c r="AU1180" s="230" t="s">
        <v>88</v>
      </c>
      <c r="AY1180" s="18" t="s">
        <v>153</v>
      </c>
      <c r="BE1180" s="231">
        <f>IF(N1180="základní",J1180,0)</f>
        <v>0</v>
      </c>
      <c r="BF1180" s="231">
        <f>IF(N1180="snížená",J1180,0)</f>
        <v>0</v>
      </c>
      <c r="BG1180" s="231">
        <f>IF(N1180="zákl. přenesená",J1180,0)</f>
        <v>0</v>
      </c>
      <c r="BH1180" s="231">
        <f>IF(N1180="sníž. přenesená",J1180,0)</f>
        <v>0</v>
      </c>
      <c r="BI1180" s="231">
        <f>IF(N1180="nulová",J1180,0)</f>
        <v>0</v>
      </c>
      <c r="BJ1180" s="18" t="s">
        <v>86</v>
      </c>
      <c r="BK1180" s="231">
        <f>ROUND(I1180*H1180,2)</f>
        <v>0</v>
      </c>
      <c r="BL1180" s="18" t="s">
        <v>240</v>
      </c>
      <c r="BM1180" s="230" t="s">
        <v>1767</v>
      </c>
    </row>
    <row r="1181" s="13" customFormat="1">
      <c r="A1181" s="13"/>
      <c r="B1181" s="232"/>
      <c r="C1181" s="233"/>
      <c r="D1181" s="234" t="s">
        <v>163</v>
      </c>
      <c r="E1181" s="235" t="s">
        <v>1</v>
      </c>
      <c r="F1181" s="236" t="s">
        <v>1768</v>
      </c>
      <c r="G1181" s="233"/>
      <c r="H1181" s="237">
        <v>89.079999999999998</v>
      </c>
      <c r="I1181" s="238"/>
      <c r="J1181" s="233"/>
      <c r="K1181" s="233"/>
      <c r="L1181" s="239"/>
      <c r="M1181" s="240"/>
      <c r="N1181" s="241"/>
      <c r="O1181" s="241"/>
      <c r="P1181" s="241"/>
      <c r="Q1181" s="241"/>
      <c r="R1181" s="241"/>
      <c r="S1181" s="241"/>
      <c r="T1181" s="242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3" t="s">
        <v>163</v>
      </c>
      <c r="AU1181" s="243" t="s">
        <v>88</v>
      </c>
      <c r="AV1181" s="13" t="s">
        <v>88</v>
      </c>
      <c r="AW1181" s="13" t="s">
        <v>35</v>
      </c>
      <c r="AX1181" s="13" t="s">
        <v>86</v>
      </c>
      <c r="AY1181" s="243" t="s">
        <v>153</v>
      </c>
    </row>
    <row r="1182" s="2" customFormat="1" ht="16.5" customHeight="1">
      <c r="A1182" s="39"/>
      <c r="B1182" s="40"/>
      <c r="C1182" s="268" t="s">
        <v>1769</v>
      </c>
      <c r="D1182" s="268" t="s">
        <v>509</v>
      </c>
      <c r="E1182" s="269" t="s">
        <v>1770</v>
      </c>
      <c r="F1182" s="270" t="s">
        <v>1771</v>
      </c>
      <c r="G1182" s="271" t="s">
        <v>159</v>
      </c>
      <c r="H1182" s="272">
        <v>1.871</v>
      </c>
      <c r="I1182" s="273"/>
      <c r="J1182" s="274">
        <f>ROUND(I1182*H1182,2)</f>
        <v>0</v>
      </c>
      <c r="K1182" s="270" t="s">
        <v>160</v>
      </c>
      <c r="L1182" s="275"/>
      <c r="M1182" s="276" t="s">
        <v>1</v>
      </c>
      <c r="N1182" s="277" t="s">
        <v>43</v>
      </c>
      <c r="O1182" s="92"/>
      <c r="P1182" s="228">
        <f>O1182*H1182</f>
        <v>0</v>
      </c>
      <c r="Q1182" s="228">
        <v>0.029999999999999999</v>
      </c>
      <c r="R1182" s="228">
        <f>Q1182*H1182</f>
        <v>0.056129999999999999</v>
      </c>
      <c r="S1182" s="228">
        <v>0</v>
      </c>
      <c r="T1182" s="229">
        <f>S1182*H1182</f>
        <v>0</v>
      </c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R1182" s="230" t="s">
        <v>332</v>
      </c>
      <c r="AT1182" s="230" t="s">
        <v>509</v>
      </c>
      <c r="AU1182" s="230" t="s">
        <v>88</v>
      </c>
      <c r="AY1182" s="18" t="s">
        <v>153</v>
      </c>
      <c r="BE1182" s="231">
        <f>IF(N1182="základní",J1182,0)</f>
        <v>0</v>
      </c>
      <c r="BF1182" s="231">
        <f>IF(N1182="snížená",J1182,0)</f>
        <v>0</v>
      </c>
      <c r="BG1182" s="231">
        <f>IF(N1182="zákl. přenesená",J1182,0)</f>
        <v>0</v>
      </c>
      <c r="BH1182" s="231">
        <f>IF(N1182="sníž. přenesená",J1182,0)</f>
        <v>0</v>
      </c>
      <c r="BI1182" s="231">
        <f>IF(N1182="nulová",J1182,0)</f>
        <v>0</v>
      </c>
      <c r="BJ1182" s="18" t="s">
        <v>86</v>
      </c>
      <c r="BK1182" s="231">
        <f>ROUND(I1182*H1182,2)</f>
        <v>0</v>
      </c>
      <c r="BL1182" s="18" t="s">
        <v>240</v>
      </c>
      <c r="BM1182" s="230" t="s">
        <v>1772</v>
      </c>
    </row>
    <row r="1183" s="13" customFormat="1">
      <c r="A1183" s="13"/>
      <c r="B1183" s="232"/>
      <c r="C1183" s="233"/>
      <c r="D1183" s="234" t="s">
        <v>163</v>
      </c>
      <c r="E1183" s="235" t="s">
        <v>1</v>
      </c>
      <c r="F1183" s="236" t="s">
        <v>1773</v>
      </c>
      <c r="G1183" s="233"/>
      <c r="H1183" s="237">
        <v>1.8706799999999999</v>
      </c>
      <c r="I1183" s="238"/>
      <c r="J1183" s="233"/>
      <c r="K1183" s="233"/>
      <c r="L1183" s="239"/>
      <c r="M1183" s="240"/>
      <c r="N1183" s="241"/>
      <c r="O1183" s="241"/>
      <c r="P1183" s="241"/>
      <c r="Q1183" s="241"/>
      <c r="R1183" s="241"/>
      <c r="S1183" s="241"/>
      <c r="T1183" s="242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3" t="s">
        <v>163</v>
      </c>
      <c r="AU1183" s="243" t="s">
        <v>88</v>
      </c>
      <c r="AV1183" s="13" t="s">
        <v>88</v>
      </c>
      <c r="AW1183" s="13" t="s">
        <v>35</v>
      </c>
      <c r="AX1183" s="13" t="s">
        <v>86</v>
      </c>
      <c r="AY1183" s="243" t="s">
        <v>153</v>
      </c>
    </row>
    <row r="1184" s="2" customFormat="1" ht="33" customHeight="1">
      <c r="A1184" s="39"/>
      <c r="B1184" s="40"/>
      <c r="C1184" s="219" t="s">
        <v>1774</v>
      </c>
      <c r="D1184" s="219" t="s">
        <v>156</v>
      </c>
      <c r="E1184" s="220" t="s">
        <v>1775</v>
      </c>
      <c r="F1184" s="221" t="s">
        <v>1776</v>
      </c>
      <c r="G1184" s="222" t="s">
        <v>170</v>
      </c>
      <c r="H1184" s="223">
        <v>68.647999999999996</v>
      </c>
      <c r="I1184" s="224"/>
      <c r="J1184" s="225">
        <f>ROUND(I1184*H1184,2)</f>
        <v>0</v>
      </c>
      <c r="K1184" s="221" t="s">
        <v>160</v>
      </c>
      <c r="L1184" s="45"/>
      <c r="M1184" s="226" t="s">
        <v>1</v>
      </c>
      <c r="N1184" s="227" t="s">
        <v>43</v>
      </c>
      <c r="O1184" s="92"/>
      <c r="P1184" s="228">
        <f>O1184*H1184</f>
        <v>0</v>
      </c>
      <c r="Q1184" s="228">
        <v>0.00019000000000000001</v>
      </c>
      <c r="R1184" s="228">
        <f>Q1184*H1184</f>
        <v>0.01304312</v>
      </c>
      <c r="S1184" s="228">
        <v>0</v>
      </c>
      <c r="T1184" s="229">
        <f>S1184*H1184</f>
        <v>0</v>
      </c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R1184" s="230" t="s">
        <v>240</v>
      </c>
      <c r="AT1184" s="230" t="s">
        <v>156</v>
      </c>
      <c r="AU1184" s="230" t="s">
        <v>88</v>
      </c>
      <c r="AY1184" s="18" t="s">
        <v>153</v>
      </c>
      <c r="BE1184" s="231">
        <f>IF(N1184="základní",J1184,0)</f>
        <v>0</v>
      </c>
      <c r="BF1184" s="231">
        <f>IF(N1184="snížená",J1184,0)</f>
        <v>0</v>
      </c>
      <c r="BG1184" s="231">
        <f>IF(N1184="zákl. přenesená",J1184,0)</f>
        <v>0</v>
      </c>
      <c r="BH1184" s="231">
        <f>IF(N1184="sníž. přenesená",J1184,0)</f>
        <v>0</v>
      </c>
      <c r="BI1184" s="231">
        <f>IF(N1184="nulová",J1184,0)</f>
        <v>0</v>
      </c>
      <c r="BJ1184" s="18" t="s">
        <v>86</v>
      </c>
      <c r="BK1184" s="231">
        <f>ROUND(I1184*H1184,2)</f>
        <v>0</v>
      </c>
      <c r="BL1184" s="18" t="s">
        <v>240</v>
      </c>
      <c r="BM1184" s="230" t="s">
        <v>1777</v>
      </c>
    </row>
    <row r="1185" s="13" customFormat="1">
      <c r="A1185" s="13"/>
      <c r="B1185" s="232"/>
      <c r="C1185" s="233"/>
      <c r="D1185" s="234" t="s">
        <v>163</v>
      </c>
      <c r="E1185" s="235" t="s">
        <v>1</v>
      </c>
      <c r="F1185" s="236" t="s">
        <v>1778</v>
      </c>
      <c r="G1185" s="233"/>
      <c r="H1185" s="237">
        <v>68.647999999999996</v>
      </c>
      <c r="I1185" s="238"/>
      <c r="J1185" s="233"/>
      <c r="K1185" s="233"/>
      <c r="L1185" s="239"/>
      <c r="M1185" s="240"/>
      <c r="N1185" s="241"/>
      <c r="O1185" s="241"/>
      <c r="P1185" s="241"/>
      <c r="Q1185" s="241"/>
      <c r="R1185" s="241"/>
      <c r="S1185" s="241"/>
      <c r="T1185" s="242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3" t="s">
        <v>163</v>
      </c>
      <c r="AU1185" s="243" t="s">
        <v>88</v>
      </c>
      <c r="AV1185" s="13" t="s">
        <v>88</v>
      </c>
      <c r="AW1185" s="13" t="s">
        <v>35</v>
      </c>
      <c r="AX1185" s="13" t="s">
        <v>86</v>
      </c>
      <c r="AY1185" s="243" t="s">
        <v>153</v>
      </c>
    </row>
    <row r="1186" s="2" customFormat="1" ht="24.15" customHeight="1">
      <c r="A1186" s="39"/>
      <c r="B1186" s="40"/>
      <c r="C1186" s="268" t="s">
        <v>1779</v>
      </c>
      <c r="D1186" s="268" t="s">
        <v>509</v>
      </c>
      <c r="E1186" s="269" t="s">
        <v>1780</v>
      </c>
      <c r="F1186" s="270" t="s">
        <v>1781</v>
      </c>
      <c r="G1186" s="271" t="s">
        <v>170</v>
      </c>
      <c r="H1186" s="272">
        <v>72.079999999999998</v>
      </c>
      <c r="I1186" s="273"/>
      <c r="J1186" s="274">
        <f>ROUND(I1186*H1186,2)</f>
        <v>0</v>
      </c>
      <c r="K1186" s="270" t="s">
        <v>160</v>
      </c>
      <c r="L1186" s="275"/>
      <c r="M1186" s="276" t="s">
        <v>1</v>
      </c>
      <c r="N1186" s="277" t="s">
        <v>43</v>
      </c>
      <c r="O1186" s="92"/>
      <c r="P1186" s="228">
        <f>O1186*H1186</f>
        <v>0</v>
      </c>
      <c r="Q1186" s="228">
        <v>0.0015</v>
      </c>
      <c r="R1186" s="228">
        <f>Q1186*H1186</f>
        <v>0.10811999999999999</v>
      </c>
      <c r="S1186" s="228">
        <v>0</v>
      </c>
      <c r="T1186" s="229">
        <f>S1186*H1186</f>
        <v>0</v>
      </c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R1186" s="230" t="s">
        <v>332</v>
      </c>
      <c r="AT1186" s="230" t="s">
        <v>509</v>
      </c>
      <c r="AU1186" s="230" t="s">
        <v>88</v>
      </c>
      <c r="AY1186" s="18" t="s">
        <v>153</v>
      </c>
      <c r="BE1186" s="231">
        <f>IF(N1186="základní",J1186,0)</f>
        <v>0</v>
      </c>
      <c r="BF1186" s="231">
        <f>IF(N1186="snížená",J1186,0)</f>
        <v>0</v>
      </c>
      <c r="BG1186" s="231">
        <f>IF(N1186="zákl. přenesená",J1186,0)</f>
        <v>0</v>
      </c>
      <c r="BH1186" s="231">
        <f>IF(N1186="sníž. přenesená",J1186,0)</f>
        <v>0</v>
      </c>
      <c r="BI1186" s="231">
        <f>IF(N1186="nulová",J1186,0)</f>
        <v>0</v>
      </c>
      <c r="BJ1186" s="18" t="s">
        <v>86</v>
      </c>
      <c r="BK1186" s="231">
        <f>ROUND(I1186*H1186,2)</f>
        <v>0</v>
      </c>
      <c r="BL1186" s="18" t="s">
        <v>240</v>
      </c>
      <c r="BM1186" s="230" t="s">
        <v>1782</v>
      </c>
    </row>
    <row r="1187" s="13" customFormat="1">
      <c r="A1187" s="13"/>
      <c r="B1187" s="232"/>
      <c r="C1187" s="233"/>
      <c r="D1187" s="234" t="s">
        <v>163</v>
      </c>
      <c r="E1187" s="233"/>
      <c r="F1187" s="236" t="s">
        <v>1783</v>
      </c>
      <c r="G1187" s="233"/>
      <c r="H1187" s="237">
        <v>72.079999999999998</v>
      </c>
      <c r="I1187" s="238"/>
      <c r="J1187" s="233"/>
      <c r="K1187" s="233"/>
      <c r="L1187" s="239"/>
      <c r="M1187" s="240"/>
      <c r="N1187" s="241"/>
      <c r="O1187" s="241"/>
      <c r="P1187" s="241"/>
      <c r="Q1187" s="241"/>
      <c r="R1187" s="241"/>
      <c r="S1187" s="241"/>
      <c r="T1187" s="242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3" t="s">
        <v>163</v>
      </c>
      <c r="AU1187" s="243" t="s">
        <v>88</v>
      </c>
      <c r="AV1187" s="13" t="s">
        <v>88</v>
      </c>
      <c r="AW1187" s="13" t="s">
        <v>4</v>
      </c>
      <c r="AX1187" s="13" t="s">
        <v>86</v>
      </c>
      <c r="AY1187" s="243" t="s">
        <v>153</v>
      </c>
    </row>
    <row r="1188" s="2" customFormat="1" ht="24.15" customHeight="1">
      <c r="A1188" s="39"/>
      <c r="B1188" s="40"/>
      <c r="C1188" s="219" t="s">
        <v>1784</v>
      </c>
      <c r="D1188" s="219" t="s">
        <v>156</v>
      </c>
      <c r="E1188" s="220" t="s">
        <v>1785</v>
      </c>
      <c r="F1188" s="221" t="s">
        <v>1786</v>
      </c>
      <c r="G1188" s="222" t="s">
        <v>355</v>
      </c>
      <c r="H1188" s="223">
        <v>4</v>
      </c>
      <c r="I1188" s="224"/>
      <c r="J1188" s="225">
        <f>ROUND(I1188*H1188,2)</f>
        <v>0</v>
      </c>
      <c r="K1188" s="221" t="s">
        <v>160</v>
      </c>
      <c r="L1188" s="45"/>
      <c r="M1188" s="226" t="s">
        <v>1</v>
      </c>
      <c r="N1188" s="227" t="s">
        <v>43</v>
      </c>
      <c r="O1188" s="92"/>
      <c r="P1188" s="228">
        <f>O1188*H1188</f>
        <v>0</v>
      </c>
      <c r="Q1188" s="228">
        <v>0</v>
      </c>
      <c r="R1188" s="228">
        <f>Q1188*H1188</f>
        <v>0</v>
      </c>
      <c r="S1188" s="228">
        <v>0</v>
      </c>
      <c r="T1188" s="229">
        <f>S1188*H1188</f>
        <v>0</v>
      </c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R1188" s="230" t="s">
        <v>240</v>
      </c>
      <c r="AT1188" s="230" t="s">
        <v>156</v>
      </c>
      <c r="AU1188" s="230" t="s">
        <v>88</v>
      </c>
      <c r="AY1188" s="18" t="s">
        <v>153</v>
      </c>
      <c r="BE1188" s="231">
        <f>IF(N1188="základní",J1188,0)</f>
        <v>0</v>
      </c>
      <c r="BF1188" s="231">
        <f>IF(N1188="snížená",J1188,0)</f>
        <v>0</v>
      </c>
      <c r="BG1188" s="231">
        <f>IF(N1188="zákl. přenesená",J1188,0)</f>
        <v>0</v>
      </c>
      <c r="BH1188" s="231">
        <f>IF(N1188="sníž. přenesená",J1188,0)</f>
        <v>0</v>
      </c>
      <c r="BI1188" s="231">
        <f>IF(N1188="nulová",J1188,0)</f>
        <v>0</v>
      </c>
      <c r="BJ1188" s="18" t="s">
        <v>86</v>
      </c>
      <c r="BK1188" s="231">
        <f>ROUND(I1188*H1188,2)</f>
        <v>0</v>
      </c>
      <c r="BL1188" s="18" t="s">
        <v>240</v>
      </c>
      <c r="BM1188" s="230" t="s">
        <v>1787</v>
      </c>
    </row>
    <row r="1189" s="13" customFormat="1">
      <c r="A1189" s="13"/>
      <c r="B1189" s="232"/>
      <c r="C1189" s="233"/>
      <c r="D1189" s="234" t="s">
        <v>163</v>
      </c>
      <c r="E1189" s="235" t="s">
        <v>1</v>
      </c>
      <c r="F1189" s="236" t="s">
        <v>161</v>
      </c>
      <c r="G1189" s="233"/>
      <c r="H1189" s="237">
        <v>4</v>
      </c>
      <c r="I1189" s="238"/>
      <c r="J1189" s="233"/>
      <c r="K1189" s="233"/>
      <c r="L1189" s="239"/>
      <c r="M1189" s="240"/>
      <c r="N1189" s="241"/>
      <c r="O1189" s="241"/>
      <c r="P1189" s="241"/>
      <c r="Q1189" s="241"/>
      <c r="R1189" s="241"/>
      <c r="S1189" s="241"/>
      <c r="T1189" s="242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3" t="s">
        <v>163</v>
      </c>
      <c r="AU1189" s="243" t="s">
        <v>88</v>
      </c>
      <c r="AV1189" s="13" t="s">
        <v>88</v>
      </c>
      <c r="AW1189" s="13" t="s">
        <v>35</v>
      </c>
      <c r="AX1189" s="13" t="s">
        <v>86</v>
      </c>
      <c r="AY1189" s="243" t="s">
        <v>153</v>
      </c>
    </row>
    <row r="1190" s="2" customFormat="1" ht="24.15" customHeight="1">
      <c r="A1190" s="39"/>
      <c r="B1190" s="40"/>
      <c r="C1190" s="268" t="s">
        <v>1788</v>
      </c>
      <c r="D1190" s="268" t="s">
        <v>509</v>
      </c>
      <c r="E1190" s="269" t="s">
        <v>1789</v>
      </c>
      <c r="F1190" s="270" t="s">
        <v>1790</v>
      </c>
      <c r="G1190" s="271" t="s">
        <v>355</v>
      </c>
      <c r="H1190" s="272">
        <v>4</v>
      </c>
      <c r="I1190" s="273"/>
      <c r="J1190" s="274">
        <f>ROUND(I1190*H1190,2)</f>
        <v>0</v>
      </c>
      <c r="K1190" s="270" t="s">
        <v>160</v>
      </c>
      <c r="L1190" s="275"/>
      <c r="M1190" s="276" t="s">
        <v>1</v>
      </c>
      <c r="N1190" s="277" t="s">
        <v>43</v>
      </c>
      <c r="O1190" s="92"/>
      <c r="P1190" s="228">
        <f>O1190*H1190</f>
        <v>0</v>
      </c>
      <c r="Q1190" s="228">
        <v>0.00139</v>
      </c>
      <c r="R1190" s="228">
        <f>Q1190*H1190</f>
        <v>0.0055599999999999998</v>
      </c>
      <c r="S1190" s="228">
        <v>0</v>
      </c>
      <c r="T1190" s="229">
        <f>S1190*H1190</f>
        <v>0</v>
      </c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R1190" s="230" t="s">
        <v>332</v>
      </c>
      <c r="AT1190" s="230" t="s">
        <v>509</v>
      </c>
      <c r="AU1190" s="230" t="s">
        <v>88</v>
      </c>
      <c r="AY1190" s="18" t="s">
        <v>153</v>
      </c>
      <c r="BE1190" s="231">
        <f>IF(N1190="základní",J1190,0)</f>
        <v>0</v>
      </c>
      <c r="BF1190" s="231">
        <f>IF(N1190="snížená",J1190,0)</f>
        <v>0</v>
      </c>
      <c r="BG1190" s="231">
        <f>IF(N1190="zákl. přenesená",J1190,0)</f>
        <v>0</v>
      </c>
      <c r="BH1190" s="231">
        <f>IF(N1190="sníž. přenesená",J1190,0)</f>
        <v>0</v>
      </c>
      <c r="BI1190" s="231">
        <f>IF(N1190="nulová",J1190,0)</f>
        <v>0</v>
      </c>
      <c r="BJ1190" s="18" t="s">
        <v>86</v>
      </c>
      <c r="BK1190" s="231">
        <f>ROUND(I1190*H1190,2)</f>
        <v>0</v>
      </c>
      <c r="BL1190" s="18" t="s">
        <v>240</v>
      </c>
      <c r="BM1190" s="230" t="s">
        <v>1791</v>
      </c>
    </row>
    <row r="1191" s="2" customFormat="1" ht="37.8" customHeight="1">
      <c r="A1191" s="39"/>
      <c r="B1191" s="40"/>
      <c r="C1191" s="219" t="s">
        <v>1792</v>
      </c>
      <c r="D1191" s="219" t="s">
        <v>156</v>
      </c>
      <c r="E1191" s="220" t="s">
        <v>1793</v>
      </c>
      <c r="F1191" s="221" t="s">
        <v>1794</v>
      </c>
      <c r="G1191" s="222" t="s">
        <v>170</v>
      </c>
      <c r="H1191" s="223">
        <v>650.97000000000003</v>
      </c>
      <c r="I1191" s="224"/>
      <c r="J1191" s="225">
        <f>ROUND(I1191*H1191,2)</f>
        <v>0</v>
      </c>
      <c r="K1191" s="221" t="s">
        <v>160</v>
      </c>
      <c r="L1191" s="45"/>
      <c r="M1191" s="226" t="s">
        <v>1</v>
      </c>
      <c r="N1191" s="227" t="s">
        <v>43</v>
      </c>
      <c r="O1191" s="92"/>
      <c r="P1191" s="228">
        <f>O1191*H1191</f>
        <v>0</v>
      </c>
      <c r="Q1191" s="228">
        <v>0.00174</v>
      </c>
      <c r="R1191" s="228">
        <f>Q1191*H1191</f>
        <v>1.1326878</v>
      </c>
      <c r="S1191" s="228">
        <v>0</v>
      </c>
      <c r="T1191" s="229">
        <f>S1191*H1191</f>
        <v>0</v>
      </c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R1191" s="230" t="s">
        <v>240</v>
      </c>
      <c r="AT1191" s="230" t="s">
        <v>156</v>
      </c>
      <c r="AU1191" s="230" t="s">
        <v>88</v>
      </c>
      <c r="AY1191" s="18" t="s">
        <v>153</v>
      </c>
      <c r="BE1191" s="231">
        <f>IF(N1191="základní",J1191,0)</f>
        <v>0</v>
      </c>
      <c r="BF1191" s="231">
        <f>IF(N1191="snížená",J1191,0)</f>
        <v>0</v>
      </c>
      <c r="BG1191" s="231">
        <f>IF(N1191="zákl. přenesená",J1191,0)</f>
        <v>0</v>
      </c>
      <c r="BH1191" s="231">
        <f>IF(N1191="sníž. přenesená",J1191,0)</f>
        <v>0</v>
      </c>
      <c r="BI1191" s="231">
        <f>IF(N1191="nulová",J1191,0)</f>
        <v>0</v>
      </c>
      <c r="BJ1191" s="18" t="s">
        <v>86</v>
      </c>
      <c r="BK1191" s="231">
        <f>ROUND(I1191*H1191,2)</f>
        <v>0</v>
      </c>
      <c r="BL1191" s="18" t="s">
        <v>240</v>
      </c>
      <c r="BM1191" s="230" t="s">
        <v>1795</v>
      </c>
    </row>
    <row r="1192" s="15" customFormat="1">
      <c r="A1192" s="15"/>
      <c r="B1192" s="258"/>
      <c r="C1192" s="259"/>
      <c r="D1192" s="234" t="s">
        <v>163</v>
      </c>
      <c r="E1192" s="260" t="s">
        <v>1</v>
      </c>
      <c r="F1192" s="261" t="s">
        <v>603</v>
      </c>
      <c r="G1192" s="259"/>
      <c r="H1192" s="260" t="s">
        <v>1</v>
      </c>
      <c r="I1192" s="262"/>
      <c r="J1192" s="259"/>
      <c r="K1192" s="259"/>
      <c r="L1192" s="263"/>
      <c r="M1192" s="264"/>
      <c r="N1192" s="265"/>
      <c r="O1192" s="265"/>
      <c r="P1192" s="265"/>
      <c r="Q1192" s="265"/>
      <c r="R1192" s="265"/>
      <c r="S1192" s="265"/>
      <c r="T1192" s="266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67" t="s">
        <v>163</v>
      </c>
      <c r="AU1192" s="267" t="s">
        <v>88</v>
      </c>
      <c r="AV1192" s="15" t="s">
        <v>86</v>
      </c>
      <c r="AW1192" s="15" t="s">
        <v>35</v>
      </c>
      <c r="AX1192" s="15" t="s">
        <v>78</v>
      </c>
      <c r="AY1192" s="267" t="s">
        <v>153</v>
      </c>
    </row>
    <row r="1193" s="13" customFormat="1">
      <c r="A1193" s="13"/>
      <c r="B1193" s="232"/>
      <c r="C1193" s="233"/>
      <c r="D1193" s="234" t="s">
        <v>163</v>
      </c>
      <c r="E1193" s="235" t="s">
        <v>1</v>
      </c>
      <c r="F1193" s="236" t="s">
        <v>1306</v>
      </c>
      <c r="G1193" s="233"/>
      <c r="H1193" s="237">
        <v>8.3100000000000005</v>
      </c>
      <c r="I1193" s="238"/>
      <c r="J1193" s="233"/>
      <c r="K1193" s="233"/>
      <c r="L1193" s="239"/>
      <c r="M1193" s="240"/>
      <c r="N1193" s="241"/>
      <c r="O1193" s="241"/>
      <c r="P1193" s="241"/>
      <c r="Q1193" s="241"/>
      <c r="R1193" s="241"/>
      <c r="S1193" s="241"/>
      <c r="T1193" s="242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3" t="s">
        <v>163</v>
      </c>
      <c r="AU1193" s="243" t="s">
        <v>88</v>
      </c>
      <c r="AV1193" s="13" t="s">
        <v>88</v>
      </c>
      <c r="AW1193" s="13" t="s">
        <v>35</v>
      </c>
      <c r="AX1193" s="13" t="s">
        <v>78</v>
      </c>
      <c r="AY1193" s="243" t="s">
        <v>153</v>
      </c>
    </row>
    <row r="1194" s="13" customFormat="1">
      <c r="A1194" s="13"/>
      <c r="B1194" s="232"/>
      <c r="C1194" s="233"/>
      <c r="D1194" s="234" t="s">
        <v>163</v>
      </c>
      <c r="E1194" s="235" t="s">
        <v>1</v>
      </c>
      <c r="F1194" s="236" t="s">
        <v>1317</v>
      </c>
      <c r="G1194" s="233"/>
      <c r="H1194" s="237">
        <v>12.880000000000001</v>
      </c>
      <c r="I1194" s="238"/>
      <c r="J1194" s="233"/>
      <c r="K1194" s="233"/>
      <c r="L1194" s="239"/>
      <c r="M1194" s="240"/>
      <c r="N1194" s="241"/>
      <c r="O1194" s="241"/>
      <c r="P1194" s="241"/>
      <c r="Q1194" s="241"/>
      <c r="R1194" s="241"/>
      <c r="S1194" s="241"/>
      <c r="T1194" s="242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3" t="s">
        <v>163</v>
      </c>
      <c r="AU1194" s="243" t="s">
        <v>88</v>
      </c>
      <c r="AV1194" s="13" t="s">
        <v>88</v>
      </c>
      <c r="AW1194" s="13" t="s">
        <v>35</v>
      </c>
      <c r="AX1194" s="13" t="s">
        <v>78</v>
      </c>
      <c r="AY1194" s="243" t="s">
        <v>153</v>
      </c>
    </row>
    <row r="1195" s="13" customFormat="1">
      <c r="A1195" s="13"/>
      <c r="B1195" s="232"/>
      <c r="C1195" s="233"/>
      <c r="D1195" s="234" t="s">
        <v>163</v>
      </c>
      <c r="E1195" s="235" t="s">
        <v>1</v>
      </c>
      <c r="F1195" s="236" t="s">
        <v>1796</v>
      </c>
      <c r="G1195" s="233"/>
      <c r="H1195" s="237">
        <v>25.07</v>
      </c>
      <c r="I1195" s="238"/>
      <c r="J1195" s="233"/>
      <c r="K1195" s="233"/>
      <c r="L1195" s="239"/>
      <c r="M1195" s="240"/>
      <c r="N1195" s="241"/>
      <c r="O1195" s="241"/>
      <c r="P1195" s="241"/>
      <c r="Q1195" s="241"/>
      <c r="R1195" s="241"/>
      <c r="S1195" s="241"/>
      <c r="T1195" s="242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3" t="s">
        <v>163</v>
      </c>
      <c r="AU1195" s="243" t="s">
        <v>88</v>
      </c>
      <c r="AV1195" s="13" t="s">
        <v>88</v>
      </c>
      <c r="AW1195" s="13" t="s">
        <v>35</v>
      </c>
      <c r="AX1195" s="13" t="s">
        <v>78</v>
      </c>
      <c r="AY1195" s="243" t="s">
        <v>153</v>
      </c>
    </row>
    <row r="1196" s="13" customFormat="1">
      <c r="A1196" s="13"/>
      <c r="B1196" s="232"/>
      <c r="C1196" s="233"/>
      <c r="D1196" s="234" t="s">
        <v>163</v>
      </c>
      <c r="E1196" s="235" t="s">
        <v>1</v>
      </c>
      <c r="F1196" s="236" t="s">
        <v>1797</v>
      </c>
      <c r="G1196" s="233"/>
      <c r="H1196" s="237">
        <v>8.2699999999999996</v>
      </c>
      <c r="I1196" s="238"/>
      <c r="J1196" s="233"/>
      <c r="K1196" s="233"/>
      <c r="L1196" s="239"/>
      <c r="M1196" s="240"/>
      <c r="N1196" s="241"/>
      <c r="O1196" s="241"/>
      <c r="P1196" s="241"/>
      <c r="Q1196" s="241"/>
      <c r="R1196" s="241"/>
      <c r="S1196" s="241"/>
      <c r="T1196" s="242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3" t="s">
        <v>163</v>
      </c>
      <c r="AU1196" s="243" t="s">
        <v>88</v>
      </c>
      <c r="AV1196" s="13" t="s">
        <v>88</v>
      </c>
      <c r="AW1196" s="13" t="s">
        <v>35</v>
      </c>
      <c r="AX1196" s="13" t="s">
        <v>78</v>
      </c>
      <c r="AY1196" s="243" t="s">
        <v>153</v>
      </c>
    </row>
    <row r="1197" s="13" customFormat="1">
      <c r="A1197" s="13"/>
      <c r="B1197" s="232"/>
      <c r="C1197" s="233"/>
      <c r="D1197" s="234" t="s">
        <v>163</v>
      </c>
      <c r="E1197" s="235" t="s">
        <v>1</v>
      </c>
      <c r="F1197" s="236" t="s">
        <v>1308</v>
      </c>
      <c r="G1197" s="233"/>
      <c r="H1197" s="237">
        <v>21.07</v>
      </c>
      <c r="I1197" s="238"/>
      <c r="J1197" s="233"/>
      <c r="K1197" s="233"/>
      <c r="L1197" s="239"/>
      <c r="M1197" s="240"/>
      <c r="N1197" s="241"/>
      <c r="O1197" s="241"/>
      <c r="P1197" s="241"/>
      <c r="Q1197" s="241"/>
      <c r="R1197" s="241"/>
      <c r="S1197" s="241"/>
      <c r="T1197" s="242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3" t="s">
        <v>163</v>
      </c>
      <c r="AU1197" s="243" t="s">
        <v>88</v>
      </c>
      <c r="AV1197" s="13" t="s">
        <v>88</v>
      </c>
      <c r="AW1197" s="13" t="s">
        <v>35</v>
      </c>
      <c r="AX1197" s="13" t="s">
        <v>78</v>
      </c>
      <c r="AY1197" s="243" t="s">
        <v>153</v>
      </c>
    </row>
    <row r="1198" s="13" customFormat="1">
      <c r="A1198" s="13"/>
      <c r="B1198" s="232"/>
      <c r="C1198" s="233"/>
      <c r="D1198" s="234" t="s">
        <v>163</v>
      </c>
      <c r="E1198" s="235" t="s">
        <v>1</v>
      </c>
      <c r="F1198" s="236" t="s">
        <v>1318</v>
      </c>
      <c r="G1198" s="233"/>
      <c r="H1198" s="237">
        <v>74.560000000000002</v>
      </c>
      <c r="I1198" s="238"/>
      <c r="J1198" s="233"/>
      <c r="K1198" s="233"/>
      <c r="L1198" s="239"/>
      <c r="M1198" s="240"/>
      <c r="N1198" s="241"/>
      <c r="O1198" s="241"/>
      <c r="P1198" s="241"/>
      <c r="Q1198" s="241"/>
      <c r="R1198" s="241"/>
      <c r="S1198" s="241"/>
      <c r="T1198" s="242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3" t="s">
        <v>163</v>
      </c>
      <c r="AU1198" s="243" t="s">
        <v>88</v>
      </c>
      <c r="AV1198" s="13" t="s">
        <v>88</v>
      </c>
      <c r="AW1198" s="13" t="s">
        <v>35</v>
      </c>
      <c r="AX1198" s="13" t="s">
        <v>78</v>
      </c>
      <c r="AY1198" s="243" t="s">
        <v>153</v>
      </c>
    </row>
    <row r="1199" s="13" customFormat="1">
      <c r="A1199" s="13"/>
      <c r="B1199" s="232"/>
      <c r="C1199" s="233"/>
      <c r="D1199" s="234" t="s">
        <v>163</v>
      </c>
      <c r="E1199" s="235" t="s">
        <v>1</v>
      </c>
      <c r="F1199" s="236" t="s">
        <v>1319</v>
      </c>
      <c r="G1199" s="233"/>
      <c r="H1199" s="237">
        <v>48.439999999999998</v>
      </c>
      <c r="I1199" s="238"/>
      <c r="J1199" s="233"/>
      <c r="K1199" s="233"/>
      <c r="L1199" s="239"/>
      <c r="M1199" s="240"/>
      <c r="N1199" s="241"/>
      <c r="O1199" s="241"/>
      <c r="P1199" s="241"/>
      <c r="Q1199" s="241"/>
      <c r="R1199" s="241"/>
      <c r="S1199" s="241"/>
      <c r="T1199" s="242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3" t="s">
        <v>163</v>
      </c>
      <c r="AU1199" s="243" t="s">
        <v>88</v>
      </c>
      <c r="AV1199" s="13" t="s">
        <v>88</v>
      </c>
      <c r="AW1199" s="13" t="s">
        <v>35</v>
      </c>
      <c r="AX1199" s="13" t="s">
        <v>78</v>
      </c>
      <c r="AY1199" s="243" t="s">
        <v>153</v>
      </c>
    </row>
    <row r="1200" s="13" customFormat="1">
      <c r="A1200" s="13"/>
      <c r="B1200" s="232"/>
      <c r="C1200" s="233"/>
      <c r="D1200" s="234" t="s">
        <v>163</v>
      </c>
      <c r="E1200" s="235" t="s">
        <v>1</v>
      </c>
      <c r="F1200" s="236" t="s">
        <v>1320</v>
      </c>
      <c r="G1200" s="233"/>
      <c r="H1200" s="237">
        <v>21.73</v>
      </c>
      <c r="I1200" s="238"/>
      <c r="J1200" s="233"/>
      <c r="K1200" s="233"/>
      <c r="L1200" s="239"/>
      <c r="M1200" s="240"/>
      <c r="N1200" s="241"/>
      <c r="O1200" s="241"/>
      <c r="P1200" s="241"/>
      <c r="Q1200" s="241"/>
      <c r="R1200" s="241"/>
      <c r="S1200" s="241"/>
      <c r="T1200" s="242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3" t="s">
        <v>163</v>
      </c>
      <c r="AU1200" s="243" t="s">
        <v>88</v>
      </c>
      <c r="AV1200" s="13" t="s">
        <v>88</v>
      </c>
      <c r="AW1200" s="13" t="s">
        <v>35</v>
      </c>
      <c r="AX1200" s="13" t="s">
        <v>78</v>
      </c>
      <c r="AY1200" s="243" t="s">
        <v>153</v>
      </c>
    </row>
    <row r="1201" s="13" customFormat="1">
      <c r="A1201" s="13"/>
      <c r="B1201" s="232"/>
      <c r="C1201" s="233"/>
      <c r="D1201" s="234" t="s">
        <v>163</v>
      </c>
      <c r="E1201" s="235" t="s">
        <v>1</v>
      </c>
      <c r="F1201" s="236" t="s">
        <v>1798</v>
      </c>
      <c r="G1201" s="233"/>
      <c r="H1201" s="237">
        <v>13.210000000000001</v>
      </c>
      <c r="I1201" s="238"/>
      <c r="J1201" s="233"/>
      <c r="K1201" s="233"/>
      <c r="L1201" s="239"/>
      <c r="M1201" s="240"/>
      <c r="N1201" s="241"/>
      <c r="O1201" s="241"/>
      <c r="P1201" s="241"/>
      <c r="Q1201" s="241"/>
      <c r="R1201" s="241"/>
      <c r="S1201" s="241"/>
      <c r="T1201" s="242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3" t="s">
        <v>163</v>
      </c>
      <c r="AU1201" s="243" t="s">
        <v>88</v>
      </c>
      <c r="AV1201" s="13" t="s">
        <v>88</v>
      </c>
      <c r="AW1201" s="13" t="s">
        <v>35</v>
      </c>
      <c r="AX1201" s="13" t="s">
        <v>78</v>
      </c>
      <c r="AY1201" s="243" t="s">
        <v>153</v>
      </c>
    </row>
    <row r="1202" s="13" customFormat="1">
      <c r="A1202" s="13"/>
      <c r="B1202" s="232"/>
      <c r="C1202" s="233"/>
      <c r="D1202" s="234" t="s">
        <v>163</v>
      </c>
      <c r="E1202" s="235" t="s">
        <v>1</v>
      </c>
      <c r="F1202" s="236" t="s">
        <v>1310</v>
      </c>
      <c r="G1202" s="233"/>
      <c r="H1202" s="237">
        <v>2.7599999999999998</v>
      </c>
      <c r="I1202" s="238"/>
      <c r="J1202" s="233"/>
      <c r="K1202" s="233"/>
      <c r="L1202" s="239"/>
      <c r="M1202" s="240"/>
      <c r="N1202" s="241"/>
      <c r="O1202" s="241"/>
      <c r="P1202" s="241"/>
      <c r="Q1202" s="241"/>
      <c r="R1202" s="241"/>
      <c r="S1202" s="241"/>
      <c r="T1202" s="242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3" t="s">
        <v>163</v>
      </c>
      <c r="AU1202" s="243" t="s">
        <v>88</v>
      </c>
      <c r="AV1202" s="13" t="s">
        <v>88</v>
      </c>
      <c r="AW1202" s="13" t="s">
        <v>35</v>
      </c>
      <c r="AX1202" s="13" t="s">
        <v>78</v>
      </c>
      <c r="AY1202" s="243" t="s">
        <v>153</v>
      </c>
    </row>
    <row r="1203" s="13" customFormat="1">
      <c r="A1203" s="13"/>
      <c r="B1203" s="232"/>
      <c r="C1203" s="233"/>
      <c r="D1203" s="234" t="s">
        <v>163</v>
      </c>
      <c r="E1203" s="235" t="s">
        <v>1</v>
      </c>
      <c r="F1203" s="236" t="s">
        <v>1311</v>
      </c>
      <c r="G1203" s="233"/>
      <c r="H1203" s="237">
        <v>4.0899999999999999</v>
      </c>
      <c r="I1203" s="238"/>
      <c r="J1203" s="233"/>
      <c r="K1203" s="233"/>
      <c r="L1203" s="239"/>
      <c r="M1203" s="240"/>
      <c r="N1203" s="241"/>
      <c r="O1203" s="241"/>
      <c r="P1203" s="241"/>
      <c r="Q1203" s="241"/>
      <c r="R1203" s="241"/>
      <c r="S1203" s="241"/>
      <c r="T1203" s="242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3" t="s">
        <v>163</v>
      </c>
      <c r="AU1203" s="243" t="s">
        <v>88</v>
      </c>
      <c r="AV1203" s="13" t="s">
        <v>88</v>
      </c>
      <c r="AW1203" s="13" t="s">
        <v>35</v>
      </c>
      <c r="AX1203" s="13" t="s">
        <v>78</v>
      </c>
      <c r="AY1203" s="243" t="s">
        <v>153</v>
      </c>
    </row>
    <row r="1204" s="13" customFormat="1">
      <c r="A1204" s="13"/>
      <c r="B1204" s="232"/>
      <c r="C1204" s="233"/>
      <c r="D1204" s="234" t="s">
        <v>163</v>
      </c>
      <c r="E1204" s="235" t="s">
        <v>1</v>
      </c>
      <c r="F1204" s="236" t="s">
        <v>1321</v>
      </c>
      <c r="G1204" s="233"/>
      <c r="H1204" s="237">
        <v>8.2699999999999996</v>
      </c>
      <c r="I1204" s="238"/>
      <c r="J1204" s="233"/>
      <c r="K1204" s="233"/>
      <c r="L1204" s="239"/>
      <c r="M1204" s="240"/>
      <c r="N1204" s="241"/>
      <c r="O1204" s="241"/>
      <c r="P1204" s="241"/>
      <c r="Q1204" s="241"/>
      <c r="R1204" s="241"/>
      <c r="S1204" s="241"/>
      <c r="T1204" s="242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3" t="s">
        <v>163</v>
      </c>
      <c r="AU1204" s="243" t="s">
        <v>88</v>
      </c>
      <c r="AV1204" s="13" t="s">
        <v>88</v>
      </c>
      <c r="AW1204" s="13" t="s">
        <v>35</v>
      </c>
      <c r="AX1204" s="13" t="s">
        <v>78</v>
      </c>
      <c r="AY1204" s="243" t="s">
        <v>153</v>
      </c>
    </row>
    <row r="1205" s="13" customFormat="1">
      <c r="A1205" s="13"/>
      <c r="B1205" s="232"/>
      <c r="C1205" s="233"/>
      <c r="D1205" s="234" t="s">
        <v>163</v>
      </c>
      <c r="E1205" s="235" t="s">
        <v>1</v>
      </c>
      <c r="F1205" s="236" t="s">
        <v>1799</v>
      </c>
      <c r="G1205" s="233"/>
      <c r="H1205" s="237">
        <v>0</v>
      </c>
      <c r="I1205" s="238"/>
      <c r="J1205" s="233"/>
      <c r="K1205" s="233"/>
      <c r="L1205" s="239"/>
      <c r="M1205" s="240"/>
      <c r="N1205" s="241"/>
      <c r="O1205" s="241"/>
      <c r="P1205" s="241"/>
      <c r="Q1205" s="241"/>
      <c r="R1205" s="241"/>
      <c r="S1205" s="241"/>
      <c r="T1205" s="242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3" t="s">
        <v>163</v>
      </c>
      <c r="AU1205" s="243" t="s">
        <v>88</v>
      </c>
      <c r="AV1205" s="13" t="s">
        <v>88</v>
      </c>
      <c r="AW1205" s="13" t="s">
        <v>35</v>
      </c>
      <c r="AX1205" s="13" t="s">
        <v>78</v>
      </c>
      <c r="AY1205" s="243" t="s">
        <v>153</v>
      </c>
    </row>
    <row r="1206" s="13" customFormat="1">
      <c r="A1206" s="13"/>
      <c r="B1206" s="232"/>
      <c r="C1206" s="233"/>
      <c r="D1206" s="234" t="s">
        <v>163</v>
      </c>
      <c r="E1206" s="235" t="s">
        <v>1</v>
      </c>
      <c r="F1206" s="236" t="s">
        <v>1313</v>
      </c>
      <c r="G1206" s="233"/>
      <c r="H1206" s="237">
        <v>9.5999999999999996</v>
      </c>
      <c r="I1206" s="238"/>
      <c r="J1206" s="233"/>
      <c r="K1206" s="233"/>
      <c r="L1206" s="239"/>
      <c r="M1206" s="240"/>
      <c r="N1206" s="241"/>
      <c r="O1206" s="241"/>
      <c r="P1206" s="241"/>
      <c r="Q1206" s="241"/>
      <c r="R1206" s="241"/>
      <c r="S1206" s="241"/>
      <c r="T1206" s="242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3" t="s">
        <v>163</v>
      </c>
      <c r="AU1206" s="243" t="s">
        <v>88</v>
      </c>
      <c r="AV1206" s="13" t="s">
        <v>88</v>
      </c>
      <c r="AW1206" s="13" t="s">
        <v>35</v>
      </c>
      <c r="AX1206" s="13" t="s">
        <v>78</v>
      </c>
      <c r="AY1206" s="243" t="s">
        <v>153</v>
      </c>
    </row>
    <row r="1207" s="13" customFormat="1">
      <c r="A1207" s="13"/>
      <c r="B1207" s="232"/>
      <c r="C1207" s="233"/>
      <c r="D1207" s="234" t="s">
        <v>163</v>
      </c>
      <c r="E1207" s="235" t="s">
        <v>1</v>
      </c>
      <c r="F1207" s="236" t="s">
        <v>1800</v>
      </c>
      <c r="G1207" s="233"/>
      <c r="H1207" s="237">
        <v>40.950000000000003</v>
      </c>
      <c r="I1207" s="238"/>
      <c r="J1207" s="233"/>
      <c r="K1207" s="233"/>
      <c r="L1207" s="239"/>
      <c r="M1207" s="240"/>
      <c r="N1207" s="241"/>
      <c r="O1207" s="241"/>
      <c r="P1207" s="241"/>
      <c r="Q1207" s="241"/>
      <c r="R1207" s="241"/>
      <c r="S1207" s="241"/>
      <c r="T1207" s="242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3" t="s">
        <v>163</v>
      </c>
      <c r="AU1207" s="243" t="s">
        <v>88</v>
      </c>
      <c r="AV1207" s="13" t="s">
        <v>88</v>
      </c>
      <c r="AW1207" s="13" t="s">
        <v>35</v>
      </c>
      <c r="AX1207" s="13" t="s">
        <v>78</v>
      </c>
      <c r="AY1207" s="243" t="s">
        <v>153</v>
      </c>
    </row>
    <row r="1208" s="13" customFormat="1">
      <c r="A1208" s="13"/>
      <c r="B1208" s="232"/>
      <c r="C1208" s="233"/>
      <c r="D1208" s="234" t="s">
        <v>163</v>
      </c>
      <c r="E1208" s="235" t="s">
        <v>1</v>
      </c>
      <c r="F1208" s="236" t="s">
        <v>1801</v>
      </c>
      <c r="G1208" s="233"/>
      <c r="H1208" s="237">
        <v>0</v>
      </c>
      <c r="I1208" s="238"/>
      <c r="J1208" s="233"/>
      <c r="K1208" s="233"/>
      <c r="L1208" s="239"/>
      <c r="M1208" s="240"/>
      <c r="N1208" s="241"/>
      <c r="O1208" s="241"/>
      <c r="P1208" s="241"/>
      <c r="Q1208" s="241"/>
      <c r="R1208" s="241"/>
      <c r="S1208" s="241"/>
      <c r="T1208" s="242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3" t="s">
        <v>163</v>
      </c>
      <c r="AU1208" s="243" t="s">
        <v>88</v>
      </c>
      <c r="AV1208" s="13" t="s">
        <v>88</v>
      </c>
      <c r="AW1208" s="13" t="s">
        <v>35</v>
      </c>
      <c r="AX1208" s="13" t="s">
        <v>78</v>
      </c>
      <c r="AY1208" s="243" t="s">
        <v>153</v>
      </c>
    </row>
    <row r="1209" s="13" customFormat="1">
      <c r="A1209" s="13"/>
      <c r="B1209" s="232"/>
      <c r="C1209" s="233"/>
      <c r="D1209" s="234" t="s">
        <v>163</v>
      </c>
      <c r="E1209" s="235" t="s">
        <v>1</v>
      </c>
      <c r="F1209" s="236" t="s">
        <v>1315</v>
      </c>
      <c r="G1209" s="233"/>
      <c r="H1209" s="237">
        <v>12.630000000000001</v>
      </c>
      <c r="I1209" s="238"/>
      <c r="J1209" s="233"/>
      <c r="K1209" s="233"/>
      <c r="L1209" s="239"/>
      <c r="M1209" s="240"/>
      <c r="N1209" s="241"/>
      <c r="O1209" s="241"/>
      <c r="P1209" s="241"/>
      <c r="Q1209" s="241"/>
      <c r="R1209" s="241"/>
      <c r="S1209" s="241"/>
      <c r="T1209" s="242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3" t="s">
        <v>163</v>
      </c>
      <c r="AU1209" s="243" t="s">
        <v>88</v>
      </c>
      <c r="AV1209" s="13" t="s">
        <v>88</v>
      </c>
      <c r="AW1209" s="13" t="s">
        <v>35</v>
      </c>
      <c r="AX1209" s="13" t="s">
        <v>78</v>
      </c>
      <c r="AY1209" s="243" t="s">
        <v>153</v>
      </c>
    </row>
    <row r="1210" s="16" customFormat="1">
      <c r="A1210" s="16"/>
      <c r="B1210" s="278"/>
      <c r="C1210" s="279"/>
      <c r="D1210" s="234" t="s">
        <v>163</v>
      </c>
      <c r="E1210" s="280" t="s">
        <v>1</v>
      </c>
      <c r="F1210" s="281" t="s">
        <v>606</v>
      </c>
      <c r="G1210" s="279"/>
      <c r="H1210" s="282">
        <v>311.83999999999997</v>
      </c>
      <c r="I1210" s="283"/>
      <c r="J1210" s="279"/>
      <c r="K1210" s="279"/>
      <c r="L1210" s="284"/>
      <c r="M1210" s="285"/>
      <c r="N1210" s="286"/>
      <c r="O1210" s="286"/>
      <c r="P1210" s="286"/>
      <c r="Q1210" s="286"/>
      <c r="R1210" s="286"/>
      <c r="S1210" s="286"/>
      <c r="T1210" s="287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T1210" s="288" t="s">
        <v>163</v>
      </c>
      <c r="AU1210" s="288" t="s">
        <v>88</v>
      </c>
      <c r="AV1210" s="16" t="s">
        <v>173</v>
      </c>
      <c r="AW1210" s="16" t="s">
        <v>35</v>
      </c>
      <c r="AX1210" s="16" t="s">
        <v>78</v>
      </c>
      <c r="AY1210" s="288" t="s">
        <v>153</v>
      </c>
    </row>
    <row r="1211" s="15" customFormat="1">
      <c r="A1211" s="15"/>
      <c r="B1211" s="258"/>
      <c r="C1211" s="259"/>
      <c r="D1211" s="234" t="s">
        <v>163</v>
      </c>
      <c r="E1211" s="260" t="s">
        <v>1</v>
      </c>
      <c r="F1211" s="261" t="s">
        <v>607</v>
      </c>
      <c r="G1211" s="259"/>
      <c r="H1211" s="260" t="s">
        <v>1</v>
      </c>
      <c r="I1211" s="262"/>
      <c r="J1211" s="259"/>
      <c r="K1211" s="259"/>
      <c r="L1211" s="263"/>
      <c r="M1211" s="264"/>
      <c r="N1211" s="265"/>
      <c r="O1211" s="265"/>
      <c r="P1211" s="265"/>
      <c r="Q1211" s="265"/>
      <c r="R1211" s="265"/>
      <c r="S1211" s="265"/>
      <c r="T1211" s="266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67" t="s">
        <v>163</v>
      </c>
      <c r="AU1211" s="267" t="s">
        <v>88</v>
      </c>
      <c r="AV1211" s="15" t="s">
        <v>86</v>
      </c>
      <c r="AW1211" s="15" t="s">
        <v>35</v>
      </c>
      <c r="AX1211" s="15" t="s">
        <v>78</v>
      </c>
      <c r="AY1211" s="267" t="s">
        <v>153</v>
      </c>
    </row>
    <row r="1212" s="13" customFormat="1">
      <c r="A1212" s="13"/>
      <c r="B1212" s="232"/>
      <c r="C1212" s="233"/>
      <c r="D1212" s="234" t="s">
        <v>163</v>
      </c>
      <c r="E1212" s="235" t="s">
        <v>1</v>
      </c>
      <c r="F1212" s="236" t="s">
        <v>1330</v>
      </c>
      <c r="G1212" s="233"/>
      <c r="H1212" s="237">
        <v>22.260000000000002</v>
      </c>
      <c r="I1212" s="238"/>
      <c r="J1212" s="233"/>
      <c r="K1212" s="233"/>
      <c r="L1212" s="239"/>
      <c r="M1212" s="240"/>
      <c r="N1212" s="241"/>
      <c r="O1212" s="241"/>
      <c r="P1212" s="241"/>
      <c r="Q1212" s="241"/>
      <c r="R1212" s="241"/>
      <c r="S1212" s="241"/>
      <c r="T1212" s="242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3" t="s">
        <v>163</v>
      </c>
      <c r="AU1212" s="243" t="s">
        <v>88</v>
      </c>
      <c r="AV1212" s="13" t="s">
        <v>88</v>
      </c>
      <c r="AW1212" s="13" t="s">
        <v>35</v>
      </c>
      <c r="AX1212" s="13" t="s">
        <v>78</v>
      </c>
      <c r="AY1212" s="243" t="s">
        <v>153</v>
      </c>
    </row>
    <row r="1213" s="13" customFormat="1">
      <c r="A1213" s="13"/>
      <c r="B1213" s="232"/>
      <c r="C1213" s="233"/>
      <c r="D1213" s="234" t="s">
        <v>163</v>
      </c>
      <c r="E1213" s="235" t="s">
        <v>1</v>
      </c>
      <c r="F1213" s="236" t="s">
        <v>1802</v>
      </c>
      <c r="G1213" s="233"/>
      <c r="H1213" s="237">
        <v>25.100000000000001</v>
      </c>
      <c r="I1213" s="238"/>
      <c r="J1213" s="233"/>
      <c r="K1213" s="233"/>
      <c r="L1213" s="239"/>
      <c r="M1213" s="240"/>
      <c r="N1213" s="241"/>
      <c r="O1213" s="241"/>
      <c r="P1213" s="241"/>
      <c r="Q1213" s="241"/>
      <c r="R1213" s="241"/>
      <c r="S1213" s="241"/>
      <c r="T1213" s="242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3" t="s">
        <v>163</v>
      </c>
      <c r="AU1213" s="243" t="s">
        <v>88</v>
      </c>
      <c r="AV1213" s="13" t="s">
        <v>88</v>
      </c>
      <c r="AW1213" s="13" t="s">
        <v>35</v>
      </c>
      <c r="AX1213" s="13" t="s">
        <v>78</v>
      </c>
      <c r="AY1213" s="243" t="s">
        <v>153</v>
      </c>
    </row>
    <row r="1214" s="13" customFormat="1">
      <c r="A1214" s="13"/>
      <c r="B1214" s="232"/>
      <c r="C1214" s="233"/>
      <c r="D1214" s="234" t="s">
        <v>163</v>
      </c>
      <c r="E1214" s="235" t="s">
        <v>1</v>
      </c>
      <c r="F1214" s="236" t="s">
        <v>1331</v>
      </c>
      <c r="G1214" s="233"/>
      <c r="H1214" s="237">
        <v>38.219999999999999</v>
      </c>
      <c r="I1214" s="238"/>
      <c r="J1214" s="233"/>
      <c r="K1214" s="233"/>
      <c r="L1214" s="239"/>
      <c r="M1214" s="240"/>
      <c r="N1214" s="241"/>
      <c r="O1214" s="241"/>
      <c r="P1214" s="241"/>
      <c r="Q1214" s="241"/>
      <c r="R1214" s="241"/>
      <c r="S1214" s="241"/>
      <c r="T1214" s="242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3" t="s">
        <v>163</v>
      </c>
      <c r="AU1214" s="243" t="s">
        <v>88</v>
      </c>
      <c r="AV1214" s="13" t="s">
        <v>88</v>
      </c>
      <c r="AW1214" s="13" t="s">
        <v>35</v>
      </c>
      <c r="AX1214" s="13" t="s">
        <v>78</v>
      </c>
      <c r="AY1214" s="243" t="s">
        <v>153</v>
      </c>
    </row>
    <row r="1215" s="13" customFormat="1">
      <c r="A1215" s="13"/>
      <c r="B1215" s="232"/>
      <c r="C1215" s="233"/>
      <c r="D1215" s="234" t="s">
        <v>163</v>
      </c>
      <c r="E1215" s="235" t="s">
        <v>1</v>
      </c>
      <c r="F1215" s="236" t="s">
        <v>1332</v>
      </c>
      <c r="G1215" s="233"/>
      <c r="H1215" s="237">
        <v>74.560000000000002</v>
      </c>
      <c r="I1215" s="238"/>
      <c r="J1215" s="233"/>
      <c r="K1215" s="233"/>
      <c r="L1215" s="239"/>
      <c r="M1215" s="240"/>
      <c r="N1215" s="241"/>
      <c r="O1215" s="241"/>
      <c r="P1215" s="241"/>
      <c r="Q1215" s="241"/>
      <c r="R1215" s="241"/>
      <c r="S1215" s="241"/>
      <c r="T1215" s="242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3" t="s">
        <v>163</v>
      </c>
      <c r="AU1215" s="243" t="s">
        <v>88</v>
      </c>
      <c r="AV1215" s="13" t="s">
        <v>88</v>
      </c>
      <c r="AW1215" s="13" t="s">
        <v>35</v>
      </c>
      <c r="AX1215" s="13" t="s">
        <v>78</v>
      </c>
      <c r="AY1215" s="243" t="s">
        <v>153</v>
      </c>
    </row>
    <row r="1216" s="13" customFormat="1">
      <c r="A1216" s="13"/>
      <c r="B1216" s="232"/>
      <c r="C1216" s="233"/>
      <c r="D1216" s="234" t="s">
        <v>163</v>
      </c>
      <c r="E1216" s="235" t="s">
        <v>1</v>
      </c>
      <c r="F1216" s="236" t="s">
        <v>1333</v>
      </c>
      <c r="G1216" s="233"/>
      <c r="H1216" s="237">
        <v>48.439999999999998</v>
      </c>
      <c r="I1216" s="238"/>
      <c r="J1216" s="233"/>
      <c r="K1216" s="233"/>
      <c r="L1216" s="239"/>
      <c r="M1216" s="240"/>
      <c r="N1216" s="241"/>
      <c r="O1216" s="241"/>
      <c r="P1216" s="241"/>
      <c r="Q1216" s="241"/>
      <c r="R1216" s="241"/>
      <c r="S1216" s="241"/>
      <c r="T1216" s="242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3" t="s">
        <v>163</v>
      </c>
      <c r="AU1216" s="243" t="s">
        <v>88</v>
      </c>
      <c r="AV1216" s="13" t="s">
        <v>88</v>
      </c>
      <c r="AW1216" s="13" t="s">
        <v>35</v>
      </c>
      <c r="AX1216" s="13" t="s">
        <v>78</v>
      </c>
      <c r="AY1216" s="243" t="s">
        <v>153</v>
      </c>
    </row>
    <row r="1217" s="13" customFormat="1">
      <c r="A1217" s="13"/>
      <c r="B1217" s="232"/>
      <c r="C1217" s="233"/>
      <c r="D1217" s="234" t="s">
        <v>163</v>
      </c>
      <c r="E1217" s="235" t="s">
        <v>1</v>
      </c>
      <c r="F1217" s="236" t="s">
        <v>1334</v>
      </c>
      <c r="G1217" s="233"/>
      <c r="H1217" s="237">
        <v>21.84</v>
      </c>
      <c r="I1217" s="238"/>
      <c r="J1217" s="233"/>
      <c r="K1217" s="233"/>
      <c r="L1217" s="239"/>
      <c r="M1217" s="240"/>
      <c r="N1217" s="241"/>
      <c r="O1217" s="241"/>
      <c r="P1217" s="241"/>
      <c r="Q1217" s="241"/>
      <c r="R1217" s="241"/>
      <c r="S1217" s="241"/>
      <c r="T1217" s="242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3" t="s">
        <v>163</v>
      </c>
      <c r="AU1217" s="243" t="s">
        <v>88</v>
      </c>
      <c r="AV1217" s="13" t="s">
        <v>88</v>
      </c>
      <c r="AW1217" s="13" t="s">
        <v>35</v>
      </c>
      <c r="AX1217" s="13" t="s">
        <v>78</v>
      </c>
      <c r="AY1217" s="243" t="s">
        <v>153</v>
      </c>
    </row>
    <row r="1218" s="13" customFormat="1">
      <c r="A1218" s="13"/>
      <c r="B1218" s="232"/>
      <c r="C1218" s="233"/>
      <c r="D1218" s="234" t="s">
        <v>163</v>
      </c>
      <c r="E1218" s="235" t="s">
        <v>1</v>
      </c>
      <c r="F1218" s="236" t="s">
        <v>1324</v>
      </c>
      <c r="G1218" s="233"/>
      <c r="H1218" s="237">
        <v>13.220000000000001</v>
      </c>
      <c r="I1218" s="238"/>
      <c r="J1218" s="233"/>
      <c r="K1218" s="233"/>
      <c r="L1218" s="239"/>
      <c r="M1218" s="240"/>
      <c r="N1218" s="241"/>
      <c r="O1218" s="241"/>
      <c r="P1218" s="241"/>
      <c r="Q1218" s="241"/>
      <c r="R1218" s="241"/>
      <c r="S1218" s="241"/>
      <c r="T1218" s="242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3" t="s">
        <v>163</v>
      </c>
      <c r="AU1218" s="243" t="s">
        <v>88</v>
      </c>
      <c r="AV1218" s="13" t="s">
        <v>88</v>
      </c>
      <c r="AW1218" s="13" t="s">
        <v>35</v>
      </c>
      <c r="AX1218" s="13" t="s">
        <v>78</v>
      </c>
      <c r="AY1218" s="243" t="s">
        <v>153</v>
      </c>
    </row>
    <row r="1219" s="13" customFormat="1">
      <c r="A1219" s="13"/>
      <c r="B1219" s="232"/>
      <c r="C1219" s="233"/>
      <c r="D1219" s="234" t="s">
        <v>163</v>
      </c>
      <c r="E1219" s="235" t="s">
        <v>1</v>
      </c>
      <c r="F1219" s="236" t="s">
        <v>1325</v>
      </c>
      <c r="G1219" s="233"/>
      <c r="H1219" s="237">
        <v>6.4400000000000004</v>
      </c>
      <c r="I1219" s="238"/>
      <c r="J1219" s="233"/>
      <c r="K1219" s="233"/>
      <c r="L1219" s="239"/>
      <c r="M1219" s="240"/>
      <c r="N1219" s="241"/>
      <c r="O1219" s="241"/>
      <c r="P1219" s="241"/>
      <c r="Q1219" s="241"/>
      <c r="R1219" s="241"/>
      <c r="S1219" s="241"/>
      <c r="T1219" s="242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3" t="s">
        <v>163</v>
      </c>
      <c r="AU1219" s="243" t="s">
        <v>88</v>
      </c>
      <c r="AV1219" s="13" t="s">
        <v>88</v>
      </c>
      <c r="AW1219" s="13" t="s">
        <v>35</v>
      </c>
      <c r="AX1219" s="13" t="s">
        <v>78</v>
      </c>
      <c r="AY1219" s="243" t="s">
        <v>153</v>
      </c>
    </row>
    <row r="1220" s="13" customFormat="1">
      <c r="A1220" s="13"/>
      <c r="B1220" s="232"/>
      <c r="C1220" s="233"/>
      <c r="D1220" s="234" t="s">
        <v>163</v>
      </c>
      <c r="E1220" s="235" t="s">
        <v>1</v>
      </c>
      <c r="F1220" s="236" t="s">
        <v>1803</v>
      </c>
      <c r="G1220" s="233"/>
      <c r="H1220" s="237">
        <v>0</v>
      </c>
      <c r="I1220" s="238"/>
      <c r="J1220" s="233"/>
      <c r="K1220" s="233"/>
      <c r="L1220" s="239"/>
      <c r="M1220" s="240"/>
      <c r="N1220" s="241"/>
      <c r="O1220" s="241"/>
      <c r="P1220" s="241"/>
      <c r="Q1220" s="241"/>
      <c r="R1220" s="241"/>
      <c r="S1220" s="241"/>
      <c r="T1220" s="242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3" t="s">
        <v>163</v>
      </c>
      <c r="AU1220" s="243" t="s">
        <v>88</v>
      </c>
      <c r="AV1220" s="13" t="s">
        <v>88</v>
      </c>
      <c r="AW1220" s="13" t="s">
        <v>35</v>
      </c>
      <c r="AX1220" s="13" t="s">
        <v>78</v>
      </c>
      <c r="AY1220" s="243" t="s">
        <v>153</v>
      </c>
    </row>
    <row r="1221" s="13" customFormat="1">
      <c r="A1221" s="13"/>
      <c r="B1221" s="232"/>
      <c r="C1221" s="233"/>
      <c r="D1221" s="234" t="s">
        <v>163</v>
      </c>
      <c r="E1221" s="235" t="s">
        <v>1</v>
      </c>
      <c r="F1221" s="236" t="s">
        <v>1335</v>
      </c>
      <c r="G1221" s="233"/>
      <c r="H1221" s="237">
        <v>17.219999999999999</v>
      </c>
      <c r="I1221" s="238"/>
      <c r="J1221" s="233"/>
      <c r="K1221" s="233"/>
      <c r="L1221" s="239"/>
      <c r="M1221" s="240"/>
      <c r="N1221" s="241"/>
      <c r="O1221" s="241"/>
      <c r="P1221" s="241"/>
      <c r="Q1221" s="241"/>
      <c r="R1221" s="241"/>
      <c r="S1221" s="241"/>
      <c r="T1221" s="242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3" t="s">
        <v>163</v>
      </c>
      <c r="AU1221" s="243" t="s">
        <v>88</v>
      </c>
      <c r="AV1221" s="13" t="s">
        <v>88</v>
      </c>
      <c r="AW1221" s="13" t="s">
        <v>35</v>
      </c>
      <c r="AX1221" s="13" t="s">
        <v>78</v>
      </c>
      <c r="AY1221" s="243" t="s">
        <v>153</v>
      </c>
    </row>
    <row r="1222" s="13" customFormat="1">
      <c r="A1222" s="13"/>
      <c r="B1222" s="232"/>
      <c r="C1222" s="233"/>
      <c r="D1222" s="234" t="s">
        <v>163</v>
      </c>
      <c r="E1222" s="235" t="s">
        <v>1</v>
      </c>
      <c r="F1222" s="236" t="s">
        <v>1327</v>
      </c>
      <c r="G1222" s="233"/>
      <c r="H1222" s="237">
        <v>36.560000000000002</v>
      </c>
      <c r="I1222" s="238"/>
      <c r="J1222" s="233"/>
      <c r="K1222" s="233"/>
      <c r="L1222" s="239"/>
      <c r="M1222" s="240"/>
      <c r="N1222" s="241"/>
      <c r="O1222" s="241"/>
      <c r="P1222" s="241"/>
      <c r="Q1222" s="241"/>
      <c r="R1222" s="241"/>
      <c r="S1222" s="241"/>
      <c r="T1222" s="242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3" t="s">
        <v>163</v>
      </c>
      <c r="AU1222" s="243" t="s">
        <v>88</v>
      </c>
      <c r="AV1222" s="13" t="s">
        <v>88</v>
      </c>
      <c r="AW1222" s="13" t="s">
        <v>35</v>
      </c>
      <c r="AX1222" s="13" t="s">
        <v>78</v>
      </c>
      <c r="AY1222" s="243" t="s">
        <v>153</v>
      </c>
    </row>
    <row r="1223" s="13" customFormat="1">
      <c r="A1223" s="13"/>
      <c r="B1223" s="232"/>
      <c r="C1223" s="233"/>
      <c r="D1223" s="234" t="s">
        <v>163</v>
      </c>
      <c r="E1223" s="235" t="s">
        <v>1</v>
      </c>
      <c r="F1223" s="236" t="s">
        <v>1328</v>
      </c>
      <c r="G1223" s="233"/>
      <c r="H1223" s="237">
        <v>7.4800000000000004</v>
      </c>
      <c r="I1223" s="238"/>
      <c r="J1223" s="233"/>
      <c r="K1223" s="233"/>
      <c r="L1223" s="239"/>
      <c r="M1223" s="240"/>
      <c r="N1223" s="241"/>
      <c r="O1223" s="241"/>
      <c r="P1223" s="241"/>
      <c r="Q1223" s="241"/>
      <c r="R1223" s="241"/>
      <c r="S1223" s="241"/>
      <c r="T1223" s="242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3" t="s">
        <v>163</v>
      </c>
      <c r="AU1223" s="243" t="s">
        <v>88</v>
      </c>
      <c r="AV1223" s="13" t="s">
        <v>88</v>
      </c>
      <c r="AW1223" s="13" t="s">
        <v>35</v>
      </c>
      <c r="AX1223" s="13" t="s">
        <v>78</v>
      </c>
      <c r="AY1223" s="243" t="s">
        <v>153</v>
      </c>
    </row>
    <row r="1224" s="13" customFormat="1">
      <c r="A1224" s="13"/>
      <c r="B1224" s="232"/>
      <c r="C1224" s="233"/>
      <c r="D1224" s="234" t="s">
        <v>163</v>
      </c>
      <c r="E1224" s="235" t="s">
        <v>1</v>
      </c>
      <c r="F1224" s="236" t="s">
        <v>1336</v>
      </c>
      <c r="G1224" s="233"/>
      <c r="H1224" s="237">
        <v>21.609999999999999</v>
      </c>
      <c r="I1224" s="238"/>
      <c r="J1224" s="233"/>
      <c r="K1224" s="233"/>
      <c r="L1224" s="239"/>
      <c r="M1224" s="240"/>
      <c r="N1224" s="241"/>
      <c r="O1224" s="241"/>
      <c r="P1224" s="241"/>
      <c r="Q1224" s="241"/>
      <c r="R1224" s="241"/>
      <c r="S1224" s="241"/>
      <c r="T1224" s="242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3" t="s">
        <v>163</v>
      </c>
      <c r="AU1224" s="243" t="s">
        <v>88</v>
      </c>
      <c r="AV1224" s="13" t="s">
        <v>88</v>
      </c>
      <c r="AW1224" s="13" t="s">
        <v>35</v>
      </c>
      <c r="AX1224" s="13" t="s">
        <v>78</v>
      </c>
      <c r="AY1224" s="243" t="s">
        <v>153</v>
      </c>
    </row>
    <row r="1225" s="13" customFormat="1">
      <c r="A1225" s="13"/>
      <c r="B1225" s="232"/>
      <c r="C1225" s="233"/>
      <c r="D1225" s="234" t="s">
        <v>163</v>
      </c>
      <c r="E1225" s="235" t="s">
        <v>1</v>
      </c>
      <c r="F1225" s="236" t="s">
        <v>1337</v>
      </c>
      <c r="G1225" s="233"/>
      <c r="H1225" s="237">
        <v>6.1799999999999997</v>
      </c>
      <c r="I1225" s="238"/>
      <c r="J1225" s="233"/>
      <c r="K1225" s="233"/>
      <c r="L1225" s="239"/>
      <c r="M1225" s="240"/>
      <c r="N1225" s="241"/>
      <c r="O1225" s="241"/>
      <c r="P1225" s="241"/>
      <c r="Q1225" s="241"/>
      <c r="R1225" s="241"/>
      <c r="S1225" s="241"/>
      <c r="T1225" s="242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3" t="s">
        <v>163</v>
      </c>
      <c r="AU1225" s="243" t="s">
        <v>88</v>
      </c>
      <c r="AV1225" s="13" t="s">
        <v>88</v>
      </c>
      <c r="AW1225" s="13" t="s">
        <v>35</v>
      </c>
      <c r="AX1225" s="13" t="s">
        <v>78</v>
      </c>
      <c r="AY1225" s="243" t="s">
        <v>153</v>
      </c>
    </row>
    <row r="1226" s="16" customFormat="1">
      <c r="A1226" s="16"/>
      <c r="B1226" s="278"/>
      <c r="C1226" s="279"/>
      <c r="D1226" s="234" t="s">
        <v>163</v>
      </c>
      <c r="E1226" s="280" t="s">
        <v>1</v>
      </c>
      <c r="F1226" s="281" t="s">
        <v>606</v>
      </c>
      <c r="G1226" s="279"/>
      <c r="H1226" s="282">
        <v>339.13</v>
      </c>
      <c r="I1226" s="283"/>
      <c r="J1226" s="279"/>
      <c r="K1226" s="279"/>
      <c r="L1226" s="284"/>
      <c r="M1226" s="285"/>
      <c r="N1226" s="286"/>
      <c r="O1226" s="286"/>
      <c r="P1226" s="286"/>
      <c r="Q1226" s="286"/>
      <c r="R1226" s="286"/>
      <c r="S1226" s="286"/>
      <c r="T1226" s="287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T1226" s="288" t="s">
        <v>163</v>
      </c>
      <c r="AU1226" s="288" t="s">
        <v>88</v>
      </c>
      <c r="AV1226" s="16" t="s">
        <v>173</v>
      </c>
      <c r="AW1226" s="16" t="s">
        <v>35</v>
      </c>
      <c r="AX1226" s="16" t="s">
        <v>78</v>
      </c>
      <c r="AY1226" s="288" t="s">
        <v>153</v>
      </c>
    </row>
    <row r="1227" s="14" customFormat="1">
      <c r="A1227" s="14"/>
      <c r="B1227" s="244"/>
      <c r="C1227" s="245"/>
      <c r="D1227" s="234" t="s">
        <v>163</v>
      </c>
      <c r="E1227" s="246" t="s">
        <v>1</v>
      </c>
      <c r="F1227" s="247" t="s">
        <v>167</v>
      </c>
      <c r="G1227" s="245"/>
      <c r="H1227" s="248">
        <v>650.97000000000003</v>
      </c>
      <c r="I1227" s="249"/>
      <c r="J1227" s="245"/>
      <c r="K1227" s="245"/>
      <c r="L1227" s="250"/>
      <c r="M1227" s="251"/>
      <c r="N1227" s="252"/>
      <c r="O1227" s="252"/>
      <c r="P1227" s="252"/>
      <c r="Q1227" s="252"/>
      <c r="R1227" s="252"/>
      <c r="S1227" s="252"/>
      <c r="T1227" s="253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4" t="s">
        <v>163</v>
      </c>
      <c r="AU1227" s="254" t="s">
        <v>88</v>
      </c>
      <c r="AV1227" s="14" t="s">
        <v>161</v>
      </c>
      <c r="AW1227" s="14" t="s">
        <v>35</v>
      </c>
      <c r="AX1227" s="14" t="s">
        <v>86</v>
      </c>
      <c r="AY1227" s="254" t="s">
        <v>153</v>
      </c>
    </row>
    <row r="1228" s="2" customFormat="1" ht="24.15" customHeight="1">
      <c r="A1228" s="39"/>
      <c r="B1228" s="40"/>
      <c r="C1228" s="219" t="s">
        <v>1804</v>
      </c>
      <c r="D1228" s="219" t="s">
        <v>156</v>
      </c>
      <c r="E1228" s="220" t="s">
        <v>1805</v>
      </c>
      <c r="F1228" s="221" t="s">
        <v>1806</v>
      </c>
      <c r="G1228" s="222" t="s">
        <v>170</v>
      </c>
      <c r="H1228" s="223">
        <v>43.990000000000002</v>
      </c>
      <c r="I1228" s="224"/>
      <c r="J1228" s="225">
        <f>ROUND(I1228*H1228,2)</f>
        <v>0</v>
      </c>
      <c r="K1228" s="221" t="s">
        <v>160</v>
      </c>
      <c r="L1228" s="45"/>
      <c r="M1228" s="226" t="s">
        <v>1</v>
      </c>
      <c r="N1228" s="227" t="s">
        <v>43</v>
      </c>
      <c r="O1228" s="92"/>
      <c r="P1228" s="228">
        <f>O1228*H1228</f>
        <v>0</v>
      </c>
      <c r="Q1228" s="228">
        <v>0</v>
      </c>
      <c r="R1228" s="228">
        <f>Q1228*H1228</f>
        <v>0</v>
      </c>
      <c r="S1228" s="228">
        <v>0</v>
      </c>
      <c r="T1228" s="229">
        <f>S1228*H1228</f>
        <v>0</v>
      </c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R1228" s="230" t="s">
        <v>240</v>
      </c>
      <c r="AT1228" s="230" t="s">
        <v>156</v>
      </c>
      <c r="AU1228" s="230" t="s">
        <v>88</v>
      </c>
      <c r="AY1228" s="18" t="s">
        <v>153</v>
      </c>
      <c r="BE1228" s="231">
        <f>IF(N1228="základní",J1228,0)</f>
        <v>0</v>
      </c>
      <c r="BF1228" s="231">
        <f>IF(N1228="snížená",J1228,0)</f>
        <v>0</v>
      </c>
      <c r="BG1228" s="231">
        <f>IF(N1228="zákl. přenesená",J1228,0)</f>
        <v>0</v>
      </c>
      <c r="BH1228" s="231">
        <f>IF(N1228="sníž. přenesená",J1228,0)</f>
        <v>0</v>
      </c>
      <c r="BI1228" s="231">
        <f>IF(N1228="nulová",J1228,0)</f>
        <v>0</v>
      </c>
      <c r="BJ1228" s="18" t="s">
        <v>86</v>
      </c>
      <c r="BK1228" s="231">
        <f>ROUND(I1228*H1228,2)</f>
        <v>0</v>
      </c>
      <c r="BL1228" s="18" t="s">
        <v>240</v>
      </c>
      <c r="BM1228" s="230" t="s">
        <v>1807</v>
      </c>
    </row>
    <row r="1229" s="15" customFormat="1">
      <c r="A1229" s="15"/>
      <c r="B1229" s="258"/>
      <c r="C1229" s="259"/>
      <c r="D1229" s="234" t="s">
        <v>163</v>
      </c>
      <c r="E1229" s="260" t="s">
        <v>1</v>
      </c>
      <c r="F1229" s="261" t="s">
        <v>1808</v>
      </c>
      <c r="G1229" s="259"/>
      <c r="H1229" s="260" t="s">
        <v>1</v>
      </c>
      <c r="I1229" s="262"/>
      <c r="J1229" s="259"/>
      <c r="K1229" s="259"/>
      <c r="L1229" s="263"/>
      <c r="M1229" s="264"/>
      <c r="N1229" s="265"/>
      <c r="O1229" s="265"/>
      <c r="P1229" s="265"/>
      <c r="Q1229" s="265"/>
      <c r="R1229" s="265"/>
      <c r="S1229" s="265"/>
      <c r="T1229" s="266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T1229" s="267" t="s">
        <v>163</v>
      </c>
      <c r="AU1229" s="267" t="s">
        <v>88</v>
      </c>
      <c r="AV1229" s="15" t="s">
        <v>86</v>
      </c>
      <c r="AW1229" s="15" t="s">
        <v>35</v>
      </c>
      <c r="AX1229" s="15" t="s">
        <v>78</v>
      </c>
      <c r="AY1229" s="267" t="s">
        <v>153</v>
      </c>
    </row>
    <row r="1230" s="13" customFormat="1">
      <c r="A1230" s="13"/>
      <c r="B1230" s="232"/>
      <c r="C1230" s="233"/>
      <c r="D1230" s="234" t="s">
        <v>163</v>
      </c>
      <c r="E1230" s="235" t="s">
        <v>1</v>
      </c>
      <c r="F1230" s="236" t="s">
        <v>1809</v>
      </c>
      <c r="G1230" s="233"/>
      <c r="H1230" s="237">
        <v>1.44</v>
      </c>
      <c r="I1230" s="238"/>
      <c r="J1230" s="233"/>
      <c r="K1230" s="233"/>
      <c r="L1230" s="239"/>
      <c r="M1230" s="240"/>
      <c r="N1230" s="241"/>
      <c r="O1230" s="241"/>
      <c r="P1230" s="241"/>
      <c r="Q1230" s="241"/>
      <c r="R1230" s="241"/>
      <c r="S1230" s="241"/>
      <c r="T1230" s="242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3" t="s">
        <v>163</v>
      </c>
      <c r="AU1230" s="243" t="s">
        <v>88</v>
      </c>
      <c r="AV1230" s="13" t="s">
        <v>88</v>
      </c>
      <c r="AW1230" s="13" t="s">
        <v>35</v>
      </c>
      <c r="AX1230" s="13" t="s">
        <v>78</v>
      </c>
      <c r="AY1230" s="243" t="s">
        <v>153</v>
      </c>
    </row>
    <row r="1231" s="13" customFormat="1">
      <c r="A1231" s="13"/>
      <c r="B1231" s="232"/>
      <c r="C1231" s="233"/>
      <c r="D1231" s="234" t="s">
        <v>163</v>
      </c>
      <c r="E1231" s="235" t="s">
        <v>1</v>
      </c>
      <c r="F1231" s="236" t="s">
        <v>1810</v>
      </c>
      <c r="G1231" s="233"/>
      <c r="H1231" s="237">
        <v>15.789999999999999</v>
      </c>
      <c r="I1231" s="238"/>
      <c r="J1231" s="233"/>
      <c r="K1231" s="233"/>
      <c r="L1231" s="239"/>
      <c r="M1231" s="240"/>
      <c r="N1231" s="241"/>
      <c r="O1231" s="241"/>
      <c r="P1231" s="241"/>
      <c r="Q1231" s="241"/>
      <c r="R1231" s="241"/>
      <c r="S1231" s="241"/>
      <c r="T1231" s="242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3" t="s">
        <v>163</v>
      </c>
      <c r="AU1231" s="243" t="s">
        <v>88</v>
      </c>
      <c r="AV1231" s="13" t="s">
        <v>88</v>
      </c>
      <c r="AW1231" s="13" t="s">
        <v>35</v>
      </c>
      <c r="AX1231" s="13" t="s">
        <v>78</v>
      </c>
      <c r="AY1231" s="243" t="s">
        <v>153</v>
      </c>
    </row>
    <row r="1232" s="13" customFormat="1">
      <c r="A1232" s="13"/>
      <c r="B1232" s="232"/>
      <c r="C1232" s="233"/>
      <c r="D1232" s="234" t="s">
        <v>163</v>
      </c>
      <c r="E1232" s="235" t="s">
        <v>1</v>
      </c>
      <c r="F1232" s="236" t="s">
        <v>1811</v>
      </c>
      <c r="G1232" s="233"/>
      <c r="H1232" s="237">
        <v>2.04</v>
      </c>
      <c r="I1232" s="238"/>
      <c r="J1232" s="233"/>
      <c r="K1232" s="233"/>
      <c r="L1232" s="239"/>
      <c r="M1232" s="240"/>
      <c r="N1232" s="241"/>
      <c r="O1232" s="241"/>
      <c r="P1232" s="241"/>
      <c r="Q1232" s="241"/>
      <c r="R1232" s="241"/>
      <c r="S1232" s="241"/>
      <c r="T1232" s="242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3" t="s">
        <v>163</v>
      </c>
      <c r="AU1232" s="243" t="s">
        <v>88</v>
      </c>
      <c r="AV1232" s="13" t="s">
        <v>88</v>
      </c>
      <c r="AW1232" s="13" t="s">
        <v>35</v>
      </c>
      <c r="AX1232" s="13" t="s">
        <v>78</v>
      </c>
      <c r="AY1232" s="243" t="s">
        <v>153</v>
      </c>
    </row>
    <row r="1233" s="13" customFormat="1">
      <c r="A1233" s="13"/>
      <c r="B1233" s="232"/>
      <c r="C1233" s="233"/>
      <c r="D1233" s="234" t="s">
        <v>163</v>
      </c>
      <c r="E1233" s="235" t="s">
        <v>1</v>
      </c>
      <c r="F1233" s="236" t="s">
        <v>1812</v>
      </c>
      <c r="G1233" s="233"/>
      <c r="H1233" s="237">
        <v>9.1199999999999992</v>
      </c>
      <c r="I1233" s="238"/>
      <c r="J1233" s="233"/>
      <c r="K1233" s="233"/>
      <c r="L1233" s="239"/>
      <c r="M1233" s="240"/>
      <c r="N1233" s="241"/>
      <c r="O1233" s="241"/>
      <c r="P1233" s="241"/>
      <c r="Q1233" s="241"/>
      <c r="R1233" s="241"/>
      <c r="S1233" s="241"/>
      <c r="T1233" s="242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3" t="s">
        <v>163</v>
      </c>
      <c r="AU1233" s="243" t="s">
        <v>88</v>
      </c>
      <c r="AV1233" s="13" t="s">
        <v>88</v>
      </c>
      <c r="AW1233" s="13" t="s">
        <v>35</v>
      </c>
      <c r="AX1233" s="13" t="s">
        <v>78</v>
      </c>
      <c r="AY1233" s="243" t="s">
        <v>153</v>
      </c>
    </row>
    <row r="1234" s="13" customFormat="1">
      <c r="A1234" s="13"/>
      <c r="B1234" s="232"/>
      <c r="C1234" s="233"/>
      <c r="D1234" s="234" t="s">
        <v>163</v>
      </c>
      <c r="E1234" s="235" t="s">
        <v>1</v>
      </c>
      <c r="F1234" s="236" t="s">
        <v>1813</v>
      </c>
      <c r="G1234" s="233"/>
      <c r="H1234" s="237">
        <v>15.6</v>
      </c>
      <c r="I1234" s="238"/>
      <c r="J1234" s="233"/>
      <c r="K1234" s="233"/>
      <c r="L1234" s="239"/>
      <c r="M1234" s="240"/>
      <c r="N1234" s="241"/>
      <c r="O1234" s="241"/>
      <c r="P1234" s="241"/>
      <c r="Q1234" s="241"/>
      <c r="R1234" s="241"/>
      <c r="S1234" s="241"/>
      <c r="T1234" s="242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3" t="s">
        <v>163</v>
      </c>
      <c r="AU1234" s="243" t="s">
        <v>88</v>
      </c>
      <c r="AV1234" s="13" t="s">
        <v>88</v>
      </c>
      <c r="AW1234" s="13" t="s">
        <v>35</v>
      </c>
      <c r="AX1234" s="13" t="s">
        <v>78</v>
      </c>
      <c r="AY1234" s="243" t="s">
        <v>153</v>
      </c>
    </row>
    <row r="1235" s="14" customFormat="1">
      <c r="A1235" s="14"/>
      <c r="B1235" s="244"/>
      <c r="C1235" s="245"/>
      <c r="D1235" s="234" t="s">
        <v>163</v>
      </c>
      <c r="E1235" s="246" t="s">
        <v>1</v>
      </c>
      <c r="F1235" s="247" t="s">
        <v>167</v>
      </c>
      <c r="G1235" s="245"/>
      <c r="H1235" s="248">
        <v>43.990000000000002</v>
      </c>
      <c r="I1235" s="249"/>
      <c r="J1235" s="245"/>
      <c r="K1235" s="245"/>
      <c r="L1235" s="250"/>
      <c r="M1235" s="251"/>
      <c r="N1235" s="252"/>
      <c r="O1235" s="252"/>
      <c r="P1235" s="252"/>
      <c r="Q1235" s="252"/>
      <c r="R1235" s="252"/>
      <c r="S1235" s="252"/>
      <c r="T1235" s="253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4" t="s">
        <v>163</v>
      </c>
      <c r="AU1235" s="254" t="s">
        <v>88</v>
      </c>
      <c r="AV1235" s="14" t="s">
        <v>161</v>
      </c>
      <c r="AW1235" s="14" t="s">
        <v>35</v>
      </c>
      <c r="AX1235" s="14" t="s">
        <v>86</v>
      </c>
      <c r="AY1235" s="254" t="s">
        <v>153</v>
      </c>
    </row>
    <row r="1236" s="2" customFormat="1" ht="24.15" customHeight="1">
      <c r="A1236" s="39"/>
      <c r="B1236" s="40"/>
      <c r="C1236" s="268" t="s">
        <v>1814</v>
      </c>
      <c r="D1236" s="268" t="s">
        <v>509</v>
      </c>
      <c r="E1236" s="269" t="s">
        <v>1815</v>
      </c>
      <c r="F1236" s="270" t="s">
        <v>1816</v>
      </c>
      <c r="G1236" s="271" t="s">
        <v>170</v>
      </c>
      <c r="H1236" s="272">
        <v>46.189999999999998</v>
      </c>
      <c r="I1236" s="273"/>
      <c r="J1236" s="274">
        <f>ROUND(I1236*H1236,2)</f>
        <v>0</v>
      </c>
      <c r="K1236" s="270" t="s">
        <v>160</v>
      </c>
      <c r="L1236" s="275"/>
      <c r="M1236" s="276" t="s">
        <v>1</v>
      </c>
      <c r="N1236" s="277" t="s">
        <v>43</v>
      </c>
      <c r="O1236" s="92"/>
      <c r="P1236" s="228">
        <f>O1236*H1236</f>
        <v>0</v>
      </c>
      <c r="Q1236" s="228">
        <v>0.0014</v>
      </c>
      <c r="R1236" s="228">
        <f>Q1236*H1236</f>
        <v>0.064666000000000001</v>
      </c>
      <c r="S1236" s="228">
        <v>0</v>
      </c>
      <c r="T1236" s="229">
        <f>S1236*H1236</f>
        <v>0</v>
      </c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R1236" s="230" t="s">
        <v>332</v>
      </c>
      <c r="AT1236" s="230" t="s">
        <v>509</v>
      </c>
      <c r="AU1236" s="230" t="s">
        <v>88</v>
      </c>
      <c r="AY1236" s="18" t="s">
        <v>153</v>
      </c>
      <c r="BE1236" s="231">
        <f>IF(N1236="základní",J1236,0)</f>
        <v>0</v>
      </c>
      <c r="BF1236" s="231">
        <f>IF(N1236="snížená",J1236,0)</f>
        <v>0</v>
      </c>
      <c r="BG1236" s="231">
        <f>IF(N1236="zákl. přenesená",J1236,0)</f>
        <v>0</v>
      </c>
      <c r="BH1236" s="231">
        <f>IF(N1236="sníž. přenesená",J1236,0)</f>
        <v>0</v>
      </c>
      <c r="BI1236" s="231">
        <f>IF(N1236="nulová",J1236,0)</f>
        <v>0</v>
      </c>
      <c r="BJ1236" s="18" t="s">
        <v>86</v>
      </c>
      <c r="BK1236" s="231">
        <f>ROUND(I1236*H1236,2)</f>
        <v>0</v>
      </c>
      <c r="BL1236" s="18" t="s">
        <v>240</v>
      </c>
      <c r="BM1236" s="230" t="s">
        <v>1817</v>
      </c>
    </row>
    <row r="1237" s="13" customFormat="1">
      <c r="A1237" s="13"/>
      <c r="B1237" s="232"/>
      <c r="C1237" s="233"/>
      <c r="D1237" s="234" t="s">
        <v>163</v>
      </c>
      <c r="E1237" s="233"/>
      <c r="F1237" s="236" t="s">
        <v>1818</v>
      </c>
      <c r="G1237" s="233"/>
      <c r="H1237" s="237">
        <v>46.189999999999998</v>
      </c>
      <c r="I1237" s="238"/>
      <c r="J1237" s="233"/>
      <c r="K1237" s="233"/>
      <c r="L1237" s="239"/>
      <c r="M1237" s="240"/>
      <c r="N1237" s="241"/>
      <c r="O1237" s="241"/>
      <c r="P1237" s="241"/>
      <c r="Q1237" s="241"/>
      <c r="R1237" s="241"/>
      <c r="S1237" s="241"/>
      <c r="T1237" s="242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3" t="s">
        <v>163</v>
      </c>
      <c r="AU1237" s="243" t="s">
        <v>88</v>
      </c>
      <c r="AV1237" s="13" t="s">
        <v>88</v>
      </c>
      <c r="AW1237" s="13" t="s">
        <v>4</v>
      </c>
      <c r="AX1237" s="13" t="s">
        <v>86</v>
      </c>
      <c r="AY1237" s="243" t="s">
        <v>153</v>
      </c>
    </row>
    <row r="1238" s="2" customFormat="1" ht="24.15" customHeight="1">
      <c r="A1238" s="39"/>
      <c r="B1238" s="40"/>
      <c r="C1238" s="219" t="s">
        <v>1819</v>
      </c>
      <c r="D1238" s="219" t="s">
        <v>156</v>
      </c>
      <c r="E1238" s="220" t="s">
        <v>1805</v>
      </c>
      <c r="F1238" s="221" t="s">
        <v>1806</v>
      </c>
      <c r="G1238" s="222" t="s">
        <v>170</v>
      </c>
      <c r="H1238" s="223">
        <v>343.44999999999999</v>
      </c>
      <c r="I1238" s="224"/>
      <c r="J1238" s="225">
        <f>ROUND(I1238*H1238,2)</f>
        <v>0</v>
      </c>
      <c r="K1238" s="221" t="s">
        <v>160</v>
      </c>
      <c r="L1238" s="45"/>
      <c r="M1238" s="226" t="s">
        <v>1</v>
      </c>
      <c r="N1238" s="227" t="s">
        <v>43</v>
      </c>
      <c r="O1238" s="92"/>
      <c r="P1238" s="228">
        <f>O1238*H1238</f>
        <v>0</v>
      </c>
      <c r="Q1238" s="228">
        <v>0</v>
      </c>
      <c r="R1238" s="228">
        <f>Q1238*H1238</f>
        <v>0</v>
      </c>
      <c r="S1238" s="228">
        <v>0</v>
      </c>
      <c r="T1238" s="229">
        <f>S1238*H1238</f>
        <v>0</v>
      </c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R1238" s="230" t="s">
        <v>240</v>
      </c>
      <c r="AT1238" s="230" t="s">
        <v>156</v>
      </c>
      <c r="AU1238" s="230" t="s">
        <v>88</v>
      </c>
      <c r="AY1238" s="18" t="s">
        <v>153</v>
      </c>
      <c r="BE1238" s="231">
        <f>IF(N1238="základní",J1238,0)</f>
        <v>0</v>
      </c>
      <c r="BF1238" s="231">
        <f>IF(N1238="snížená",J1238,0)</f>
        <v>0</v>
      </c>
      <c r="BG1238" s="231">
        <f>IF(N1238="zákl. přenesená",J1238,0)</f>
        <v>0</v>
      </c>
      <c r="BH1238" s="231">
        <f>IF(N1238="sníž. přenesená",J1238,0)</f>
        <v>0</v>
      </c>
      <c r="BI1238" s="231">
        <f>IF(N1238="nulová",J1238,0)</f>
        <v>0</v>
      </c>
      <c r="BJ1238" s="18" t="s">
        <v>86</v>
      </c>
      <c r="BK1238" s="231">
        <f>ROUND(I1238*H1238,2)</f>
        <v>0</v>
      </c>
      <c r="BL1238" s="18" t="s">
        <v>240</v>
      </c>
      <c r="BM1238" s="230" t="s">
        <v>1820</v>
      </c>
    </row>
    <row r="1239" s="15" customFormat="1">
      <c r="A1239" s="15"/>
      <c r="B1239" s="258"/>
      <c r="C1239" s="259"/>
      <c r="D1239" s="234" t="s">
        <v>163</v>
      </c>
      <c r="E1239" s="260" t="s">
        <v>1</v>
      </c>
      <c r="F1239" s="261" t="s">
        <v>607</v>
      </c>
      <c r="G1239" s="259"/>
      <c r="H1239" s="260" t="s">
        <v>1</v>
      </c>
      <c r="I1239" s="262"/>
      <c r="J1239" s="259"/>
      <c r="K1239" s="259"/>
      <c r="L1239" s="263"/>
      <c r="M1239" s="264"/>
      <c r="N1239" s="265"/>
      <c r="O1239" s="265"/>
      <c r="P1239" s="265"/>
      <c r="Q1239" s="265"/>
      <c r="R1239" s="265"/>
      <c r="S1239" s="265"/>
      <c r="T1239" s="266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T1239" s="267" t="s">
        <v>163</v>
      </c>
      <c r="AU1239" s="267" t="s">
        <v>88</v>
      </c>
      <c r="AV1239" s="15" t="s">
        <v>86</v>
      </c>
      <c r="AW1239" s="15" t="s">
        <v>35</v>
      </c>
      <c r="AX1239" s="15" t="s">
        <v>78</v>
      </c>
      <c r="AY1239" s="267" t="s">
        <v>153</v>
      </c>
    </row>
    <row r="1240" s="13" customFormat="1">
      <c r="A1240" s="13"/>
      <c r="B1240" s="232"/>
      <c r="C1240" s="233"/>
      <c r="D1240" s="234" t="s">
        <v>163</v>
      </c>
      <c r="E1240" s="235" t="s">
        <v>1</v>
      </c>
      <c r="F1240" s="236" t="s">
        <v>1330</v>
      </c>
      <c r="G1240" s="233"/>
      <c r="H1240" s="237">
        <v>22.260000000000002</v>
      </c>
      <c r="I1240" s="238"/>
      <c r="J1240" s="233"/>
      <c r="K1240" s="233"/>
      <c r="L1240" s="239"/>
      <c r="M1240" s="240"/>
      <c r="N1240" s="241"/>
      <c r="O1240" s="241"/>
      <c r="P1240" s="241"/>
      <c r="Q1240" s="241"/>
      <c r="R1240" s="241"/>
      <c r="S1240" s="241"/>
      <c r="T1240" s="242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3" t="s">
        <v>163</v>
      </c>
      <c r="AU1240" s="243" t="s">
        <v>88</v>
      </c>
      <c r="AV1240" s="13" t="s">
        <v>88</v>
      </c>
      <c r="AW1240" s="13" t="s">
        <v>35</v>
      </c>
      <c r="AX1240" s="13" t="s">
        <v>78</v>
      </c>
      <c r="AY1240" s="243" t="s">
        <v>153</v>
      </c>
    </row>
    <row r="1241" s="13" customFormat="1">
      <c r="A1241" s="13"/>
      <c r="B1241" s="232"/>
      <c r="C1241" s="233"/>
      <c r="D1241" s="234" t="s">
        <v>163</v>
      </c>
      <c r="E1241" s="235" t="s">
        <v>1</v>
      </c>
      <c r="F1241" s="236" t="s">
        <v>1323</v>
      </c>
      <c r="G1241" s="233"/>
      <c r="H1241" s="237">
        <v>26.57</v>
      </c>
      <c r="I1241" s="238"/>
      <c r="J1241" s="233"/>
      <c r="K1241" s="233"/>
      <c r="L1241" s="239"/>
      <c r="M1241" s="240"/>
      <c r="N1241" s="241"/>
      <c r="O1241" s="241"/>
      <c r="P1241" s="241"/>
      <c r="Q1241" s="241"/>
      <c r="R1241" s="241"/>
      <c r="S1241" s="241"/>
      <c r="T1241" s="242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3" t="s">
        <v>163</v>
      </c>
      <c r="AU1241" s="243" t="s">
        <v>88</v>
      </c>
      <c r="AV1241" s="13" t="s">
        <v>88</v>
      </c>
      <c r="AW1241" s="13" t="s">
        <v>35</v>
      </c>
      <c r="AX1241" s="13" t="s">
        <v>78</v>
      </c>
      <c r="AY1241" s="243" t="s">
        <v>153</v>
      </c>
    </row>
    <row r="1242" s="13" customFormat="1">
      <c r="A1242" s="13"/>
      <c r="B1242" s="232"/>
      <c r="C1242" s="233"/>
      <c r="D1242" s="234" t="s">
        <v>163</v>
      </c>
      <c r="E1242" s="235" t="s">
        <v>1</v>
      </c>
      <c r="F1242" s="236" t="s">
        <v>1331</v>
      </c>
      <c r="G1242" s="233"/>
      <c r="H1242" s="237">
        <v>38.219999999999999</v>
      </c>
      <c r="I1242" s="238"/>
      <c r="J1242" s="233"/>
      <c r="K1242" s="233"/>
      <c r="L1242" s="239"/>
      <c r="M1242" s="240"/>
      <c r="N1242" s="241"/>
      <c r="O1242" s="241"/>
      <c r="P1242" s="241"/>
      <c r="Q1242" s="241"/>
      <c r="R1242" s="241"/>
      <c r="S1242" s="241"/>
      <c r="T1242" s="242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3" t="s">
        <v>163</v>
      </c>
      <c r="AU1242" s="243" t="s">
        <v>88</v>
      </c>
      <c r="AV1242" s="13" t="s">
        <v>88</v>
      </c>
      <c r="AW1242" s="13" t="s">
        <v>35</v>
      </c>
      <c r="AX1242" s="13" t="s">
        <v>78</v>
      </c>
      <c r="AY1242" s="243" t="s">
        <v>153</v>
      </c>
    </row>
    <row r="1243" s="13" customFormat="1">
      <c r="A1243" s="13"/>
      <c r="B1243" s="232"/>
      <c r="C1243" s="233"/>
      <c r="D1243" s="234" t="s">
        <v>163</v>
      </c>
      <c r="E1243" s="235" t="s">
        <v>1</v>
      </c>
      <c r="F1243" s="236" t="s">
        <v>1332</v>
      </c>
      <c r="G1243" s="233"/>
      <c r="H1243" s="237">
        <v>74.560000000000002</v>
      </c>
      <c r="I1243" s="238"/>
      <c r="J1243" s="233"/>
      <c r="K1243" s="233"/>
      <c r="L1243" s="239"/>
      <c r="M1243" s="240"/>
      <c r="N1243" s="241"/>
      <c r="O1243" s="241"/>
      <c r="P1243" s="241"/>
      <c r="Q1243" s="241"/>
      <c r="R1243" s="241"/>
      <c r="S1243" s="241"/>
      <c r="T1243" s="242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3" t="s">
        <v>163</v>
      </c>
      <c r="AU1243" s="243" t="s">
        <v>88</v>
      </c>
      <c r="AV1243" s="13" t="s">
        <v>88</v>
      </c>
      <c r="AW1243" s="13" t="s">
        <v>35</v>
      </c>
      <c r="AX1243" s="13" t="s">
        <v>78</v>
      </c>
      <c r="AY1243" s="243" t="s">
        <v>153</v>
      </c>
    </row>
    <row r="1244" s="13" customFormat="1">
      <c r="A1244" s="13"/>
      <c r="B1244" s="232"/>
      <c r="C1244" s="233"/>
      <c r="D1244" s="234" t="s">
        <v>163</v>
      </c>
      <c r="E1244" s="235" t="s">
        <v>1</v>
      </c>
      <c r="F1244" s="236" t="s">
        <v>1333</v>
      </c>
      <c r="G1244" s="233"/>
      <c r="H1244" s="237">
        <v>48.439999999999998</v>
      </c>
      <c r="I1244" s="238"/>
      <c r="J1244" s="233"/>
      <c r="K1244" s="233"/>
      <c r="L1244" s="239"/>
      <c r="M1244" s="240"/>
      <c r="N1244" s="241"/>
      <c r="O1244" s="241"/>
      <c r="P1244" s="241"/>
      <c r="Q1244" s="241"/>
      <c r="R1244" s="241"/>
      <c r="S1244" s="241"/>
      <c r="T1244" s="242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3" t="s">
        <v>163</v>
      </c>
      <c r="AU1244" s="243" t="s">
        <v>88</v>
      </c>
      <c r="AV1244" s="13" t="s">
        <v>88</v>
      </c>
      <c r="AW1244" s="13" t="s">
        <v>35</v>
      </c>
      <c r="AX1244" s="13" t="s">
        <v>78</v>
      </c>
      <c r="AY1244" s="243" t="s">
        <v>153</v>
      </c>
    </row>
    <row r="1245" s="13" customFormat="1">
      <c r="A1245" s="13"/>
      <c r="B1245" s="232"/>
      <c r="C1245" s="233"/>
      <c r="D1245" s="234" t="s">
        <v>163</v>
      </c>
      <c r="E1245" s="235" t="s">
        <v>1</v>
      </c>
      <c r="F1245" s="236" t="s">
        <v>1334</v>
      </c>
      <c r="G1245" s="233"/>
      <c r="H1245" s="237">
        <v>21.84</v>
      </c>
      <c r="I1245" s="238"/>
      <c r="J1245" s="233"/>
      <c r="K1245" s="233"/>
      <c r="L1245" s="239"/>
      <c r="M1245" s="240"/>
      <c r="N1245" s="241"/>
      <c r="O1245" s="241"/>
      <c r="P1245" s="241"/>
      <c r="Q1245" s="241"/>
      <c r="R1245" s="241"/>
      <c r="S1245" s="241"/>
      <c r="T1245" s="242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3" t="s">
        <v>163</v>
      </c>
      <c r="AU1245" s="243" t="s">
        <v>88</v>
      </c>
      <c r="AV1245" s="13" t="s">
        <v>88</v>
      </c>
      <c r="AW1245" s="13" t="s">
        <v>35</v>
      </c>
      <c r="AX1245" s="13" t="s">
        <v>78</v>
      </c>
      <c r="AY1245" s="243" t="s">
        <v>153</v>
      </c>
    </row>
    <row r="1246" s="13" customFormat="1">
      <c r="A1246" s="13"/>
      <c r="B1246" s="232"/>
      <c r="C1246" s="233"/>
      <c r="D1246" s="234" t="s">
        <v>163</v>
      </c>
      <c r="E1246" s="235" t="s">
        <v>1</v>
      </c>
      <c r="F1246" s="236" t="s">
        <v>1324</v>
      </c>
      <c r="G1246" s="233"/>
      <c r="H1246" s="237">
        <v>13.220000000000001</v>
      </c>
      <c r="I1246" s="238"/>
      <c r="J1246" s="233"/>
      <c r="K1246" s="233"/>
      <c r="L1246" s="239"/>
      <c r="M1246" s="240"/>
      <c r="N1246" s="241"/>
      <c r="O1246" s="241"/>
      <c r="P1246" s="241"/>
      <c r="Q1246" s="241"/>
      <c r="R1246" s="241"/>
      <c r="S1246" s="241"/>
      <c r="T1246" s="242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3" t="s">
        <v>163</v>
      </c>
      <c r="AU1246" s="243" t="s">
        <v>88</v>
      </c>
      <c r="AV1246" s="13" t="s">
        <v>88</v>
      </c>
      <c r="AW1246" s="13" t="s">
        <v>35</v>
      </c>
      <c r="AX1246" s="13" t="s">
        <v>78</v>
      </c>
      <c r="AY1246" s="243" t="s">
        <v>153</v>
      </c>
    </row>
    <row r="1247" s="13" customFormat="1">
      <c r="A1247" s="13"/>
      <c r="B1247" s="232"/>
      <c r="C1247" s="233"/>
      <c r="D1247" s="234" t="s">
        <v>163</v>
      </c>
      <c r="E1247" s="235" t="s">
        <v>1</v>
      </c>
      <c r="F1247" s="236" t="s">
        <v>1325</v>
      </c>
      <c r="G1247" s="233"/>
      <c r="H1247" s="237">
        <v>6.4400000000000004</v>
      </c>
      <c r="I1247" s="238"/>
      <c r="J1247" s="233"/>
      <c r="K1247" s="233"/>
      <c r="L1247" s="239"/>
      <c r="M1247" s="240"/>
      <c r="N1247" s="241"/>
      <c r="O1247" s="241"/>
      <c r="P1247" s="241"/>
      <c r="Q1247" s="241"/>
      <c r="R1247" s="241"/>
      <c r="S1247" s="241"/>
      <c r="T1247" s="242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3" t="s">
        <v>163</v>
      </c>
      <c r="AU1247" s="243" t="s">
        <v>88</v>
      </c>
      <c r="AV1247" s="13" t="s">
        <v>88</v>
      </c>
      <c r="AW1247" s="13" t="s">
        <v>35</v>
      </c>
      <c r="AX1247" s="13" t="s">
        <v>78</v>
      </c>
      <c r="AY1247" s="243" t="s">
        <v>153</v>
      </c>
    </row>
    <row r="1248" s="13" customFormat="1">
      <c r="A1248" s="13"/>
      <c r="B1248" s="232"/>
      <c r="C1248" s="233"/>
      <c r="D1248" s="234" t="s">
        <v>163</v>
      </c>
      <c r="E1248" s="235" t="s">
        <v>1</v>
      </c>
      <c r="F1248" s="236" t="s">
        <v>1326</v>
      </c>
      <c r="G1248" s="233"/>
      <c r="H1248" s="237">
        <v>2.8500000000000001</v>
      </c>
      <c r="I1248" s="238"/>
      <c r="J1248" s="233"/>
      <c r="K1248" s="233"/>
      <c r="L1248" s="239"/>
      <c r="M1248" s="240"/>
      <c r="N1248" s="241"/>
      <c r="O1248" s="241"/>
      <c r="P1248" s="241"/>
      <c r="Q1248" s="241"/>
      <c r="R1248" s="241"/>
      <c r="S1248" s="241"/>
      <c r="T1248" s="242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3" t="s">
        <v>163</v>
      </c>
      <c r="AU1248" s="243" t="s">
        <v>88</v>
      </c>
      <c r="AV1248" s="13" t="s">
        <v>88</v>
      </c>
      <c r="AW1248" s="13" t="s">
        <v>35</v>
      </c>
      <c r="AX1248" s="13" t="s">
        <v>78</v>
      </c>
      <c r="AY1248" s="243" t="s">
        <v>153</v>
      </c>
    </row>
    <row r="1249" s="13" customFormat="1">
      <c r="A1249" s="13"/>
      <c r="B1249" s="232"/>
      <c r="C1249" s="233"/>
      <c r="D1249" s="234" t="s">
        <v>163</v>
      </c>
      <c r="E1249" s="235" t="s">
        <v>1</v>
      </c>
      <c r="F1249" s="236" t="s">
        <v>1335</v>
      </c>
      <c r="G1249" s="233"/>
      <c r="H1249" s="237">
        <v>17.219999999999999</v>
      </c>
      <c r="I1249" s="238"/>
      <c r="J1249" s="233"/>
      <c r="K1249" s="233"/>
      <c r="L1249" s="239"/>
      <c r="M1249" s="240"/>
      <c r="N1249" s="241"/>
      <c r="O1249" s="241"/>
      <c r="P1249" s="241"/>
      <c r="Q1249" s="241"/>
      <c r="R1249" s="241"/>
      <c r="S1249" s="241"/>
      <c r="T1249" s="242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3" t="s">
        <v>163</v>
      </c>
      <c r="AU1249" s="243" t="s">
        <v>88</v>
      </c>
      <c r="AV1249" s="13" t="s">
        <v>88</v>
      </c>
      <c r="AW1249" s="13" t="s">
        <v>35</v>
      </c>
      <c r="AX1249" s="13" t="s">
        <v>78</v>
      </c>
      <c r="AY1249" s="243" t="s">
        <v>153</v>
      </c>
    </row>
    <row r="1250" s="13" customFormat="1">
      <c r="A1250" s="13"/>
      <c r="B1250" s="232"/>
      <c r="C1250" s="233"/>
      <c r="D1250" s="234" t="s">
        <v>163</v>
      </c>
      <c r="E1250" s="235" t="s">
        <v>1</v>
      </c>
      <c r="F1250" s="236" t="s">
        <v>1327</v>
      </c>
      <c r="G1250" s="233"/>
      <c r="H1250" s="237">
        <v>36.560000000000002</v>
      </c>
      <c r="I1250" s="238"/>
      <c r="J1250" s="233"/>
      <c r="K1250" s="233"/>
      <c r="L1250" s="239"/>
      <c r="M1250" s="240"/>
      <c r="N1250" s="241"/>
      <c r="O1250" s="241"/>
      <c r="P1250" s="241"/>
      <c r="Q1250" s="241"/>
      <c r="R1250" s="241"/>
      <c r="S1250" s="241"/>
      <c r="T1250" s="242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3" t="s">
        <v>163</v>
      </c>
      <c r="AU1250" s="243" t="s">
        <v>88</v>
      </c>
      <c r="AV1250" s="13" t="s">
        <v>88</v>
      </c>
      <c r="AW1250" s="13" t="s">
        <v>35</v>
      </c>
      <c r="AX1250" s="13" t="s">
        <v>78</v>
      </c>
      <c r="AY1250" s="243" t="s">
        <v>153</v>
      </c>
    </row>
    <row r="1251" s="13" customFormat="1">
      <c r="A1251" s="13"/>
      <c r="B1251" s="232"/>
      <c r="C1251" s="233"/>
      <c r="D1251" s="234" t="s">
        <v>163</v>
      </c>
      <c r="E1251" s="235" t="s">
        <v>1</v>
      </c>
      <c r="F1251" s="236" t="s">
        <v>1328</v>
      </c>
      <c r="G1251" s="233"/>
      <c r="H1251" s="237">
        <v>7.4800000000000004</v>
      </c>
      <c r="I1251" s="238"/>
      <c r="J1251" s="233"/>
      <c r="K1251" s="233"/>
      <c r="L1251" s="239"/>
      <c r="M1251" s="240"/>
      <c r="N1251" s="241"/>
      <c r="O1251" s="241"/>
      <c r="P1251" s="241"/>
      <c r="Q1251" s="241"/>
      <c r="R1251" s="241"/>
      <c r="S1251" s="241"/>
      <c r="T1251" s="242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3" t="s">
        <v>163</v>
      </c>
      <c r="AU1251" s="243" t="s">
        <v>88</v>
      </c>
      <c r="AV1251" s="13" t="s">
        <v>88</v>
      </c>
      <c r="AW1251" s="13" t="s">
        <v>35</v>
      </c>
      <c r="AX1251" s="13" t="s">
        <v>78</v>
      </c>
      <c r="AY1251" s="243" t="s">
        <v>153</v>
      </c>
    </row>
    <row r="1252" s="13" customFormat="1">
      <c r="A1252" s="13"/>
      <c r="B1252" s="232"/>
      <c r="C1252" s="233"/>
      <c r="D1252" s="234" t="s">
        <v>163</v>
      </c>
      <c r="E1252" s="235" t="s">
        <v>1</v>
      </c>
      <c r="F1252" s="236" t="s">
        <v>1336</v>
      </c>
      <c r="G1252" s="233"/>
      <c r="H1252" s="237">
        <v>21.609999999999999</v>
      </c>
      <c r="I1252" s="238"/>
      <c r="J1252" s="233"/>
      <c r="K1252" s="233"/>
      <c r="L1252" s="239"/>
      <c r="M1252" s="240"/>
      <c r="N1252" s="241"/>
      <c r="O1252" s="241"/>
      <c r="P1252" s="241"/>
      <c r="Q1252" s="241"/>
      <c r="R1252" s="241"/>
      <c r="S1252" s="241"/>
      <c r="T1252" s="242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3" t="s">
        <v>163</v>
      </c>
      <c r="AU1252" s="243" t="s">
        <v>88</v>
      </c>
      <c r="AV1252" s="13" t="s">
        <v>88</v>
      </c>
      <c r="AW1252" s="13" t="s">
        <v>35</v>
      </c>
      <c r="AX1252" s="13" t="s">
        <v>78</v>
      </c>
      <c r="AY1252" s="243" t="s">
        <v>153</v>
      </c>
    </row>
    <row r="1253" s="13" customFormat="1">
      <c r="A1253" s="13"/>
      <c r="B1253" s="232"/>
      <c r="C1253" s="233"/>
      <c r="D1253" s="234" t="s">
        <v>163</v>
      </c>
      <c r="E1253" s="235" t="s">
        <v>1</v>
      </c>
      <c r="F1253" s="236" t="s">
        <v>1337</v>
      </c>
      <c r="G1253" s="233"/>
      <c r="H1253" s="237">
        <v>6.1799999999999997</v>
      </c>
      <c r="I1253" s="238"/>
      <c r="J1253" s="233"/>
      <c r="K1253" s="233"/>
      <c r="L1253" s="239"/>
      <c r="M1253" s="240"/>
      <c r="N1253" s="241"/>
      <c r="O1253" s="241"/>
      <c r="P1253" s="241"/>
      <c r="Q1253" s="241"/>
      <c r="R1253" s="241"/>
      <c r="S1253" s="241"/>
      <c r="T1253" s="242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3" t="s">
        <v>163</v>
      </c>
      <c r="AU1253" s="243" t="s">
        <v>88</v>
      </c>
      <c r="AV1253" s="13" t="s">
        <v>88</v>
      </c>
      <c r="AW1253" s="13" t="s">
        <v>35</v>
      </c>
      <c r="AX1253" s="13" t="s">
        <v>78</v>
      </c>
      <c r="AY1253" s="243" t="s">
        <v>153</v>
      </c>
    </row>
    <row r="1254" s="14" customFormat="1">
      <c r="A1254" s="14"/>
      <c r="B1254" s="244"/>
      <c r="C1254" s="245"/>
      <c r="D1254" s="234" t="s">
        <v>163</v>
      </c>
      <c r="E1254" s="246" t="s">
        <v>1</v>
      </c>
      <c r="F1254" s="247" t="s">
        <v>167</v>
      </c>
      <c r="G1254" s="245"/>
      <c r="H1254" s="248">
        <v>343.44999999999999</v>
      </c>
      <c r="I1254" s="249"/>
      <c r="J1254" s="245"/>
      <c r="K1254" s="245"/>
      <c r="L1254" s="250"/>
      <c r="M1254" s="251"/>
      <c r="N1254" s="252"/>
      <c r="O1254" s="252"/>
      <c r="P1254" s="252"/>
      <c r="Q1254" s="252"/>
      <c r="R1254" s="252"/>
      <c r="S1254" s="252"/>
      <c r="T1254" s="253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4" t="s">
        <v>163</v>
      </c>
      <c r="AU1254" s="254" t="s">
        <v>88</v>
      </c>
      <c r="AV1254" s="14" t="s">
        <v>161</v>
      </c>
      <c r="AW1254" s="14" t="s">
        <v>35</v>
      </c>
      <c r="AX1254" s="14" t="s">
        <v>86</v>
      </c>
      <c r="AY1254" s="254" t="s">
        <v>153</v>
      </c>
    </row>
    <row r="1255" s="2" customFormat="1" ht="24.15" customHeight="1">
      <c r="A1255" s="39"/>
      <c r="B1255" s="40"/>
      <c r="C1255" s="268" t="s">
        <v>1821</v>
      </c>
      <c r="D1255" s="268" t="s">
        <v>509</v>
      </c>
      <c r="E1255" s="269" t="s">
        <v>1822</v>
      </c>
      <c r="F1255" s="270" t="s">
        <v>1823</v>
      </c>
      <c r="G1255" s="271" t="s">
        <v>170</v>
      </c>
      <c r="H1255" s="272">
        <v>360.62299999999999</v>
      </c>
      <c r="I1255" s="273"/>
      <c r="J1255" s="274">
        <f>ROUND(I1255*H1255,2)</f>
        <v>0</v>
      </c>
      <c r="K1255" s="270" t="s">
        <v>160</v>
      </c>
      <c r="L1255" s="275"/>
      <c r="M1255" s="276" t="s">
        <v>1</v>
      </c>
      <c r="N1255" s="277" t="s">
        <v>43</v>
      </c>
      <c r="O1255" s="92"/>
      <c r="P1255" s="228">
        <f>O1255*H1255</f>
        <v>0</v>
      </c>
      <c r="Q1255" s="228">
        <v>0.00038999999999999999</v>
      </c>
      <c r="R1255" s="228">
        <f>Q1255*H1255</f>
        <v>0.14064297000000001</v>
      </c>
      <c r="S1255" s="228">
        <v>0</v>
      </c>
      <c r="T1255" s="229">
        <f>S1255*H1255</f>
        <v>0</v>
      </c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R1255" s="230" t="s">
        <v>332</v>
      </c>
      <c r="AT1255" s="230" t="s">
        <v>509</v>
      </c>
      <c r="AU1255" s="230" t="s">
        <v>88</v>
      </c>
      <c r="AY1255" s="18" t="s">
        <v>153</v>
      </c>
      <c r="BE1255" s="231">
        <f>IF(N1255="základní",J1255,0)</f>
        <v>0</v>
      </c>
      <c r="BF1255" s="231">
        <f>IF(N1255="snížená",J1255,0)</f>
        <v>0</v>
      </c>
      <c r="BG1255" s="231">
        <f>IF(N1255="zákl. přenesená",J1255,0)</f>
        <v>0</v>
      </c>
      <c r="BH1255" s="231">
        <f>IF(N1255="sníž. přenesená",J1255,0)</f>
        <v>0</v>
      </c>
      <c r="BI1255" s="231">
        <f>IF(N1255="nulová",J1255,0)</f>
        <v>0</v>
      </c>
      <c r="BJ1255" s="18" t="s">
        <v>86</v>
      </c>
      <c r="BK1255" s="231">
        <f>ROUND(I1255*H1255,2)</f>
        <v>0</v>
      </c>
      <c r="BL1255" s="18" t="s">
        <v>240</v>
      </c>
      <c r="BM1255" s="230" t="s">
        <v>1824</v>
      </c>
    </row>
    <row r="1256" s="13" customFormat="1">
      <c r="A1256" s="13"/>
      <c r="B1256" s="232"/>
      <c r="C1256" s="233"/>
      <c r="D1256" s="234" t="s">
        <v>163</v>
      </c>
      <c r="E1256" s="233"/>
      <c r="F1256" s="236" t="s">
        <v>1825</v>
      </c>
      <c r="G1256" s="233"/>
      <c r="H1256" s="237">
        <v>360.62299999999999</v>
      </c>
      <c r="I1256" s="238"/>
      <c r="J1256" s="233"/>
      <c r="K1256" s="233"/>
      <c r="L1256" s="239"/>
      <c r="M1256" s="240"/>
      <c r="N1256" s="241"/>
      <c r="O1256" s="241"/>
      <c r="P1256" s="241"/>
      <c r="Q1256" s="241"/>
      <c r="R1256" s="241"/>
      <c r="S1256" s="241"/>
      <c r="T1256" s="242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3" t="s">
        <v>163</v>
      </c>
      <c r="AU1256" s="243" t="s">
        <v>88</v>
      </c>
      <c r="AV1256" s="13" t="s">
        <v>88</v>
      </c>
      <c r="AW1256" s="13" t="s">
        <v>4</v>
      </c>
      <c r="AX1256" s="13" t="s">
        <v>86</v>
      </c>
      <c r="AY1256" s="243" t="s">
        <v>153</v>
      </c>
    </row>
    <row r="1257" s="2" customFormat="1" ht="24.15" customHeight="1">
      <c r="A1257" s="39"/>
      <c r="B1257" s="40"/>
      <c r="C1257" s="219" t="s">
        <v>1826</v>
      </c>
      <c r="D1257" s="219" t="s">
        <v>156</v>
      </c>
      <c r="E1257" s="220" t="s">
        <v>1827</v>
      </c>
      <c r="F1257" s="221" t="s">
        <v>1828</v>
      </c>
      <c r="G1257" s="222" t="s">
        <v>170</v>
      </c>
      <c r="H1257" s="223">
        <v>699.27999999999997</v>
      </c>
      <c r="I1257" s="224"/>
      <c r="J1257" s="225">
        <f>ROUND(I1257*H1257,2)</f>
        <v>0</v>
      </c>
      <c r="K1257" s="221" t="s">
        <v>160</v>
      </c>
      <c r="L1257" s="45"/>
      <c r="M1257" s="226" t="s">
        <v>1</v>
      </c>
      <c r="N1257" s="227" t="s">
        <v>43</v>
      </c>
      <c r="O1257" s="92"/>
      <c r="P1257" s="228">
        <f>O1257*H1257</f>
        <v>0</v>
      </c>
      <c r="Q1257" s="228">
        <v>1.0000000000000001E-05</v>
      </c>
      <c r="R1257" s="228">
        <f>Q1257*H1257</f>
        <v>0.0069928000000000004</v>
      </c>
      <c r="S1257" s="228">
        <v>0</v>
      </c>
      <c r="T1257" s="229">
        <f>S1257*H1257</f>
        <v>0</v>
      </c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R1257" s="230" t="s">
        <v>240</v>
      </c>
      <c r="AT1257" s="230" t="s">
        <v>156</v>
      </c>
      <c r="AU1257" s="230" t="s">
        <v>88</v>
      </c>
      <c r="AY1257" s="18" t="s">
        <v>153</v>
      </c>
      <c r="BE1257" s="231">
        <f>IF(N1257="základní",J1257,0)</f>
        <v>0</v>
      </c>
      <c r="BF1257" s="231">
        <f>IF(N1257="snížená",J1257,0)</f>
        <v>0</v>
      </c>
      <c r="BG1257" s="231">
        <f>IF(N1257="zákl. přenesená",J1257,0)</f>
        <v>0</v>
      </c>
      <c r="BH1257" s="231">
        <f>IF(N1257="sníž. přenesená",J1257,0)</f>
        <v>0</v>
      </c>
      <c r="BI1257" s="231">
        <f>IF(N1257="nulová",J1257,0)</f>
        <v>0</v>
      </c>
      <c r="BJ1257" s="18" t="s">
        <v>86</v>
      </c>
      <c r="BK1257" s="231">
        <f>ROUND(I1257*H1257,2)</f>
        <v>0</v>
      </c>
      <c r="BL1257" s="18" t="s">
        <v>240</v>
      </c>
      <c r="BM1257" s="230" t="s">
        <v>1829</v>
      </c>
    </row>
    <row r="1258" s="13" customFormat="1">
      <c r="A1258" s="13"/>
      <c r="B1258" s="232"/>
      <c r="C1258" s="233"/>
      <c r="D1258" s="234" t="s">
        <v>163</v>
      </c>
      <c r="E1258" s="235" t="s">
        <v>1</v>
      </c>
      <c r="F1258" s="236" t="s">
        <v>1306</v>
      </c>
      <c r="G1258" s="233"/>
      <c r="H1258" s="237">
        <v>8.3100000000000005</v>
      </c>
      <c r="I1258" s="238"/>
      <c r="J1258" s="233"/>
      <c r="K1258" s="233"/>
      <c r="L1258" s="239"/>
      <c r="M1258" s="240"/>
      <c r="N1258" s="241"/>
      <c r="O1258" s="241"/>
      <c r="P1258" s="241"/>
      <c r="Q1258" s="241"/>
      <c r="R1258" s="241"/>
      <c r="S1258" s="241"/>
      <c r="T1258" s="242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3" t="s">
        <v>163</v>
      </c>
      <c r="AU1258" s="243" t="s">
        <v>88</v>
      </c>
      <c r="AV1258" s="13" t="s">
        <v>88</v>
      </c>
      <c r="AW1258" s="13" t="s">
        <v>35</v>
      </c>
      <c r="AX1258" s="13" t="s">
        <v>78</v>
      </c>
      <c r="AY1258" s="243" t="s">
        <v>153</v>
      </c>
    </row>
    <row r="1259" s="13" customFormat="1">
      <c r="A1259" s="13"/>
      <c r="B1259" s="232"/>
      <c r="C1259" s="233"/>
      <c r="D1259" s="234" t="s">
        <v>163</v>
      </c>
      <c r="E1259" s="235" t="s">
        <v>1</v>
      </c>
      <c r="F1259" s="236" t="s">
        <v>1317</v>
      </c>
      <c r="G1259" s="233"/>
      <c r="H1259" s="237">
        <v>12.880000000000001</v>
      </c>
      <c r="I1259" s="238"/>
      <c r="J1259" s="233"/>
      <c r="K1259" s="233"/>
      <c r="L1259" s="239"/>
      <c r="M1259" s="240"/>
      <c r="N1259" s="241"/>
      <c r="O1259" s="241"/>
      <c r="P1259" s="241"/>
      <c r="Q1259" s="241"/>
      <c r="R1259" s="241"/>
      <c r="S1259" s="241"/>
      <c r="T1259" s="242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3" t="s">
        <v>163</v>
      </c>
      <c r="AU1259" s="243" t="s">
        <v>88</v>
      </c>
      <c r="AV1259" s="13" t="s">
        <v>88</v>
      </c>
      <c r="AW1259" s="13" t="s">
        <v>35</v>
      </c>
      <c r="AX1259" s="13" t="s">
        <v>78</v>
      </c>
      <c r="AY1259" s="243" t="s">
        <v>153</v>
      </c>
    </row>
    <row r="1260" s="13" customFormat="1">
      <c r="A1260" s="13"/>
      <c r="B1260" s="232"/>
      <c r="C1260" s="233"/>
      <c r="D1260" s="234" t="s">
        <v>163</v>
      </c>
      <c r="E1260" s="235" t="s">
        <v>1</v>
      </c>
      <c r="F1260" s="236" t="s">
        <v>1307</v>
      </c>
      <c r="G1260" s="233"/>
      <c r="H1260" s="237">
        <v>26.510000000000002</v>
      </c>
      <c r="I1260" s="238"/>
      <c r="J1260" s="233"/>
      <c r="K1260" s="233"/>
      <c r="L1260" s="239"/>
      <c r="M1260" s="240"/>
      <c r="N1260" s="241"/>
      <c r="O1260" s="241"/>
      <c r="P1260" s="241"/>
      <c r="Q1260" s="241"/>
      <c r="R1260" s="241"/>
      <c r="S1260" s="241"/>
      <c r="T1260" s="242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3" t="s">
        <v>163</v>
      </c>
      <c r="AU1260" s="243" t="s">
        <v>88</v>
      </c>
      <c r="AV1260" s="13" t="s">
        <v>88</v>
      </c>
      <c r="AW1260" s="13" t="s">
        <v>35</v>
      </c>
      <c r="AX1260" s="13" t="s">
        <v>78</v>
      </c>
      <c r="AY1260" s="243" t="s">
        <v>153</v>
      </c>
    </row>
    <row r="1261" s="13" customFormat="1">
      <c r="A1261" s="13"/>
      <c r="B1261" s="232"/>
      <c r="C1261" s="233"/>
      <c r="D1261" s="234" t="s">
        <v>163</v>
      </c>
      <c r="E1261" s="235" t="s">
        <v>1</v>
      </c>
      <c r="F1261" s="236" t="s">
        <v>950</v>
      </c>
      <c r="G1261" s="233"/>
      <c r="H1261" s="237">
        <v>24.059999999999999</v>
      </c>
      <c r="I1261" s="238"/>
      <c r="J1261" s="233"/>
      <c r="K1261" s="233"/>
      <c r="L1261" s="239"/>
      <c r="M1261" s="240"/>
      <c r="N1261" s="241"/>
      <c r="O1261" s="241"/>
      <c r="P1261" s="241"/>
      <c r="Q1261" s="241"/>
      <c r="R1261" s="241"/>
      <c r="S1261" s="241"/>
      <c r="T1261" s="242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3" t="s">
        <v>163</v>
      </c>
      <c r="AU1261" s="243" t="s">
        <v>88</v>
      </c>
      <c r="AV1261" s="13" t="s">
        <v>88</v>
      </c>
      <c r="AW1261" s="13" t="s">
        <v>35</v>
      </c>
      <c r="AX1261" s="13" t="s">
        <v>78</v>
      </c>
      <c r="AY1261" s="243" t="s">
        <v>153</v>
      </c>
    </row>
    <row r="1262" s="13" customFormat="1">
      <c r="A1262" s="13"/>
      <c r="B1262" s="232"/>
      <c r="C1262" s="233"/>
      <c r="D1262" s="234" t="s">
        <v>163</v>
      </c>
      <c r="E1262" s="235" t="s">
        <v>1</v>
      </c>
      <c r="F1262" s="236" t="s">
        <v>1308</v>
      </c>
      <c r="G1262" s="233"/>
      <c r="H1262" s="237">
        <v>21.07</v>
      </c>
      <c r="I1262" s="238"/>
      <c r="J1262" s="233"/>
      <c r="K1262" s="233"/>
      <c r="L1262" s="239"/>
      <c r="M1262" s="240"/>
      <c r="N1262" s="241"/>
      <c r="O1262" s="241"/>
      <c r="P1262" s="241"/>
      <c r="Q1262" s="241"/>
      <c r="R1262" s="241"/>
      <c r="S1262" s="241"/>
      <c r="T1262" s="242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3" t="s">
        <v>163</v>
      </c>
      <c r="AU1262" s="243" t="s">
        <v>88</v>
      </c>
      <c r="AV1262" s="13" t="s">
        <v>88</v>
      </c>
      <c r="AW1262" s="13" t="s">
        <v>35</v>
      </c>
      <c r="AX1262" s="13" t="s">
        <v>78</v>
      </c>
      <c r="AY1262" s="243" t="s">
        <v>153</v>
      </c>
    </row>
    <row r="1263" s="13" customFormat="1">
      <c r="A1263" s="13"/>
      <c r="B1263" s="232"/>
      <c r="C1263" s="233"/>
      <c r="D1263" s="234" t="s">
        <v>163</v>
      </c>
      <c r="E1263" s="235" t="s">
        <v>1</v>
      </c>
      <c r="F1263" s="236" t="s">
        <v>1318</v>
      </c>
      <c r="G1263" s="233"/>
      <c r="H1263" s="237">
        <v>74.560000000000002</v>
      </c>
      <c r="I1263" s="238"/>
      <c r="J1263" s="233"/>
      <c r="K1263" s="233"/>
      <c r="L1263" s="239"/>
      <c r="M1263" s="240"/>
      <c r="N1263" s="241"/>
      <c r="O1263" s="241"/>
      <c r="P1263" s="241"/>
      <c r="Q1263" s="241"/>
      <c r="R1263" s="241"/>
      <c r="S1263" s="241"/>
      <c r="T1263" s="242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3" t="s">
        <v>163</v>
      </c>
      <c r="AU1263" s="243" t="s">
        <v>88</v>
      </c>
      <c r="AV1263" s="13" t="s">
        <v>88</v>
      </c>
      <c r="AW1263" s="13" t="s">
        <v>35</v>
      </c>
      <c r="AX1263" s="13" t="s">
        <v>78</v>
      </c>
      <c r="AY1263" s="243" t="s">
        <v>153</v>
      </c>
    </row>
    <row r="1264" s="13" customFormat="1">
      <c r="A1264" s="13"/>
      <c r="B1264" s="232"/>
      <c r="C1264" s="233"/>
      <c r="D1264" s="234" t="s">
        <v>163</v>
      </c>
      <c r="E1264" s="235" t="s">
        <v>1</v>
      </c>
      <c r="F1264" s="236" t="s">
        <v>1319</v>
      </c>
      <c r="G1264" s="233"/>
      <c r="H1264" s="237">
        <v>48.439999999999998</v>
      </c>
      <c r="I1264" s="238"/>
      <c r="J1264" s="233"/>
      <c r="K1264" s="233"/>
      <c r="L1264" s="239"/>
      <c r="M1264" s="240"/>
      <c r="N1264" s="241"/>
      <c r="O1264" s="241"/>
      <c r="P1264" s="241"/>
      <c r="Q1264" s="241"/>
      <c r="R1264" s="241"/>
      <c r="S1264" s="241"/>
      <c r="T1264" s="24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3" t="s">
        <v>163</v>
      </c>
      <c r="AU1264" s="243" t="s">
        <v>88</v>
      </c>
      <c r="AV1264" s="13" t="s">
        <v>88</v>
      </c>
      <c r="AW1264" s="13" t="s">
        <v>35</v>
      </c>
      <c r="AX1264" s="13" t="s">
        <v>78</v>
      </c>
      <c r="AY1264" s="243" t="s">
        <v>153</v>
      </c>
    </row>
    <row r="1265" s="13" customFormat="1">
      <c r="A1265" s="13"/>
      <c r="B1265" s="232"/>
      <c r="C1265" s="233"/>
      <c r="D1265" s="234" t="s">
        <v>163</v>
      </c>
      <c r="E1265" s="235" t="s">
        <v>1</v>
      </c>
      <c r="F1265" s="236" t="s">
        <v>1320</v>
      </c>
      <c r="G1265" s="233"/>
      <c r="H1265" s="237">
        <v>21.73</v>
      </c>
      <c r="I1265" s="238"/>
      <c r="J1265" s="233"/>
      <c r="K1265" s="233"/>
      <c r="L1265" s="239"/>
      <c r="M1265" s="240"/>
      <c r="N1265" s="241"/>
      <c r="O1265" s="241"/>
      <c r="P1265" s="241"/>
      <c r="Q1265" s="241"/>
      <c r="R1265" s="241"/>
      <c r="S1265" s="241"/>
      <c r="T1265" s="242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3" t="s">
        <v>163</v>
      </c>
      <c r="AU1265" s="243" t="s">
        <v>88</v>
      </c>
      <c r="AV1265" s="13" t="s">
        <v>88</v>
      </c>
      <c r="AW1265" s="13" t="s">
        <v>35</v>
      </c>
      <c r="AX1265" s="13" t="s">
        <v>78</v>
      </c>
      <c r="AY1265" s="243" t="s">
        <v>153</v>
      </c>
    </row>
    <row r="1266" s="13" customFormat="1">
      <c r="A1266" s="13"/>
      <c r="B1266" s="232"/>
      <c r="C1266" s="233"/>
      <c r="D1266" s="234" t="s">
        <v>163</v>
      </c>
      <c r="E1266" s="235" t="s">
        <v>1</v>
      </c>
      <c r="F1266" s="236" t="s">
        <v>1309</v>
      </c>
      <c r="G1266" s="233"/>
      <c r="H1266" s="237">
        <v>13.210000000000001</v>
      </c>
      <c r="I1266" s="238"/>
      <c r="J1266" s="233"/>
      <c r="K1266" s="233"/>
      <c r="L1266" s="239"/>
      <c r="M1266" s="240"/>
      <c r="N1266" s="241"/>
      <c r="O1266" s="241"/>
      <c r="P1266" s="241"/>
      <c r="Q1266" s="241"/>
      <c r="R1266" s="241"/>
      <c r="S1266" s="241"/>
      <c r="T1266" s="242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3" t="s">
        <v>163</v>
      </c>
      <c r="AU1266" s="243" t="s">
        <v>88</v>
      </c>
      <c r="AV1266" s="13" t="s">
        <v>88</v>
      </c>
      <c r="AW1266" s="13" t="s">
        <v>35</v>
      </c>
      <c r="AX1266" s="13" t="s">
        <v>78</v>
      </c>
      <c r="AY1266" s="243" t="s">
        <v>153</v>
      </c>
    </row>
    <row r="1267" s="13" customFormat="1">
      <c r="A1267" s="13"/>
      <c r="B1267" s="232"/>
      <c r="C1267" s="233"/>
      <c r="D1267" s="234" t="s">
        <v>163</v>
      </c>
      <c r="E1267" s="235" t="s">
        <v>1</v>
      </c>
      <c r="F1267" s="236" t="s">
        <v>1310</v>
      </c>
      <c r="G1267" s="233"/>
      <c r="H1267" s="237">
        <v>2.7599999999999998</v>
      </c>
      <c r="I1267" s="238"/>
      <c r="J1267" s="233"/>
      <c r="K1267" s="233"/>
      <c r="L1267" s="239"/>
      <c r="M1267" s="240"/>
      <c r="N1267" s="241"/>
      <c r="O1267" s="241"/>
      <c r="P1267" s="241"/>
      <c r="Q1267" s="241"/>
      <c r="R1267" s="241"/>
      <c r="S1267" s="241"/>
      <c r="T1267" s="242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3" t="s">
        <v>163</v>
      </c>
      <c r="AU1267" s="243" t="s">
        <v>88</v>
      </c>
      <c r="AV1267" s="13" t="s">
        <v>88</v>
      </c>
      <c r="AW1267" s="13" t="s">
        <v>35</v>
      </c>
      <c r="AX1267" s="13" t="s">
        <v>78</v>
      </c>
      <c r="AY1267" s="243" t="s">
        <v>153</v>
      </c>
    </row>
    <row r="1268" s="13" customFormat="1">
      <c r="A1268" s="13"/>
      <c r="B1268" s="232"/>
      <c r="C1268" s="233"/>
      <c r="D1268" s="234" t="s">
        <v>163</v>
      </c>
      <c r="E1268" s="235" t="s">
        <v>1</v>
      </c>
      <c r="F1268" s="236" t="s">
        <v>1311</v>
      </c>
      <c r="G1268" s="233"/>
      <c r="H1268" s="237">
        <v>4.0899999999999999</v>
      </c>
      <c r="I1268" s="238"/>
      <c r="J1268" s="233"/>
      <c r="K1268" s="233"/>
      <c r="L1268" s="239"/>
      <c r="M1268" s="240"/>
      <c r="N1268" s="241"/>
      <c r="O1268" s="241"/>
      <c r="P1268" s="241"/>
      <c r="Q1268" s="241"/>
      <c r="R1268" s="241"/>
      <c r="S1268" s="241"/>
      <c r="T1268" s="242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3" t="s">
        <v>163</v>
      </c>
      <c r="AU1268" s="243" t="s">
        <v>88</v>
      </c>
      <c r="AV1268" s="13" t="s">
        <v>88</v>
      </c>
      <c r="AW1268" s="13" t="s">
        <v>35</v>
      </c>
      <c r="AX1268" s="13" t="s">
        <v>78</v>
      </c>
      <c r="AY1268" s="243" t="s">
        <v>153</v>
      </c>
    </row>
    <row r="1269" s="13" customFormat="1">
      <c r="A1269" s="13"/>
      <c r="B1269" s="232"/>
      <c r="C1269" s="233"/>
      <c r="D1269" s="234" t="s">
        <v>163</v>
      </c>
      <c r="E1269" s="235" t="s">
        <v>1</v>
      </c>
      <c r="F1269" s="236" t="s">
        <v>1321</v>
      </c>
      <c r="G1269" s="233"/>
      <c r="H1269" s="237">
        <v>8.2699999999999996</v>
      </c>
      <c r="I1269" s="238"/>
      <c r="J1269" s="233"/>
      <c r="K1269" s="233"/>
      <c r="L1269" s="239"/>
      <c r="M1269" s="240"/>
      <c r="N1269" s="241"/>
      <c r="O1269" s="241"/>
      <c r="P1269" s="241"/>
      <c r="Q1269" s="241"/>
      <c r="R1269" s="241"/>
      <c r="S1269" s="241"/>
      <c r="T1269" s="242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3" t="s">
        <v>163</v>
      </c>
      <c r="AU1269" s="243" t="s">
        <v>88</v>
      </c>
      <c r="AV1269" s="13" t="s">
        <v>88</v>
      </c>
      <c r="AW1269" s="13" t="s">
        <v>35</v>
      </c>
      <c r="AX1269" s="13" t="s">
        <v>78</v>
      </c>
      <c r="AY1269" s="243" t="s">
        <v>153</v>
      </c>
    </row>
    <row r="1270" s="13" customFormat="1">
      <c r="A1270" s="13"/>
      <c r="B1270" s="232"/>
      <c r="C1270" s="233"/>
      <c r="D1270" s="234" t="s">
        <v>163</v>
      </c>
      <c r="E1270" s="235" t="s">
        <v>1</v>
      </c>
      <c r="F1270" s="236" t="s">
        <v>1312</v>
      </c>
      <c r="G1270" s="233"/>
      <c r="H1270" s="237">
        <v>2.04</v>
      </c>
      <c r="I1270" s="238"/>
      <c r="J1270" s="233"/>
      <c r="K1270" s="233"/>
      <c r="L1270" s="239"/>
      <c r="M1270" s="240"/>
      <c r="N1270" s="241"/>
      <c r="O1270" s="241"/>
      <c r="P1270" s="241"/>
      <c r="Q1270" s="241"/>
      <c r="R1270" s="241"/>
      <c r="S1270" s="241"/>
      <c r="T1270" s="242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3" t="s">
        <v>163</v>
      </c>
      <c r="AU1270" s="243" t="s">
        <v>88</v>
      </c>
      <c r="AV1270" s="13" t="s">
        <v>88</v>
      </c>
      <c r="AW1270" s="13" t="s">
        <v>35</v>
      </c>
      <c r="AX1270" s="13" t="s">
        <v>78</v>
      </c>
      <c r="AY1270" s="243" t="s">
        <v>153</v>
      </c>
    </row>
    <row r="1271" s="13" customFormat="1">
      <c r="A1271" s="13"/>
      <c r="B1271" s="232"/>
      <c r="C1271" s="233"/>
      <c r="D1271" s="234" t="s">
        <v>163</v>
      </c>
      <c r="E1271" s="235" t="s">
        <v>1</v>
      </c>
      <c r="F1271" s="236" t="s">
        <v>1313</v>
      </c>
      <c r="G1271" s="233"/>
      <c r="H1271" s="237">
        <v>9.5999999999999996</v>
      </c>
      <c r="I1271" s="238"/>
      <c r="J1271" s="233"/>
      <c r="K1271" s="233"/>
      <c r="L1271" s="239"/>
      <c r="M1271" s="240"/>
      <c r="N1271" s="241"/>
      <c r="O1271" s="241"/>
      <c r="P1271" s="241"/>
      <c r="Q1271" s="241"/>
      <c r="R1271" s="241"/>
      <c r="S1271" s="241"/>
      <c r="T1271" s="242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3" t="s">
        <v>163</v>
      </c>
      <c r="AU1271" s="243" t="s">
        <v>88</v>
      </c>
      <c r="AV1271" s="13" t="s">
        <v>88</v>
      </c>
      <c r="AW1271" s="13" t="s">
        <v>35</v>
      </c>
      <c r="AX1271" s="13" t="s">
        <v>78</v>
      </c>
      <c r="AY1271" s="243" t="s">
        <v>153</v>
      </c>
    </row>
    <row r="1272" s="13" customFormat="1">
      <c r="A1272" s="13"/>
      <c r="B1272" s="232"/>
      <c r="C1272" s="233"/>
      <c r="D1272" s="234" t="s">
        <v>163</v>
      </c>
      <c r="E1272" s="235" t="s">
        <v>1</v>
      </c>
      <c r="F1272" s="236" t="s">
        <v>1314</v>
      </c>
      <c r="G1272" s="233"/>
      <c r="H1272" s="237">
        <v>50.07</v>
      </c>
      <c r="I1272" s="238"/>
      <c r="J1272" s="233"/>
      <c r="K1272" s="233"/>
      <c r="L1272" s="239"/>
      <c r="M1272" s="240"/>
      <c r="N1272" s="241"/>
      <c r="O1272" s="241"/>
      <c r="P1272" s="241"/>
      <c r="Q1272" s="241"/>
      <c r="R1272" s="241"/>
      <c r="S1272" s="241"/>
      <c r="T1272" s="242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3" t="s">
        <v>163</v>
      </c>
      <c r="AU1272" s="243" t="s">
        <v>88</v>
      </c>
      <c r="AV1272" s="13" t="s">
        <v>88</v>
      </c>
      <c r="AW1272" s="13" t="s">
        <v>35</v>
      </c>
      <c r="AX1272" s="13" t="s">
        <v>78</v>
      </c>
      <c r="AY1272" s="243" t="s">
        <v>153</v>
      </c>
    </row>
    <row r="1273" s="13" customFormat="1">
      <c r="A1273" s="13"/>
      <c r="B1273" s="232"/>
      <c r="C1273" s="233"/>
      <c r="D1273" s="234" t="s">
        <v>163</v>
      </c>
      <c r="E1273" s="235" t="s">
        <v>1</v>
      </c>
      <c r="F1273" s="236" t="s">
        <v>952</v>
      </c>
      <c r="G1273" s="233"/>
      <c r="H1273" s="237">
        <v>15.6</v>
      </c>
      <c r="I1273" s="238"/>
      <c r="J1273" s="233"/>
      <c r="K1273" s="233"/>
      <c r="L1273" s="239"/>
      <c r="M1273" s="240"/>
      <c r="N1273" s="241"/>
      <c r="O1273" s="241"/>
      <c r="P1273" s="241"/>
      <c r="Q1273" s="241"/>
      <c r="R1273" s="241"/>
      <c r="S1273" s="241"/>
      <c r="T1273" s="242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3" t="s">
        <v>163</v>
      </c>
      <c r="AU1273" s="243" t="s">
        <v>88</v>
      </c>
      <c r="AV1273" s="13" t="s">
        <v>88</v>
      </c>
      <c r="AW1273" s="13" t="s">
        <v>35</v>
      </c>
      <c r="AX1273" s="13" t="s">
        <v>78</v>
      </c>
      <c r="AY1273" s="243" t="s">
        <v>153</v>
      </c>
    </row>
    <row r="1274" s="13" customFormat="1">
      <c r="A1274" s="13"/>
      <c r="B1274" s="232"/>
      <c r="C1274" s="233"/>
      <c r="D1274" s="234" t="s">
        <v>163</v>
      </c>
      <c r="E1274" s="235" t="s">
        <v>1</v>
      </c>
      <c r="F1274" s="236" t="s">
        <v>1315</v>
      </c>
      <c r="G1274" s="233"/>
      <c r="H1274" s="237">
        <v>12.630000000000001</v>
      </c>
      <c r="I1274" s="238"/>
      <c r="J1274" s="233"/>
      <c r="K1274" s="233"/>
      <c r="L1274" s="239"/>
      <c r="M1274" s="240"/>
      <c r="N1274" s="241"/>
      <c r="O1274" s="241"/>
      <c r="P1274" s="241"/>
      <c r="Q1274" s="241"/>
      <c r="R1274" s="241"/>
      <c r="S1274" s="241"/>
      <c r="T1274" s="242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3" t="s">
        <v>163</v>
      </c>
      <c r="AU1274" s="243" t="s">
        <v>88</v>
      </c>
      <c r="AV1274" s="13" t="s">
        <v>88</v>
      </c>
      <c r="AW1274" s="13" t="s">
        <v>35</v>
      </c>
      <c r="AX1274" s="13" t="s">
        <v>78</v>
      </c>
      <c r="AY1274" s="243" t="s">
        <v>153</v>
      </c>
    </row>
    <row r="1275" s="16" customFormat="1">
      <c r="A1275" s="16"/>
      <c r="B1275" s="278"/>
      <c r="C1275" s="279"/>
      <c r="D1275" s="234" t="s">
        <v>163</v>
      </c>
      <c r="E1275" s="280" t="s">
        <v>1</v>
      </c>
      <c r="F1275" s="281" t="s">
        <v>606</v>
      </c>
      <c r="G1275" s="279"/>
      <c r="H1275" s="282">
        <v>355.82999999999998</v>
      </c>
      <c r="I1275" s="283"/>
      <c r="J1275" s="279"/>
      <c r="K1275" s="279"/>
      <c r="L1275" s="284"/>
      <c r="M1275" s="285"/>
      <c r="N1275" s="286"/>
      <c r="O1275" s="286"/>
      <c r="P1275" s="286"/>
      <c r="Q1275" s="286"/>
      <c r="R1275" s="286"/>
      <c r="S1275" s="286"/>
      <c r="T1275" s="287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T1275" s="288" t="s">
        <v>163</v>
      </c>
      <c r="AU1275" s="288" t="s">
        <v>88</v>
      </c>
      <c r="AV1275" s="16" t="s">
        <v>173</v>
      </c>
      <c r="AW1275" s="16" t="s">
        <v>35</v>
      </c>
      <c r="AX1275" s="16" t="s">
        <v>78</v>
      </c>
      <c r="AY1275" s="288" t="s">
        <v>153</v>
      </c>
    </row>
    <row r="1276" s="13" customFormat="1">
      <c r="A1276" s="13"/>
      <c r="B1276" s="232"/>
      <c r="C1276" s="233"/>
      <c r="D1276" s="234" t="s">
        <v>163</v>
      </c>
      <c r="E1276" s="235" t="s">
        <v>1</v>
      </c>
      <c r="F1276" s="236" t="s">
        <v>1330</v>
      </c>
      <c r="G1276" s="233"/>
      <c r="H1276" s="237">
        <v>22.260000000000002</v>
      </c>
      <c r="I1276" s="238"/>
      <c r="J1276" s="233"/>
      <c r="K1276" s="233"/>
      <c r="L1276" s="239"/>
      <c r="M1276" s="240"/>
      <c r="N1276" s="241"/>
      <c r="O1276" s="241"/>
      <c r="P1276" s="241"/>
      <c r="Q1276" s="241"/>
      <c r="R1276" s="241"/>
      <c r="S1276" s="241"/>
      <c r="T1276" s="242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3" t="s">
        <v>163</v>
      </c>
      <c r="AU1276" s="243" t="s">
        <v>88</v>
      </c>
      <c r="AV1276" s="13" t="s">
        <v>88</v>
      </c>
      <c r="AW1276" s="13" t="s">
        <v>35</v>
      </c>
      <c r="AX1276" s="13" t="s">
        <v>78</v>
      </c>
      <c r="AY1276" s="243" t="s">
        <v>153</v>
      </c>
    </row>
    <row r="1277" s="13" customFormat="1">
      <c r="A1277" s="13"/>
      <c r="B1277" s="232"/>
      <c r="C1277" s="233"/>
      <c r="D1277" s="234" t="s">
        <v>163</v>
      </c>
      <c r="E1277" s="235" t="s">
        <v>1</v>
      </c>
      <c r="F1277" s="236" t="s">
        <v>1323</v>
      </c>
      <c r="G1277" s="233"/>
      <c r="H1277" s="237">
        <v>26.57</v>
      </c>
      <c r="I1277" s="238"/>
      <c r="J1277" s="233"/>
      <c r="K1277" s="233"/>
      <c r="L1277" s="239"/>
      <c r="M1277" s="240"/>
      <c r="N1277" s="241"/>
      <c r="O1277" s="241"/>
      <c r="P1277" s="241"/>
      <c r="Q1277" s="241"/>
      <c r="R1277" s="241"/>
      <c r="S1277" s="241"/>
      <c r="T1277" s="242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3" t="s">
        <v>163</v>
      </c>
      <c r="AU1277" s="243" t="s">
        <v>88</v>
      </c>
      <c r="AV1277" s="13" t="s">
        <v>88</v>
      </c>
      <c r="AW1277" s="13" t="s">
        <v>35</v>
      </c>
      <c r="AX1277" s="13" t="s">
        <v>78</v>
      </c>
      <c r="AY1277" s="243" t="s">
        <v>153</v>
      </c>
    </row>
    <row r="1278" s="13" customFormat="1">
      <c r="A1278" s="13"/>
      <c r="B1278" s="232"/>
      <c r="C1278" s="233"/>
      <c r="D1278" s="234" t="s">
        <v>163</v>
      </c>
      <c r="E1278" s="235" t="s">
        <v>1</v>
      </c>
      <c r="F1278" s="236" t="s">
        <v>1331</v>
      </c>
      <c r="G1278" s="233"/>
      <c r="H1278" s="237">
        <v>38.219999999999999</v>
      </c>
      <c r="I1278" s="238"/>
      <c r="J1278" s="233"/>
      <c r="K1278" s="233"/>
      <c r="L1278" s="239"/>
      <c r="M1278" s="240"/>
      <c r="N1278" s="241"/>
      <c r="O1278" s="241"/>
      <c r="P1278" s="241"/>
      <c r="Q1278" s="241"/>
      <c r="R1278" s="241"/>
      <c r="S1278" s="241"/>
      <c r="T1278" s="242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3" t="s">
        <v>163</v>
      </c>
      <c r="AU1278" s="243" t="s">
        <v>88</v>
      </c>
      <c r="AV1278" s="13" t="s">
        <v>88</v>
      </c>
      <c r="AW1278" s="13" t="s">
        <v>35</v>
      </c>
      <c r="AX1278" s="13" t="s">
        <v>78</v>
      </c>
      <c r="AY1278" s="243" t="s">
        <v>153</v>
      </c>
    </row>
    <row r="1279" s="13" customFormat="1">
      <c r="A1279" s="13"/>
      <c r="B1279" s="232"/>
      <c r="C1279" s="233"/>
      <c r="D1279" s="234" t="s">
        <v>163</v>
      </c>
      <c r="E1279" s="235" t="s">
        <v>1</v>
      </c>
      <c r="F1279" s="236" t="s">
        <v>1332</v>
      </c>
      <c r="G1279" s="233"/>
      <c r="H1279" s="237">
        <v>74.560000000000002</v>
      </c>
      <c r="I1279" s="238"/>
      <c r="J1279" s="233"/>
      <c r="K1279" s="233"/>
      <c r="L1279" s="239"/>
      <c r="M1279" s="240"/>
      <c r="N1279" s="241"/>
      <c r="O1279" s="241"/>
      <c r="P1279" s="241"/>
      <c r="Q1279" s="241"/>
      <c r="R1279" s="241"/>
      <c r="S1279" s="241"/>
      <c r="T1279" s="242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3" t="s">
        <v>163</v>
      </c>
      <c r="AU1279" s="243" t="s">
        <v>88</v>
      </c>
      <c r="AV1279" s="13" t="s">
        <v>88</v>
      </c>
      <c r="AW1279" s="13" t="s">
        <v>35</v>
      </c>
      <c r="AX1279" s="13" t="s">
        <v>78</v>
      </c>
      <c r="AY1279" s="243" t="s">
        <v>153</v>
      </c>
    </row>
    <row r="1280" s="13" customFormat="1">
      <c r="A1280" s="13"/>
      <c r="B1280" s="232"/>
      <c r="C1280" s="233"/>
      <c r="D1280" s="234" t="s">
        <v>163</v>
      </c>
      <c r="E1280" s="235" t="s">
        <v>1</v>
      </c>
      <c r="F1280" s="236" t="s">
        <v>1333</v>
      </c>
      <c r="G1280" s="233"/>
      <c r="H1280" s="237">
        <v>48.439999999999998</v>
      </c>
      <c r="I1280" s="238"/>
      <c r="J1280" s="233"/>
      <c r="K1280" s="233"/>
      <c r="L1280" s="239"/>
      <c r="M1280" s="240"/>
      <c r="N1280" s="241"/>
      <c r="O1280" s="241"/>
      <c r="P1280" s="241"/>
      <c r="Q1280" s="241"/>
      <c r="R1280" s="241"/>
      <c r="S1280" s="241"/>
      <c r="T1280" s="242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3" t="s">
        <v>163</v>
      </c>
      <c r="AU1280" s="243" t="s">
        <v>88</v>
      </c>
      <c r="AV1280" s="13" t="s">
        <v>88</v>
      </c>
      <c r="AW1280" s="13" t="s">
        <v>35</v>
      </c>
      <c r="AX1280" s="13" t="s">
        <v>78</v>
      </c>
      <c r="AY1280" s="243" t="s">
        <v>153</v>
      </c>
    </row>
    <row r="1281" s="13" customFormat="1">
      <c r="A1281" s="13"/>
      <c r="B1281" s="232"/>
      <c r="C1281" s="233"/>
      <c r="D1281" s="234" t="s">
        <v>163</v>
      </c>
      <c r="E1281" s="235" t="s">
        <v>1</v>
      </c>
      <c r="F1281" s="236" t="s">
        <v>1334</v>
      </c>
      <c r="G1281" s="233"/>
      <c r="H1281" s="237">
        <v>21.84</v>
      </c>
      <c r="I1281" s="238"/>
      <c r="J1281" s="233"/>
      <c r="K1281" s="233"/>
      <c r="L1281" s="239"/>
      <c r="M1281" s="240"/>
      <c r="N1281" s="241"/>
      <c r="O1281" s="241"/>
      <c r="P1281" s="241"/>
      <c r="Q1281" s="241"/>
      <c r="R1281" s="241"/>
      <c r="S1281" s="241"/>
      <c r="T1281" s="242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3" t="s">
        <v>163</v>
      </c>
      <c r="AU1281" s="243" t="s">
        <v>88</v>
      </c>
      <c r="AV1281" s="13" t="s">
        <v>88</v>
      </c>
      <c r="AW1281" s="13" t="s">
        <v>35</v>
      </c>
      <c r="AX1281" s="13" t="s">
        <v>78</v>
      </c>
      <c r="AY1281" s="243" t="s">
        <v>153</v>
      </c>
    </row>
    <row r="1282" s="13" customFormat="1">
      <c r="A1282" s="13"/>
      <c r="B1282" s="232"/>
      <c r="C1282" s="233"/>
      <c r="D1282" s="234" t="s">
        <v>163</v>
      </c>
      <c r="E1282" s="235" t="s">
        <v>1</v>
      </c>
      <c r="F1282" s="236" t="s">
        <v>1324</v>
      </c>
      <c r="G1282" s="233"/>
      <c r="H1282" s="237">
        <v>13.220000000000001</v>
      </c>
      <c r="I1282" s="238"/>
      <c r="J1282" s="233"/>
      <c r="K1282" s="233"/>
      <c r="L1282" s="239"/>
      <c r="M1282" s="240"/>
      <c r="N1282" s="241"/>
      <c r="O1282" s="241"/>
      <c r="P1282" s="241"/>
      <c r="Q1282" s="241"/>
      <c r="R1282" s="241"/>
      <c r="S1282" s="241"/>
      <c r="T1282" s="242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3" t="s">
        <v>163</v>
      </c>
      <c r="AU1282" s="243" t="s">
        <v>88</v>
      </c>
      <c r="AV1282" s="13" t="s">
        <v>88</v>
      </c>
      <c r="AW1282" s="13" t="s">
        <v>35</v>
      </c>
      <c r="AX1282" s="13" t="s">
        <v>78</v>
      </c>
      <c r="AY1282" s="243" t="s">
        <v>153</v>
      </c>
    </row>
    <row r="1283" s="13" customFormat="1">
      <c r="A1283" s="13"/>
      <c r="B1283" s="232"/>
      <c r="C1283" s="233"/>
      <c r="D1283" s="234" t="s">
        <v>163</v>
      </c>
      <c r="E1283" s="235" t="s">
        <v>1</v>
      </c>
      <c r="F1283" s="236" t="s">
        <v>1325</v>
      </c>
      <c r="G1283" s="233"/>
      <c r="H1283" s="237">
        <v>6.4400000000000004</v>
      </c>
      <c r="I1283" s="238"/>
      <c r="J1283" s="233"/>
      <c r="K1283" s="233"/>
      <c r="L1283" s="239"/>
      <c r="M1283" s="240"/>
      <c r="N1283" s="241"/>
      <c r="O1283" s="241"/>
      <c r="P1283" s="241"/>
      <c r="Q1283" s="241"/>
      <c r="R1283" s="241"/>
      <c r="S1283" s="241"/>
      <c r="T1283" s="242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3" t="s">
        <v>163</v>
      </c>
      <c r="AU1283" s="243" t="s">
        <v>88</v>
      </c>
      <c r="AV1283" s="13" t="s">
        <v>88</v>
      </c>
      <c r="AW1283" s="13" t="s">
        <v>35</v>
      </c>
      <c r="AX1283" s="13" t="s">
        <v>78</v>
      </c>
      <c r="AY1283" s="243" t="s">
        <v>153</v>
      </c>
    </row>
    <row r="1284" s="13" customFormat="1">
      <c r="A1284" s="13"/>
      <c r="B1284" s="232"/>
      <c r="C1284" s="233"/>
      <c r="D1284" s="234" t="s">
        <v>163</v>
      </c>
      <c r="E1284" s="235" t="s">
        <v>1</v>
      </c>
      <c r="F1284" s="236" t="s">
        <v>1326</v>
      </c>
      <c r="G1284" s="233"/>
      <c r="H1284" s="237">
        <v>2.8500000000000001</v>
      </c>
      <c r="I1284" s="238"/>
      <c r="J1284" s="233"/>
      <c r="K1284" s="233"/>
      <c r="L1284" s="239"/>
      <c r="M1284" s="240"/>
      <c r="N1284" s="241"/>
      <c r="O1284" s="241"/>
      <c r="P1284" s="241"/>
      <c r="Q1284" s="241"/>
      <c r="R1284" s="241"/>
      <c r="S1284" s="241"/>
      <c r="T1284" s="242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3" t="s">
        <v>163</v>
      </c>
      <c r="AU1284" s="243" t="s">
        <v>88</v>
      </c>
      <c r="AV1284" s="13" t="s">
        <v>88</v>
      </c>
      <c r="AW1284" s="13" t="s">
        <v>35</v>
      </c>
      <c r="AX1284" s="13" t="s">
        <v>78</v>
      </c>
      <c r="AY1284" s="243" t="s">
        <v>153</v>
      </c>
    </row>
    <row r="1285" s="13" customFormat="1">
      <c r="A1285" s="13"/>
      <c r="B1285" s="232"/>
      <c r="C1285" s="233"/>
      <c r="D1285" s="234" t="s">
        <v>163</v>
      </c>
      <c r="E1285" s="235" t="s">
        <v>1</v>
      </c>
      <c r="F1285" s="236" t="s">
        <v>1335</v>
      </c>
      <c r="G1285" s="233"/>
      <c r="H1285" s="237">
        <v>17.219999999999999</v>
      </c>
      <c r="I1285" s="238"/>
      <c r="J1285" s="233"/>
      <c r="K1285" s="233"/>
      <c r="L1285" s="239"/>
      <c r="M1285" s="240"/>
      <c r="N1285" s="241"/>
      <c r="O1285" s="241"/>
      <c r="P1285" s="241"/>
      <c r="Q1285" s="241"/>
      <c r="R1285" s="241"/>
      <c r="S1285" s="241"/>
      <c r="T1285" s="242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3" t="s">
        <v>163</v>
      </c>
      <c r="AU1285" s="243" t="s">
        <v>88</v>
      </c>
      <c r="AV1285" s="13" t="s">
        <v>88</v>
      </c>
      <c r="AW1285" s="13" t="s">
        <v>35</v>
      </c>
      <c r="AX1285" s="13" t="s">
        <v>78</v>
      </c>
      <c r="AY1285" s="243" t="s">
        <v>153</v>
      </c>
    </row>
    <row r="1286" s="13" customFormat="1">
      <c r="A1286" s="13"/>
      <c r="B1286" s="232"/>
      <c r="C1286" s="233"/>
      <c r="D1286" s="234" t="s">
        <v>163</v>
      </c>
      <c r="E1286" s="235" t="s">
        <v>1</v>
      </c>
      <c r="F1286" s="236" t="s">
        <v>1327</v>
      </c>
      <c r="G1286" s="233"/>
      <c r="H1286" s="237">
        <v>36.560000000000002</v>
      </c>
      <c r="I1286" s="238"/>
      <c r="J1286" s="233"/>
      <c r="K1286" s="233"/>
      <c r="L1286" s="239"/>
      <c r="M1286" s="240"/>
      <c r="N1286" s="241"/>
      <c r="O1286" s="241"/>
      <c r="P1286" s="241"/>
      <c r="Q1286" s="241"/>
      <c r="R1286" s="241"/>
      <c r="S1286" s="241"/>
      <c r="T1286" s="242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3" t="s">
        <v>163</v>
      </c>
      <c r="AU1286" s="243" t="s">
        <v>88</v>
      </c>
      <c r="AV1286" s="13" t="s">
        <v>88</v>
      </c>
      <c r="AW1286" s="13" t="s">
        <v>35</v>
      </c>
      <c r="AX1286" s="13" t="s">
        <v>78</v>
      </c>
      <c r="AY1286" s="243" t="s">
        <v>153</v>
      </c>
    </row>
    <row r="1287" s="13" customFormat="1">
      <c r="A1287" s="13"/>
      <c r="B1287" s="232"/>
      <c r="C1287" s="233"/>
      <c r="D1287" s="234" t="s">
        <v>163</v>
      </c>
      <c r="E1287" s="235" t="s">
        <v>1</v>
      </c>
      <c r="F1287" s="236" t="s">
        <v>1328</v>
      </c>
      <c r="G1287" s="233"/>
      <c r="H1287" s="237">
        <v>7.4800000000000004</v>
      </c>
      <c r="I1287" s="238"/>
      <c r="J1287" s="233"/>
      <c r="K1287" s="233"/>
      <c r="L1287" s="239"/>
      <c r="M1287" s="240"/>
      <c r="N1287" s="241"/>
      <c r="O1287" s="241"/>
      <c r="P1287" s="241"/>
      <c r="Q1287" s="241"/>
      <c r="R1287" s="241"/>
      <c r="S1287" s="241"/>
      <c r="T1287" s="242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3" t="s">
        <v>163</v>
      </c>
      <c r="AU1287" s="243" t="s">
        <v>88</v>
      </c>
      <c r="AV1287" s="13" t="s">
        <v>88</v>
      </c>
      <c r="AW1287" s="13" t="s">
        <v>35</v>
      </c>
      <c r="AX1287" s="13" t="s">
        <v>78</v>
      </c>
      <c r="AY1287" s="243" t="s">
        <v>153</v>
      </c>
    </row>
    <row r="1288" s="13" customFormat="1">
      <c r="A1288" s="13"/>
      <c r="B1288" s="232"/>
      <c r="C1288" s="233"/>
      <c r="D1288" s="234" t="s">
        <v>163</v>
      </c>
      <c r="E1288" s="235" t="s">
        <v>1</v>
      </c>
      <c r="F1288" s="236" t="s">
        <v>1336</v>
      </c>
      <c r="G1288" s="233"/>
      <c r="H1288" s="237">
        <v>21.609999999999999</v>
      </c>
      <c r="I1288" s="238"/>
      <c r="J1288" s="233"/>
      <c r="K1288" s="233"/>
      <c r="L1288" s="239"/>
      <c r="M1288" s="240"/>
      <c r="N1288" s="241"/>
      <c r="O1288" s="241"/>
      <c r="P1288" s="241"/>
      <c r="Q1288" s="241"/>
      <c r="R1288" s="241"/>
      <c r="S1288" s="241"/>
      <c r="T1288" s="242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3" t="s">
        <v>163</v>
      </c>
      <c r="AU1288" s="243" t="s">
        <v>88</v>
      </c>
      <c r="AV1288" s="13" t="s">
        <v>88</v>
      </c>
      <c r="AW1288" s="13" t="s">
        <v>35</v>
      </c>
      <c r="AX1288" s="13" t="s">
        <v>78</v>
      </c>
      <c r="AY1288" s="243" t="s">
        <v>153</v>
      </c>
    </row>
    <row r="1289" s="13" customFormat="1">
      <c r="A1289" s="13"/>
      <c r="B1289" s="232"/>
      <c r="C1289" s="233"/>
      <c r="D1289" s="234" t="s">
        <v>163</v>
      </c>
      <c r="E1289" s="235" t="s">
        <v>1</v>
      </c>
      <c r="F1289" s="236" t="s">
        <v>1337</v>
      </c>
      <c r="G1289" s="233"/>
      <c r="H1289" s="237">
        <v>6.1799999999999997</v>
      </c>
      <c r="I1289" s="238"/>
      <c r="J1289" s="233"/>
      <c r="K1289" s="233"/>
      <c r="L1289" s="239"/>
      <c r="M1289" s="240"/>
      <c r="N1289" s="241"/>
      <c r="O1289" s="241"/>
      <c r="P1289" s="241"/>
      <c r="Q1289" s="241"/>
      <c r="R1289" s="241"/>
      <c r="S1289" s="241"/>
      <c r="T1289" s="242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3" t="s">
        <v>163</v>
      </c>
      <c r="AU1289" s="243" t="s">
        <v>88</v>
      </c>
      <c r="AV1289" s="13" t="s">
        <v>88</v>
      </c>
      <c r="AW1289" s="13" t="s">
        <v>35</v>
      </c>
      <c r="AX1289" s="13" t="s">
        <v>78</v>
      </c>
      <c r="AY1289" s="243" t="s">
        <v>153</v>
      </c>
    </row>
    <row r="1290" s="16" customFormat="1">
      <c r="A1290" s="16"/>
      <c r="B1290" s="278"/>
      <c r="C1290" s="279"/>
      <c r="D1290" s="234" t="s">
        <v>163</v>
      </c>
      <c r="E1290" s="280" t="s">
        <v>1</v>
      </c>
      <c r="F1290" s="281" t="s">
        <v>606</v>
      </c>
      <c r="G1290" s="279"/>
      <c r="H1290" s="282">
        <v>343.44999999999999</v>
      </c>
      <c r="I1290" s="283"/>
      <c r="J1290" s="279"/>
      <c r="K1290" s="279"/>
      <c r="L1290" s="284"/>
      <c r="M1290" s="285"/>
      <c r="N1290" s="286"/>
      <c r="O1290" s="286"/>
      <c r="P1290" s="286"/>
      <c r="Q1290" s="286"/>
      <c r="R1290" s="286"/>
      <c r="S1290" s="286"/>
      <c r="T1290" s="287"/>
      <c r="U1290" s="16"/>
      <c r="V1290" s="16"/>
      <c r="W1290" s="16"/>
      <c r="X1290" s="16"/>
      <c r="Y1290" s="16"/>
      <c r="Z1290" s="16"/>
      <c r="AA1290" s="16"/>
      <c r="AB1290" s="16"/>
      <c r="AC1290" s="16"/>
      <c r="AD1290" s="16"/>
      <c r="AE1290" s="16"/>
      <c r="AT1290" s="288" t="s">
        <v>163</v>
      </c>
      <c r="AU1290" s="288" t="s">
        <v>88</v>
      </c>
      <c r="AV1290" s="16" t="s">
        <v>173</v>
      </c>
      <c r="AW1290" s="16" t="s">
        <v>35</v>
      </c>
      <c r="AX1290" s="16" t="s">
        <v>78</v>
      </c>
      <c r="AY1290" s="288" t="s">
        <v>153</v>
      </c>
    </row>
    <row r="1291" s="14" customFormat="1">
      <c r="A1291" s="14"/>
      <c r="B1291" s="244"/>
      <c r="C1291" s="245"/>
      <c r="D1291" s="234" t="s">
        <v>163</v>
      </c>
      <c r="E1291" s="246" t="s">
        <v>1</v>
      </c>
      <c r="F1291" s="247" t="s">
        <v>167</v>
      </c>
      <c r="G1291" s="245"/>
      <c r="H1291" s="248">
        <v>699.27999999999997</v>
      </c>
      <c r="I1291" s="249"/>
      <c r="J1291" s="245"/>
      <c r="K1291" s="245"/>
      <c r="L1291" s="250"/>
      <c r="M1291" s="251"/>
      <c r="N1291" s="252"/>
      <c r="O1291" s="252"/>
      <c r="P1291" s="252"/>
      <c r="Q1291" s="252"/>
      <c r="R1291" s="252"/>
      <c r="S1291" s="252"/>
      <c r="T1291" s="253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4" t="s">
        <v>163</v>
      </c>
      <c r="AU1291" s="254" t="s">
        <v>88</v>
      </c>
      <c r="AV1291" s="14" t="s">
        <v>161</v>
      </c>
      <c r="AW1291" s="14" t="s">
        <v>35</v>
      </c>
      <c r="AX1291" s="14" t="s">
        <v>86</v>
      </c>
      <c r="AY1291" s="254" t="s">
        <v>153</v>
      </c>
    </row>
    <row r="1292" s="2" customFormat="1" ht="16.5" customHeight="1">
      <c r="A1292" s="39"/>
      <c r="B1292" s="40"/>
      <c r="C1292" s="268" t="s">
        <v>1830</v>
      </c>
      <c r="D1292" s="268" t="s">
        <v>509</v>
      </c>
      <c r="E1292" s="269" t="s">
        <v>1831</v>
      </c>
      <c r="F1292" s="270" t="s">
        <v>1832</v>
      </c>
      <c r="G1292" s="271" t="s">
        <v>170</v>
      </c>
      <c r="H1292" s="272">
        <v>769.20799999999997</v>
      </c>
      <c r="I1292" s="273"/>
      <c r="J1292" s="274">
        <f>ROUND(I1292*H1292,2)</f>
        <v>0</v>
      </c>
      <c r="K1292" s="270" t="s">
        <v>160</v>
      </c>
      <c r="L1292" s="275"/>
      <c r="M1292" s="276" t="s">
        <v>1</v>
      </c>
      <c r="N1292" s="277" t="s">
        <v>43</v>
      </c>
      <c r="O1292" s="92"/>
      <c r="P1292" s="228">
        <f>O1292*H1292</f>
        <v>0</v>
      </c>
      <c r="Q1292" s="228">
        <v>0.00012</v>
      </c>
      <c r="R1292" s="228">
        <f>Q1292*H1292</f>
        <v>0.092304960000000005</v>
      </c>
      <c r="S1292" s="228">
        <v>0</v>
      </c>
      <c r="T1292" s="229">
        <f>S1292*H1292</f>
        <v>0</v>
      </c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  <c r="AR1292" s="230" t="s">
        <v>332</v>
      </c>
      <c r="AT1292" s="230" t="s">
        <v>509</v>
      </c>
      <c r="AU1292" s="230" t="s">
        <v>88</v>
      </c>
      <c r="AY1292" s="18" t="s">
        <v>153</v>
      </c>
      <c r="BE1292" s="231">
        <f>IF(N1292="základní",J1292,0)</f>
        <v>0</v>
      </c>
      <c r="BF1292" s="231">
        <f>IF(N1292="snížená",J1292,0)</f>
        <v>0</v>
      </c>
      <c r="BG1292" s="231">
        <f>IF(N1292="zákl. přenesená",J1292,0)</f>
        <v>0</v>
      </c>
      <c r="BH1292" s="231">
        <f>IF(N1292="sníž. přenesená",J1292,0)</f>
        <v>0</v>
      </c>
      <c r="BI1292" s="231">
        <f>IF(N1292="nulová",J1292,0)</f>
        <v>0</v>
      </c>
      <c r="BJ1292" s="18" t="s">
        <v>86</v>
      </c>
      <c r="BK1292" s="231">
        <f>ROUND(I1292*H1292,2)</f>
        <v>0</v>
      </c>
      <c r="BL1292" s="18" t="s">
        <v>240</v>
      </c>
      <c r="BM1292" s="230" t="s">
        <v>1833</v>
      </c>
    </row>
    <row r="1293" s="13" customFormat="1">
      <c r="A1293" s="13"/>
      <c r="B1293" s="232"/>
      <c r="C1293" s="233"/>
      <c r="D1293" s="234" t="s">
        <v>163</v>
      </c>
      <c r="E1293" s="233"/>
      <c r="F1293" s="236" t="s">
        <v>1834</v>
      </c>
      <c r="G1293" s="233"/>
      <c r="H1293" s="237">
        <v>769.20799999999997</v>
      </c>
      <c r="I1293" s="238"/>
      <c r="J1293" s="233"/>
      <c r="K1293" s="233"/>
      <c r="L1293" s="239"/>
      <c r="M1293" s="240"/>
      <c r="N1293" s="241"/>
      <c r="O1293" s="241"/>
      <c r="P1293" s="241"/>
      <c r="Q1293" s="241"/>
      <c r="R1293" s="241"/>
      <c r="S1293" s="241"/>
      <c r="T1293" s="242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3" t="s">
        <v>163</v>
      </c>
      <c r="AU1293" s="243" t="s">
        <v>88</v>
      </c>
      <c r="AV1293" s="13" t="s">
        <v>88</v>
      </c>
      <c r="AW1293" s="13" t="s">
        <v>4</v>
      </c>
      <c r="AX1293" s="13" t="s">
        <v>86</v>
      </c>
      <c r="AY1293" s="243" t="s">
        <v>153</v>
      </c>
    </row>
    <row r="1294" s="2" customFormat="1" ht="24.15" customHeight="1">
      <c r="A1294" s="39"/>
      <c r="B1294" s="40"/>
      <c r="C1294" s="219" t="s">
        <v>1835</v>
      </c>
      <c r="D1294" s="219" t="s">
        <v>156</v>
      </c>
      <c r="E1294" s="220" t="s">
        <v>1836</v>
      </c>
      <c r="F1294" s="221" t="s">
        <v>1837</v>
      </c>
      <c r="G1294" s="222" t="s">
        <v>250</v>
      </c>
      <c r="H1294" s="223">
        <v>6.5430000000000001</v>
      </c>
      <c r="I1294" s="224"/>
      <c r="J1294" s="225">
        <f>ROUND(I1294*H1294,2)</f>
        <v>0</v>
      </c>
      <c r="K1294" s="221" t="s">
        <v>160</v>
      </c>
      <c r="L1294" s="45"/>
      <c r="M1294" s="226" t="s">
        <v>1</v>
      </c>
      <c r="N1294" s="227" t="s">
        <v>43</v>
      </c>
      <c r="O1294" s="92"/>
      <c r="P1294" s="228">
        <f>O1294*H1294</f>
        <v>0</v>
      </c>
      <c r="Q1294" s="228">
        <v>0</v>
      </c>
      <c r="R1294" s="228">
        <f>Q1294*H1294</f>
        <v>0</v>
      </c>
      <c r="S1294" s="228">
        <v>0</v>
      </c>
      <c r="T1294" s="229">
        <f>S1294*H1294</f>
        <v>0</v>
      </c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R1294" s="230" t="s">
        <v>240</v>
      </c>
      <c r="AT1294" s="230" t="s">
        <v>156</v>
      </c>
      <c r="AU1294" s="230" t="s">
        <v>88</v>
      </c>
      <c r="AY1294" s="18" t="s">
        <v>153</v>
      </c>
      <c r="BE1294" s="231">
        <f>IF(N1294="základní",J1294,0)</f>
        <v>0</v>
      </c>
      <c r="BF1294" s="231">
        <f>IF(N1294="snížená",J1294,0)</f>
        <v>0</v>
      </c>
      <c r="BG1294" s="231">
        <f>IF(N1294="zákl. přenesená",J1294,0)</f>
        <v>0</v>
      </c>
      <c r="BH1294" s="231">
        <f>IF(N1294="sníž. přenesená",J1294,0)</f>
        <v>0</v>
      </c>
      <c r="BI1294" s="231">
        <f>IF(N1294="nulová",J1294,0)</f>
        <v>0</v>
      </c>
      <c r="BJ1294" s="18" t="s">
        <v>86</v>
      </c>
      <c r="BK1294" s="231">
        <f>ROUND(I1294*H1294,2)</f>
        <v>0</v>
      </c>
      <c r="BL1294" s="18" t="s">
        <v>240</v>
      </c>
      <c r="BM1294" s="230" t="s">
        <v>1838</v>
      </c>
    </row>
    <row r="1295" s="12" customFormat="1" ht="22.8" customHeight="1">
      <c r="A1295" s="12"/>
      <c r="B1295" s="203"/>
      <c r="C1295" s="204"/>
      <c r="D1295" s="205" t="s">
        <v>77</v>
      </c>
      <c r="E1295" s="217" t="s">
        <v>1839</v>
      </c>
      <c r="F1295" s="217" t="s">
        <v>1840</v>
      </c>
      <c r="G1295" s="204"/>
      <c r="H1295" s="204"/>
      <c r="I1295" s="207"/>
      <c r="J1295" s="218">
        <f>BK1295</f>
        <v>0</v>
      </c>
      <c r="K1295" s="204"/>
      <c r="L1295" s="209"/>
      <c r="M1295" s="210"/>
      <c r="N1295" s="211"/>
      <c r="O1295" s="211"/>
      <c r="P1295" s="212">
        <f>SUM(P1296:P1339)</f>
        <v>0</v>
      </c>
      <c r="Q1295" s="211"/>
      <c r="R1295" s="212">
        <f>SUM(R1296:R1339)</f>
        <v>1.4141966400000001</v>
      </c>
      <c r="S1295" s="211"/>
      <c r="T1295" s="213">
        <f>SUM(T1296:T1339)</f>
        <v>0</v>
      </c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R1295" s="214" t="s">
        <v>88</v>
      </c>
      <c r="AT1295" s="215" t="s">
        <v>77</v>
      </c>
      <c r="AU1295" s="215" t="s">
        <v>86</v>
      </c>
      <c r="AY1295" s="214" t="s">
        <v>153</v>
      </c>
      <c r="BK1295" s="216">
        <f>SUM(BK1296:BK1339)</f>
        <v>0</v>
      </c>
    </row>
    <row r="1296" s="2" customFormat="1" ht="24.15" customHeight="1">
      <c r="A1296" s="39"/>
      <c r="B1296" s="40"/>
      <c r="C1296" s="219" t="s">
        <v>1841</v>
      </c>
      <c r="D1296" s="219" t="s">
        <v>156</v>
      </c>
      <c r="E1296" s="220" t="s">
        <v>1842</v>
      </c>
      <c r="F1296" s="221" t="s">
        <v>1843</v>
      </c>
      <c r="G1296" s="222" t="s">
        <v>170</v>
      </c>
      <c r="H1296" s="223">
        <v>284.22000000000003</v>
      </c>
      <c r="I1296" s="224"/>
      <c r="J1296" s="225">
        <f>ROUND(I1296*H1296,2)</f>
        <v>0</v>
      </c>
      <c r="K1296" s="221" t="s">
        <v>160</v>
      </c>
      <c r="L1296" s="45"/>
      <c r="M1296" s="226" t="s">
        <v>1</v>
      </c>
      <c r="N1296" s="227" t="s">
        <v>43</v>
      </c>
      <c r="O1296" s="92"/>
      <c r="P1296" s="228">
        <f>O1296*H1296</f>
        <v>0</v>
      </c>
      <c r="Q1296" s="228">
        <v>0.00132</v>
      </c>
      <c r="R1296" s="228">
        <f>Q1296*H1296</f>
        <v>0.37517040000000002</v>
      </c>
      <c r="S1296" s="228">
        <v>0</v>
      </c>
      <c r="T1296" s="229">
        <f>S1296*H1296</f>
        <v>0</v>
      </c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  <c r="AR1296" s="230" t="s">
        <v>240</v>
      </c>
      <c r="AT1296" s="230" t="s">
        <v>156</v>
      </c>
      <c r="AU1296" s="230" t="s">
        <v>88</v>
      </c>
      <c r="AY1296" s="18" t="s">
        <v>153</v>
      </c>
      <c r="BE1296" s="231">
        <f>IF(N1296="základní",J1296,0)</f>
        <v>0</v>
      </c>
      <c r="BF1296" s="231">
        <f>IF(N1296="snížená",J1296,0)</f>
        <v>0</v>
      </c>
      <c r="BG1296" s="231">
        <f>IF(N1296="zákl. přenesená",J1296,0)</f>
        <v>0</v>
      </c>
      <c r="BH1296" s="231">
        <f>IF(N1296="sníž. přenesená",J1296,0)</f>
        <v>0</v>
      </c>
      <c r="BI1296" s="231">
        <f>IF(N1296="nulová",J1296,0)</f>
        <v>0</v>
      </c>
      <c r="BJ1296" s="18" t="s">
        <v>86</v>
      </c>
      <c r="BK1296" s="231">
        <f>ROUND(I1296*H1296,2)</f>
        <v>0</v>
      </c>
      <c r="BL1296" s="18" t="s">
        <v>240</v>
      </c>
      <c r="BM1296" s="230" t="s">
        <v>1844</v>
      </c>
    </row>
    <row r="1297" s="13" customFormat="1">
      <c r="A1297" s="13"/>
      <c r="B1297" s="232"/>
      <c r="C1297" s="233"/>
      <c r="D1297" s="234" t="s">
        <v>163</v>
      </c>
      <c r="E1297" s="235" t="s">
        <v>1</v>
      </c>
      <c r="F1297" s="236" t="s">
        <v>1318</v>
      </c>
      <c r="G1297" s="233"/>
      <c r="H1297" s="237">
        <v>74.560000000000002</v>
      </c>
      <c r="I1297" s="238"/>
      <c r="J1297" s="233"/>
      <c r="K1297" s="233"/>
      <c r="L1297" s="239"/>
      <c r="M1297" s="240"/>
      <c r="N1297" s="241"/>
      <c r="O1297" s="241"/>
      <c r="P1297" s="241"/>
      <c r="Q1297" s="241"/>
      <c r="R1297" s="241"/>
      <c r="S1297" s="241"/>
      <c r="T1297" s="242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3" t="s">
        <v>163</v>
      </c>
      <c r="AU1297" s="243" t="s">
        <v>88</v>
      </c>
      <c r="AV1297" s="13" t="s">
        <v>88</v>
      </c>
      <c r="AW1297" s="13" t="s">
        <v>35</v>
      </c>
      <c r="AX1297" s="13" t="s">
        <v>78</v>
      </c>
      <c r="AY1297" s="243" t="s">
        <v>153</v>
      </c>
    </row>
    <row r="1298" s="13" customFormat="1">
      <c r="A1298" s="13"/>
      <c r="B1298" s="232"/>
      <c r="C1298" s="233"/>
      <c r="D1298" s="234" t="s">
        <v>163</v>
      </c>
      <c r="E1298" s="235" t="s">
        <v>1</v>
      </c>
      <c r="F1298" s="236" t="s">
        <v>1319</v>
      </c>
      <c r="G1298" s="233"/>
      <c r="H1298" s="237">
        <v>48.439999999999998</v>
      </c>
      <c r="I1298" s="238"/>
      <c r="J1298" s="233"/>
      <c r="K1298" s="233"/>
      <c r="L1298" s="239"/>
      <c r="M1298" s="240"/>
      <c r="N1298" s="241"/>
      <c r="O1298" s="241"/>
      <c r="P1298" s="241"/>
      <c r="Q1298" s="241"/>
      <c r="R1298" s="241"/>
      <c r="S1298" s="241"/>
      <c r="T1298" s="242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3" t="s">
        <v>163</v>
      </c>
      <c r="AU1298" s="243" t="s">
        <v>88</v>
      </c>
      <c r="AV1298" s="13" t="s">
        <v>88</v>
      </c>
      <c r="AW1298" s="13" t="s">
        <v>35</v>
      </c>
      <c r="AX1298" s="13" t="s">
        <v>78</v>
      </c>
      <c r="AY1298" s="243" t="s">
        <v>153</v>
      </c>
    </row>
    <row r="1299" s="13" customFormat="1">
      <c r="A1299" s="13"/>
      <c r="B1299" s="232"/>
      <c r="C1299" s="233"/>
      <c r="D1299" s="234" t="s">
        <v>163</v>
      </c>
      <c r="E1299" s="235" t="s">
        <v>1</v>
      </c>
      <c r="F1299" s="236" t="s">
        <v>1331</v>
      </c>
      <c r="G1299" s="233"/>
      <c r="H1299" s="237">
        <v>38.219999999999999</v>
      </c>
      <c r="I1299" s="238"/>
      <c r="J1299" s="233"/>
      <c r="K1299" s="233"/>
      <c r="L1299" s="239"/>
      <c r="M1299" s="240"/>
      <c r="N1299" s="241"/>
      <c r="O1299" s="241"/>
      <c r="P1299" s="241"/>
      <c r="Q1299" s="241"/>
      <c r="R1299" s="241"/>
      <c r="S1299" s="241"/>
      <c r="T1299" s="242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3" t="s">
        <v>163</v>
      </c>
      <c r="AU1299" s="243" t="s">
        <v>88</v>
      </c>
      <c r="AV1299" s="13" t="s">
        <v>88</v>
      </c>
      <c r="AW1299" s="13" t="s">
        <v>35</v>
      </c>
      <c r="AX1299" s="13" t="s">
        <v>78</v>
      </c>
      <c r="AY1299" s="243" t="s">
        <v>153</v>
      </c>
    </row>
    <row r="1300" s="13" customFormat="1">
      <c r="A1300" s="13"/>
      <c r="B1300" s="232"/>
      <c r="C1300" s="233"/>
      <c r="D1300" s="234" t="s">
        <v>163</v>
      </c>
      <c r="E1300" s="235" t="s">
        <v>1</v>
      </c>
      <c r="F1300" s="236" t="s">
        <v>1332</v>
      </c>
      <c r="G1300" s="233"/>
      <c r="H1300" s="237">
        <v>74.560000000000002</v>
      </c>
      <c r="I1300" s="238"/>
      <c r="J1300" s="233"/>
      <c r="K1300" s="233"/>
      <c r="L1300" s="239"/>
      <c r="M1300" s="240"/>
      <c r="N1300" s="241"/>
      <c r="O1300" s="241"/>
      <c r="P1300" s="241"/>
      <c r="Q1300" s="241"/>
      <c r="R1300" s="241"/>
      <c r="S1300" s="241"/>
      <c r="T1300" s="242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3" t="s">
        <v>163</v>
      </c>
      <c r="AU1300" s="243" t="s">
        <v>88</v>
      </c>
      <c r="AV1300" s="13" t="s">
        <v>88</v>
      </c>
      <c r="AW1300" s="13" t="s">
        <v>35</v>
      </c>
      <c r="AX1300" s="13" t="s">
        <v>78</v>
      </c>
      <c r="AY1300" s="243" t="s">
        <v>153</v>
      </c>
    </row>
    <row r="1301" s="13" customFormat="1">
      <c r="A1301" s="13"/>
      <c r="B1301" s="232"/>
      <c r="C1301" s="233"/>
      <c r="D1301" s="234" t="s">
        <v>163</v>
      </c>
      <c r="E1301" s="235" t="s">
        <v>1</v>
      </c>
      <c r="F1301" s="236" t="s">
        <v>1333</v>
      </c>
      <c r="G1301" s="233"/>
      <c r="H1301" s="237">
        <v>48.439999999999998</v>
      </c>
      <c r="I1301" s="238"/>
      <c r="J1301" s="233"/>
      <c r="K1301" s="233"/>
      <c r="L1301" s="239"/>
      <c r="M1301" s="240"/>
      <c r="N1301" s="241"/>
      <c r="O1301" s="241"/>
      <c r="P1301" s="241"/>
      <c r="Q1301" s="241"/>
      <c r="R1301" s="241"/>
      <c r="S1301" s="241"/>
      <c r="T1301" s="242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3" t="s">
        <v>163</v>
      </c>
      <c r="AU1301" s="243" t="s">
        <v>88</v>
      </c>
      <c r="AV1301" s="13" t="s">
        <v>88</v>
      </c>
      <c r="AW1301" s="13" t="s">
        <v>35</v>
      </c>
      <c r="AX1301" s="13" t="s">
        <v>78</v>
      </c>
      <c r="AY1301" s="243" t="s">
        <v>153</v>
      </c>
    </row>
    <row r="1302" s="14" customFormat="1">
      <c r="A1302" s="14"/>
      <c r="B1302" s="244"/>
      <c r="C1302" s="245"/>
      <c r="D1302" s="234" t="s">
        <v>163</v>
      </c>
      <c r="E1302" s="246" t="s">
        <v>1</v>
      </c>
      <c r="F1302" s="247" t="s">
        <v>167</v>
      </c>
      <c r="G1302" s="245"/>
      <c r="H1302" s="248">
        <v>284.22000000000003</v>
      </c>
      <c r="I1302" s="249"/>
      <c r="J1302" s="245"/>
      <c r="K1302" s="245"/>
      <c r="L1302" s="250"/>
      <c r="M1302" s="251"/>
      <c r="N1302" s="252"/>
      <c r="O1302" s="252"/>
      <c r="P1302" s="252"/>
      <c r="Q1302" s="252"/>
      <c r="R1302" s="252"/>
      <c r="S1302" s="252"/>
      <c r="T1302" s="253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4" t="s">
        <v>163</v>
      </c>
      <c r="AU1302" s="254" t="s">
        <v>88</v>
      </c>
      <c r="AV1302" s="14" t="s">
        <v>161</v>
      </c>
      <c r="AW1302" s="14" t="s">
        <v>35</v>
      </c>
      <c r="AX1302" s="14" t="s">
        <v>86</v>
      </c>
      <c r="AY1302" s="254" t="s">
        <v>153</v>
      </c>
    </row>
    <row r="1303" s="2" customFormat="1" ht="16.5" customHeight="1">
      <c r="A1303" s="39"/>
      <c r="B1303" s="40"/>
      <c r="C1303" s="268" t="s">
        <v>1845</v>
      </c>
      <c r="D1303" s="268" t="s">
        <v>509</v>
      </c>
      <c r="E1303" s="269" t="s">
        <v>1846</v>
      </c>
      <c r="F1303" s="270" t="s">
        <v>1847</v>
      </c>
      <c r="G1303" s="271" t="s">
        <v>170</v>
      </c>
      <c r="H1303" s="272">
        <v>111.2</v>
      </c>
      <c r="I1303" s="273"/>
      <c r="J1303" s="274">
        <f>ROUND(I1303*H1303,2)</f>
        <v>0</v>
      </c>
      <c r="K1303" s="270" t="s">
        <v>1</v>
      </c>
      <c r="L1303" s="275"/>
      <c r="M1303" s="276" t="s">
        <v>1</v>
      </c>
      <c r="N1303" s="277" t="s">
        <v>43</v>
      </c>
      <c r="O1303" s="92"/>
      <c r="P1303" s="228">
        <f>O1303*H1303</f>
        <v>0</v>
      </c>
      <c r="Q1303" s="228">
        <v>0.0030000000000000001</v>
      </c>
      <c r="R1303" s="228">
        <f>Q1303*H1303</f>
        <v>0.33360000000000001</v>
      </c>
      <c r="S1303" s="228">
        <v>0</v>
      </c>
      <c r="T1303" s="229">
        <f>S1303*H1303</f>
        <v>0</v>
      </c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  <c r="AR1303" s="230" t="s">
        <v>332</v>
      </c>
      <c r="AT1303" s="230" t="s">
        <v>509</v>
      </c>
      <c r="AU1303" s="230" t="s">
        <v>88</v>
      </c>
      <c r="AY1303" s="18" t="s">
        <v>153</v>
      </c>
      <c r="BE1303" s="231">
        <f>IF(N1303="základní",J1303,0)</f>
        <v>0</v>
      </c>
      <c r="BF1303" s="231">
        <f>IF(N1303="snížená",J1303,0)</f>
        <v>0</v>
      </c>
      <c r="BG1303" s="231">
        <f>IF(N1303="zákl. přenesená",J1303,0)</f>
        <v>0</v>
      </c>
      <c r="BH1303" s="231">
        <f>IF(N1303="sníž. přenesená",J1303,0)</f>
        <v>0</v>
      </c>
      <c r="BI1303" s="231">
        <f>IF(N1303="nulová",J1303,0)</f>
        <v>0</v>
      </c>
      <c r="BJ1303" s="18" t="s">
        <v>86</v>
      </c>
      <c r="BK1303" s="231">
        <f>ROUND(I1303*H1303,2)</f>
        <v>0</v>
      </c>
      <c r="BL1303" s="18" t="s">
        <v>240</v>
      </c>
      <c r="BM1303" s="230" t="s">
        <v>1848</v>
      </c>
    </row>
    <row r="1304" s="15" customFormat="1">
      <c r="A1304" s="15"/>
      <c r="B1304" s="258"/>
      <c r="C1304" s="259"/>
      <c r="D1304" s="234" t="s">
        <v>163</v>
      </c>
      <c r="E1304" s="260" t="s">
        <v>1</v>
      </c>
      <c r="F1304" s="261" t="s">
        <v>1849</v>
      </c>
      <c r="G1304" s="259"/>
      <c r="H1304" s="260" t="s">
        <v>1</v>
      </c>
      <c r="I1304" s="262"/>
      <c r="J1304" s="259"/>
      <c r="K1304" s="259"/>
      <c r="L1304" s="263"/>
      <c r="M1304" s="264"/>
      <c r="N1304" s="265"/>
      <c r="O1304" s="265"/>
      <c r="P1304" s="265"/>
      <c r="Q1304" s="265"/>
      <c r="R1304" s="265"/>
      <c r="S1304" s="265"/>
      <c r="T1304" s="266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T1304" s="267" t="s">
        <v>163</v>
      </c>
      <c r="AU1304" s="267" t="s">
        <v>88</v>
      </c>
      <c r="AV1304" s="15" t="s">
        <v>86</v>
      </c>
      <c r="AW1304" s="15" t="s">
        <v>35</v>
      </c>
      <c r="AX1304" s="15" t="s">
        <v>78</v>
      </c>
      <c r="AY1304" s="267" t="s">
        <v>153</v>
      </c>
    </row>
    <row r="1305" s="15" customFormat="1">
      <c r="A1305" s="15"/>
      <c r="B1305" s="258"/>
      <c r="C1305" s="259"/>
      <c r="D1305" s="234" t="s">
        <v>163</v>
      </c>
      <c r="E1305" s="260" t="s">
        <v>1</v>
      </c>
      <c r="F1305" s="261" t="s">
        <v>1850</v>
      </c>
      <c r="G1305" s="259"/>
      <c r="H1305" s="260" t="s">
        <v>1</v>
      </c>
      <c r="I1305" s="262"/>
      <c r="J1305" s="259"/>
      <c r="K1305" s="259"/>
      <c r="L1305" s="263"/>
      <c r="M1305" s="264"/>
      <c r="N1305" s="265"/>
      <c r="O1305" s="265"/>
      <c r="P1305" s="265"/>
      <c r="Q1305" s="265"/>
      <c r="R1305" s="265"/>
      <c r="S1305" s="265"/>
      <c r="T1305" s="266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T1305" s="267" t="s">
        <v>163</v>
      </c>
      <c r="AU1305" s="267" t="s">
        <v>88</v>
      </c>
      <c r="AV1305" s="15" t="s">
        <v>86</v>
      </c>
      <c r="AW1305" s="15" t="s">
        <v>35</v>
      </c>
      <c r="AX1305" s="15" t="s">
        <v>78</v>
      </c>
      <c r="AY1305" s="267" t="s">
        <v>153</v>
      </c>
    </row>
    <row r="1306" s="15" customFormat="1">
      <c r="A1306" s="15"/>
      <c r="B1306" s="258"/>
      <c r="C1306" s="259"/>
      <c r="D1306" s="234" t="s">
        <v>163</v>
      </c>
      <c r="E1306" s="260" t="s">
        <v>1</v>
      </c>
      <c r="F1306" s="261" t="s">
        <v>1851</v>
      </c>
      <c r="G1306" s="259"/>
      <c r="H1306" s="260" t="s">
        <v>1</v>
      </c>
      <c r="I1306" s="262"/>
      <c r="J1306" s="259"/>
      <c r="K1306" s="259"/>
      <c r="L1306" s="263"/>
      <c r="M1306" s="264"/>
      <c r="N1306" s="265"/>
      <c r="O1306" s="265"/>
      <c r="P1306" s="265"/>
      <c r="Q1306" s="265"/>
      <c r="R1306" s="265"/>
      <c r="S1306" s="265"/>
      <c r="T1306" s="266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67" t="s">
        <v>163</v>
      </c>
      <c r="AU1306" s="267" t="s">
        <v>88</v>
      </c>
      <c r="AV1306" s="15" t="s">
        <v>86</v>
      </c>
      <c r="AW1306" s="15" t="s">
        <v>35</v>
      </c>
      <c r="AX1306" s="15" t="s">
        <v>78</v>
      </c>
      <c r="AY1306" s="267" t="s">
        <v>153</v>
      </c>
    </row>
    <row r="1307" s="15" customFormat="1">
      <c r="A1307" s="15"/>
      <c r="B1307" s="258"/>
      <c r="C1307" s="259"/>
      <c r="D1307" s="234" t="s">
        <v>163</v>
      </c>
      <c r="E1307" s="260" t="s">
        <v>1</v>
      </c>
      <c r="F1307" s="261" t="s">
        <v>1852</v>
      </c>
      <c r="G1307" s="259"/>
      <c r="H1307" s="260" t="s">
        <v>1</v>
      </c>
      <c r="I1307" s="262"/>
      <c r="J1307" s="259"/>
      <c r="K1307" s="259"/>
      <c r="L1307" s="263"/>
      <c r="M1307" s="264"/>
      <c r="N1307" s="265"/>
      <c r="O1307" s="265"/>
      <c r="P1307" s="265"/>
      <c r="Q1307" s="265"/>
      <c r="R1307" s="265"/>
      <c r="S1307" s="265"/>
      <c r="T1307" s="266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T1307" s="267" t="s">
        <v>163</v>
      </c>
      <c r="AU1307" s="267" t="s">
        <v>88</v>
      </c>
      <c r="AV1307" s="15" t="s">
        <v>86</v>
      </c>
      <c r="AW1307" s="15" t="s">
        <v>35</v>
      </c>
      <c r="AX1307" s="15" t="s">
        <v>78</v>
      </c>
      <c r="AY1307" s="267" t="s">
        <v>153</v>
      </c>
    </row>
    <row r="1308" s="15" customFormat="1">
      <c r="A1308" s="15"/>
      <c r="B1308" s="258"/>
      <c r="C1308" s="259"/>
      <c r="D1308" s="234" t="s">
        <v>163</v>
      </c>
      <c r="E1308" s="260" t="s">
        <v>1</v>
      </c>
      <c r="F1308" s="261" t="s">
        <v>1853</v>
      </c>
      <c r="G1308" s="259"/>
      <c r="H1308" s="260" t="s">
        <v>1</v>
      </c>
      <c r="I1308" s="262"/>
      <c r="J1308" s="259"/>
      <c r="K1308" s="259"/>
      <c r="L1308" s="263"/>
      <c r="M1308" s="264"/>
      <c r="N1308" s="265"/>
      <c r="O1308" s="265"/>
      <c r="P1308" s="265"/>
      <c r="Q1308" s="265"/>
      <c r="R1308" s="265"/>
      <c r="S1308" s="265"/>
      <c r="T1308" s="266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67" t="s">
        <v>163</v>
      </c>
      <c r="AU1308" s="267" t="s">
        <v>88</v>
      </c>
      <c r="AV1308" s="15" t="s">
        <v>86</v>
      </c>
      <c r="AW1308" s="15" t="s">
        <v>35</v>
      </c>
      <c r="AX1308" s="15" t="s">
        <v>78</v>
      </c>
      <c r="AY1308" s="267" t="s">
        <v>153</v>
      </c>
    </row>
    <row r="1309" s="15" customFormat="1">
      <c r="A1309" s="15"/>
      <c r="B1309" s="258"/>
      <c r="C1309" s="259"/>
      <c r="D1309" s="234" t="s">
        <v>163</v>
      </c>
      <c r="E1309" s="260" t="s">
        <v>1</v>
      </c>
      <c r="F1309" s="261" t="s">
        <v>1854</v>
      </c>
      <c r="G1309" s="259"/>
      <c r="H1309" s="260" t="s">
        <v>1</v>
      </c>
      <c r="I1309" s="262"/>
      <c r="J1309" s="259"/>
      <c r="K1309" s="259"/>
      <c r="L1309" s="263"/>
      <c r="M1309" s="264"/>
      <c r="N1309" s="265"/>
      <c r="O1309" s="265"/>
      <c r="P1309" s="265"/>
      <c r="Q1309" s="265"/>
      <c r="R1309" s="265"/>
      <c r="S1309" s="265"/>
      <c r="T1309" s="266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T1309" s="267" t="s">
        <v>163</v>
      </c>
      <c r="AU1309" s="267" t="s">
        <v>88</v>
      </c>
      <c r="AV1309" s="15" t="s">
        <v>86</v>
      </c>
      <c r="AW1309" s="15" t="s">
        <v>35</v>
      </c>
      <c r="AX1309" s="15" t="s">
        <v>78</v>
      </c>
      <c r="AY1309" s="267" t="s">
        <v>153</v>
      </c>
    </row>
    <row r="1310" s="15" customFormat="1">
      <c r="A1310" s="15"/>
      <c r="B1310" s="258"/>
      <c r="C1310" s="259"/>
      <c r="D1310" s="234" t="s">
        <v>163</v>
      </c>
      <c r="E1310" s="260" t="s">
        <v>1</v>
      </c>
      <c r="F1310" s="261" t="s">
        <v>1855</v>
      </c>
      <c r="G1310" s="259"/>
      <c r="H1310" s="260" t="s">
        <v>1</v>
      </c>
      <c r="I1310" s="262"/>
      <c r="J1310" s="259"/>
      <c r="K1310" s="259"/>
      <c r="L1310" s="263"/>
      <c r="M1310" s="264"/>
      <c r="N1310" s="265"/>
      <c r="O1310" s="265"/>
      <c r="P1310" s="265"/>
      <c r="Q1310" s="265"/>
      <c r="R1310" s="265"/>
      <c r="S1310" s="265"/>
      <c r="T1310" s="266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T1310" s="267" t="s">
        <v>163</v>
      </c>
      <c r="AU1310" s="267" t="s">
        <v>88</v>
      </c>
      <c r="AV1310" s="15" t="s">
        <v>86</v>
      </c>
      <c r="AW1310" s="15" t="s">
        <v>35</v>
      </c>
      <c r="AX1310" s="15" t="s">
        <v>78</v>
      </c>
      <c r="AY1310" s="267" t="s">
        <v>153</v>
      </c>
    </row>
    <row r="1311" s="15" customFormat="1">
      <c r="A1311" s="15"/>
      <c r="B1311" s="258"/>
      <c r="C1311" s="259"/>
      <c r="D1311" s="234" t="s">
        <v>163</v>
      </c>
      <c r="E1311" s="260" t="s">
        <v>1</v>
      </c>
      <c r="F1311" s="261" t="s">
        <v>1856</v>
      </c>
      <c r="G1311" s="259"/>
      <c r="H1311" s="260" t="s">
        <v>1</v>
      </c>
      <c r="I1311" s="262"/>
      <c r="J1311" s="259"/>
      <c r="K1311" s="259"/>
      <c r="L1311" s="263"/>
      <c r="M1311" s="264"/>
      <c r="N1311" s="265"/>
      <c r="O1311" s="265"/>
      <c r="P1311" s="265"/>
      <c r="Q1311" s="265"/>
      <c r="R1311" s="265"/>
      <c r="S1311" s="265"/>
      <c r="T1311" s="266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67" t="s">
        <v>163</v>
      </c>
      <c r="AU1311" s="267" t="s">
        <v>88</v>
      </c>
      <c r="AV1311" s="15" t="s">
        <v>86</v>
      </c>
      <c r="AW1311" s="15" t="s">
        <v>35</v>
      </c>
      <c r="AX1311" s="15" t="s">
        <v>78</v>
      </c>
      <c r="AY1311" s="267" t="s">
        <v>153</v>
      </c>
    </row>
    <row r="1312" s="13" customFormat="1">
      <c r="A1312" s="13"/>
      <c r="B1312" s="232"/>
      <c r="C1312" s="233"/>
      <c r="D1312" s="234" t="s">
        <v>163</v>
      </c>
      <c r="E1312" s="235" t="s">
        <v>1</v>
      </c>
      <c r="F1312" s="236" t="s">
        <v>1857</v>
      </c>
      <c r="G1312" s="233"/>
      <c r="H1312" s="237">
        <v>111.2</v>
      </c>
      <c r="I1312" s="238"/>
      <c r="J1312" s="233"/>
      <c r="K1312" s="233"/>
      <c r="L1312" s="239"/>
      <c r="M1312" s="240"/>
      <c r="N1312" s="241"/>
      <c r="O1312" s="241"/>
      <c r="P1312" s="241"/>
      <c r="Q1312" s="241"/>
      <c r="R1312" s="241"/>
      <c r="S1312" s="241"/>
      <c r="T1312" s="242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3" t="s">
        <v>163</v>
      </c>
      <c r="AU1312" s="243" t="s">
        <v>88</v>
      </c>
      <c r="AV1312" s="13" t="s">
        <v>88</v>
      </c>
      <c r="AW1312" s="13" t="s">
        <v>35</v>
      </c>
      <c r="AX1312" s="13" t="s">
        <v>86</v>
      </c>
      <c r="AY1312" s="243" t="s">
        <v>153</v>
      </c>
    </row>
    <row r="1313" s="2" customFormat="1" ht="16.5" customHeight="1">
      <c r="A1313" s="39"/>
      <c r="B1313" s="40"/>
      <c r="C1313" s="268" t="s">
        <v>1858</v>
      </c>
      <c r="D1313" s="268" t="s">
        <v>509</v>
      </c>
      <c r="E1313" s="269" t="s">
        <v>1859</v>
      </c>
      <c r="F1313" s="270" t="s">
        <v>1860</v>
      </c>
      <c r="G1313" s="271" t="s">
        <v>170</v>
      </c>
      <c r="H1313" s="272">
        <v>187.19999999999999</v>
      </c>
      <c r="I1313" s="273"/>
      <c r="J1313" s="274">
        <f>ROUND(I1313*H1313,2)</f>
        <v>0</v>
      </c>
      <c r="K1313" s="270" t="s">
        <v>1</v>
      </c>
      <c r="L1313" s="275"/>
      <c r="M1313" s="276" t="s">
        <v>1</v>
      </c>
      <c r="N1313" s="277" t="s">
        <v>43</v>
      </c>
      <c r="O1313" s="92"/>
      <c r="P1313" s="228">
        <f>O1313*H1313</f>
        <v>0</v>
      </c>
      <c r="Q1313" s="228">
        <v>0.0030000000000000001</v>
      </c>
      <c r="R1313" s="228">
        <f>Q1313*H1313</f>
        <v>0.56159999999999999</v>
      </c>
      <c r="S1313" s="228">
        <v>0</v>
      </c>
      <c r="T1313" s="229">
        <f>S1313*H1313</f>
        <v>0</v>
      </c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R1313" s="230" t="s">
        <v>332</v>
      </c>
      <c r="AT1313" s="230" t="s">
        <v>509</v>
      </c>
      <c r="AU1313" s="230" t="s">
        <v>88</v>
      </c>
      <c r="AY1313" s="18" t="s">
        <v>153</v>
      </c>
      <c r="BE1313" s="231">
        <f>IF(N1313="základní",J1313,0)</f>
        <v>0</v>
      </c>
      <c r="BF1313" s="231">
        <f>IF(N1313="snížená",J1313,0)</f>
        <v>0</v>
      </c>
      <c r="BG1313" s="231">
        <f>IF(N1313="zákl. přenesená",J1313,0)</f>
        <v>0</v>
      </c>
      <c r="BH1313" s="231">
        <f>IF(N1313="sníž. přenesená",J1313,0)</f>
        <v>0</v>
      </c>
      <c r="BI1313" s="231">
        <f>IF(N1313="nulová",J1313,0)</f>
        <v>0</v>
      </c>
      <c r="BJ1313" s="18" t="s">
        <v>86</v>
      </c>
      <c r="BK1313" s="231">
        <f>ROUND(I1313*H1313,2)</f>
        <v>0</v>
      </c>
      <c r="BL1313" s="18" t="s">
        <v>240</v>
      </c>
      <c r="BM1313" s="230" t="s">
        <v>1861</v>
      </c>
    </row>
    <row r="1314" s="15" customFormat="1">
      <c r="A1314" s="15"/>
      <c r="B1314" s="258"/>
      <c r="C1314" s="259"/>
      <c r="D1314" s="234" t="s">
        <v>163</v>
      </c>
      <c r="E1314" s="260" t="s">
        <v>1</v>
      </c>
      <c r="F1314" s="261" t="s">
        <v>1862</v>
      </c>
      <c r="G1314" s="259"/>
      <c r="H1314" s="260" t="s">
        <v>1</v>
      </c>
      <c r="I1314" s="262"/>
      <c r="J1314" s="259"/>
      <c r="K1314" s="259"/>
      <c r="L1314" s="263"/>
      <c r="M1314" s="264"/>
      <c r="N1314" s="265"/>
      <c r="O1314" s="265"/>
      <c r="P1314" s="265"/>
      <c r="Q1314" s="265"/>
      <c r="R1314" s="265"/>
      <c r="S1314" s="265"/>
      <c r="T1314" s="266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T1314" s="267" t="s">
        <v>163</v>
      </c>
      <c r="AU1314" s="267" t="s">
        <v>88</v>
      </c>
      <c r="AV1314" s="15" t="s">
        <v>86</v>
      </c>
      <c r="AW1314" s="15" t="s">
        <v>35</v>
      </c>
      <c r="AX1314" s="15" t="s">
        <v>78</v>
      </c>
      <c r="AY1314" s="267" t="s">
        <v>153</v>
      </c>
    </row>
    <row r="1315" s="15" customFormat="1">
      <c r="A1315" s="15"/>
      <c r="B1315" s="258"/>
      <c r="C1315" s="259"/>
      <c r="D1315" s="234" t="s">
        <v>163</v>
      </c>
      <c r="E1315" s="260" t="s">
        <v>1</v>
      </c>
      <c r="F1315" s="261" t="s">
        <v>1850</v>
      </c>
      <c r="G1315" s="259"/>
      <c r="H1315" s="260" t="s">
        <v>1</v>
      </c>
      <c r="I1315" s="262"/>
      <c r="J1315" s="259"/>
      <c r="K1315" s="259"/>
      <c r="L1315" s="263"/>
      <c r="M1315" s="264"/>
      <c r="N1315" s="265"/>
      <c r="O1315" s="265"/>
      <c r="P1315" s="265"/>
      <c r="Q1315" s="265"/>
      <c r="R1315" s="265"/>
      <c r="S1315" s="265"/>
      <c r="T1315" s="266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T1315" s="267" t="s">
        <v>163</v>
      </c>
      <c r="AU1315" s="267" t="s">
        <v>88</v>
      </c>
      <c r="AV1315" s="15" t="s">
        <v>86</v>
      </c>
      <c r="AW1315" s="15" t="s">
        <v>35</v>
      </c>
      <c r="AX1315" s="15" t="s">
        <v>78</v>
      </c>
      <c r="AY1315" s="267" t="s">
        <v>153</v>
      </c>
    </row>
    <row r="1316" s="15" customFormat="1">
      <c r="A1316" s="15"/>
      <c r="B1316" s="258"/>
      <c r="C1316" s="259"/>
      <c r="D1316" s="234" t="s">
        <v>163</v>
      </c>
      <c r="E1316" s="260" t="s">
        <v>1</v>
      </c>
      <c r="F1316" s="261" t="s">
        <v>1863</v>
      </c>
      <c r="G1316" s="259"/>
      <c r="H1316" s="260" t="s">
        <v>1</v>
      </c>
      <c r="I1316" s="262"/>
      <c r="J1316" s="259"/>
      <c r="K1316" s="259"/>
      <c r="L1316" s="263"/>
      <c r="M1316" s="264"/>
      <c r="N1316" s="265"/>
      <c r="O1316" s="265"/>
      <c r="P1316" s="265"/>
      <c r="Q1316" s="265"/>
      <c r="R1316" s="265"/>
      <c r="S1316" s="265"/>
      <c r="T1316" s="266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67" t="s">
        <v>163</v>
      </c>
      <c r="AU1316" s="267" t="s">
        <v>88</v>
      </c>
      <c r="AV1316" s="15" t="s">
        <v>86</v>
      </c>
      <c r="AW1316" s="15" t="s">
        <v>35</v>
      </c>
      <c r="AX1316" s="15" t="s">
        <v>78</v>
      </c>
      <c r="AY1316" s="267" t="s">
        <v>153</v>
      </c>
    </row>
    <row r="1317" s="15" customFormat="1">
      <c r="A1317" s="15"/>
      <c r="B1317" s="258"/>
      <c r="C1317" s="259"/>
      <c r="D1317" s="234" t="s">
        <v>163</v>
      </c>
      <c r="E1317" s="260" t="s">
        <v>1</v>
      </c>
      <c r="F1317" s="261" t="s">
        <v>1864</v>
      </c>
      <c r="G1317" s="259"/>
      <c r="H1317" s="260" t="s">
        <v>1</v>
      </c>
      <c r="I1317" s="262"/>
      <c r="J1317" s="259"/>
      <c r="K1317" s="259"/>
      <c r="L1317" s="263"/>
      <c r="M1317" s="264"/>
      <c r="N1317" s="265"/>
      <c r="O1317" s="265"/>
      <c r="P1317" s="265"/>
      <c r="Q1317" s="265"/>
      <c r="R1317" s="265"/>
      <c r="S1317" s="265"/>
      <c r="T1317" s="266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T1317" s="267" t="s">
        <v>163</v>
      </c>
      <c r="AU1317" s="267" t="s">
        <v>88</v>
      </c>
      <c r="AV1317" s="15" t="s">
        <v>86</v>
      </c>
      <c r="AW1317" s="15" t="s">
        <v>35</v>
      </c>
      <c r="AX1317" s="15" t="s">
        <v>78</v>
      </c>
      <c r="AY1317" s="267" t="s">
        <v>153</v>
      </c>
    </row>
    <row r="1318" s="15" customFormat="1">
      <c r="A1318" s="15"/>
      <c r="B1318" s="258"/>
      <c r="C1318" s="259"/>
      <c r="D1318" s="234" t="s">
        <v>163</v>
      </c>
      <c r="E1318" s="260" t="s">
        <v>1</v>
      </c>
      <c r="F1318" s="261" t="s">
        <v>1865</v>
      </c>
      <c r="G1318" s="259"/>
      <c r="H1318" s="260" t="s">
        <v>1</v>
      </c>
      <c r="I1318" s="262"/>
      <c r="J1318" s="259"/>
      <c r="K1318" s="259"/>
      <c r="L1318" s="263"/>
      <c r="M1318" s="264"/>
      <c r="N1318" s="265"/>
      <c r="O1318" s="265"/>
      <c r="P1318" s="265"/>
      <c r="Q1318" s="265"/>
      <c r="R1318" s="265"/>
      <c r="S1318" s="265"/>
      <c r="T1318" s="266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T1318" s="267" t="s">
        <v>163</v>
      </c>
      <c r="AU1318" s="267" t="s">
        <v>88</v>
      </c>
      <c r="AV1318" s="15" t="s">
        <v>86</v>
      </c>
      <c r="AW1318" s="15" t="s">
        <v>35</v>
      </c>
      <c r="AX1318" s="15" t="s">
        <v>78</v>
      </c>
      <c r="AY1318" s="267" t="s">
        <v>153</v>
      </c>
    </row>
    <row r="1319" s="15" customFormat="1">
      <c r="A1319" s="15"/>
      <c r="B1319" s="258"/>
      <c r="C1319" s="259"/>
      <c r="D1319" s="234" t="s">
        <v>163</v>
      </c>
      <c r="E1319" s="260" t="s">
        <v>1</v>
      </c>
      <c r="F1319" s="261" t="s">
        <v>1866</v>
      </c>
      <c r="G1319" s="259"/>
      <c r="H1319" s="260" t="s">
        <v>1</v>
      </c>
      <c r="I1319" s="262"/>
      <c r="J1319" s="259"/>
      <c r="K1319" s="259"/>
      <c r="L1319" s="263"/>
      <c r="M1319" s="264"/>
      <c r="N1319" s="265"/>
      <c r="O1319" s="265"/>
      <c r="P1319" s="265"/>
      <c r="Q1319" s="265"/>
      <c r="R1319" s="265"/>
      <c r="S1319" s="265"/>
      <c r="T1319" s="266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67" t="s">
        <v>163</v>
      </c>
      <c r="AU1319" s="267" t="s">
        <v>88</v>
      </c>
      <c r="AV1319" s="15" t="s">
        <v>86</v>
      </c>
      <c r="AW1319" s="15" t="s">
        <v>35</v>
      </c>
      <c r="AX1319" s="15" t="s">
        <v>78</v>
      </c>
      <c r="AY1319" s="267" t="s">
        <v>153</v>
      </c>
    </row>
    <row r="1320" s="15" customFormat="1">
      <c r="A1320" s="15"/>
      <c r="B1320" s="258"/>
      <c r="C1320" s="259"/>
      <c r="D1320" s="234" t="s">
        <v>163</v>
      </c>
      <c r="E1320" s="260" t="s">
        <v>1</v>
      </c>
      <c r="F1320" s="261" t="s">
        <v>1867</v>
      </c>
      <c r="G1320" s="259"/>
      <c r="H1320" s="260" t="s">
        <v>1</v>
      </c>
      <c r="I1320" s="262"/>
      <c r="J1320" s="259"/>
      <c r="K1320" s="259"/>
      <c r="L1320" s="263"/>
      <c r="M1320" s="264"/>
      <c r="N1320" s="265"/>
      <c r="O1320" s="265"/>
      <c r="P1320" s="265"/>
      <c r="Q1320" s="265"/>
      <c r="R1320" s="265"/>
      <c r="S1320" s="265"/>
      <c r="T1320" s="266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T1320" s="267" t="s">
        <v>163</v>
      </c>
      <c r="AU1320" s="267" t="s">
        <v>88</v>
      </c>
      <c r="AV1320" s="15" t="s">
        <v>86</v>
      </c>
      <c r="AW1320" s="15" t="s">
        <v>35</v>
      </c>
      <c r="AX1320" s="15" t="s">
        <v>78</v>
      </c>
      <c r="AY1320" s="267" t="s">
        <v>153</v>
      </c>
    </row>
    <row r="1321" s="13" customFormat="1">
      <c r="A1321" s="13"/>
      <c r="B1321" s="232"/>
      <c r="C1321" s="233"/>
      <c r="D1321" s="234" t="s">
        <v>163</v>
      </c>
      <c r="E1321" s="235" t="s">
        <v>1</v>
      </c>
      <c r="F1321" s="236" t="s">
        <v>1868</v>
      </c>
      <c r="G1321" s="233"/>
      <c r="H1321" s="237">
        <v>187.19999999999999</v>
      </c>
      <c r="I1321" s="238"/>
      <c r="J1321" s="233"/>
      <c r="K1321" s="233"/>
      <c r="L1321" s="239"/>
      <c r="M1321" s="240"/>
      <c r="N1321" s="241"/>
      <c r="O1321" s="241"/>
      <c r="P1321" s="241"/>
      <c r="Q1321" s="241"/>
      <c r="R1321" s="241"/>
      <c r="S1321" s="241"/>
      <c r="T1321" s="242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3" t="s">
        <v>163</v>
      </c>
      <c r="AU1321" s="243" t="s">
        <v>88</v>
      </c>
      <c r="AV1321" s="13" t="s">
        <v>88</v>
      </c>
      <c r="AW1321" s="13" t="s">
        <v>35</v>
      </c>
      <c r="AX1321" s="13" t="s">
        <v>86</v>
      </c>
      <c r="AY1321" s="243" t="s">
        <v>153</v>
      </c>
    </row>
    <row r="1322" s="2" customFormat="1" ht="24.15" customHeight="1">
      <c r="A1322" s="39"/>
      <c r="B1322" s="40"/>
      <c r="C1322" s="219" t="s">
        <v>1869</v>
      </c>
      <c r="D1322" s="219" t="s">
        <v>156</v>
      </c>
      <c r="E1322" s="220" t="s">
        <v>1870</v>
      </c>
      <c r="F1322" s="221" t="s">
        <v>1871</v>
      </c>
      <c r="G1322" s="222" t="s">
        <v>196</v>
      </c>
      <c r="H1322" s="223">
        <v>116.22499999999999</v>
      </c>
      <c r="I1322" s="224"/>
      <c r="J1322" s="225">
        <f>ROUND(I1322*H1322,2)</f>
        <v>0</v>
      </c>
      <c r="K1322" s="221" t="s">
        <v>160</v>
      </c>
      <c r="L1322" s="45"/>
      <c r="M1322" s="226" t="s">
        <v>1</v>
      </c>
      <c r="N1322" s="227" t="s">
        <v>43</v>
      </c>
      <c r="O1322" s="92"/>
      <c r="P1322" s="228">
        <f>O1322*H1322</f>
        <v>0</v>
      </c>
      <c r="Q1322" s="228">
        <v>0.00020000000000000001</v>
      </c>
      <c r="R1322" s="228">
        <f>Q1322*H1322</f>
        <v>0.023244999999999998</v>
      </c>
      <c r="S1322" s="228">
        <v>0</v>
      </c>
      <c r="T1322" s="229">
        <f>S1322*H1322</f>
        <v>0</v>
      </c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R1322" s="230" t="s">
        <v>240</v>
      </c>
      <c r="AT1322" s="230" t="s">
        <v>156</v>
      </c>
      <c r="AU1322" s="230" t="s">
        <v>88</v>
      </c>
      <c r="AY1322" s="18" t="s">
        <v>153</v>
      </c>
      <c r="BE1322" s="231">
        <f>IF(N1322="základní",J1322,0)</f>
        <v>0</v>
      </c>
      <c r="BF1322" s="231">
        <f>IF(N1322="snížená",J1322,0)</f>
        <v>0</v>
      </c>
      <c r="BG1322" s="231">
        <f>IF(N1322="zákl. přenesená",J1322,0)</f>
        <v>0</v>
      </c>
      <c r="BH1322" s="231">
        <f>IF(N1322="sníž. přenesená",J1322,0)</f>
        <v>0</v>
      </c>
      <c r="BI1322" s="231">
        <f>IF(N1322="nulová",J1322,0)</f>
        <v>0</v>
      </c>
      <c r="BJ1322" s="18" t="s">
        <v>86</v>
      </c>
      <c r="BK1322" s="231">
        <f>ROUND(I1322*H1322,2)</f>
        <v>0</v>
      </c>
      <c r="BL1322" s="18" t="s">
        <v>240</v>
      </c>
      <c r="BM1322" s="230" t="s">
        <v>1872</v>
      </c>
    </row>
    <row r="1323" s="13" customFormat="1">
      <c r="A1323" s="13"/>
      <c r="B1323" s="232"/>
      <c r="C1323" s="233"/>
      <c r="D1323" s="234" t="s">
        <v>163</v>
      </c>
      <c r="E1323" s="235" t="s">
        <v>1</v>
      </c>
      <c r="F1323" s="236" t="s">
        <v>1873</v>
      </c>
      <c r="G1323" s="233"/>
      <c r="H1323" s="237">
        <v>45.75</v>
      </c>
      <c r="I1323" s="238"/>
      <c r="J1323" s="233"/>
      <c r="K1323" s="233"/>
      <c r="L1323" s="239"/>
      <c r="M1323" s="240"/>
      <c r="N1323" s="241"/>
      <c r="O1323" s="241"/>
      <c r="P1323" s="241"/>
      <c r="Q1323" s="241"/>
      <c r="R1323" s="241"/>
      <c r="S1323" s="241"/>
      <c r="T1323" s="242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3" t="s">
        <v>163</v>
      </c>
      <c r="AU1323" s="243" t="s">
        <v>88</v>
      </c>
      <c r="AV1323" s="13" t="s">
        <v>88</v>
      </c>
      <c r="AW1323" s="13" t="s">
        <v>35</v>
      </c>
      <c r="AX1323" s="13" t="s">
        <v>78</v>
      </c>
      <c r="AY1323" s="243" t="s">
        <v>153</v>
      </c>
    </row>
    <row r="1324" s="13" customFormat="1">
      <c r="A1324" s="13"/>
      <c r="B1324" s="232"/>
      <c r="C1324" s="233"/>
      <c r="D1324" s="234" t="s">
        <v>163</v>
      </c>
      <c r="E1324" s="235" t="s">
        <v>1</v>
      </c>
      <c r="F1324" s="236" t="s">
        <v>1874</v>
      </c>
      <c r="G1324" s="233"/>
      <c r="H1324" s="237">
        <v>24.725000000000001</v>
      </c>
      <c r="I1324" s="238"/>
      <c r="J1324" s="233"/>
      <c r="K1324" s="233"/>
      <c r="L1324" s="239"/>
      <c r="M1324" s="240"/>
      <c r="N1324" s="241"/>
      <c r="O1324" s="241"/>
      <c r="P1324" s="241"/>
      <c r="Q1324" s="241"/>
      <c r="R1324" s="241"/>
      <c r="S1324" s="241"/>
      <c r="T1324" s="242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3" t="s">
        <v>163</v>
      </c>
      <c r="AU1324" s="243" t="s">
        <v>88</v>
      </c>
      <c r="AV1324" s="13" t="s">
        <v>88</v>
      </c>
      <c r="AW1324" s="13" t="s">
        <v>35</v>
      </c>
      <c r="AX1324" s="13" t="s">
        <v>78</v>
      </c>
      <c r="AY1324" s="243" t="s">
        <v>153</v>
      </c>
    </row>
    <row r="1325" s="13" customFormat="1">
      <c r="A1325" s="13"/>
      <c r="B1325" s="232"/>
      <c r="C1325" s="233"/>
      <c r="D1325" s="234" t="s">
        <v>163</v>
      </c>
      <c r="E1325" s="235" t="s">
        <v>1</v>
      </c>
      <c r="F1325" s="236" t="s">
        <v>1875</v>
      </c>
      <c r="G1325" s="233"/>
      <c r="H1325" s="237">
        <v>45.75</v>
      </c>
      <c r="I1325" s="238"/>
      <c r="J1325" s="233"/>
      <c r="K1325" s="233"/>
      <c r="L1325" s="239"/>
      <c r="M1325" s="240"/>
      <c r="N1325" s="241"/>
      <c r="O1325" s="241"/>
      <c r="P1325" s="241"/>
      <c r="Q1325" s="241"/>
      <c r="R1325" s="241"/>
      <c r="S1325" s="241"/>
      <c r="T1325" s="242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3" t="s">
        <v>163</v>
      </c>
      <c r="AU1325" s="243" t="s">
        <v>88</v>
      </c>
      <c r="AV1325" s="13" t="s">
        <v>88</v>
      </c>
      <c r="AW1325" s="13" t="s">
        <v>35</v>
      </c>
      <c r="AX1325" s="13" t="s">
        <v>78</v>
      </c>
      <c r="AY1325" s="243" t="s">
        <v>153</v>
      </c>
    </row>
    <row r="1326" s="14" customFormat="1">
      <c r="A1326" s="14"/>
      <c r="B1326" s="244"/>
      <c r="C1326" s="245"/>
      <c r="D1326" s="234" t="s">
        <v>163</v>
      </c>
      <c r="E1326" s="246" t="s">
        <v>1</v>
      </c>
      <c r="F1326" s="247" t="s">
        <v>167</v>
      </c>
      <c r="G1326" s="245"/>
      <c r="H1326" s="248">
        <v>116.22499999999999</v>
      </c>
      <c r="I1326" s="249"/>
      <c r="J1326" s="245"/>
      <c r="K1326" s="245"/>
      <c r="L1326" s="250"/>
      <c r="M1326" s="251"/>
      <c r="N1326" s="252"/>
      <c r="O1326" s="252"/>
      <c r="P1326" s="252"/>
      <c r="Q1326" s="252"/>
      <c r="R1326" s="252"/>
      <c r="S1326" s="252"/>
      <c r="T1326" s="253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4" t="s">
        <v>163</v>
      </c>
      <c r="AU1326" s="254" t="s">
        <v>88</v>
      </c>
      <c r="AV1326" s="14" t="s">
        <v>161</v>
      </c>
      <c r="AW1326" s="14" t="s">
        <v>35</v>
      </c>
      <c r="AX1326" s="14" t="s">
        <v>86</v>
      </c>
      <c r="AY1326" s="254" t="s">
        <v>153</v>
      </c>
    </row>
    <row r="1327" s="2" customFormat="1" ht="24.15" customHeight="1">
      <c r="A1327" s="39"/>
      <c r="B1327" s="40"/>
      <c r="C1327" s="268" t="s">
        <v>1876</v>
      </c>
      <c r="D1327" s="268" t="s">
        <v>509</v>
      </c>
      <c r="E1327" s="269" t="s">
        <v>1877</v>
      </c>
      <c r="F1327" s="270" t="s">
        <v>1878</v>
      </c>
      <c r="G1327" s="271" t="s">
        <v>196</v>
      </c>
      <c r="H1327" s="272">
        <v>122.036</v>
      </c>
      <c r="I1327" s="273"/>
      <c r="J1327" s="274">
        <f>ROUND(I1327*H1327,2)</f>
        <v>0</v>
      </c>
      <c r="K1327" s="270" t="s">
        <v>160</v>
      </c>
      <c r="L1327" s="275"/>
      <c r="M1327" s="276" t="s">
        <v>1</v>
      </c>
      <c r="N1327" s="277" t="s">
        <v>43</v>
      </c>
      <c r="O1327" s="92"/>
      <c r="P1327" s="228">
        <f>O1327*H1327</f>
        <v>0</v>
      </c>
      <c r="Q1327" s="228">
        <v>0.00019000000000000001</v>
      </c>
      <c r="R1327" s="228">
        <f>Q1327*H1327</f>
        <v>0.02318684</v>
      </c>
      <c r="S1327" s="228">
        <v>0</v>
      </c>
      <c r="T1327" s="229">
        <f>S1327*H1327</f>
        <v>0</v>
      </c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R1327" s="230" t="s">
        <v>332</v>
      </c>
      <c r="AT1327" s="230" t="s">
        <v>509</v>
      </c>
      <c r="AU1327" s="230" t="s">
        <v>88</v>
      </c>
      <c r="AY1327" s="18" t="s">
        <v>153</v>
      </c>
      <c r="BE1327" s="231">
        <f>IF(N1327="základní",J1327,0)</f>
        <v>0</v>
      </c>
      <c r="BF1327" s="231">
        <f>IF(N1327="snížená",J1327,0)</f>
        <v>0</v>
      </c>
      <c r="BG1327" s="231">
        <f>IF(N1327="zákl. přenesená",J1327,0)</f>
        <v>0</v>
      </c>
      <c r="BH1327" s="231">
        <f>IF(N1327="sníž. přenesená",J1327,0)</f>
        <v>0</v>
      </c>
      <c r="BI1327" s="231">
        <f>IF(N1327="nulová",J1327,0)</f>
        <v>0</v>
      </c>
      <c r="BJ1327" s="18" t="s">
        <v>86</v>
      </c>
      <c r="BK1327" s="231">
        <f>ROUND(I1327*H1327,2)</f>
        <v>0</v>
      </c>
      <c r="BL1327" s="18" t="s">
        <v>240</v>
      </c>
      <c r="BM1327" s="230" t="s">
        <v>1879</v>
      </c>
    </row>
    <row r="1328" s="13" customFormat="1">
      <c r="A1328" s="13"/>
      <c r="B1328" s="232"/>
      <c r="C1328" s="233"/>
      <c r="D1328" s="234" t="s">
        <v>163</v>
      </c>
      <c r="E1328" s="233"/>
      <c r="F1328" s="236" t="s">
        <v>1880</v>
      </c>
      <c r="G1328" s="233"/>
      <c r="H1328" s="237">
        <v>122.036</v>
      </c>
      <c r="I1328" s="238"/>
      <c r="J1328" s="233"/>
      <c r="K1328" s="233"/>
      <c r="L1328" s="239"/>
      <c r="M1328" s="240"/>
      <c r="N1328" s="241"/>
      <c r="O1328" s="241"/>
      <c r="P1328" s="241"/>
      <c r="Q1328" s="241"/>
      <c r="R1328" s="241"/>
      <c r="S1328" s="241"/>
      <c r="T1328" s="242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3" t="s">
        <v>163</v>
      </c>
      <c r="AU1328" s="243" t="s">
        <v>88</v>
      </c>
      <c r="AV1328" s="13" t="s">
        <v>88</v>
      </c>
      <c r="AW1328" s="13" t="s">
        <v>4</v>
      </c>
      <c r="AX1328" s="13" t="s">
        <v>86</v>
      </c>
      <c r="AY1328" s="243" t="s">
        <v>153</v>
      </c>
    </row>
    <row r="1329" s="2" customFormat="1" ht="24.15" customHeight="1">
      <c r="A1329" s="39"/>
      <c r="B1329" s="40"/>
      <c r="C1329" s="219" t="s">
        <v>1881</v>
      </c>
      <c r="D1329" s="219" t="s">
        <v>156</v>
      </c>
      <c r="E1329" s="220" t="s">
        <v>1882</v>
      </c>
      <c r="F1329" s="221" t="s">
        <v>1883</v>
      </c>
      <c r="G1329" s="222" t="s">
        <v>170</v>
      </c>
      <c r="H1329" s="223">
        <v>19.440000000000001</v>
      </c>
      <c r="I1329" s="224"/>
      <c r="J1329" s="225">
        <f>ROUND(I1329*H1329,2)</f>
        <v>0</v>
      </c>
      <c r="K1329" s="221" t="s">
        <v>160</v>
      </c>
      <c r="L1329" s="45"/>
      <c r="M1329" s="226" t="s">
        <v>1</v>
      </c>
      <c r="N1329" s="227" t="s">
        <v>43</v>
      </c>
      <c r="O1329" s="92"/>
      <c r="P1329" s="228">
        <f>O1329*H1329</f>
        <v>0</v>
      </c>
      <c r="Q1329" s="228">
        <v>0.00080999999999999996</v>
      </c>
      <c r="R1329" s="228">
        <f>Q1329*H1329</f>
        <v>0.015746400000000001</v>
      </c>
      <c r="S1329" s="228">
        <v>0</v>
      </c>
      <c r="T1329" s="229">
        <f>S1329*H1329</f>
        <v>0</v>
      </c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R1329" s="230" t="s">
        <v>240</v>
      </c>
      <c r="AT1329" s="230" t="s">
        <v>156</v>
      </c>
      <c r="AU1329" s="230" t="s">
        <v>88</v>
      </c>
      <c r="AY1329" s="18" t="s">
        <v>153</v>
      </c>
      <c r="BE1329" s="231">
        <f>IF(N1329="základní",J1329,0)</f>
        <v>0</v>
      </c>
      <c r="BF1329" s="231">
        <f>IF(N1329="snížená",J1329,0)</f>
        <v>0</v>
      </c>
      <c r="BG1329" s="231">
        <f>IF(N1329="zákl. přenesená",J1329,0)</f>
        <v>0</v>
      </c>
      <c r="BH1329" s="231">
        <f>IF(N1329="sníž. přenesená",J1329,0)</f>
        <v>0</v>
      </c>
      <c r="BI1329" s="231">
        <f>IF(N1329="nulová",J1329,0)</f>
        <v>0</v>
      </c>
      <c r="BJ1329" s="18" t="s">
        <v>86</v>
      </c>
      <c r="BK1329" s="231">
        <f>ROUND(I1329*H1329,2)</f>
        <v>0</v>
      </c>
      <c r="BL1329" s="18" t="s">
        <v>240</v>
      </c>
      <c r="BM1329" s="230" t="s">
        <v>1884</v>
      </c>
    </row>
    <row r="1330" s="13" customFormat="1">
      <c r="A1330" s="13"/>
      <c r="B1330" s="232"/>
      <c r="C1330" s="233"/>
      <c r="D1330" s="234" t="s">
        <v>163</v>
      </c>
      <c r="E1330" s="235" t="s">
        <v>1</v>
      </c>
      <c r="F1330" s="236" t="s">
        <v>1885</v>
      </c>
      <c r="G1330" s="233"/>
      <c r="H1330" s="237">
        <v>19.440000000000001</v>
      </c>
      <c r="I1330" s="238"/>
      <c r="J1330" s="233"/>
      <c r="K1330" s="233"/>
      <c r="L1330" s="239"/>
      <c r="M1330" s="240"/>
      <c r="N1330" s="241"/>
      <c r="O1330" s="241"/>
      <c r="P1330" s="241"/>
      <c r="Q1330" s="241"/>
      <c r="R1330" s="241"/>
      <c r="S1330" s="241"/>
      <c r="T1330" s="242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3" t="s">
        <v>163</v>
      </c>
      <c r="AU1330" s="243" t="s">
        <v>88</v>
      </c>
      <c r="AV1330" s="13" t="s">
        <v>88</v>
      </c>
      <c r="AW1330" s="13" t="s">
        <v>35</v>
      </c>
      <c r="AX1330" s="13" t="s">
        <v>86</v>
      </c>
      <c r="AY1330" s="243" t="s">
        <v>153</v>
      </c>
    </row>
    <row r="1331" s="2" customFormat="1" ht="16.5" customHeight="1">
      <c r="A1331" s="39"/>
      <c r="B1331" s="40"/>
      <c r="C1331" s="268" t="s">
        <v>1886</v>
      </c>
      <c r="D1331" s="268" t="s">
        <v>509</v>
      </c>
      <c r="E1331" s="269" t="s">
        <v>1887</v>
      </c>
      <c r="F1331" s="270" t="s">
        <v>1888</v>
      </c>
      <c r="G1331" s="271" t="s">
        <v>170</v>
      </c>
      <c r="H1331" s="272">
        <v>20.411999999999999</v>
      </c>
      <c r="I1331" s="273"/>
      <c r="J1331" s="274">
        <f>ROUND(I1331*H1331,2)</f>
        <v>0</v>
      </c>
      <c r="K1331" s="270" t="s">
        <v>1</v>
      </c>
      <c r="L1331" s="275"/>
      <c r="M1331" s="276" t="s">
        <v>1</v>
      </c>
      <c r="N1331" s="277" t="s">
        <v>43</v>
      </c>
      <c r="O1331" s="92"/>
      <c r="P1331" s="228">
        <f>O1331*H1331</f>
        <v>0</v>
      </c>
      <c r="Q1331" s="228">
        <v>0.0040000000000000001</v>
      </c>
      <c r="R1331" s="228">
        <f>Q1331*H1331</f>
        <v>0.081647999999999998</v>
      </c>
      <c r="S1331" s="228">
        <v>0</v>
      </c>
      <c r="T1331" s="229">
        <f>S1331*H1331</f>
        <v>0</v>
      </c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R1331" s="230" t="s">
        <v>332</v>
      </c>
      <c r="AT1331" s="230" t="s">
        <v>509</v>
      </c>
      <c r="AU1331" s="230" t="s">
        <v>88</v>
      </c>
      <c r="AY1331" s="18" t="s">
        <v>153</v>
      </c>
      <c r="BE1331" s="231">
        <f>IF(N1331="základní",J1331,0)</f>
        <v>0</v>
      </c>
      <c r="BF1331" s="231">
        <f>IF(N1331="snížená",J1331,0)</f>
        <v>0</v>
      </c>
      <c r="BG1331" s="231">
        <f>IF(N1331="zákl. přenesená",J1331,0)</f>
        <v>0</v>
      </c>
      <c r="BH1331" s="231">
        <f>IF(N1331="sníž. přenesená",J1331,0)</f>
        <v>0</v>
      </c>
      <c r="BI1331" s="231">
        <f>IF(N1331="nulová",J1331,0)</f>
        <v>0</v>
      </c>
      <c r="BJ1331" s="18" t="s">
        <v>86</v>
      </c>
      <c r="BK1331" s="231">
        <f>ROUND(I1331*H1331,2)</f>
        <v>0</v>
      </c>
      <c r="BL1331" s="18" t="s">
        <v>240</v>
      </c>
      <c r="BM1331" s="230" t="s">
        <v>1889</v>
      </c>
    </row>
    <row r="1332" s="15" customFormat="1">
      <c r="A1332" s="15"/>
      <c r="B1332" s="258"/>
      <c r="C1332" s="259"/>
      <c r="D1332" s="234" t="s">
        <v>163</v>
      </c>
      <c r="E1332" s="260" t="s">
        <v>1</v>
      </c>
      <c r="F1332" s="261" t="s">
        <v>1890</v>
      </c>
      <c r="G1332" s="259"/>
      <c r="H1332" s="260" t="s">
        <v>1</v>
      </c>
      <c r="I1332" s="262"/>
      <c r="J1332" s="259"/>
      <c r="K1332" s="259"/>
      <c r="L1332" s="263"/>
      <c r="M1332" s="264"/>
      <c r="N1332" s="265"/>
      <c r="O1332" s="265"/>
      <c r="P1332" s="265"/>
      <c r="Q1332" s="265"/>
      <c r="R1332" s="265"/>
      <c r="S1332" s="265"/>
      <c r="T1332" s="266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T1332" s="267" t="s">
        <v>163</v>
      </c>
      <c r="AU1332" s="267" t="s">
        <v>88</v>
      </c>
      <c r="AV1332" s="15" t="s">
        <v>86</v>
      </c>
      <c r="AW1332" s="15" t="s">
        <v>35</v>
      </c>
      <c r="AX1332" s="15" t="s">
        <v>78</v>
      </c>
      <c r="AY1332" s="267" t="s">
        <v>153</v>
      </c>
    </row>
    <row r="1333" s="15" customFormat="1">
      <c r="A1333" s="15"/>
      <c r="B1333" s="258"/>
      <c r="C1333" s="259"/>
      <c r="D1333" s="234" t="s">
        <v>163</v>
      </c>
      <c r="E1333" s="260" t="s">
        <v>1</v>
      </c>
      <c r="F1333" s="261" t="s">
        <v>1891</v>
      </c>
      <c r="G1333" s="259"/>
      <c r="H1333" s="260" t="s">
        <v>1</v>
      </c>
      <c r="I1333" s="262"/>
      <c r="J1333" s="259"/>
      <c r="K1333" s="259"/>
      <c r="L1333" s="263"/>
      <c r="M1333" s="264"/>
      <c r="N1333" s="265"/>
      <c r="O1333" s="265"/>
      <c r="P1333" s="265"/>
      <c r="Q1333" s="265"/>
      <c r="R1333" s="265"/>
      <c r="S1333" s="265"/>
      <c r="T1333" s="266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67" t="s">
        <v>163</v>
      </c>
      <c r="AU1333" s="267" t="s">
        <v>88</v>
      </c>
      <c r="AV1333" s="15" t="s">
        <v>86</v>
      </c>
      <c r="AW1333" s="15" t="s">
        <v>35</v>
      </c>
      <c r="AX1333" s="15" t="s">
        <v>78</v>
      </c>
      <c r="AY1333" s="267" t="s">
        <v>153</v>
      </c>
    </row>
    <row r="1334" s="15" customFormat="1">
      <c r="A1334" s="15"/>
      <c r="B1334" s="258"/>
      <c r="C1334" s="259"/>
      <c r="D1334" s="234" t="s">
        <v>163</v>
      </c>
      <c r="E1334" s="260" t="s">
        <v>1</v>
      </c>
      <c r="F1334" s="261" t="s">
        <v>1892</v>
      </c>
      <c r="G1334" s="259"/>
      <c r="H1334" s="260" t="s">
        <v>1</v>
      </c>
      <c r="I1334" s="262"/>
      <c r="J1334" s="259"/>
      <c r="K1334" s="259"/>
      <c r="L1334" s="263"/>
      <c r="M1334" s="264"/>
      <c r="N1334" s="265"/>
      <c r="O1334" s="265"/>
      <c r="P1334" s="265"/>
      <c r="Q1334" s="265"/>
      <c r="R1334" s="265"/>
      <c r="S1334" s="265"/>
      <c r="T1334" s="266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67" t="s">
        <v>163</v>
      </c>
      <c r="AU1334" s="267" t="s">
        <v>88</v>
      </c>
      <c r="AV1334" s="15" t="s">
        <v>86</v>
      </c>
      <c r="AW1334" s="15" t="s">
        <v>35</v>
      </c>
      <c r="AX1334" s="15" t="s">
        <v>78</v>
      </c>
      <c r="AY1334" s="267" t="s">
        <v>153</v>
      </c>
    </row>
    <row r="1335" s="15" customFormat="1">
      <c r="A1335" s="15"/>
      <c r="B1335" s="258"/>
      <c r="C1335" s="259"/>
      <c r="D1335" s="234" t="s">
        <v>163</v>
      </c>
      <c r="E1335" s="260" t="s">
        <v>1</v>
      </c>
      <c r="F1335" s="261" t="s">
        <v>1893</v>
      </c>
      <c r="G1335" s="259"/>
      <c r="H1335" s="260" t="s">
        <v>1</v>
      </c>
      <c r="I1335" s="262"/>
      <c r="J1335" s="259"/>
      <c r="K1335" s="259"/>
      <c r="L1335" s="263"/>
      <c r="M1335" s="264"/>
      <c r="N1335" s="265"/>
      <c r="O1335" s="265"/>
      <c r="P1335" s="265"/>
      <c r="Q1335" s="265"/>
      <c r="R1335" s="265"/>
      <c r="S1335" s="265"/>
      <c r="T1335" s="266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67" t="s">
        <v>163</v>
      </c>
      <c r="AU1335" s="267" t="s">
        <v>88</v>
      </c>
      <c r="AV1335" s="15" t="s">
        <v>86</v>
      </c>
      <c r="AW1335" s="15" t="s">
        <v>35</v>
      </c>
      <c r="AX1335" s="15" t="s">
        <v>78</v>
      </c>
      <c r="AY1335" s="267" t="s">
        <v>153</v>
      </c>
    </row>
    <row r="1336" s="15" customFormat="1">
      <c r="A1336" s="15"/>
      <c r="B1336" s="258"/>
      <c r="C1336" s="259"/>
      <c r="D1336" s="234" t="s">
        <v>163</v>
      </c>
      <c r="E1336" s="260" t="s">
        <v>1</v>
      </c>
      <c r="F1336" s="261" t="s">
        <v>1894</v>
      </c>
      <c r="G1336" s="259"/>
      <c r="H1336" s="260" t="s">
        <v>1</v>
      </c>
      <c r="I1336" s="262"/>
      <c r="J1336" s="259"/>
      <c r="K1336" s="259"/>
      <c r="L1336" s="263"/>
      <c r="M1336" s="264"/>
      <c r="N1336" s="265"/>
      <c r="O1336" s="265"/>
      <c r="P1336" s="265"/>
      <c r="Q1336" s="265"/>
      <c r="R1336" s="265"/>
      <c r="S1336" s="265"/>
      <c r="T1336" s="266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67" t="s">
        <v>163</v>
      </c>
      <c r="AU1336" s="267" t="s">
        <v>88</v>
      </c>
      <c r="AV1336" s="15" t="s">
        <v>86</v>
      </c>
      <c r="AW1336" s="15" t="s">
        <v>35</v>
      </c>
      <c r="AX1336" s="15" t="s">
        <v>78</v>
      </c>
      <c r="AY1336" s="267" t="s">
        <v>153</v>
      </c>
    </row>
    <row r="1337" s="15" customFormat="1">
      <c r="A1337" s="15"/>
      <c r="B1337" s="258"/>
      <c r="C1337" s="259"/>
      <c r="D1337" s="234" t="s">
        <v>163</v>
      </c>
      <c r="E1337" s="260" t="s">
        <v>1</v>
      </c>
      <c r="F1337" s="261" t="s">
        <v>1895</v>
      </c>
      <c r="G1337" s="259"/>
      <c r="H1337" s="260" t="s">
        <v>1</v>
      </c>
      <c r="I1337" s="262"/>
      <c r="J1337" s="259"/>
      <c r="K1337" s="259"/>
      <c r="L1337" s="263"/>
      <c r="M1337" s="264"/>
      <c r="N1337" s="265"/>
      <c r="O1337" s="265"/>
      <c r="P1337" s="265"/>
      <c r="Q1337" s="265"/>
      <c r="R1337" s="265"/>
      <c r="S1337" s="265"/>
      <c r="T1337" s="266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67" t="s">
        <v>163</v>
      </c>
      <c r="AU1337" s="267" t="s">
        <v>88</v>
      </c>
      <c r="AV1337" s="15" t="s">
        <v>86</v>
      </c>
      <c r="AW1337" s="15" t="s">
        <v>35</v>
      </c>
      <c r="AX1337" s="15" t="s">
        <v>78</v>
      </c>
      <c r="AY1337" s="267" t="s">
        <v>153</v>
      </c>
    </row>
    <row r="1338" s="13" customFormat="1">
      <c r="A1338" s="13"/>
      <c r="B1338" s="232"/>
      <c r="C1338" s="233"/>
      <c r="D1338" s="234" t="s">
        <v>163</v>
      </c>
      <c r="E1338" s="235" t="s">
        <v>1</v>
      </c>
      <c r="F1338" s="236" t="s">
        <v>1896</v>
      </c>
      <c r="G1338" s="233"/>
      <c r="H1338" s="237">
        <v>20.411999999999999</v>
      </c>
      <c r="I1338" s="238"/>
      <c r="J1338" s="233"/>
      <c r="K1338" s="233"/>
      <c r="L1338" s="239"/>
      <c r="M1338" s="240"/>
      <c r="N1338" s="241"/>
      <c r="O1338" s="241"/>
      <c r="P1338" s="241"/>
      <c r="Q1338" s="241"/>
      <c r="R1338" s="241"/>
      <c r="S1338" s="241"/>
      <c r="T1338" s="242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3" t="s">
        <v>163</v>
      </c>
      <c r="AU1338" s="243" t="s">
        <v>88</v>
      </c>
      <c r="AV1338" s="13" t="s">
        <v>88</v>
      </c>
      <c r="AW1338" s="13" t="s">
        <v>35</v>
      </c>
      <c r="AX1338" s="13" t="s">
        <v>86</v>
      </c>
      <c r="AY1338" s="243" t="s">
        <v>153</v>
      </c>
    </row>
    <row r="1339" s="2" customFormat="1" ht="24.15" customHeight="1">
      <c r="A1339" s="39"/>
      <c r="B1339" s="40"/>
      <c r="C1339" s="219" t="s">
        <v>1897</v>
      </c>
      <c r="D1339" s="219" t="s">
        <v>156</v>
      </c>
      <c r="E1339" s="220" t="s">
        <v>1898</v>
      </c>
      <c r="F1339" s="221" t="s">
        <v>1899</v>
      </c>
      <c r="G1339" s="222" t="s">
        <v>250</v>
      </c>
      <c r="H1339" s="223">
        <v>1.4139999999999999</v>
      </c>
      <c r="I1339" s="224"/>
      <c r="J1339" s="225">
        <f>ROUND(I1339*H1339,2)</f>
        <v>0</v>
      </c>
      <c r="K1339" s="221" t="s">
        <v>160</v>
      </c>
      <c r="L1339" s="45"/>
      <c r="M1339" s="226" t="s">
        <v>1</v>
      </c>
      <c r="N1339" s="227" t="s">
        <v>43</v>
      </c>
      <c r="O1339" s="92"/>
      <c r="P1339" s="228">
        <f>O1339*H1339</f>
        <v>0</v>
      </c>
      <c r="Q1339" s="228">
        <v>0</v>
      </c>
      <c r="R1339" s="228">
        <f>Q1339*H1339</f>
        <v>0</v>
      </c>
      <c r="S1339" s="228">
        <v>0</v>
      </c>
      <c r="T1339" s="229">
        <f>S1339*H1339</f>
        <v>0</v>
      </c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R1339" s="230" t="s">
        <v>240</v>
      </c>
      <c r="AT1339" s="230" t="s">
        <v>156</v>
      </c>
      <c r="AU1339" s="230" t="s">
        <v>88</v>
      </c>
      <c r="AY1339" s="18" t="s">
        <v>153</v>
      </c>
      <c r="BE1339" s="231">
        <f>IF(N1339="základní",J1339,0)</f>
        <v>0</v>
      </c>
      <c r="BF1339" s="231">
        <f>IF(N1339="snížená",J1339,0)</f>
        <v>0</v>
      </c>
      <c r="BG1339" s="231">
        <f>IF(N1339="zákl. přenesená",J1339,0)</f>
        <v>0</v>
      </c>
      <c r="BH1339" s="231">
        <f>IF(N1339="sníž. přenesená",J1339,0)</f>
        <v>0</v>
      </c>
      <c r="BI1339" s="231">
        <f>IF(N1339="nulová",J1339,0)</f>
        <v>0</v>
      </c>
      <c r="BJ1339" s="18" t="s">
        <v>86</v>
      </c>
      <c r="BK1339" s="231">
        <f>ROUND(I1339*H1339,2)</f>
        <v>0</v>
      </c>
      <c r="BL1339" s="18" t="s">
        <v>240</v>
      </c>
      <c r="BM1339" s="230" t="s">
        <v>1900</v>
      </c>
    </row>
    <row r="1340" s="12" customFormat="1" ht="22.8" customHeight="1">
      <c r="A1340" s="12"/>
      <c r="B1340" s="203"/>
      <c r="C1340" s="204"/>
      <c r="D1340" s="205" t="s">
        <v>77</v>
      </c>
      <c r="E1340" s="217" t="s">
        <v>1901</v>
      </c>
      <c r="F1340" s="217" t="s">
        <v>1902</v>
      </c>
      <c r="G1340" s="204"/>
      <c r="H1340" s="204"/>
      <c r="I1340" s="207"/>
      <c r="J1340" s="218">
        <f>BK1340</f>
        <v>0</v>
      </c>
      <c r="K1340" s="204"/>
      <c r="L1340" s="209"/>
      <c r="M1340" s="210"/>
      <c r="N1340" s="211"/>
      <c r="O1340" s="211"/>
      <c r="P1340" s="212">
        <f>SUM(P1341:P1343)</f>
        <v>0</v>
      </c>
      <c r="Q1340" s="211"/>
      <c r="R1340" s="212">
        <f>SUM(R1341:R1343)</f>
        <v>0.0059199999999999999</v>
      </c>
      <c r="S1340" s="211"/>
      <c r="T1340" s="213">
        <f>SUM(T1341:T1343)</f>
        <v>0</v>
      </c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R1340" s="214" t="s">
        <v>88</v>
      </c>
      <c r="AT1340" s="215" t="s">
        <v>77</v>
      </c>
      <c r="AU1340" s="215" t="s">
        <v>86</v>
      </c>
      <c r="AY1340" s="214" t="s">
        <v>153</v>
      </c>
      <c r="BK1340" s="216">
        <f>SUM(BK1341:BK1343)</f>
        <v>0</v>
      </c>
    </row>
    <row r="1341" s="2" customFormat="1" ht="24.15" customHeight="1">
      <c r="A1341" s="39"/>
      <c r="B1341" s="40"/>
      <c r="C1341" s="219" t="s">
        <v>1903</v>
      </c>
      <c r="D1341" s="219" t="s">
        <v>156</v>
      </c>
      <c r="E1341" s="220" t="s">
        <v>1904</v>
      </c>
      <c r="F1341" s="221" t="s">
        <v>1905</v>
      </c>
      <c r="G1341" s="222" t="s">
        <v>355</v>
      </c>
      <c r="H1341" s="223">
        <v>2</v>
      </c>
      <c r="I1341" s="224"/>
      <c r="J1341" s="225">
        <f>ROUND(I1341*H1341,2)</f>
        <v>0</v>
      </c>
      <c r="K1341" s="221" t="s">
        <v>160</v>
      </c>
      <c r="L1341" s="45"/>
      <c r="M1341" s="226" t="s">
        <v>1</v>
      </c>
      <c r="N1341" s="227" t="s">
        <v>43</v>
      </c>
      <c r="O1341" s="92"/>
      <c r="P1341" s="228">
        <f>O1341*H1341</f>
        <v>0</v>
      </c>
      <c r="Q1341" s="228">
        <v>0.00115</v>
      </c>
      <c r="R1341" s="228">
        <f>Q1341*H1341</f>
        <v>0.0023</v>
      </c>
      <c r="S1341" s="228">
        <v>0</v>
      </c>
      <c r="T1341" s="229">
        <f>S1341*H1341</f>
        <v>0</v>
      </c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R1341" s="230" t="s">
        <v>240</v>
      </c>
      <c r="AT1341" s="230" t="s">
        <v>156</v>
      </c>
      <c r="AU1341" s="230" t="s">
        <v>88</v>
      </c>
      <c r="AY1341" s="18" t="s">
        <v>153</v>
      </c>
      <c r="BE1341" s="231">
        <f>IF(N1341="základní",J1341,0)</f>
        <v>0</v>
      </c>
      <c r="BF1341" s="231">
        <f>IF(N1341="snížená",J1341,0)</f>
        <v>0</v>
      </c>
      <c r="BG1341" s="231">
        <f>IF(N1341="zákl. přenesená",J1341,0)</f>
        <v>0</v>
      </c>
      <c r="BH1341" s="231">
        <f>IF(N1341="sníž. přenesená",J1341,0)</f>
        <v>0</v>
      </c>
      <c r="BI1341" s="231">
        <f>IF(N1341="nulová",J1341,0)</f>
        <v>0</v>
      </c>
      <c r="BJ1341" s="18" t="s">
        <v>86</v>
      </c>
      <c r="BK1341" s="231">
        <f>ROUND(I1341*H1341,2)</f>
        <v>0</v>
      </c>
      <c r="BL1341" s="18" t="s">
        <v>240</v>
      </c>
      <c r="BM1341" s="230" t="s">
        <v>1906</v>
      </c>
    </row>
    <row r="1342" s="2" customFormat="1" ht="37.8" customHeight="1">
      <c r="A1342" s="39"/>
      <c r="B1342" s="40"/>
      <c r="C1342" s="268" t="s">
        <v>1907</v>
      </c>
      <c r="D1342" s="268" t="s">
        <v>509</v>
      </c>
      <c r="E1342" s="269" t="s">
        <v>1908</v>
      </c>
      <c r="F1342" s="270" t="s">
        <v>1909</v>
      </c>
      <c r="G1342" s="271" t="s">
        <v>355</v>
      </c>
      <c r="H1342" s="272">
        <v>2</v>
      </c>
      <c r="I1342" s="273"/>
      <c r="J1342" s="274">
        <f>ROUND(I1342*H1342,2)</f>
        <v>0</v>
      </c>
      <c r="K1342" s="270" t="s">
        <v>1</v>
      </c>
      <c r="L1342" s="275"/>
      <c r="M1342" s="276" t="s">
        <v>1</v>
      </c>
      <c r="N1342" s="277" t="s">
        <v>43</v>
      </c>
      <c r="O1342" s="92"/>
      <c r="P1342" s="228">
        <f>O1342*H1342</f>
        <v>0</v>
      </c>
      <c r="Q1342" s="228">
        <v>0.00181</v>
      </c>
      <c r="R1342" s="228">
        <f>Q1342*H1342</f>
        <v>0.00362</v>
      </c>
      <c r="S1342" s="228">
        <v>0</v>
      </c>
      <c r="T1342" s="229">
        <f>S1342*H1342</f>
        <v>0</v>
      </c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  <c r="AR1342" s="230" t="s">
        <v>332</v>
      </c>
      <c r="AT1342" s="230" t="s">
        <v>509</v>
      </c>
      <c r="AU1342" s="230" t="s">
        <v>88</v>
      </c>
      <c r="AY1342" s="18" t="s">
        <v>153</v>
      </c>
      <c r="BE1342" s="231">
        <f>IF(N1342="základní",J1342,0)</f>
        <v>0</v>
      </c>
      <c r="BF1342" s="231">
        <f>IF(N1342="snížená",J1342,0)</f>
        <v>0</v>
      </c>
      <c r="BG1342" s="231">
        <f>IF(N1342="zákl. přenesená",J1342,0)</f>
        <v>0</v>
      </c>
      <c r="BH1342" s="231">
        <f>IF(N1342="sníž. přenesená",J1342,0)</f>
        <v>0</v>
      </c>
      <c r="BI1342" s="231">
        <f>IF(N1342="nulová",J1342,0)</f>
        <v>0</v>
      </c>
      <c r="BJ1342" s="18" t="s">
        <v>86</v>
      </c>
      <c r="BK1342" s="231">
        <f>ROUND(I1342*H1342,2)</f>
        <v>0</v>
      </c>
      <c r="BL1342" s="18" t="s">
        <v>240</v>
      </c>
      <c r="BM1342" s="230" t="s">
        <v>1910</v>
      </c>
    </row>
    <row r="1343" s="2" customFormat="1" ht="24.15" customHeight="1">
      <c r="A1343" s="39"/>
      <c r="B1343" s="40"/>
      <c r="C1343" s="219" t="s">
        <v>1911</v>
      </c>
      <c r="D1343" s="219" t="s">
        <v>156</v>
      </c>
      <c r="E1343" s="220" t="s">
        <v>1912</v>
      </c>
      <c r="F1343" s="221" t="s">
        <v>1913</v>
      </c>
      <c r="G1343" s="222" t="s">
        <v>250</v>
      </c>
      <c r="H1343" s="223">
        <v>0.0060000000000000001</v>
      </c>
      <c r="I1343" s="224"/>
      <c r="J1343" s="225">
        <f>ROUND(I1343*H1343,2)</f>
        <v>0</v>
      </c>
      <c r="K1343" s="221" t="s">
        <v>160</v>
      </c>
      <c r="L1343" s="45"/>
      <c r="M1343" s="226" t="s">
        <v>1</v>
      </c>
      <c r="N1343" s="227" t="s">
        <v>43</v>
      </c>
      <c r="O1343" s="92"/>
      <c r="P1343" s="228">
        <f>O1343*H1343</f>
        <v>0</v>
      </c>
      <c r="Q1343" s="228">
        <v>0</v>
      </c>
      <c r="R1343" s="228">
        <f>Q1343*H1343</f>
        <v>0</v>
      </c>
      <c r="S1343" s="228">
        <v>0</v>
      </c>
      <c r="T1343" s="229">
        <f>S1343*H1343</f>
        <v>0</v>
      </c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R1343" s="230" t="s">
        <v>240</v>
      </c>
      <c r="AT1343" s="230" t="s">
        <v>156</v>
      </c>
      <c r="AU1343" s="230" t="s">
        <v>88</v>
      </c>
      <c r="AY1343" s="18" t="s">
        <v>153</v>
      </c>
      <c r="BE1343" s="231">
        <f>IF(N1343="základní",J1343,0)</f>
        <v>0</v>
      </c>
      <c r="BF1343" s="231">
        <f>IF(N1343="snížená",J1343,0)</f>
        <v>0</v>
      </c>
      <c r="BG1343" s="231">
        <f>IF(N1343="zákl. přenesená",J1343,0)</f>
        <v>0</v>
      </c>
      <c r="BH1343" s="231">
        <f>IF(N1343="sníž. přenesená",J1343,0)</f>
        <v>0</v>
      </c>
      <c r="BI1343" s="231">
        <f>IF(N1343="nulová",J1343,0)</f>
        <v>0</v>
      </c>
      <c r="BJ1343" s="18" t="s">
        <v>86</v>
      </c>
      <c r="BK1343" s="231">
        <f>ROUND(I1343*H1343,2)</f>
        <v>0</v>
      </c>
      <c r="BL1343" s="18" t="s">
        <v>240</v>
      </c>
      <c r="BM1343" s="230" t="s">
        <v>1914</v>
      </c>
    </row>
    <row r="1344" s="12" customFormat="1" ht="22.8" customHeight="1">
      <c r="A1344" s="12"/>
      <c r="B1344" s="203"/>
      <c r="C1344" s="204"/>
      <c r="D1344" s="205" t="s">
        <v>77</v>
      </c>
      <c r="E1344" s="217" t="s">
        <v>1915</v>
      </c>
      <c r="F1344" s="217" t="s">
        <v>1916</v>
      </c>
      <c r="G1344" s="204"/>
      <c r="H1344" s="204"/>
      <c r="I1344" s="207"/>
      <c r="J1344" s="218">
        <f>BK1344</f>
        <v>0</v>
      </c>
      <c r="K1344" s="204"/>
      <c r="L1344" s="209"/>
      <c r="M1344" s="210"/>
      <c r="N1344" s="211"/>
      <c r="O1344" s="211"/>
      <c r="P1344" s="212">
        <f>SUM(P1345:P1360)</f>
        <v>0</v>
      </c>
      <c r="Q1344" s="211"/>
      <c r="R1344" s="212">
        <f>SUM(R1345:R1360)</f>
        <v>0.97893902999999993</v>
      </c>
      <c r="S1344" s="211"/>
      <c r="T1344" s="213">
        <f>SUM(T1345:T1360)</f>
        <v>0.04725</v>
      </c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R1344" s="214" t="s">
        <v>88</v>
      </c>
      <c r="AT1344" s="215" t="s">
        <v>77</v>
      </c>
      <c r="AU1344" s="215" t="s">
        <v>86</v>
      </c>
      <c r="AY1344" s="214" t="s">
        <v>153</v>
      </c>
      <c r="BK1344" s="216">
        <f>SUM(BK1345:BK1360)</f>
        <v>0</v>
      </c>
    </row>
    <row r="1345" s="2" customFormat="1" ht="16.5" customHeight="1">
      <c r="A1345" s="39"/>
      <c r="B1345" s="40"/>
      <c r="C1345" s="219" t="s">
        <v>1917</v>
      </c>
      <c r="D1345" s="219" t="s">
        <v>156</v>
      </c>
      <c r="E1345" s="220" t="s">
        <v>1918</v>
      </c>
      <c r="F1345" s="221" t="s">
        <v>1919</v>
      </c>
      <c r="G1345" s="222" t="s">
        <v>170</v>
      </c>
      <c r="H1345" s="223">
        <v>3.375</v>
      </c>
      <c r="I1345" s="224"/>
      <c r="J1345" s="225">
        <f>ROUND(I1345*H1345,2)</f>
        <v>0</v>
      </c>
      <c r="K1345" s="221" t="s">
        <v>1</v>
      </c>
      <c r="L1345" s="45"/>
      <c r="M1345" s="226" t="s">
        <v>1</v>
      </c>
      <c r="N1345" s="227" t="s">
        <v>43</v>
      </c>
      <c r="O1345" s="92"/>
      <c r="P1345" s="228">
        <f>O1345*H1345</f>
        <v>0</v>
      </c>
      <c r="Q1345" s="228">
        <v>0</v>
      </c>
      <c r="R1345" s="228">
        <f>Q1345*H1345</f>
        <v>0</v>
      </c>
      <c r="S1345" s="228">
        <v>0.014</v>
      </c>
      <c r="T1345" s="229">
        <f>S1345*H1345</f>
        <v>0.04725</v>
      </c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R1345" s="230" t="s">
        <v>240</v>
      </c>
      <c r="AT1345" s="230" t="s">
        <v>156</v>
      </c>
      <c r="AU1345" s="230" t="s">
        <v>88</v>
      </c>
      <c r="AY1345" s="18" t="s">
        <v>153</v>
      </c>
      <c r="BE1345" s="231">
        <f>IF(N1345="základní",J1345,0)</f>
        <v>0</v>
      </c>
      <c r="BF1345" s="231">
        <f>IF(N1345="snížená",J1345,0)</f>
        <v>0</v>
      </c>
      <c r="BG1345" s="231">
        <f>IF(N1345="zákl. přenesená",J1345,0)</f>
        <v>0</v>
      </c>
      <c r="BH1345" s="231">
        <f>IF(N1345="sníž. přenesená",J1345,0)</f>
        <v>0</v>
      </c>
      <c r="BI1345" s="231">
        <f>IF(N1345="nulová",J1345,0)</f>
        <v>0</v>
      </c>
      <c r="BJ1345" s="18" t="s">
        <v>86</v>
      </c>
      <c r="BK1345" s="231">
        <f>ROUND(I1345*H1345,2)</f>
        <v>0</v>
      </c>
      <c r="BL1345" s="18" t="s">
        <v>240</v>
      </c>
      <c r="BM1345" s="230" t="s">
        <v>1920</v>
      </c>
    </row>
    <row r="1346" s="13" customFormat="1">
      <c r="A1346" s="13"/>
      <c r="B1346" s="232"/>
      <c r="C1346" s="233"/>
      <c r="D1346" s="234" t="s">
        <v>163</v>
      </c>
      <c r="E1346" s="235" t="s">
        <v>1</v>
      </c>
      <c r="F1346" s="236" t="s">
        <v>1921</v>
      </c>
      <c r="G1346" s="233"/>
      <c r="H1346" s="237">
        <v>3.375</v>
      </c>
      <c r="I1346" s="238"/>
      <c r="J1346" s="233"/>
      <c r="K1346" s="233"/>
      <c r="L1346" s="239"/>
      <c r="M1346" s="240"/>
      <c r="N1346" s="241"/>
      <c r="O1346" s="241"/>
      <c r="P1346" s="241"/>
      <c r="Q1346" s="241"/>
      <c r="R1346" s="241"/>
      <c r="S1346" s="241"/>
      <c r="T1346" s="242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3" t="s">
        <v>163</v>
      </c>
      <c r="AU1346" s="243" t="s">
        <v>88</v>
      </c>
      <c r="AV1346" s="13" t="s">
        <v>88</v>
      </c>
      <c r="AW1346" s="13" t="s">
        <v>35</v>
      </c>
      <c r="AX1346" s="13" t="s">
        <v>86</v>
      </c>
      <c r="AY1346" s="243" t="s">
        <v>153</v>
      </c>
    </row>
    <row r="1347" s="2" customFormat="1" ht="24.15" customHeight="1">
      <c r="A1347" s="39"/>
      <c r="B1347" s="40"/>
      <c r="C1347" s="219" t="s">
        <v>1922</v>
      </c>
      <c r="D1347" s="219" t="s">
        <v>156</v>
      </c>
      <c r="E1347" s="220" t="s">
        <v>1923</v>
      </c>
      <c r="F1347" s="221" t="s">
        <v>1924</v>
      </c>
      <c r="G1347" s="222" t="s">
        <v>170</v>
      </c>
      <c r="H1347" s="223">
        <v>3.375</v>
      </c>
      <c r="I1347" s="224"/>
      <c r="J1347" s="225">
        <f>ROUND(I1347*H1347,2)</f>
        <v>0</v>
      </c>
      <c r="K1347" s="221" t="s">
        <v>160</v>
      </c>
      <c r="L1347" s="45"/>
      <c r="M1347" s="226" t="s">
        <v>1</v>
      </c>
      <c r="N1347" s="227" t="s">
        <v>43</v>
      </c>
      <c r="O1347" s="92"/>
      <c r="P1347" s="228">
        <f>O1347*H1347</f>
        <v>0</v>
      </c>
      <c r="Q1347" s="228">
        <v>6.9999999999999994E-05</v>
      </c>
      <c r="R1347" s="228">
        <f>Q1347*H1347</f>
        <v>0.00023624999999999997</v>
      </c>
      <c r="S1347" s="228">
        <v>0</v>
      </c>
      <c r="T1347" s="229">
        <f>S1347*H1347</f>
        <v>0</v>
      </c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R1347" s="230" t="s">
        <v>240</v>
      </c>
      <c r="AT1347" s="230" t="s">
        <v>156</v>
      </c>
      <c r="AU1347" s="230" t="s">
        <v>88</v>
      </c>
      <c r="AY1347" s="18" t="s">
        <v>153</v>
      </c>
      <c r="BE1347" s="231">
        <f>IF(N1347="základní",J1347,0)</f>
        <v>0</v>
      </c>
      <c r="BF1347" s="231">
        <f>IF(N1347="snížená",J1347,0)</f>
        <v>0</v>
      </c>
      <c r="BG1347" s="231">
        <f>IF(N1347="zákl. přenesená",J1347,0)</f>
        <v>0</v>
      </c>
      <c r="BH1347" s="231">
        <f>IF(N1347="sníž. přenesená",J1347,0)</f>
        <v>0</v>
      </c>
      <c r="BI1347" s="231">
        <f>IF(N1347="nulová",J1347,0)</f>
        <v>0</v>
      </c>
      <c r="BJ1347" s="18" t="s">
        <v>86</v>
      </c>
      <c r="BK1347" s="231">
        <f>ROUND(I1347*H1347,2)</f>
        <v>0</v>
      </c>
      <c r="BL1347" s="18" t="s">
        <v>240</v>
      </c>
      <c r="BM1347" s="230" t="s">
        <v>1925</v>
      </c>
    </row>
    <row r="1348" s="13" customFormat="1">
      <c r="A1348" s="13"/>
      <c r="B1348" s="232"/>
      <c r="C1348" s="233"/>
      <c r="D1348" s="234" t="s">
        <v>163</v>
      </c>
      <c r="E1348" s="235" t="s">
        <v>1</v>
      </c>
      <c r="F1348" s="236" t="s">
        <v>1921</v>
      </c>
      <c r="G1348" s="233"/>
      <c r="H1348" s="237">
        <v>3.375</v>
      </c>
      <c r="I1348" s="238"/>
      <c r="J1348" s="233"/>
      <c r="K1348" s="233"/>
      <c r="L1348" s="239"/>
      <c r="M1348" s="240"/>
      <c r="N1348" s="241"/>
      <c r="O1348" s="241"/>
      <c r="P1348" s="241"/>
      <c r="Q1348" s="241"/>
      <c r="R1348" s="241"/>
      <c r="S1348" s="241"/>
      <c r="T1348" s="242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3" t="s">
        <v>163</v>
      </c>
      <c r="AU1348" s="243" t="s">
        <v>88</v>
      </c>
      <c r="AV1348" s="13" t="s">
        <v>88</v>
      </c>
      <c r="AW1348" s="13" t="s">
        <v>35</v>
      </c>
      <c r="AX1348" s="13" t="s">
        <v>86</v>
      </c>
      <c r="AY1348" s="243" t="s">
        <v>153</v>
      </c>
    </row>
    <row r="1349" s="2" customFormat="1" ht="21.75" customHeight="1">
      <c r="A1349" s="39"/>
      <c r="B1349" s="40"/>
      <c r="C1349" s="268" t="s">
        <v>1926</v>
      </c>
      <c r="D1349" s="268" t="s">
        <v>509</v>
      </c>
      <c r="E1349" s="269" t="s">
        <v>1927</v>
      </c>
      <c r="F1349" s="270" t="s">
        <v>1928</v>
      </c>
      <c r="G1349" s="271" t="s">
        <v>170</v>
      </c>
      <c r="H1349" s="272">
        <v>3.7130000000000001</v>
      </c>
      <c r="I1349" s="273"/>
      <c r="J1349" s="274">
        <f>ROUND(I1349*H1349,2)</f>
        <v>0</v>
      </c>
      <c r="K1349" s="270" t="s">
        <v>160</v>
      </c>
      <c r="L1349" s="275"/>
      <c r="M1349" s="276" t="s">
        <v>1</v>
      </c>
      <c r="N1349" s="277" t="s">
        <v>43</v>
      </c>
      <c r="O1349" s="92"/>
      <c r="P1349" s="228">
        <f>O1349*H1349</f>
        <v>0</v>
      </c>
      <c r="Q1349" s="228">
        <v>0.0104</v>
      </c>
      <c r="R1349" s="228">
        <f>Q1349*H1349</f>
        <v>0.038615200000000002</v>
      </c>
      <c r="S1349" s="228">
        <v>0</v>
      </c>
      <c r="T1349" s="229">
        <f>S1349*H1349</f>
        <v>0</v>
      </c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R1349" s="230" t="s">
        <v>332</v>
      </c>
      <c r="AT1349" s="230" t="s">
        <v>509</v>
      </c>
      <c r="AU1349" s="230" t="s">
        <v>88</v>
      </c>
      <c r="AY1349" s="18" t="s">
        <v>153</v>
      </c>
      <c r="BE1349" s="231">
        <f>IF(N1349="základní",J1349,0)</f>
        <v>0</v>
      </c>
      <c r="BF1349" s="231">
        <f>IF(N1349="snížená",J1349,0)</f>
        <v>0</v>
      </c>
      <c r="BG1349" s="231">
        <f>IF(N1349="zákl. přenesená",J1349,0)</f>
        <v>0</v>
      </c>
      <c r="BH1349" s="231">
        <f>IF(N1349="sníž. přenesená",J1349,0)</f>
        <v>0</v>
      </c>
      <c r="BI1349" s="231">
        <f>IF(N1349="nulová",J1349,0)</f>
        <v>0</v>
      </c>
      <c r="BJ1349" s="18" t="s">
        <v>86</v>
      </c>
      <c r="BK1349" s="231">
        <f>ROUND(I1349*H1349,2)</f>
        <v>0</v>
      </c>
      <c r="BL1349" s="18" t="s">
        <v>240</v>
      </c>
      <c r="BM1349" s="230" t="s">
        <v>1929</v>
      </c>
    </row>
    <row r="1350" s="13" customFormat="1">
      <c r="A1350" s="13"/>
      <c r="B1350" s="232"/>
      <c r="C1350" s="233"/>
      <c r="D1350" s="234" t="s">
        <v>163</v>
      </c>
      <c r="E1350" s="233"/>
      <c r="F1350" s="236" t="s">
        <v>1930</v>
      </c>
      <c r="G1350" s="233"/>
      <c r="H1350" s="237">
        <v>3.7130000000000001</v>
      </c>
      <c r="I1350" s="238"/>
      <c r="J1350" s="233"/>
      <c r="K1350" s="233"/>
      <c r="L1350" s="239"/>
      <c r="M1350" s="240"/>
      <c r="N1350" s="241"/>
      <c r="O1350" s="241"/>
      <c r="P1350" s="241"/>
      <c r="Q1350" s="241"/>
      <c r="R1350" s="241"/>
      <c r="S1350" s="241"/>
      <c r="T1350" s="242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3" t="s">
        <v>163</v>
      </c>
      <c r="AU1350" s="243" t="s">
        <v>88</v>
      </c>
      <c r="AV1350" s="13" t="s">
        <v>88</v>
      </c>
      <c r="AW1350" s="13" t="s">
        <v>4</v>
      </c>
      <c r="AX1350" s="13" t="s">
        <v>86</v>
      </c>
      <c r="AY1350" s="243" t="s">
        <v>153</v>
      </c>
    </row>
    <row r="1351" s="2" customFormat="1" ht="24.15" customHeight="1">
      <c r="A1351" s="39"/>
      <c r="B1351" s="40"/>
      <c r="C1351" s="219" t="s">
        <v>1931</v>
      </c>
      <c r="D1351" s="219" t="s">
        <v>156</v>
      </c>
      <c r="E1351" s="220" t="s">
        <v>1932</v>
      </c>
      <c r="F1351" s="221" t="s">
        <v>1933</v>
      </c>
      <c r="G1351" s="222" t="s">
        <v>170</v>
      </c>
      <c r="H1351" s="223">
        <v>3.375</v>
      </c>
      <c r="I1351" s="224"/>
      <c r="J1351" s="225">
        <f>ROUND(I1351*H1351,2)</f>
        <v>0</v>
      </c>
      <c r="K1351" s="221" t="s">
        <v>160</v>
      </c>
      <c r="L1351" s="45"/>
      <c r="M1351" s="226" t="s">
        <v>1</v>
      </c>
      <c r="N1351" s="227" t="s">
        <v>43</v>
      </c>
      <c r="O1351" s="92"/>
      <c r="P1351" s="228">
        <f>O1351*H1351</f>
        <v>0</v>
      </c>
      <c r="Q1351" s="228">
        <v>1.0000000000000001E-05</v>
      </c>
      <c r="R1351" s="228">
        <f>Q1351*H1351</f>
        <v>3.375E-05</v>
      </c>
      <c r="S1351" s="228">
        <v>0</v>
      </c>
      <c r="T1351" s="229">
        <f>S1351*H1351</f>
        <v>0</v>
      </c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R1351" s="230" t="s">
        <v>240</v>
      </c>
      <c r="AT1351" s="230" t="s">
        <v>156</v>
      </c>
      <c r="AU1351" s="230" t="s">
        <v>88</v>
      </c>
      <c r="AY1351" s="18" t="s">
        <v>153</v>
      </c>
      <c r="BE1351" s="231">
        <f>IF(N1351="základní",J1351,0)</f>
        <v>0</v>
      </c>
      <c r="BF1351" s="231">
        <f>IF(N1351="snížená",J1351,0)</f>
        <v>0</v>
      </c>
      <c r="BG1351" s="231">
        <f>IF(N1351="zákl. přenesená",J1351,0)</f>
        <v>0</v>
      </c>
      <c r="BH1351" s="231">
        <f>IF(N1351="sníž. přenesená",J1351,0)</f>
        <v>0</v>
      </c>
      <c r="BI1351" s="231">
        <f>IF(N1351="nulová",J1351,0)</f>
        <v>0</v>
      </c>
      <c r="BJ1351" s="18" t="s">
        <v>86</v>
      </c>
      <c r="BK1351" s="231">
        <f>ROUND(I1351*H1351,2)</f>
        <v>0</v>
      </c>
      <c r="BL1351" s="18" t="s">
        <v>240</v>
      </c>
      <c r="BM1351" s="230" t="s">
        <v>1934</v>
      </c>
    </row>
    <row r="1352" s="13" customFormat="1">
      <c r="A1352" s="13"/>
      <c r="B1352" s="232"/>
      <c r="C1352" s="233"/>
      <c r="D1352" s="234" t="s">
        <v>163</v>
      </c>
      <c r="E1352" s="235" t="s">
        <v>1</v>
      </c>
      <c r="F1352" s="236" t="s">
        <v>1921</v>
      </c>
      <c r="G1352" s="233"/>
      <c r="H1352" s="237">
        <v>3.375</v>
      </c>
      <c r="I1352" s="238"/>
      <c r="J1352" s="233"/>
      <c r="K1352" s="233"/>
      <c r="L1352" s="239"/>
      <c r="M1352" s="240"/>
      <c r="N1352" s="241"/>
      <c r="O1352" s="241"/>
      <c r="P1352" s="241"/>
      <c r="Q1352" s="241"/>
      <c r="R1352" s="241"/>
      <c r="S1352" s="241"/>
      <c r="T1352" s="242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3" t="s">
        <v>163</v>
      </c>
      <c r="AU1352" s="243" t="s">
        <v>88</v>
      </c>
      <c r="AV1352" s="13" t="s">
        <v>88</v>
      </c>
      <c r="AW1352" s="13" t="s">
        <v>35</v>
      </c>
      <c r="AX1352" s="13" t="s">
        <v>86</v>
      </c>
      <c r="AY1352" s="243" t="s">
        <v>153</v>
      </c>
    </row>
    <row r="1353" s="2" customFormat="1" ht="24.15" customHeight="1">
      <c r="A1353" s="39"/>
      <c r="B1353" s="40"/>
      <c r="C1353" s="268" t="s">
        <v>1935</v>
      </c>
      <c r="D1353" s="268" t="s">
        <v>509</v>
      </c>
      <c r="E1353" s="269" t="s">
        <v>1936</v>
      </c>
      <c r="F1353" s="270" t="s">
        <v>1937</v>
      </c>
      <c r="G1353" s="271" t="s">
        <v>170</v>
      </c>
      <c r="H1353" s="272">
        <v>4.1210000000000004</v>
      </c>
      <c r="I1353" s="273"/>
      <c r="J1353" s="274">
        <f>ROUND(I1353*H1353,2)</f>
        <v>0</v>
      </c>
      <c r="K1353" s="270" t="s">
        <v>160</v>
      </c>
      <c r="L1353" s="275"/>
      <c r="M1353" s="276" t="s">
        <v>1</v>
      </c>
      <c r="N1353" s="277" t="s">
        <v>43</v>
      </c>
      <c r="O1353" s="92"/>
      <c r="P1353" s="228">
        <f>O1353*H1353</f>
        <v>0</v>
      </c>
      <c r="Q1353" s="228">
        <v>0.00016000000000000001</v>
      </c>
      <c r="R1353" s="228">
        <f>Q1353*H1353</f>
        <v>0.00065936000000000011</v>
      </c>
      <c r="S1353" s="228">
        <v>0</v>
      </c>
      <c r="T1353" s="229">
        <f>S1353*H1353</f>
        <v>0</v>
      </c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R1353" s="230" t="s">
        <v>332</v>
      </c>
      <c r="AT1353" s="230" t="s">
        <v>509</v>
      </c>
      <c r="AU1353" s="230" t="s">
        <v>88</v>
      </c>
      <c r="AY1353" s="18" t="s">
        <v>153</v>
      </c>
      <c r="BE1353" s="231">
        <f>IF(N1353="základní",J1353,0)</f>
        <v>0</v>
      </c>
      <c r="BF1353" s="231">
        <f>IF(N1353="snížená",J1353,0)</f>
        <v>0</v>
      </c>
      <c r="BG1353" s="231">
        <f>IF(N1353="zákl. přenesená",J1353,0)</f>
        <v>0</v>
      </c>
      <c r="BH1353" s="231">
        <f>IF(N1353="sníž. přenesená",J1353,0)</f>
        <v>0</v>
      </c>
      <c r="BI1353" s="231">
        <f>IF(N1353="nulová",J1353,0)</f>
        <v>0</v>
      </c>
      <c r="BJ1353" s="18" t="s">
        <v>86</v>
      </c>
      <c r="BK1353" s="231">
        <f>ROUND(I1353*H1353,2)</f>
        <v>0</v>
      </c>
      <c r="BL1353" s="18" t="s">
        <v>240</v>
      </c>
      <c r="BM1353" s="230" t="s">
        <v>1938</v>
      </c>
    </row>
    <row r="1354" s="13" customFormat="1">
      <c r="A1354" s="13"/>
      <c r="B1354" s="232"/>
      <c r="C1354" s="233"/>
      <c r="D1354" s="234" t="s">
        <v>163</v>
      </c>
      <c r="E1354" s="233"/>
      <c r="F1354" s="236" t="s">
        <v>1939</v>
      </c>
      <c r="G1354" s="233"/>
      <c r="H1354" s="237">
        <v>4.1210000000000004</v>
      </c>
      <c r="I1354" s="238"/>
      <c r="J1354" s="233"/>
      <c r="K1354" s="233"/>
      <c r="L1354" s="239"/>
      <c r="M1354" s="240"/>
      <c r="N1354" s="241"/>
      <c r="O1354" s="241"/>
      <c r="P1354" s="241"/>
      <c r="Q1354" s="241"/>
      <c r="R1354" s="241"/>
      <c r="S1354" s="241"/>
      <c r="T1354" s="242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3" t="s">
        <v>163</v>
      </c>
      <c r="AU1354" s="243" t="s">
        <v>88</v>
      </c>
      <c r="AV1354" s="13" t="s">
        <v>88</v>
      </c>
      <c r="AW1354" s="13" t="s">
        <v>4</v>
      </c>
      <c r="AX1354" s="13" t="s">
        <v>86</v>
      </c>
      <c r="AY1354" s="243" t="s">
        <v>153</v>
      </c>
    </row>
    <row r="1355" s="2" customFormat="1" ht="24.15" customHeight="1">
      <c r="A1355" s="39"/>
      <c r="B1355" s="40"/>
      <c r="C1355" s="219" t="s">
        <v>1940</v>
      </c>
      <c r="D1355" s="219" t="s">
        <v>156</v>
      </c>
      <c r="E1355" s="220" t="s">
        <v>1941</v>
      </c>
      <c r="F1355" s="221" t="s">
        <v>1942</v>
      </c>
      <c r="G1355" s="222" t="s">
        <v>170</v>
      </c>
      <c r="H1355" s="223">
        <v>59.493000000000002</v>
      </c>
      <c r="I1355" s="224"/>
      <c r="J1355" s="225">
        <f>ROUND(I1355*H1355,2)</f>
        <v>0</v>
      </c>
      <c r="K1355" s="221" t="s">
        <v>160</v>
      </c>
      <c r="L1355" s="45"/>
      <c r="M1355" s="226" t="s">
        <v>1</v>
      </c>
      <c r="N1355" s="227" t="s">
        <v>43</v>
      </c>
      <c r="O1355" s="92"/>
      <c r="P1355" s="228">
        <f>O1355*H1355</f>
        <v>0</v>
      </c>
      <c r="Q1355" s="228">
        <v>0.015789999999999998</v>
      </c>
      <c r="R1355" s="228">
        <f>Q1355*H1355</f>
        <v>0.93939446999999998</v>
      </c>
      <c r="S1355" s="228">
        <v>0</v>
      </c>
      <c r="T1355" s="229">
        <f>S1355*H1355</f>
        <v>0</v>
      </c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R1355" s="230" t="s">
        <v>240</v>
      </c>
      <c r="AT1355" s="230" t="s">
        <v>156</v>
      </c>
      <c r="AU1355" s="230" t="s">
        <v>88</v>
      </c>
      <c r="AY1355" s="18" t="s">
        <v>153</v>
      </c>
      <c r="BE1355" s="231">
        <f>IF(N1355="základní",J1355,0)</f>
        <v>0</v>
      </c>
      <c r="BF1355" s="231">
        <f>IF(N1355="snížená",J1355,0)</f>
        <v>0</v>
      </c>
      <c r="BG1355" s="231">
        <f>IF(N1355="zákl. přenesená",J1355,0)</f>
        <v>0</v>
      </c>
      <c r="BH1355" s="231">
        <f>IF(N1355="sníž. přenesená",J1355,0)</f>
        <v>0</v>
      </c>
      <c r="BI1355" s="231">
        <f>IF(N1355="nulová",J1355,0)</f>
        <v>0</v>
      </c>
      <c r="BJ1355" s="18" t="s">
        <v>86</v>
      </c>
      <c r="BK1355" s="231">
        <f>ROUND(I1355*H1355,2)</f>
        <v>0</v>
      </c>
      <c r="BL1355" s="18" t="s">
        <v>240</v>
      </c>
      <c r="BM1355" s="230" t="s">
        <v>1943</v>
      </c>
    </row>
    <row r="1356" s="13" customFormat="1">
      <c r="A1356" s="13"/>
      <c r="B1356" s="232"/>
      <c r="C1356" s="233"/>
      <c r="D1356" s="234" t="s">
        <v>163</v>
      </c>
      <c r="E1356" s="235" t="s">
        <v>1</v>
      </c>
      <c r="F1356" s="236" t="s">
        <v>1944</v>
      </c>
      <c r="G1356" s="233"/>
      <c r="H1356" s="237">
        <v>40.1265</v>
      </c>
      <c r="I1356" s="238"/>
      <c r="J1356" s="233"/>
      <c r="K1356" s="233"/>
      <c r="L1356" s="239"/>
      <c r="M1356" s="240"/>
      <c r="N1356" s="241"/>
      <c r="O1356" s="241"/>
      <c r="P1356" s="241"/>
      <c r="Q1356" s="241"/>
      <c r="R1356" s="241"/>
      <c r="S1356" s="241"/>
      <c r="T1356" s="242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3" t="s">
        <v>163</v>
      </c>
      <c r="AU1356" s="243" t="s">
        <v>88</v>
      </c>
      <c r="AV1356" s="13" t="s">
        <v>88</v>
      </c>
      <c r="AW1356" s="13" t="s">
        <v>35</v>
      </c>
      <c r="AX1356" s="13" t="s">
        <v>78</v>
      </c>
      <c r="AY1356" s="243" t="s">
        <v>153</v>
      </c>
    </row>
    <row r="1357" s="13" customFormat="1">
      <c r="A1357" s="13"/>
      <c r="B1357" s="232"/>
      <c r="C1357" s="233"/>
      <c r="D1357" s="234" t="s">
        <v>163</v>
      </c>
      <c r="E1357" s="235" t="s">
        <v>1</v>
      </c>
      <c r="F1357" s="236" t="s">
        <v>1945</v>
      </c>
      <c r="G1357" s="233"/>
      <c r="H1357" s="237">
        <v>1.2284999999999999</v>
      </c>
      <c r="I1357" s="238"/>
      <c r="J1357" s="233"/>
      <c r="K1357" s="233"/>
      <c r="L1357" s="239"/>
      <c r="M1357" s="240"/>
      <c r="N1357" s="241"/>
      <c r="O1357" s="241"/>
      <c r="P1357" s="241"/>
      <c r="Q1357" s="241"/>
      <c r="R1357" s="241"/>
      <c r="S1357" s="241"/>
      <c r="T1357" s="242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3" t="s">
        <v>163</v>
      </c>
      <c r="AU1357" s="243" t="s">
        <v>88</v>
      </c>
      <c r="AV1357" s="13" t="s">
        <v>88</v>
      </c>
      <c r="AW1357" s="13" t="s">
        <v>35</v>
      </c>
      <c r="AX1357" s="13" t="s">
        <v>78</v>
      </c>
      <c r="AY1357" s="243" t="s">
        <v>153</v>
      </c>
    </row>
    <row r="1358" s="13" customFormat="1">
      <c r="A1358" s="13"/>
      <c r="B1358" s="232"/>
      <c r="C1358" s="233"/>
      <c r="D1358" s="234" t="s">
        <v>163</v>
      </c>
      <c r="E1358" s="235" t="s">
        <v>1</v>
      </c>
      <c r="F1358" s="236" t="s">
        <v>1946</v>
      </c>
      <c r="G1358" s="233"/>
      <c r="H1358" s="237">
        <v>18.138000000000002</v>
      </c>
      <c r="I1358" s="238"/>
      <c r="J1358" s="233"/>
      <c r="K1358" s="233"/>
      <c r="L1358" s="239"/>
      <c r="M1358" s="240"/>
      <c r="N1358" s="241"/>
      <c r="O1358" s="241"/>
      <c r="P1358" s="241"/>
      <c r="Q1358" s="241"/>
      <c r="R1358" s="241"/>
      <c r="S1358" s="241"/>
      <c r="T1358" s="242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3" t="s">
        <v>163</v>
      </c>
      <c r="AU1358" s="243" t="s">
        <v>88</v>
      </c>
      <c r="AV1358" s="13" t="s">
        <v>88</v>
      </c>
      <c r="AW1358" s="13" t="s">
        <v>35</v>
      </c>
      <c r="AX1358" s="13" t="s">
        <v>78</v>
      </c>
      <c r="AY1358" s="243" t="s">
        <v>153</v>
      </c>
    </row>
    <row r="1359" s="14" customFormat="1">
      <c r="A1359" s="14"/>
      <c r="B1359" s="244"/>
      <c r="C1359" s="245"/>
      <c r="D1359" s="234" t="s">
        <v>163</v>
      </c>
      <c r="E1359" s="246" t="s">
        <v>1</v>
      </c>
      <c r="F1359" s="247" t="s">
        <v>167</v>
      </c>
      <c r="G1359" s="245"/>
      <c r="H1359" s="248">
        <v>59.493000000000002</v>
      </c>
      <c r="I1359" s="249"/>
      <c r="J1359" s="245"/>
      <c r="K1359" s="245"/>
      <c r="L1359" s="250"/>
      <c r="M1359" s="251"/>
      <c r="N1359" s="252"/>
      <c r="O1359" s="252"/>
      <c r="P1359" s="252"/>
      <c r="Q1359" s="252"/>
      <c r="R1359" s="252"/>
      <c r="S1359" s="252"/>
      <c r="T1359" s="253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4" t="s">
        <v>163</v>
      </c>
      <c r="AU1359" s="254" t="s">
        <v>88</v>
      </c>
      <c r="AV1359" s="14" t="s">
        <v>161</v>
      </c>
      <c r="AW1359" s="14" t="s">
        <v>35</v>
      </c>
      <c r="AX1359" s="14" t="s">
        <v>86</v>
      </c>
      <c r="AY1359" s="254" t="s">
        <v>153</v>
      </c>
    </row>
    <row r="1360" s="2" customFormat="1" ht="24.15" customHeight="1">
      <c r="A1360" s="39"/>
      <c r="B1360" s="40"/>
      <c r="C1360" s="219" t="s">
        <v>1947</v>
      </c>
      <c r="D1360" s="219" t="s">
        <v>156</v>
      </c>
      <c r="E1360" s="220" t="s">
        <v>1948</v>
      </c>
      <c r="F1360" s="221" t="s">
        <v>1949</v>
      </c>
      <c r="G1360" s="222" t="s">
        <v>250</v>
      </c>
      <c r="H1360" s="223">
        <v>0.97899999999999998</v>
      </c>
      <c r="I1360" s="224"/>
      <c r="J1360" s="225">
        <f>ROUND(I1360*H1360,2)</f>
        <v>0</v>
      </c>
      <c r="K1360" s="221" t="s">
        <v>160</v>
      </c>
      <c r="L1360" s="45"/>
      <c r="M1360" s="226" t="s">
        <v>1</v>
      </c>
      <c r="N1360" s="227" t="s">
        <v>43</v>
      </c>
      <c r="O1360" s="92"/>
      <c r="P1360" s="228">
        <f>O1360*H1360</f>
        <v>0</v>
      </c>
      <c r="Q1360" s="228">
        <v>0</v>
      </c>
      <c r="R1360" s="228">
        <f>Q1360*H1360</f>
        <v>0</v>
      </c>
      <c r="S1360" s="228">
        <v>0</v>
      </c>
      <c r="T1360" s="229">
        <f>S1360*H1360</f>
        <v>0</v>
      </c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R1360" s="230" t="s">
        <v>240</v>
      </c>
      <c r="AT1360" s="230" t="s">
        <v>156</v>
      </c>
      <c r="AU1360" s="230" t="s">
        <v>88</v>
      </c>
      <c r="AY1360" s="18" t="s">
        <v>153</v>
      </c>
      <c r="BE1360" s="231">
        <f>IF(N1360="základní",J1360,0)</f>
        <v>0</v>
      </c>
      <c r="BF1360" s="231">
        <f>IF(N1360="snížená",J1360,0)</f>
        <v>0</v>
      </c>
      <c r="BG1360" s="231">
        <f>IF(N1360="zákl. přenesená",J1360,0)</f>
        <v>0</v>
      </c>
      <c r="BH1360" s="231">
        <f>IF(N1360="sníž. přenesená",J1360,0)</f>
        <v>0</v>
      </c>
      <c r="BI1360" s="231">
        <f>IF(N1360="nulová",J1360,0)</f>
        <v>0</v>
      </c>
      <c r="BJ1360" s="18" t="s">
        <v>86</v>
      </c>
      <c r="BK1360" s="231">
        <f>ROUND(I1360*H1360,2)</f>
        <v>0</v>
      </c>
      <c r="BL1360" s="18" t="s">
        <v>240</v>
      </c>
      <c r="BM1360" s="230" t="s">
        <v>1950</v>
      </c>
    </row>
    <row r="1361" s="12" customFormat="1" ht="22.8" customHeight="1">
      <c r="A1361" s="12"/>
      <c r="B1361" s="203"/>
      <c r="C1361" s="204"/>
      <c r="D1361" s="205" t="s">
        <v>77</v>
      </c>
      <c r="E1361" s="217" t="s">
        <v>1951</v>
      </c>
      <c r="F1361" s="217" t="s">
        <v>1952</v>
      </c>
      <c r="G1361" s="204"/>
      <c r="H1361" s="204"/>
      <c r="I1361" s="207"/>
      <c r="J1361" s="218">
        <f>BK1361</f>
        <v>0</v>
      </c>
      <c r="K1361" s="204"/>
      <c r="L1361" s="209"/>
      <c r="M1361" s="210"/>
      <c r="N1361" s="211"/>
      <c r="O1361" s="211"/>
      <c r="P1361" s="212">
        <f>SUM(P1362:P1432)</f>
        <v>0</v>
      </c>
      <c r="Q1361" s="211"/>
      <c r="R1361" s="212">
        <f>SUM(R1362:R1432)</f>
        <v>4.8174977999999999</v>
      </c>
      <c r="S1361" s="211"/>
      <c r="T1361" s="213">
        <f>SUM(T1362:T1432)</f>
        <v>0.019199999999999998</v>
      </c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R1361" s="214" t="s">
        <v>88</v>
      </c>
      <c r="AT1361" s="215" t="s">
        <v>77</v>
      </c>
      <c r="AU1361" s="215" t="s">
        <v>86</v>
      </c>
      <c r="AY1361" s="214" t="s">
        <v>153</v>
      </c>
      <c r="BK1361" s="216">
        <f>SUM(BK1362:BK1432)</f>
        <v>0</v>
      </c>
    </row>
    <row r="1362" s="2" customFormat="1" ht="24.15" customHeight="1">
      <c r="A1362" s="39"/>
      <c r="B1362" s="40"/>
      <c r="C1362" s="219" t="s">
        <v>1953</v>
      </c>
      <c r="D1362" s="219" t="s">
        <v>156</v>
      </c>
      <c r="E1362" s="220" t="s">
        <v>1954</v>
      </c>
      <c r="F1362" s="221" t="s">
        <v>1955</v>
      </c>
      <c r="G1362" s="222" t="s">
        <v>170</v>
      </c>
      <c r="H1362" s="223">
        <v>278.43299999999999</v>
      </c>
      <c r="I1362" s="224"/>
      <c r="J1362" s="225">
        <f>ROUND(I1362*H1362,2)</f>
        <v>0</v>
      </c>
      <c r="K1362" s="221" t="s">
        <v>160</v>
      </c>
      <c r="L1362" s="45"/>
      <c r="M1362" s="226" t="s">
        <v>1</v>
      </c>
      <c r="N1362" s="227" t="s">
        <v>43</v>
      </c>
      <c r="O1362" s="92"/>
      <c r="P1362" s="228">
        <f>O1362*H1362</f>
        <v>0</v>
      </c>
      <c r="Q1362" s="228">
        <v>0.012200000000000001</v>
      </c>
      <c r="R1362" s="228">
        <f>Q1362*H1362</f>
        <v>3.3968826000000001</v>
      </c>
      <c r="S1362" s="228">
        <v>0</v>
      </c>
      <c r="T1362" s="229">
        <f>S1362*H1362</f>
        <v>0</v>
      </c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R1362" s="230" t="s">
        <v>240</v>
      </c>
      <c r="AT1362" s="230" t="s">
        <v>156</v>
      </c>
      <c r="AU1362" s="230" t="s">
        <v>88</v>
      </c>
      <c r="AY1362" s="18" t="s">
        <v>153</v>
      </c>
      <c r="BE1362" s="231">
        <f>IF(N1362="základní",J1362,0)</f>
        <v>0</v>
      </c>
      <c r="BF1362" s="231">
        <f>IF(N1362="snížená",J1362,0)</f>
        <v>0</v>
      </c>
      <c r="BG1362" s="231">
        <f>IF(N1362="zákl. přenesená",J1362,0)</f>
        <v>0</v>
      </c>
      <c r="BH1362" s="231">
        <f>IF(N1362="sníž. přenesená",J1362,0)</f>
        <v>0</v>
      </c>
      <c r="BI1362" s="231">
        <f>IF(N1362="nulová",J1362,0)</f>
        <v>0</v>
      </c>
      <c r="BJ1362" s="18" t="s">
        <v>86</v>
      </c>
      <c r="BK1362" s="231">
        <f>ROUND(I1362*H1362,2)</f>
        <v>0</v>
      </c>
      <c r="BL1362" s="18" t="s">
        <v>240</v>
      </c>
      <c r="BM1362" s="230" t="s">
        <v>1956</v>
      </c>
    </row>
    <row r="1363" s="13" customFormat="1">
      <c r="A1363" s="13"/>
      <c r="B1363" s="232"/>
      <c r="C1363" s="233"/>
      <c r="D1363" s="234" t="s">
        <v>163</v>
      </c>
      <c r="E1363" s="235" t="s">
        <v>1</v>
      </c>
      <c r="F1363" s="236" t="s">
        <v>1317</v>
      </c>
      <c r="G1363" s="233"/>
      <c r="H1363" s="237">
        <v>12.880000000000001</v>
      </c>
      <c r="I1363" s="238"/>
      <c r="J1363" s="233"/>
      <c r="K1363" s="233"/>
      <c r="L1363" s="239"/>
      <c r="M1363" s="240"/>
      <c r="N1363" s="241"/>
      <c r="O1363" s="241"/>
      <c r="P1363" s="241"/>
      <c r="Q1363" s="241"/>
      <c r="R1363" s="241"/>
      <c r="S1363" s="241"/>
      <c r="T1363" s="242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3" t="s">
        <v>163</v>
      </c>
      <c r="AU1363" s="243" t="s">
        <v>88</v>
      </c>
      <c r="AV1363" s="13" t="s">
        <v>88</v>
      </c>
      <c r="AW1363" s="13" t="s">
        <v>35</v>
      </c>
      <c r="AX1363" s="13" t="s">
        <v>78</v>
      </c>
      <c r="AY1363" s="243" t="s">
        <v>153</v>
      </c>
    </row>
    <row r="1364" s="13" customFormat="1">
      <c r="A1364" s="13"/>
      <c r="B1364" s="232"/>
      <c r="C1364" s="233"/>
      <c r="D1364" s="234" t="s">
        <v>163</v>
      </c>
      <c r="E1364" s="235" t="s">
        <v>1</v>
      </c>
      <c r="F1364" s="236" t="s">
        <v>1308</v>
      </c>
      <c r="G1364" s="233"/>
      <c r="H1364" s="237">
        <v>21.07</v>
      </c>
      <c r="I1364" s="238"/>
      <c r="J1364" s="233"/>
      <c r="K1364" s="233"/>
      <c r="L1364" s="239"/>
      <c r="M1364" s="240"/>
      <c r="N1364" s="241"/>
      <c r="O1364" s="241"/>
      <c r="P1364" s="241"/>
      <c r="Q1364" s="241"/>
      <c r="R1364" s="241"/>
      <c r="S1364" s="241"/>
      <c r="T1364" s="242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3" t="s">
        <v>163</v>
      </c>
      <c r="AU1364" s="243" t="s">
        <v>88</v>
      </c>
      <c r="AV1364" s="13" t="s">
        <v>88</v>
      </c>
      <c r="AW1364" s="13" t="s">
        <v>35</v>
      </c>
      <c r="AX1364" s="13" t="s">
        <v>78</v>
      </c>
      <c r="AY1364" s="243" t="s">
        <v>153</v>
      </c>
    </row>
    <row r="1365" s="13" customFormat="1">
      <c r="A1365" s="13"/>
      <c r="B1365" s="232"/>
      <c r="C1365" s="233"/>
      <c r="D1365" s="234" t="s">
        <v>163</v>
      </c>
      <c r="E1365" s="235" t="s">
        <v>1</v>
      </c>
      <c r="F1365" s="236" t="s">
        <v>1320</v>
      </c>
      <c r="G1365" s="233"/>
      <c r="H1365" s="237">
        <v>21.73</v>
      </c>
      <c r="I1365" s="238"/>
      <c r="J1365" s="233"/>
      <c r="K1365" s="233"/>
      <c r="L1365" s="239"/>
      <c r="M1365" s="240"/>
      <c r="N1365" s="241"/>
      <c r="O1365" s="241"/>
      <c r="P1365" s="241"/>
      <c r="Q1365" s="241"/>
      <c r="R1365" s="241"/>
      <c r="S1365" s="241"/>
      <c r="T1365" s="242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3" t="s">
        <v>163</v>
      </c>
      <c r="AU1365" s="243" t="s">
        <v>88</v>
      </c>
      <c r="AV1365" s="13" t="s">
        <v>88</v>
      </c>
      <c r="AW1365" s="13" t="s">
        <v>35</v>
      </c>
      <c r="AX1365" s="13" t="s">
        <v>78</v>
      </c>
      <c r="AY1365" s="243" t="s">
        <v>153</v>
      </c>
    </row>
    <row r="1366" s="13" customFormat="1">
      <c r="A1366" s="13"/>
      <c r="B1366" s="232"/>
      <c r="C1366" s="233"/>
      <c r="D1366" s="234" t="s">
        <v>163</v>
      </c>
      <c r="E1366" s="235" t="s">
        <v>1</v>
      </c>
      <c r="F1366" s="236" t="s">
        <v>1321</v>
      </c>
      <c r="G1366" s="233"/>
      <c r="H1366" s="237">
        <v>8.2699999999999996</v>
      </c>
      <c r="I1366" s="238"/>
      <c r="J1366" s="233"/>
      <c r="K1366" s="233"/>
      <c r="L1366" s="239"/>
      <c r="M1366" s="240"/>
      <c r="N1366" s="241"/>
      <c r="O1366" s="241"/>
      <c r="P1366" s="241"/>
      <c r="Q1366" s="241"/>
      <c r="R1366" s="241"/>
      <c r="S1366" s="241"/>
      <c r="T1366" s="242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3" t="s">
        <v>163</v>
      </c>
      <c r="AU1366" s="243" t="s">
        <v>88</v>
      </c>
      <c r="AV1366" s="13" t="s">
        <v>88</v>
      </c>
      <c r="AW1366" s="13" t="s">
        <v>35</v>
      </c>
      <c r="AX1366" s="13" t="s">
        <v>78</v>
      </c>
      <c r="AY1366" s="243" t="s">
        <v>153</v>
      </c>
    </row>
    <row r="1367" s="13" customFormat="1">
      <c r="A1367" s="13"/>
      <c r="B1367" s="232"/>
      <c r="C1367" s="233"/>
      <c r="D1367" s="234" t="s">
        <v>163</v>
      </c>
      <c r="E1367" s="235" t="s">
        <v>1</v>
      </c>
      <c r="F1367" s="236" t="s">
        <v>1313</v>
      </c>
      <c r="G1367" s="233"/>
      <c r="H1367" s="237">
        <v>9.5999999999999996</v>
      </c>
      <c r="I1367" s="238"/>
      <c r="J1367" s="233"/>
      <c r="K1367" s="233"/>
      <c r="L1367" s="239"/>
      <c r="M1367" s="240"/>
      <c r="N1367" s="241"/>
      <c r="O1367" s="241"/>
      <c r="P1367" s="241"/>
      <c r="Q1367" s="241"/>
      <c r="R1367" s="241"/>
      <c r="S1367" s="241"/>
      <c r="T1367" s="242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3" t="s">
        <v>163</v>
      </c>
      <c r="AU1367" s="243" t="s">
        <v>88</v>
      </c>
      <c r="AV1367" s="13" t="s">
        <v>88</v>
      </c>
      <c r="AW1367" s="13" t="s">
        <v>35</v>
      </c>
      <c r="AX1367" s="13" t="s">
        <v>78</v>
      </c>
      <c r="AY1367" s="243" t="s">
        <v>153</v>
      </c>
    </row>
    <row r="1368" s="13" customFormat="1">
      <c r="A1368" s="13"/>
      <c r="B1368" s="232"/>
      <c r="C1368" s="233"/>
      <c r="D1368" s="234" t="s">
        <v>163</v>
      </c>
      <c r="E1368" s="235" t="s">
        <v>1</v>
      </c>
      <c r="F1368" s="236" t="s">
        <v>1957</v>
      </c>
      <c r="G1368" s="233"/>
      <c r="H1368" s="237">
        <v>44.5</v>
      </c>
      <c r="I1368" s="238"/>
      <c r="J1368" s="233"/>
      <c r="K1368" s="233"/>
      <c r="L1368" s="239"/>
      <c r="M1368" s="240"/>
      <c r="N1368" s="241"/>
      <c r="O1368" s="241"/>
      <c r="P1368" s="241"/>
      <c r="Q1368" s="241"/>
      <c r="R1368" s="241"/>
      <c r="S1368" s="241"/>
      <c r="T1368" s="242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3" t="s">
        <v>163</v>
      </c>
      <c r="AU1368" s="243" t="s">
        <v>88</v>
      </c>
      <c r="AV1368" s="13" t="s">
        <v>88</v>
      </c>
      <c r="AW1368" s="13" t="s">
        <v>35</v>
      </c>
      <c r="AX1368" s="13" t="s">
        <v>78</v>
      </c>
      <c r="AY1368" s="243" t="s">
        <v>153</v>
      </c>
    </row>
    <row r="1369" s="13" customFormat="1">
      <c r="A1369" s="13"/>
      <c r="B1369" s="232"/>
      <c r="C1369" s="233"/>
      <c r="D1369" s="234" t="s">
        <v>163</v>
      </c>
      <c r="E1369" s="235" t="s">
        <v>1</v>
      </c>
      <c r="F1369" s="236" t="s">
        <v>1958</v>
      </c>
      <c r="G1369" s="233"/>
      <c r="H1369" s="237">
        <v>1.1924999999999999</v>
      </c>
      <c r="I1369" s="238"/>
      <c r="J1369" s="233"/>
      <c r="K1369" s="233"/>
      <c r="L1369" s="239"/>
      <c r="M1369" s="240"/>
      <c r="N1369" s="241"/>
      <c r="O1369" s="241"/>
      <c r="P1369" s="241"/>
      <c r="Q1369" s="241"/>
      <c r="R1369" s="241"/>
      <c r="S1369" s="241"/>
      <c r="T1369" s="242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3" t="s">
        <v>163</v>
      </c>
      <c r="AU1369" s="243" t="s">
        <v>88</v>
      </c>
      <c r="AV1369" s="13" t="s">
        <v>88</v>
      </c>
      <c r="AW1369" s="13" t="s">
        <v>35</v>
      </c>
      <c r="AX1369" s="13" t="s">
        <v>78</v>
      </c>
      <c r="AY1369" s="243" t="s">
        <v>153</v>
      </c>
    </row>
    <row r="1370" s="13" customFormat="1">
      <c r="A1370" s="13"/>
      <c r="B1370" s="232"/>
      <c r="C1370" s="233"/>
      <c r="D1370" s="234" t="s">
        <v>163</v>
      </c>
      <c r="E1370" s="235" t="s">
        <v>1</v>
      </c>
      <c r="F1370" s="236" t="s">
        <v>1315</v>
      </c>
      <c r="G1370" s="233"/>
      <c r="H1370" s="237">
        <v>12.630000000000001</v>
      </c>
      <c r="I1370" s="238"/>
      <c r="J1370" s="233"/>
      <c r="K1370" s="233"/>
      <c r="L1370" s="239"/>
      <c r="M1370" s="240"/>
      <c r="N1370" s="241"/>
      <c r="O1370" s="241"/>
      <c r="P1370" s="241"/>
      <c r="Q1370" s="241"/>
      <c r="R1370" s="241"/>
      <c r="S1370" s="241"/>
      <c r="T1370" s="242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3" t="s">
        <v>163</v>
      </c>
      <c r="AU1370" s="243" t="s">
        <v>88</v>
      </c>
      <c r="AV1370" s="13" t="s">
        <v>88</v>
      </c>
      <c r="AW1370" s="13" t="s">
        <v>35</v>
      </c>
      <c r="AX1370" s="13" t="s">
        <v>78</v>
      </c>
      <c r="AY1370" s="243" t="s">
        <v>153</v>
      </c>
    </row>
    <row r="1371" s="16" customFormat="1">
      <c r="A1371" s="16"/>
      <c r="B1371" s="278"/>
      <c r="C1371" s="279"/>
      <c r="D1371" s="234" t="s">
        <v>163</v>
      </c>
      <c r="E1371" s="280" t="s">
        <v>1</v>
      </c>
      <c r="F1371" s="281" t="s">
        <v>606</v>
      </c>
      <c r="G1371" s="279"/>
      <c r="H1371" s="282">
        <v>131.8725</v>
      </c>
      <c r="I1371" s="283"/>
      <c r="J1371" s="279"/>
      <c r="K1371" s="279"/>
      <c r="L1371" s="284"/>
      <c r="M1371" s="285"/>
      <c r="N1371" s="286"/>
      <c r="O1371" s="286"/>
      <c r="P1371" s="286"/>
      <c r="Q1371" s="286"/>
      <c r="R1371" s="286"/>
      <c r="S1371" s="286"/>
      <c r="T1371" s="287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T1371" s="288" t="s">
        <v>163</v>
      </c>
      <c r="AU1371" s="288" t="s">
        <v>88</v>
      </c>
      <c r="AV1371" s="16" t="s">
        <v>173</v>
      </c>
      <c r="AW1371" s="16" t="s">
        <v>35</v>
      </c>
      <c r="AX1371" s="16" t="s">
        <v>78</v>
      </c>
      <c r="AY1371" s="288" t="s">
        <v>153</v>
      </c>
    </row>
    <row r="1372" s="13" customFormat="1">
      <c r="A1372" s="13"/>
      <c r="B1372" s="232"/>
      <c r="C1372" s="233"/>
      <c r="D1372" s="234" t="s">
        <v>163</v>
      </c>
      <c r="E1372" s="235" t="s">
        <v>1</v>
      </c>
      <c r="F1372" s="236" t="s">
        <v>1330</v>
      </c>
      <c r="G1372" s="233"/>
      <c r="H1372" s="237">
        <v>22.260000000000002</v>
      </c>
      <c r="I1372" s="238"/>
      <c r="J1372" s="233"/>
      <c r="K1372" s="233"/>
      <c r="L1372" s="239"/>
      <c r="M1372" s="240"/>
      <c r="N1372" s="241"/>
      <c r="O1372" s="241"/>
      <c r="P1372" s="241"/>
      <c r="Q1372" s="241"/>
      <c r="R1372" s="241"/>
      <c r="S1372" s="241"/>
      <c r="T1372" s="242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3" t="s">
        <v>163</v>
      </c>
      <c r="AU1372" s="243" t="s">
        <v>88</v>
      </c>
      <c r="AV1372" s="13" t="s">
        <v>88</v>
      </c>
      <c r="AW1372" s="13" t="s">
        <v>35</v>
      </c>
      <c r="AX1372" s="13" t="s">
        <v>78</v>
      </c>
      <c r="AY1372" s="243" t="s">
        <v>153</v>
      </c>
    </row>
    <row r="1373" s="13" customFormat="1">
      <c r="A1373" s="13"/>
      <c r="B1373" s="232"/>
      <c r="C1373" s="233"/>
      <c r="D1373" s="234" t="s">
        <v>163</v>
      </c>
      <c r="E1373" s="235" t="s">
        <v>1</v>
      </c>
      <c r="F1373" s="236" t="s">
        <v>1334</v>
      </c>
      <c r="G1373" s="233"/>
      <c r="H1373" s="237">
        <v>21.84</v>
      </c>
      <c r="I1373" s="238"/>
      <c r="J1373" s="233"/>
      <c r="K1373" s="233"/>
      <c r="L1373" s="239"/>
      <c r="M1373" s="240"/>
      <c r="N1373" s="241"/>
      <c r="O1373" s="241"/>
      <c r="P1373" s="241"/>
      <c r="Q1373" s="241"/>
      <c r="R1373" s="241"/>
      <c r="S1373" s="241"/>
      <c r="T1373" s="242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3" t="s">
        <v>163</v>
      </c>
      <c r="AU1373" s="243" t="s">
        <v>88</v>
      </c>
      <c r="AV1373" s="13" t="s">
        <v>88</v>
      </c>
      <c r="AW1373" s="13" t="s">
        <v>35</v>
      </c>
      <c r="AX1373" s="13" t="s">
        <v>78</v>
      </c>
      <c r="AY1373" s="243" t="s">
        <v>153</v>
      </c>
    </row>
    <row r="1374" s="13" customFormat="1">
      <c r="A1374" s="13"/>
      <c r="B1374" s="232"/>
      <c r="C1374" s="233"/>
      <c r="D1374" s="234" t="s">
        <v>163</v>
      </c>
      <c r="E1374" s="235" t="s">
        <v>1</v>
      </c>
      <c r="F1374" s="236" t="s">
        <v>1335</v>
      </c>
      <c r="G1374" s="233"/>
      <c r="H1374" s="237">
        <v>17.219999999999999</v>
      </c>
      <c r="I1374" s="238"/>
      <c r="J1374" s="233"/>
      <c r="K1374" s="233"/>
      <c r="L1374" s="239"/>
      <c r="M1374" s="240"/>
      <c r="N1374" s="241"/>
      <c r="O1374" s="241"/>
      <c r="P1374" s="241"/>
      <c r="Q1374" s="241"/>
      <c r="R1374" s="241"/>
      <c r="S1374" s="241"/>
      <c r="T1374" s="242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3" t="s">
        <v>163</v>
      </c>
      <c r="AU1374" s="243" t="s">
        <v>88</v>
      </c>
      <c r="AV1374" s="13" t="s">
        <v>88</v>
      </c>
      <c r="AW1374" s="13" t="s">
        <v>35</v>
      </c>
      <c r="AX1374" s="13" t="s">
        <v>78</v>
      </c>
      <c r="AY1374" s="243" t="s">
        <v>153</v>
      </c>
    </row>
    <row r="1375" s="13" customFormat="1">
      <c r="A1375" s="13"/>
      <c r="B1375" s="232"/>
      <c r="C1375" s="233"/>
      <c r="D1375" s="234" t="s">
        <v>163</v>
      </c>
      <c r="E1375" s="235" t="s">
        <v>1</v>
      </c>
      <c r="F1375" s="236" t="s">
        <v>1959</v>
      </c>
      <c r="G1375" s="233"/>
      <c r="H1375" s="237">
        <v>49.969999999999999</v>
      </c>
      <c r="I1375" s="238"/>
      <c r="J1375" s="233"/>
      <c r="K1375" s="233"/>
      <c r="L1375" s="239"/>
      <c r="M1375" s="240"/>
      <c r="N1375" s="241"/>
      <c r="O1375" s="241"/>
      <c r="P1375" s="241"/>
      <c r="Q1375" s="241"/>
      <c r="R1375" s="241"/>
      <c r="S1375" s="241"/>
      <c r="T1375" s="242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3" t="s">
        <v>163</v>
      </c>
      <c r="AU1375" s="243" t="s">
        <v>88</v>
      </c>
      <c r="AV1375" s="13" t="s">
        <v>88</v>
      </c>
      <c r="AW1375" s="13" t="s">
        <v>35</v>
      </c>
      <c r="AX1375" s="13" t="s">
        <v>78</v>
      </c>
      <c r="AY1375" s="243" t="s">
        <v>153</v>
      </c>
    </row>
    <row r="1376" s="13" customFormat="1">
      <c r="A1376" s="13"/>
      <c r="B1376" s="232"/>
      <c r="C1376" s="233"/>
      <c r="D1376" s="234" t="s">
        <v>163</v>
      </c>
      <c r="E1376" s="235" t="s">
        <v>1</v>
      </c>
      <c r="F1376" s="236" t="s">
        <v>1328</v>
      </c>
      <c r="G1376" s="233"/>
      <c r="H1376" s="237">
        <v>7.4800000000000004</v>
      </c>
      <c r="I1376" s="238"/>
      <c r="J1376" s="233"/>
      <c r="K1376" s="233"/>
      <c r="L1376" s="239"/>
      <c r="M1376" s="240"/>
      <c r="N1376" s="241"/>
      <c r="O1376" s="241"/>
      <c r="P1376" s="241"/>
      <c r="Q1376" s="241"/>
      <c r="R1376" s="241"/>
      <c r="S1376" s="241"/>
      <c r="T1376" s="242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3" t="s">
        <v>163</v>
      </c>
      <c r="AU1376" s="243" t="s">
        <v>88</v>
      </c>
      <c r="AV1376" s="13" t="s">
        <v>88</v>
      </c>
      <c r="AW1376" s="13" t="s">
        <v>35</v>
      </c>
      <c r="AX1376" s="13" t="s">
        <v>78</v>
      </c>
      <c r="AY1376" s="243" t="s">
        <v>153</v>
      </c>
    </row>
    <row r="1377" s="13" customFormat="1">
      <c r="A1377" s="13"/>
      <c r="B1377" s="232"/>
      <c r="C1377" s="233"/>
      <c r="D1377" s="234" t="s">
        <v>163</v>
      </c>
      <c r="E1377" s="235" t="s">
        <v>1</v>
      </c>
      <c r="F1377" s="236" t="s">
        <v>1336</v>
      </c>
      <c r="G1377" s="233"/>
      <c r="H1377" s="237">
        <v>21.609999999999999</v>
      </c>
      <c r="I1377" s="238"/>
      <c r="J1377" s="233"/>
      <c r="K1377" s="233"/>
      <c r="L1377" s="239"/>
      <c r="M1377" s="240"/>
      <c r="N1377" s="241"/>
      <c r="O1377" s="241"/>
      <c r="P1377" s="241"/>
      <c r="Q1377" s="241"/>
      <c r="R1377" s="241"/>
      <c r="S1377" s="241"/>
      <c r="T1377" s="242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3" t="s">
        <v>163</v>
      </c>
      <c r="AU1377" s="243" t="s">
        <v>88</v>
      </c>
      <c r="AV1377" s="13" t="s">
        <v>88</v>
      </c>
      <c r="AW1377" s="13" t="s">
        <v>35</v>
      </c>
      <c r="AX1377" s="13" t="s">
        <v>78</v>
      </c>
      <c r="AY1377" s="243" t="s">
        <v>153</v>
      </c>
    </row>
    <row r="1378" s="13" customFormat="1">
      <c r="A1378" s="13"/>
      <c r="B1378" s="232"/>
      <c r="C1378" s="233"/>
      <c r="D1378" s="234" t="s">
        <v>163</v>
      </c>
      <c r="E1378" s="235" t="s">
        <v>1</v>
      </c>
      <c r="F1378" s="236" t="s">
        <v>1337</v>
      </c>
      <c r="G1378" s="233"/>
      <c r="H1378" s="237">
        <v>6.1799999999999997</v>
      </c>
      <c r="I1378" s="238"/>
      <c r="J1378" s="233"/>
      <c r="K1378" s="233"/>
      <c r="L1378" s="239"/>
      <c r="M1378" s="240"/>
      <c r="N1378" s="241"/>
      <c r="O1378" s="241"/>
      <c r="P1378" s="241"/>
      <c r="Q1378" s="241"/>
      <c r="R1378" s="241"/>
      <c r="S1378" s="241"/>
      <c r="T1378" s="242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3" t="s">
        <v>163</v>
      </c>
      <c r="AU1378" s="243" t="s">
        <v>88</v>
      </c>
      <c r="AV1378" s="13" t="s">
        <v>88</v>
      </c>
      <c r="AW1378" s="13" t="s">
        <v>35</v>
      </c>
      <c r="AX1378" s="13" t="s">
        <v>78</v>
      </c>
      <c r="AY1378" s="243" t="s">
        <v>153</v>
      </c>
    </row>
    <row r="1379" s="16" customFormat="1">
      <c r="A1379" s="16"/>
      <c r="B1379" s="278"/>
      <c r="C1379" s="279"/>
      <c r="D1379" s="234" t="s">
        <v>163</v>
      </c>
      <c r="E1379" s="280" t="s">
        <v>1</v>
      </c>
      <c r="F1379" s="281" t="s">
        <v>606</v>
      </c>
      <c r="G1379" s="279"/>
      <c r="H1379" s="282">
        <v>146.56</v>
      </c>
      <c r="I1379" s="283"/>
      <c r="J1379" s="279"/>
      <c r="K1379" s="279"/>
      <c r="L1379" s="284"/>
      <c r="M1379" s="285"/>
      <c r="N1379" s="286"/>
      <c r="O1379" s="286"/>
      <c r="P1379" s="286"/>
      <c r="Q1379" s="286"/>
      <c r="R1379" s="286"/>
      <c r="S1379" s="286"/>
      <c r="T1379" s="287"/>
      <c r="U1379" s="16"/>
      <c r="V1379" s="16"/>
      <c r="W1379" s="16"/>
      <c r="X1379" s="16"/>
      <c r="Y1379" s="16"/>
      <c r="Z1379" s="16"/>
      <c r="AA1379" s="16"/>
      <c r="AB1379" s="16"/>
      <c r="AC1379" s="16"/>
      <c r="AD1379" s="16"/>
      <c r="AE1379" s="16"/>
      <c r="AT1379" s="288" t="s">
        <v>163</v>
      </c>
      <c r="AU1379" s="288" t="s">
        <v>88</v>
      </c>
      <c r="AV1379" s="16" t="s">
        <v>173</v>
      </c>
      <c r="AW1379" s="16" t="s">
        <v>35</v>
      </c>
      <c r="AX1379" s="16" t="s">
        <v>78</v>
      </c>
      <c r="AY1379" s="288" t="s">
        <v>153</v>
      </c>
    </row>
    <row r="1380" s="14" customFormat="1">
      <c r="A1380" s="14"/>
      <c r="B1380" s="244"/>
      <c r="C1380" s="245"/>
      <c r="D1380" s="234" t="s">
        <v>163</v>
      </c>
      <c r="E1380" s="246" t="s">
        <v>1</v>
      </c>
      <c r="F1380" s="247" t="s">
        <v>167</v>
      </c>
      <c r="G1380" s="245"/>
      <c r="H1380" s="248">
        <v>278.4325</v>
      </c>
      <c r="I1380" s="249"/>
      <c r="J1380" s="245"/>
      <c r="K1380" s="245"/>
      <c r="L1380" s="250"/>
      <c r="M1380" s="251"/>
      <c r="N1380" s="252"/>
      <c r="O1380" s="252"/>
      <c r="P1380" s="252"/>
      <c r="Q1380" s="252"/>
      <c r="R1380" s="252"/>
      <c r="S1380" s="252"/>
      <c r="T1380" s="25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4" t="s">
        <v>163</v>
      </c>
      <c r="AU1380" s="254" t="s">
        <v>88</v>
      </c>
      <c r="AV1380" s="14" t="s">
        <v>161</v>
      </c>
      <c r="AW1380" s="14" t="s">
        <v>35</v>
      </c>
      <c r="AX1380" s="14" t="s">
        <v>86</v>
      </c>
      <c r="AY1380" s="254" t="s">
        <v>153</v>
      </c>
    </row>
    <row r="1381" s="2" customFormat="1" ht="24.15" customHeight="1">
      <c r="A1381" s="39"/>
      <c r="B1381" s="40"/>
      <c r="C1381" s="219" t="s">
        <v>1960</v>
      </c>
      <c r="D1381" s="219" t="s">
        <v>156</v>
      </c>
      <c r="E1381" s="220" t="s">
        <v>1961</v>
      </c>
      <c r="F1381" s="221" t="s">
        <v>1962</v>
      </c>
      <c r="G1381" s="222" t="s">
        <v>170</v>
      </c>
      <c r="H1381" s="223">
        <v>106.01000000000001</v>
      </c>
      <c r="I1381" s="224"/>
      <c r="J1381" s="225">
        <f>ROUND(I1381*H1381,2)</f>
        <v>0</v>
      </c>
      <c r="K1381" s="221" t="s">
        <v>160</v>
      </c>
      <c r="L1381" s="45"/>
      <c r="M1381" s="226" t="s">
        <v>1</v>
      </c>
      <c r="N1381" s="227" t="s">
        <v>43</v>
      </c>
      <c r="O1381" s="92"/>
      <c r="P1381" s="228">
        <f>O1381*H1381</f>
        <v>0</v>
      </c>
      <c r="Q1381" s="228">
        <v>0.012590000000000001</v>
      </c>
      <c r="R1381" s="228">
        <f>Q1381*H1381</f>
        <v>1.3346659000000001</v>
      </c>
      <c r="S1381" s="228">
        <v>0</v>
      </c>
      <c r="T1381" s="229">
        <f>S1381*H1381</f>
        <v>0</v>
      </c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R1381" s="230" t="s">
        <v>240</v>
      </c>
      <c r="AT1381" s="230" t="s">
        <v>156</v>
      </c>
      <c r="AU1381" s="230" t="s">
        <v>88</v>
      </c>
      <c r="AY1381" s="18" t="s">
        <v>153</v>
      </c>
      <c r="BE1381" s="231">
        <f>IF(N1381="základní",J1381,0)</f>
        <v>0</v>
      </c>
      <c r="BF1381" s="231">
        <f>IF(N1381="snížená",J1381,0)</f>
        <v>0</v>
      </c>
      <c r="BG1381" s="231">
        <f>IF(N1381="zákl. přenesená",J1381,0)</f>
        <v>0</v>
      </c>
      <c r="BH1381" s="231">
        <f>IF(N1381="sníž. přenesená",J1381,0)</f>
        <v>0</v>
      </c>
      <c r="BI1381" s="231">
        <f>IF(N1381="nulová",J1381,0)</f>
        <v>0</v>
      </c>
      <c r="BJ1381" s="18" t="s">
        <v>86</v>
      </c>
      <c r="BK1381" s="231">
        <f>ROUND(I1381*H1381,2)</f>
        <v>0</v>
      </c>
      <c r="BL1381" s="18" t="s">
        <v>240</v>
      </c>
      <c r="BM1381" s="230" t="s">
        <v>1963</v>
      </c>
    </row>
    <row r="1382" s="13" customFormat="1">
      <c r="A1382" s="13"/>
      <c r="B1382" s="232"/>
      <c r="C1382" s="233"/>
      <c r="D1382" s="234" t="s">
        <v>163</v>
      </c>
      <c r="E1382" s="235" t="s">
        <v>1</v>
      </c>
      <c r="F1382" s="236" t="s">
        <v>1306</v>
      </c>
      <c r="G1382" s="233"/>
      <c r="H1382" s="237">
        <v>8.3100000000000005</v>
      </c>
      <c r="I1382" s="238"/>
      <c r="J1382" s="233"/>
      <c r="K1382" s="233"/>
      <c r="L1382" s="239"/>
      <c r="M1382" s="240"/>
      <c r="N1382" s="241"/>
      <c r="O1382" s="241"/>
      <c r="P1382" s="241"/>
      <c r="Q1382" s="241"/>
      <c r="R1382" s="241"/>
      <c r="S1382" s="241"/>
      <c r="T1382" s="242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3" t="s">
        <v>163</v>
      </c>
      <c r="AU1382" s="243" t="s">
        <v>88</v>
      </c>
      <c r="AV1382" s="13" t="s">
        <v>88</v>
      </c>
      <c r="AW1382" s="13" t="s">
        <v>35</v>
      </c>
      <c r="AX1382" s="13" t="s">
        <v>78</v>
      </c>
      <c r="AY1382" s="243" t="s">
        <v>153</v>
      </c>
    </row>
    <row r="1383" s="13" customFormat="1">
      <c r="A1383" s="13"/>
      <c r="B1383" s="232"/>
      <c r="C1383" s="233"/>
      <c r="D1383" s="234" t="s">
        <v>163</v>
      </c>
      <c r="E1383" s="235" t="s">
        <v>1</v>
      </c>
      <c r="F1383" s="236" t="s">
        <v>1307</v>
      </c>
      <c r="G1383" s="233"/>
      <c r="H1383" s="237">
        <v>26.510000000000002</v>
      </c>
      <c r="I1383" s="238"/>
      <c r="J1383" s="233"/>
      <c r="K1383" s="233"/>
      <c r="L1383" s="239"/>
      <c r="M1383" s="240"/>
      <c r="N1383" s="241"/>
      <c r="O1383" s="241"/>
      <c r="P1383" s="241"/>
      <c r="Q1383" s="241"/>
      <c r="R1383" s="241"/>
      <c r="S1383" s="241"/>
      <c r="T1383" s="242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3" t="s">
        <v>163</v>
      </c>
      <c r="AU1383" s="243" t="s">
        <v>88</v>
      </c>
      <c r="AV1383" s="13" t="s">
        <v>88</v>
      </c>
      <c r="AW1383" s="13" t="s">
        <v>35</v>
      </c>
      <c r="AX1383" s="13" t="s">
        <v>78</v>
      </c>
      <c r="AY1383" s="243" t="s">
        <v>153</v>
      </c>
    </row>
    <row r="1384" s="13" customFormat="1">
      <c r="A1384" s="13"/>
      <c r="B1384" s="232"/>
      <c r="C1384" s="233"/>
      <c r="D1384" s="234" t="s">
        <v>163</v>
      </c>
      <c r="E1384" s="235" t="s">
        <v>1</v>
      </c>
      <c r="F1384" s="236" t="s">
        <v>1964</v>
      </c>
      <c r="G1384" s="233"/>
      <c r="H1384" s="237">
        <v>13.220000000000001</v>
      </c>
      <c r="I1384" s="238"/>
      <c r="J1384" s="233"/>
      <c r="K1384" s="233"/>
      <c r="L1384" s="239"/>
      <c r="M1384" s="240"/>
      <c r="N1384" s="241"/>
      <c r="O1384" s="241"/>
      <c r="P1384" s="241"/>
      <c r="Q1384" s="241"/>
      <c r="R1384" s="241"/>
      <c r="S1384" s="241"/>
      <c r="T1384" s="242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3" t="s">
        <v>163</v>
      </c>
      <c r="AU1384" s="243" t="s">
        <v>88</v>
      </c>
      <c r="AV1384" s="13" t="s">
        <v>88</v>
      </c>
      <c r="AW1384" s="13" t="s">
        <v>35</v>
      </c>
      <c r="AX1384" s="13" t="s">
        <v>78</v>
      </c>
      <c r="AY1384" s="243" t="s">
        <v>153</v>
      </c>
    </row>
    <row r="1385" s="13" customFormat="1">
      <c r="A1385" s="13"/>
      <c r="B1385" s="232"/>
      <c r="C1385" s="233"/>
      <c r="D1385" s="234" t="s">
        <v>163</v>
      </c>
      <c r="E1385" s="235" t="s">
        <v>1</v>
      </c>
      <c r="F1385" s="236" t="s">
        <v>1310</v>
      </c>
      <c r="G1385" s="233"/>
      <c r="H1385" s="237">
        <v>2.7599999999999998</v>
      </c>
      <c r="I1385" s="238"/>
      <c r="J1385" s="233"/>
      <c r="K1385" s="233"/>
      <c r="L1385" s="239"/>
      <c r="M1385" s="240"/>
      <c r="N1385" s="241"/>
      <c r="O1385" s="241"/>
      <c r="P1385" s="241"/>
      <c r="Q1385" s="241"/>
      <c r="R1385" s="241"/>
      <c r="S1385" s="241"/>
      <c r="T1385" s="242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3" t="s">
        <v>163</v>
      </c>
      <c r="AU1385" s="243" t="s">
        <v>88</v>
      </c>
      <c r="AV1385" s="13" t="s">
        <v>88</v>
      </c>
      <c r="AW1385" s="13" t="s">
        <v>35</v>
      </c>
      <c r="AX1385" s="13" t="s">
        <v>78</v>
      </c>
      <c r="AY1385" s="243" t="s">
        <v>153</v>
      </c>
    </row>
    <row r="1386" s="13" customFormat="1">
      <c r="A1386" s="13"/>
      <c r="B1386" s="232"/>
      <c r="C1386" s="233"/>
      <c r="D1386" s="234" t="s">
        <v>163</v>
      </c>
      <c r="E1386" s="235" t="s">
        <v>1</v>
      </c>
      <c r="F1386" s="236" t="s">
        <v>1311</v>
      </c>
      <c r="G1386" s="233"/>
      <c r="H1386" s="237">
        <v>4.0899999999999999</v>
      </c>
      <c r="I1386" s="238"/>
      <c r="J1386" s="233"/>
      <c r="K1386" s="233"/>
      <c r="L1386" s="239"/>
      <c r="M1386" s="240"/>
      <c r="N1386" s="241"/>
      <c r="O1386" s="241"/>
      <c r="P1386" s="241"/>
      <c r="Q1386" s="241"/>
      <c r="R1386" s="241"/>
      <c r="S1386" s="241"/>
      <c r="T1386" s="242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3" t="s">
        <v>163</v>
      </c>
      <c r="AU1386" s="243" t="s">
        <v>88</v>
      </c>
      <c r="AV1386" s="13" t="s">
        <v>88</v>
      </c>
      <c r="AW1386" s="13" t="s">
        <v>35</v>
      </c>
      <c r="AX1386" s="13" t="s">
        <v>78</v>
      </c>
      <c r="AY1386" s="243" t="s">
        <v>153</v>
      </c>
    </row>
    <row r="1387" s="13" customFormat="1">
      <c r="A1387" s="13"/>
      <c r="B1387" s="232"/>
      <c r="C1387" s="233"/>
      <c r="D1387" s="234" t="s">
        <v>163</v>
      </c>
      <c r="E1387" s="235" t="s">
        <v>1</v>
      </c>
      <c r="F1387" s="236" t="s">
        <v>1312</v>
      </c>
      <c r="G1387" s="233"/>
      <c r="H1387" s="237">
        <v>2.04</v>
      </c>
      <c r="I1387" s="238"/>
      <c r="J1387" s="233"/>
      <c r="K1387" s="233"/>
      <c r="L1387" s="239"/>
      <c r="M1387" s="240"/>
      <c r="N1387" s="241"/>
      <c r="O1387" s="241"/>
      <c r="P1387" s="241"/>
      <c r="Q1387" s="241"/>
      <c r="R1387" s="241"/>
      <c r="S1387" s="241"/>
      <c r="T1387" s="242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3" t="s">
        <v>163</v>
      </c>
      <c r="AU1387" s="243" t="s">
        <v>88</v>
      </c>
      <c r="AV1387" s="13" t="s">
        <v>88</v>
      </c>
      <c r="AW1387" s="13" t="s">
        <v>35</v>
      </c>
      <c r="AX1387" s="13" t="s">
        <v>78</v>
      </c>
      <c r="AY1387" s="243" t="s">
        <v>153</v>
      </c>
    </row>
    <row r="1388" s="16" customFormat="1">
      <c r="A1388" s="16"/>
      <c r="B1388" s="278"/>
      <c r="C1388" s="279"/>
      <c r="D1388" s="234" t="s">
        <v>163</v>
      </c>
      <c r="E1388" s="280" t="s">
        <v>1</v>
      </c>
      <c r="F1388" s="281" t="s">
        <v>606</v>
      </c>
      <c r="G1388" s="279"/>
      <c r="H1388" s="282">
        <v>56.93</v>
      </c>
      <c r="I1388" s="283"/>
      <c r="J1388" s="279"/>
      <c r="K1388" s="279"/>
      <c r="L1388" s="284"/>
      <c r="M1388" s="285"/>
      <c r="N1388" s="286"/>
      <c r="O1388" s="286"/>
      <c r="P1388" s="286"/>
      <c r="Q1388" s="286"/>
      <c r="R1388" s="286"/>
      <c r="S1388" s="286"/>
      <c r="T1388" s="287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T1388" s="288" t="s">
        <v>163</v>
      </c>
      <c r="AU1388" s="288" t="s">
        <v>88</v>
      </c>
      <c r="AV1388" s="16" t="s">
        <v>173</v>
      </c>
      <c r="AW1388" s="16" t="s">
        <v>35</v>
      </c>
      <c r="AX1388" s="16" t="s">
        <v>78</v>
      </c>
      <c r="AY1388" s="288" t="s">
        <v>153</v>
      </c>
    </row>
    <row r="1389" s="13" customFormat="1">
      <c r="A1389" s="13"/>
      <c r="B1389" s="232"/>
      <c r="C1389" s="233"/>
      <c r="D1389" s="234" t="s">
        <v>163</v>
      </c>
      <c r="E1389" s="235" t="s">
        <v>1</v>
      </c>
      <c r="F1389" s="236" t="s">
        <v>1323</v>
      </c>
      <c r="G1389" s="233"/>
      <c r="H1389" s="237">
        <v>26.57</v>
      </c>
      <c r="I1389" s="238"/>
      <c r="J1389" s="233"/>
      <c r="K1389" s="233"/>
      <c r="L1389" s="239"/>
      <c r="M1389" s="240"/>
      <c r="N1389" s="241"/>
      <c r="O1389" s="241"/>
      <c r="P1389" s="241"/>
      <c r="Q1389" s="241"/>
      <c r="R1389" s="241"/>
      <c r="S1389" s="241"/>
      <c r="T1389" s="242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3" t="s">
        <v>163</v>
      </c>
      <c r="AU1389" s="243" t="s">
        <v>88</v>
      </c>
      <c r="AV1389" s="13" t="s">
        <v>88</v>
      </c>
      <c r="AW1389" s="13" t="s">
        <v>35</v>
      </c>
      <c r="AX1389" s="13" t="s">
        <v>78</v>
      </c>
      <c r="AY1389" s="243" t="s">
        <v>153</v>
      </c>
    </row>
    <row r="1390" s="13" customFormat="1">
      <c r="A1390" s="13"/>
      <c r="B1390" s="232"/>
      <c r="C1390" s="233"/>
      <c r="D1390" s="234" t="s">
        <v>163</v>
      </c>
      <c r="E1390" s="235" t="s">
        <v>1</v>
      </c>
      <c r="F1390" s="236" t="s">
        <v>1965</v>
      </c>
      <c r="G1390" s="233"/>
      <c r="H1390" s="237">
        <v>13.220000000000001</v>
      </c>
      <c r="I1390" s="238"/>
      <c r="J1390" s="233"/>
      <c r="K1390" s="233"/>
      <c r="L1390" s="239"/>
      <c r="M1390" s="240"/>
      <c r="N1390" s="241"/>
      <c r="O1390" s="241"/>
      <c r="P1390" s="241"/>
      <c r="Q1390" s="241"/>
      <c r="R1390" s="241"/>
      <c r="S1390" s="241"/>
      <c r="T1390" s="242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3" t="s">
        <v>163</v>
      </c>
      <c r="AU1390" s="243" t="s">
        <v>88</v>
      </c>
      <c r="AV1390" s="13" t="s">
        <v>88</v>
      </c>
      <c r="AW1390" s="13" t="s">
        <v>35</v>
      </c>
      <c r="AX1390" s="13" t="s">
        <v>78</v>
      </c>
      <c r="AY1390" s="243" t="s">
        <v>153</v>
      </c>
    </row>
    <row r="1391" s="13" customFormat="1">
      <c r="A1391" s="13"/>
      <c r="B1391" s="232"/>
      <c r="C1391" s="233"/>
      <c r="D1391" s="234" t="s">
        <v>163</v>
      </c>
      <c r="E1391" s="235" t="s">
        <v>1</v>
      </c>
      <c r="F1391" s="236" t="s">
        <v>1325</v>
      </c>
      <c r="G1391" s="233"/>
      <c r="H1391" s="237">
        <v>6.4400000000000004</v>
      </c>
      <c r="I1391" s="238"/>
      <c r="J1391" s="233"/>
      <c r="K1391" s="233"/>
      <c r="L1391" s="239"/>
      <c r="M1391" s="240"/>
      <c r="N1391" s="241"/>
      <c r="O1391" s="241"/>
      <c r="P1391" s="241"/>
      <c r="Q1391" s="241"/>
      <c r="R1391" s="241"/>
      <c r="S1391" s="241"/>
      <c r="T1391" s="242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3" t="s">
        <v>163</v>
      </c>
      <c r="AU1391" s="243" t="s">
        <v>88</v>
      </c>
      <c r="AV1391" s="13" t="s">
        <v>88</v>
      </c>
      <c r="AW1391" s="13" t="s">
        <v>35</v>
      </c>
      <c r="AX1391" s="13" t="s">
        <v>78</v>
      </c>
      <c r="AY1391" s="243" t="s">
        <v>153</v>
      </c>
    </row>
    <row r="1392" s="13" customFormat="1">
      <c r="A1392" s="13"/>
      <c r="B1392" s="232"/>
      <c r="C1392" s="233"/>
      <c r="D1392" s="234" t="s">
        <v>163</v>
      </c>
      <c r="E1392" s="235" t="s">
        <v>1</v>
      </c>
      <c r="F1392" s="236" t="s">
        <v>1326</v>
      </c>
      <c r="G1392" s="233"/>
      <c r="H1392" s="237">
        <v>2.8500000000000001</v>
      </c>
      <c r="I1392" s="238"/>
      <c r="J1392" s="233"/>
      <c r="K1392" s="233"/>
      <c r="L1392" s="239"/>
      <c r="M1392" s="240"/>
      <c r="N1392" s="241"/>
      <c r="O1392" s="241"/>
      <c r="P1392" s="241"/>
      <c r="Q1392" s="241"/>
      <c r="R1392" s="241"/>
      <c r="S1392" s="241"/>
      <c r="T1392" s="242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3" t="s">
        <v>163</v>
      </c>
      <c r="AU1392" s="243" t="s">
        <v>88</v>
      </c>
      <c r="AV1392" s="13" t="s">
        <v>88</v>
      </c>
      <c r="AW1392" s="13" t="s">
        <v>35</v>
      </c>
      <c r="AX1392" s="13" t="s">
        <v>78</v>
      </c>
      <c r="AY1392" s="243" t="s">
        <v>153</v>
      </c>
    </row>
    <row r="1393" s="16" customFormat="1">
      <c r="A1393" s="16"/>
      <c r="B1393" s="278"/>
      <c r="C1393" s="279"/>
      <c r="D1393" s="234" t="s">
        <v>163</v>
      </c>
      <c r="E1393" s="280" t="s">
        <v>1</v>
      </c>
      <c r="F1393" s="281" t="s">
        <v>606</v>
      </c>
      <c r="G1393" s="279"/>
      <c r="H1393" s="282">
        <v>49.079999999999998</v>
      </c>
      <c r="I1393" s="283"/>
      <c r="J1393" s="279"/>
      <c r="K1393" s="279"/>
      <c r="L1393" s="284"/>
      <c r="M1393" s="285"/>
      <c r="N1393" s="286"/>
      <c r="O1393" s="286"/>
      <c r="P1393" s="286"/>
      <c r="Q1393" s="286"/>
      <c r="R1393" s="286"/>
      <c r="S1393" s="286"/>
      <c r="T1393" s="287"/>
      <c r="U1393" s="16"/>
      <c r="V1393" s="16"/>
      <c r="W1393" s="16"/>
      <c r="X1393" s="16"/>
      <c r="Y1393" s="16"/>
      <c r="Z1393" s="16"/>
      <c r="AA1393" s="16"/>
      <c r="AB1393" s="16"/>
      <c r="AC1393" s="16"/>
      <c r="AD1393" s="16"/>
      <c r="AE1393" s="16"/>
      <c r="AT1393" s="288" t="s">
        <v>163</v>
      </c>
      <c r="AU1393" s="288" t="s">
        <v>88</v>
      </c>
      <c r="AV1393" s="16" t="s">
        <v>173</v>
      </c>
      <c r="AW1393" s="16" t="s">
        <v>35</v>
      </c>
      <c r="AX1393" s="16" t="s">
        <v>78</v>
      </c>
      <c r="AY1393" s="288" t="s">
        <v>153</v>
      </c>
    </row>
    <row r="1394" s="14" customFormat="1">
      <c r="A1394" s="14"/>
      <c r="B1394" s="244"/>
      <c r="C1394" s="245"/>
      <c r="D1394" s="234" t="s">
        <v>163</v>
      </c>
      <c r="E1394" s="246" t="s">
        <v>1</v>
      </c>
      <c r="F1394" s="247" t="s">
        <v>167</v>
      </c>
      <c r="G1394" s="245"/>
      <c r="H1394" s="248">
        <v>106.01000000000001</v>
      </c>
      <c r="I1394" s="249"/>
      <c r="J1394" s="245"/>
      <c r="K1394" s="245"/>
      <c r="L1394" s="250"/>
      <c r="M1394" s="251"/>
      <c r="N1394" s="252"/>
      <c r="O1394" s="252"/>
      <c r="P1394" s="252"/>
      <c r="Q1394" s="252"/>
      <c r="R1394" s="252"/>
      <c r="S1394" s="252"/>
      <c r="T1394" s="253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4" t="s">
        <v>163</v>
      </c>
      <c r="AU1394" s="254" t="s">
        <v>88</v>
      </c>
      <c r="AV1394" s="14" t="s">
        <v>161</v>
      </c>
      <c r="AW1394" s="14" t="s">
        <v>35</v>
      </c>
      <c r="AX1394" s="14" t="s">
        <v>86</v>
      </c>
      <c r="AY1394" s="254" t="s">
        <v>153</v>
      </c>
    </row>
    <row r="1395" s="2" customFormat="1" ht="16.5" customHeight="1">
      <c r="A1395" s="39"/>
      <c r="B1395" s="40"/>
      <c r="C1395" s="219" t="s">
        <v>1966</v>
      </c>
      <c r="D1395" s="219" t="s">
        <v>156</v>
      </c>
      <c r="E1395" s="220" t="s">
        <v>1967</v>
      </c>
      <c r="F1395" s="221" t="s">
        <v>1968</v>
      </c>
      <c r="G1395" s="222" t="s">
        <v>170</v>
      </c>
      <c r="H1395" s="223">
        <v>384.44299999999998</v>
      </c>
      <c r="I1395" s="224"/>
      <c r="J1395" s="225">
        <f>ROUND(I1395*H1395,2)</f>
        <v>0</v>
      </c>
      <c r="K1395" s="221" t="s">
        <v>160</v>
      </c>
      <c r="L1395" s="45"/>
      <c r="M1395" s="226" t="s">
        <v>1</v>
      </c>
      <c r="N1395" s="227" t="s">
        <v>43</v>
      </c>
      <c r="O1395" s="92"/>
      <c r="P1395" s="228">
        <f>O1395*H1395</f>
        <v>0</v>
      </c>
      <c r="Q1395" s="228">
        <v>0.00010000000000000001</v>
      </c>
      <c r="R1395" s="228">
        <f>Q1395*H1395</f>
        <v>0.038444300000000001</v>
      </c>
      <c r="S1395" s="228">
        <v>0</v>
      </c>
      <c r="T1395" s="229">
        <f>S1395*H1395</f>
        <v>0</v>
      </c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R1395" s="230" t="s">
        <v>240</v>
      </c>
      <c r="AT1395" s="230" t="s">
        <v>156</v>
      </c>
      <c r="AU1395" s="230" t="s">
        <v>88</v>
      </c>
      <c r="AY1395" s="18" t="s">
        <v>153</v>
      </c>
      <c r="BE1395" s="231">
        <f>IF(N1395="základní",J1395,0)</f>
        <v>0</v>
      </c>
      <c r="BF1395" s="231">
        <f>IF(N1395="snížená",J1395,0)</f>
        <v>0</v>
      </c>
      <c r="BG1395" s="231">
        <f>IF(N1395="zákl. přenesená",J1395,0)</f>
        <v>0</v>
      </c>
      <c r="BH1395" s="231">
        <f>IF(N1395="sníž. přenesená",J1395,0)</f>
        <v>0</v>
      </c>
      <c r="BI1395" s="231">
        <f>IF(N1395="nulová",J1395,0)</f>
        <v>0</v>
      </c>
      <c r="BJ1395" s="18" t="s">
        <v>86</v>
      </c>
      <c r="BK1395" s="231">
        <f>ROUND(I1395*H1395,2)</f>
        <v>0</v>
      </c>
      <c r="BL1395" s="18" t="s">
        <v>240</v>
      </c>
      <c r="BM1395" s="230" t="s">
        <v>1969</v>
      </c>
    </row>
    <row r="1396" s="13" customFormat="1">
      <c r="A1396" s="13"/>
      <c r="B1396" s="232"/>
      <c r="C1396" s="233"/>
      <c r="D1396" s="234" t="s">
        <v>163</v>
      </c>
      <c r="E1396" s="235" t="s">
        <v>1</v>
      </c>
      <c r="F1396" s="236" t="s">
        <v>1970</v>
      </c>
      <c r="G1396" s="233"/>
      <c r="H1396" s="237">
        <v>384.44299999999998</v>
      </c>
      <c r="I1396" s="238"/>
      <c r="J1396" s="233"/>
      <c r="K1396" s="233"/>
      <c r="L1396" s="239"/>
      <c r="M1396" s="240"/>
      <c r="N1396" s="241"/>
      <c r="O1396" s="241"/>
      <c r="P1396" s="241"/>
      <c r="Q1396" s="241"/>
      <c r="R1396" s="241"/>
      <c r="S1396" s="241"/>
      <c r="T1396" s="242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3" t="s">
        <v>163</v>
      </c>
      <c r="AU1396" s="243" t="s">
        <v>88</v>
      </c>
      <c r="AV1396" s="13" t="s">
        <v>88</v>
      </c>
      <c r="AW1396" s="13" t="s">
        <v>35</v>
      </c>
      <c r="AX1396" s="13" t="s">
        <v>86</v>
      </c>
      <c r="AY1396" s="243" t="s">
        <v>153</v>
      </c>
    </row>
    <row r="1397" s="2" customFormat="1" ht="21.75" customHeight="1">
      <c r="A1397" s="39"/>
      <c r="B1397" s="40"/>
      <c r="C1397" s="219" t="s">
        <v>1971</v>
      </c>
      <c r="D1397" s="219" t="s">
        <v>156</v>
      </c>
      <c r="E1397" s="220" t="s">
        <v>1972</v>
      </c>
      <c r="F1397" s="221" t="s">
        <v>1973</v>
      </c>
      <c r="G1397" s="222" t="s">
        <v>170</v>
      </c>
      <c r="H1397" s="223">
        <v>17.02</v>
      </c>
      <c r="I1397" s="224"/>
      <c r="J1397" s="225">
        <f>ROUND(I1397*H1397,2)</f>
        <v>0</v>
      </c>
      <c r="K1397" s="221" t="s">
        <v>160</v>
      </c>
      <c r="L1397" s="45"/>
      <c r="M1397" s="226" t="s">
        <v>1</v>
      </c>
      <c r="N1397" s="227" t="s">
        <v>43</v>
      </c>
      <c r="O1397" s="92"/>
      <c r="P1397" s="228">
        <f>O1397*H1397</f>
        <v>0</v>
      </c>
      <c r="Q1397" s="228">
        <v>0</v>
      </c>
      <c r="R1397" s="228">
        <f>Q1397*H1397</f>
        <v>0</v>
      </c>
      <c r="S1397" s="228">
        <v>0</v>
      </c>
      <c r="T1397" s="229">
        <f>S1397*H1397</f>
        <v>0</v>
      </c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  <c r="AR1397" s="230" t="s">
        <v>240</v>
      </c>
      <c r="AT1397" s="230" t="s">
        <v>156</v>
      </c>
      <c r="AU1397" s="230" t="s">
        <v>88</v>
      </c>
      <c r="AY1397" s="18" t="s">
        <v>153</v>
      </c>
      <c r="BE1397" s="231">
        <f>IF(N1397="základní",J1397,0)</f>
        <v>0</v>
      </c>
      <c r="BF1397" s="231">
        <f>IF(N1397="snížená",J1397,0)</f>
        <v>0</v>
      </c>
      <c r="BG1397" s="231">
        <f>IF(N1397="zákl. přenesená",J1397,0)</f>
        <v>0</v>
      </c>
      <c r="BH1397" s="231">
        <f>IF(N1397="sníž. přenesená",J1397,0)</f>
        <v>0</v>
      </c>
      <c r="BI1397" s="231">
        <f>IF(N1397="nulová",J1397,0)</f>
        <v>0</v>
      </c>
      <c r="BJ1397" s="18" t="s">
        <v>86</v>
      </c>
      <c r="BK1397" s="231">
        <f>ROUND(I1397*H1397,2)</f>
        <v>0</v>
      </c>
      <c r="BL1397" s="18" t="s">
        <v>240</v>
      </c>
      <c r="BM1397" s="230" t="s">
        <v>1974</v>
      </c>
    </row>
    <row r="1398" s="13" customFormat="1">
      <c r="A1398" s="13"/>
      <c r="B1398" s="232"/>
      <c r="C1398" s="233"/>
      <c r="D1398" s="234" t="s">
        <v>163</v>
      </c>
      <c r="E1398" s="235" t="s">
        <v>1</v>
      </c>
      <c r="F1398" s="236" t="s">
        <v>1975</v>
      </c>
      <c r="G1398" s="233"/>
      <c r="H1398" s="237">
        <v>1.46</v>
      </c>
      <c r="I1398" s="238"/>
      <c r="J1398" s="233"/>
      <c r="K1398" s="233"/>
      <c r="L1398" s="239"/>
      <c r="M1398" s="240"/>
      <c r="N1398" s="241"/>
      <c r="O1398" s="241"/>
      <c r="P1398" s="241"/>
      <c r="Q1398" s="241"/>
      <c r="R1398" s="241"/>
      <c r="S1398" s="241"/>
      <c r="T1398" s="242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3" t="s">
        <v>163</v>
      </c>
      <c r="AU1398" s="243" t="s">
        <v>88</v>
      </c>
      <c r="AV1398" s="13" t="s">
        <v>88</v>
      </c>
      <c r="AW1398" s="13" t="s">
        <v>35</v>
      </c>
      <c r="AX1398" s="13" t="s">
        <v>78</v>
      </c>
      <c r="AY1398" s="243" t="s">
        <v>153</v>
      </c>
    </row>
    <row r="1399" s="13" customFormat="1">
      <c r="A1399" s="13"/>
      <c r="B1399" s="232"/>
      <c r="C1399" s="233"/>
      <c r="D1399" s="234" t="s">
        <v>163</v>
      </c>
      <c r="E1399" s="235" t="s">
        <v>1</v>
      </c>
      <c r="F1399" s="236" t="s">
        <v>1310</v>
      </c>
      <c r="G1399" s="233"/>
      <c r="H1399" s="237">
        <v>2.7599999999999998</v>
      </c>
      <c r="I1399" s="238"/>
      <c r="J1399" s="233"/>
      <c r="K1399" s="233"/>
      <c r="L1399" s="239"/>
      <c r="M1399" s="240"/>
      <c r="N1399" s="241"/>
      <c r="O1399" s="241"/>
      <c r="P1399" s="241"/>
      <c r="Q1399" s="241"/>
      <c r="R1399" s="241"/>
      <c r="S1399" s="241"/>
      <c r="T1399" s="242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3" t="s">
        <v>163</v>
      </c>
      <c r="AU1399" s="243" t="s">
        <v>88</v>
      </c>
      <c r="AV1399" s="13" t="s">
        <v>88</v>
      </c>
      <c r="AW1399" s="13" t="s">
        <v>35</v>
      </c>
      <c r="AX1399" s="13" t="s">
        <v>78</v>
      </c>
      <c r="AY1399" s="243" t="s">
        <v>153</v>
      </c>
    </row>
    <row r="1400" s="13" customFormat="1">
      <c r="A1400" s="13"/>
      <c r="B1400" s="232"/>
      <c r="C1400" s="233"/>
      <c r="D1400" s="234" t="s">
        <v>163</v>
      </c>
      <c r="E1400" s="235" t="s">
        <v>1</v>
      </c>
      <c r="F1400" s="236" t="s">
        <v>1312</v>
      </c>
      <c r="G1400" s="233"/>
      <c r="H1400" s="237">
        <v>2.04</v>
      </c>
      <c r="I1400" s="238"/>
      <c r="J1400" s="233"/>
      <c r="K1400" s="233"/>
      <c r="L1400" s="239"/>
      <c r="M1400" s="240"/>
      <c r="N1400" s="241"/>
      <c r="O1400" s="241"/>
      <c r="P1400" s="241"/>
      <c r="Q1400" s="241"/>
      <c r="R1400" s="241"/>
      <c r="S1400" s="241"/>
      <c r="T1400" s="242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3" t="s">
        <v>163</v>
      </c>
      <c r="AU1400" s="243" t="s">
        <v>88</v>
      </c>
      <c r="AV1400" s="13" t="s">
        <v>88</v>
      </c>
      <c r="AW1400" s="13" t="s">
        <v>35</v>
      </c>
      <c r="AX1400" s="13" t="s">
        <v>78</v>
      </c>
      <c r="AY1400" s="243" t="s">
        <v>153</v>
      </c>
    </row>
    <row r="1401" s="13" customFormat="1">
      <c r="A1401" s="13"/>
      <c r="B1401" s="232"/>
      <c r="C1401" s="233"/>
      <c r="D1401" s="234" t="s">
        <v>163</v>
      </c>
      <c r="E1401" s="235" t="s">
        <v>1</v>
      </c>
      <c r="F1401" s="236" t="s">
        <v>1976</v>
      </c>
      <c r="G1401" s="233"/>
      <c r="H1401" s="237">
        <v>1.47</v>
      </c>
      <c r="I1401" s="238"/>
      <c r="J1401" s="233"/>
      <c r="K1401" s="233"/>
      <c r="L1401" s="239"/>
      <c r="M1401" s="240"/>
      <c r="N1401" s="241"/>
      <c r="O1401" s="241"/>
      <c r="P1401" s="241"/>
      <c r="Q1401" s="241"/>
      <c r="R1401" s="241"/>
      <c r="S1401" s="241"/>
      <c r="T1401" s="242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3" t="s">
        <v>163</v>
      </c>
      <c r="AU1401" s="243" t="s">
        <v>88</v>
      </c>
      <c r="AV1401" s="13" t="s">
        <v>88</v>
      </c>
      <c r="AW1401" s="13" t="s">
        <v>35</v>
      </c>
      <c r="AX1401" s="13" t="s">
        <v>78</v>
      </c>
      <c r="AY1401" s="243" t="s">
        <v>153</v>
      </c>
    </row>
    <row r="1402" s="13" customFormat="1">
      <c r="A1402" s="13"/>
      <c r="B1402" s="232"/>
      <c r="C1402" s="233"/>
      <c r="D1402" s="234" t="s">
        <v>163</v>
      </c>
      <c r="E1402" s="235" t="s">
        <v>1</v>
      </c>
      <c r="F1402" s="236" t="s">
        <v>1325</v>
      </c>
      <c r="G1402" s="233"/>
      <c r="H1402" s="237">
        <v>6.4400000000000004</v>
      </c>
      <c r="I1402" s="238"/>
      <c r="J1402" s="233"/>
      <c r="K1402" s="233"/>
      <c r="L1402" s="239"/>
      <c r="M1402" s="240"/>
      <c r="N1402" s="241"/>
      <c r="O1402" s="241"/>
      <c r="P1402" s="241"/>
      <c r="Q1402" s="241"/>
      <c r="R1402" s="241"/>
      <c r="S1402" s="241"/>
      <c r="T1402" s="242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3" t="s">
        <v>163</v>
      </c>
      <c r="AU1402" s="243" t="s">
        <v>88</v>
      </c>
      <c r="AV1402" s="13" t="s">
        <v>88</v>
      </c>
      <c r="AW1402" s="13" t="s">
        <v>35</v>
      </c>
      <c r="AX1402" s="13" t="s">
        <v>78</v>
      </c>
      <c r="AY1402" s="243" t="s">
        <v>153</v>
      </c>
    </row>
    <row r="1403" s="13" customFormat="1">
      <c r="A1403" s="13"/>
      <c r="B1403" s="232"/>
      <c r="C1403" s="233"/>
      <c r="D1403" s="234" t="s">
        <v>163</v>
      </c>
      <c r="E1403" s="235" t="s">
        <v>1</v>
      </c>
      <c r="F1403" s="236" t="s">
        <v>1326</v>
      </c>
      <c r="G1403" s="233"/>
      <c r="H1403" s="237">
        <v>2.8500000000000001</v>
      </c>
      <c r="I1403" s="238"/>
      <c r="J1403" s="233"/>
      <c r="K1403" s="233"/>
      <c r="L1403" s="239"/>
      <c r="M1403" s="240"/>
      <c r="N1403" s="241"/>
      <c r="O1403" s="241"/>
      <c r="P1403" s="241"/>
      <c r="Q1403" s="241"/>
      <c r="R1403" s="241"/>
      <c r="S1403" s="241"/>
      <c r="T1403" s="242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3" t="s">
        <v>163</v>
      </c>
      <c r="AU1403" s="243" t="s">
        <v>88</v>
      </c>
      <c r="AV1403" s="13" t="s">
        <v>88</v>
      </c>
      <c r="AW1403" s="13" t="s">
        <v>35</v>
      </c>
      <c r="AX1403" s="13" t="s">
        <v>78</v>
      </c>
      <c r="AY1403" s="243" t="s">
        <v>153</v>
      </c>
    </row>
    <row r="1404" s="14" customFormat="1">
      <c r="A1404" s="14"/>
      <c r="B1404" s="244"/>
      <c r="C1404" s="245"/>
      <c r="D1404" s="234" t="s">
        <v>163</v>
      </c>
      <c r="E1404" s="246" t="s">
        <v>1</v>
      </c>
      <c r="F1404" s="247" t="s">
        <v>167</v>
      </c>
      <c r="G1404" s="245"/>
      <c r="H1404" s="248">
        <v>17.02</v>
      </c>
      <c r="I1404" s="249"/>
      <c r="J1404" s="245"/>
      <c r="K1404" s="245"/>
      <c r="L1404" s="250"/>
      <c r="M1404" s="251"/>
      <c r="N1404" s="252"/>
      <c r="O1404" s="252"/>
      <c r="P1404" s="252"/>
      <c r="Q1404" s="252"/>
      <c r="R1404" s="252"/>
      <c r="S1404" s="252"/>
      <c r="T1404" s="253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4" t="s">
        <v>163</v>
      </c>
      <c r="AU1404" s="254" t="s">
        <v>88</v>
      </c>
      <c r="AV1404" s="14" t="s">
        <v>161</v>
      </c>
      <c r="AW1404" s="14" t="s">
        <v>35</v>
      </c>
      <c r="AX1404" s="14" t="s">
        <v>86</v>
      </c>
      <c r="AY1404" s="254" t="s">
        <v>153</v>
      </c>
    </row>
    <row r="1405" s="2" customFormat="1" ht="24.15" customHeight="1">
      <c r="A1405" s="39"/>
      <c r="B1405" s="40"/>
      <c r="C1405" s="219" t="s">
        <v>1977</v>
      </c>
      <c r="D1405" s="219" t="s">
        <v>156</v>
      </c>
      <c r="E1405" s="220" t="s">
        <v>1978</v>
      </c>
      <c r="F1405" s="221" t="s">
        <v>1979</v>
      </c>
      <c r="G1405" s="222" t="s">
        <v>170</v>
      </c>
      <c r="H1405" s="223">
        <v>260.55000000000001</v>
      </c>
      <c r="I1405" s="224"/>
      <c r="J1405" s="225">
        <f>ROUND(I1405*H1405,2)</f>
        <v>0</v>
      </c>
      <c r="K1405" s="221" t="s">
        <v>160</v>
      </c>
      <c r="L1405" s="45"/>
      <c r="M1405" s="226" t="s">
        <v>1</v>
      </c>
      <c r="N1405" s="227" t="s">
        <v>43</v>
      </c>
      <c r="O1405" s="92"/>
      <c r="P1405" s="228">
        <f>O1405*H1405</f>
        <v>0</v>
      </c>
      <c r="Q1405" s="228">
        <v>0.00010000000000000001</v>
      </c>
      <c r="R1405" s="228">
        <f>Q1405*H1405</f>
        <v>0.026055000000000002</v>
      </c>
      <c r="S1405" s="228">
        <v>0</v>
      </c>
      <c r="T1405" s="229">
        <f>S1405*H1405</f>
        <v>0</v>
      </c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R1405" s="230" t="s">
        <v>240</v>
      </c>
      <c r="AT1405" s="230" t="s">
        <v>156</v>
      </c>
      <c r="AU1405" s="230" t="s">
        <v>88</v>
      </c>
      <c r="AY1405" s="18" t="s">
        <v>153</v>
      </c>
      <c r="BE1405" s="231">
        <f>IF(N1405="základní",J1405,0)</f>
        <v>0</v>
      </c>
      <c r="BF1405" s="231">
        <f>IF(N1405="snížená",J1405,0)</f>
        <v>0</v>
      </c>
      <c r="BG1405" s="231">
        <f>IF(N1405="zákl. přenesená",J1405,0)</f>
        <v>0</v>
      </c>
      <c r="BH1405" s="231">
        <f>IF(N1405="sníž. přenesená",J1405,0)</f>
        <v>0</v>
      </c>
      <c r="BI1405" s="231">
        <f>IF(N1405="nulová",J1405,0)</f>
        <v>0</v>
      </c>
      <c r="BJ1405" s="18" t="s">
        <v>86</v>
      </c>
      <c r="BK1405" s="231">
        <f>ROUND(I1405*H1405,2)</f>
        <v>0</v>
      </c>
      <c r="BL1405" s="18" t="s">
        <v>240</v>
      </c>
      <c r="BM1405" s="230" t="s">
        <v>1980</v>
      </c>
    </row>
    <row r="1406" s="13" customFormat="1">
      <c r="A1406" s="13"/>
      <c r="B1406" s="232"/>
      <c r="C1406" s="233"/>
      <c r="D1406" s="234" t="s">
        <v>163</v>
      </c>
      <c r="E1406" s="235" t="s">
        <v>1</v>
      </c>
      <c r="F1406" s="236" t="s">
        <v>1308</v>
      </c>
      <c r="G1406" s="233"/>
      <c r="H1406" s="237">
        <v>21.07</v>
      </c>
      <c r="I1406" s="238"/>
      <c r="J1406" s="233"/>
      <c r="K1406" s="233"/>
      <c r="L1406" s="239"/>
      <c r="M1406" s="240"/>
      <c r="N1406" s="241"/>
      <c r="O1406" s="241"/>
      <c r="P1406" s="241"/>
      <c r="Q1406" s="241"/>
      <c r="R1406" s="241"/>
      <c r="S1406" s="241"/>
      <c r="T1406" s="242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3" t="s">
        <v>163</v>
      </c>
      <c r="AU1406" s="243" t="s">
        <v>88</v>
      </c>
      <c r="AV1406" s="13" t="s">
        <v>88</v>
      </c>
      <c r="AW1406" s="13" t="s">
        <v>35</v>
      </c>
      <c r="AX1406" s="13" t="s">
        <v>78</v>
      </c>
      <c r="AY1406" s="243" t="s">
        <v>153</v>
      </c>
    </row>
    <row r="1407" s="13" customFormat="1">
      <c r="A1407" s="13"/>
      <c r="B1407" s="232"/>
      <c r="C1407" s="233"/>
      <c r="D1407" s="234" t="s">
        <v>163</v>
      </c>
      <c r="E1407" s="235" t="s">
        <v>1</v>
      </c>
      <c r="F1407" s="236" t="s">
        <v>1320</v>
      </c>
      <c r="G1407" s="233"/>
      <c r="H1407" s="237">
        <v>21.73</v>
      </c>
      <c r="I1407" s="238"/>
      <c r="J1407" s="233"/>
      <c r="K1407" s="233"/>
      <c r="L1407" s="239"/>
      <c r="M1407" s="240"/>
      <c r="N1407" s="241"/>
      <c r="O1407" s="241"/>
      <c r="P1407" s="241"/>
      <c r="Q1407" s="241"/>
      <c r="R1407" s="241"/>
      <c r="S1407" s="241"/>
      <c r="T1407" s="242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3" t="s">
        <v>163</v>
      </c>
      <c r="AU1407" s="243" t="s">
        <v>88</v>
      </c>
      <c r="AV1407" s="13" t="s">
        <v>88</v>
      </c>
      <c r="AW1407" s="13" t="s">
        <v>35</v>
      </c>
      <c r="AX1407" s="13" t="s">
        <v>78</v>
      </c>
      <c r="AY1407" s="243" t="s">
        <v>153</v>
      </c>
    </row>
    <row r="1408" s="13" customFormat="1">
      <c r="A1408" s="13"/>
      <c r="B1408" s="232"/>
      <c r="C1408" s="233"/>
      <c r="D1408" s="234" t="s">
        <v>163</v>
      </c>
      <c r="E1408" s="235" t="s">
        <v>1</v>
      </c>
      <c r="F1408" s="236" t="s">
        <v>1964</v>
      </c>
      <c r="G1408" s="233"/>
      <c r="H1408" s="237">
        <v>13.220000000000001</v>
      </c>
      <c r="I1408" s="238"/>
      <c r="J1408" s="233"/>
      <c r="K1408" s="233"/>
      <c r="L1408" s="239"/>
      <c r="M1408" s="240"/>
      <c r="N1408" s="241"/>
      <c r="O1408" s="241"/>
      <c r="P1408" s="241"/>
      <c r="Q1408" s="241"/>
      <c r="R1408" s="241"/>
      <c r="S1408" s="241"/>
      <c r="T1408" s="242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3" t="s">
        <v>163</v>
      </c>
      <c r="AU1408" s="243" t="s">
        <v>88</v>
      </c>
      <c r="AV1408" s="13" t="s">
        <v>88</v>
      </c>
      <c r="AW1408" s="13" t="s">
        <v>35</v>
      </c>
      <c r="AX1408" s="13" t="s">
        <v>78</v>
      </c>
      <c r="AY1408" s="243" t="s">
        <v>153</v>
      </c>
    </row>
    <row r="1409" s="13" customFormat="1">
      <c r="A1409" s="13"/>
      <c r="B1409" s="232"/>
      <c r="C1409" s="233"/>
      <c r="D1409" s="234" t="s">
        <v>163</v>
      </c>
      <c r="E1409" s="235" t="s">
        <v>1</v>
      </c>
      <c r="F1409" s="236" t="s">
        <v>1310</v>
      </c>
      <c r="G1409" s="233"/>
      <c r="H1409" s="237">
        <v>2.7599999999999998</v>
      </c>
      <c r="I1409" s="238"/>
      <c r="J1409" s="233"/>
      <c r="K1409" s="233"/>
      <c r="L1409" s="239"/>
      <c r="M1409" s="240"/>
      <c r="N1409" s="241"/>
      <c r="O1409" s="241"/>
      <c r="P1409" s="241"/>
      <c r="Q1409" s="241"/>
      <c r="R1409" s="241"/>
      <c r="S1409" s="241"/>
      <c r="T1409" s="242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3" t="s">
        <v>163</v>
      </c>
      <c r="AU1409" s="243" t="s">
        <v>88</v>
      </c>
      <c r="AV1409" s="13" t="s">
        <v>88</v>
      </c>
      <c r="AW1409" s="13" t="s">
        <v>35</v>
      </c>
      <c r="AX1409" s="13" t="s">
        <v>78</v>
      </c>
      <c r="AY1409" s="243" t="s">
        <v>153</v>
      </c>
    </row>
    <row r="1410" s="13" customFormat="1">
      <c r="A1410" s="13"/>
      <c r="B1410" s="232"/>
      <c r="C1410" s="233"/>
      <c r="D1410" s="234" t="s">
        <v>163</v>
      </c>
      <c r="E1410" s="235" t="s">
        <v>1</v>
      </c>
      <c r="F1410" s="236" t="s">
        <v>1311</v>
      </c>
      <c r="G1410" s="233"/>
      <c r="H1410" s="237">
        <v>4.0899999999999999</v>
      </c>
      <c r="I1410" s="238"/>
      <c r="J1410" s="233"/>
      <c r="K1410" s="233"/>
      <c r="L1410" s="239"/>
      <c r="M1410" s="240"/>
      <c r="N1410" s="241"/>
      <c r="O1410" s="241"/>
      <c r="P1410" s="241"/>
      <c r="Q1410" s="241"/>
      <c r="R1410" s="241"/>
      <c r="S1410" s="241"/>
      <c r="T1410" s="242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3" t="s">
        <v>163</v>
      </c>
      <c r="AU1410" s="243" t="s">
        <v>88</v>
      </c>
      <c r="AV1410" s="13" t="s">
        <v>88</v>
      </c>
      <c r="AW1410" s="13" t="s">
        <v>35</v>
      </c>
      <c r="AX1410" s="13" t="s">
        <v>78</v>
      </c>
      <c r="AY1410" s="243" t="s">
        <v>153</v>
      </c>
    </row>
    <row r="1411" s="13" customFormat="1">
      <c r="A1411" s="13"/>
      <c r="B1411" s="232"/>
      <c r="C1411" s="233"/>
      <c r="D1411" s="234" t="s">
        <v>163</v>
      </c>
      <c r="E1411" s="235" t="s">
        <v>1</v>
      </c>
      <c r="F1411" s="236" t="s">
        <v>1312</v>
      </c>
      <c r="G1411" s="233"/>
      <c r="H1411" s="237">
        <v>2.04</v>
      </c>
      <c r="I1411" s="238"/>
      <c r="J1411" s="233"/>
      <c r="K1411" s="233"/>
      <c r="L1411" s="239"/>
      <c r="M1411" s="240"/>
      <c r="N1411" s="241"/>
      <c r="O1411" s="241"/>
      <c r="P1411" s="241"/>
      <c r="Q1411" s="241"/>
      <c r="R1411" s="241"/>
      <c r="S1411" s="241"/>
      <c r="T1411" s="242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3" t="s">
        <v>163</v>
      </c>
      <c r="AU1411" s="243" t="s">
        <v>88</v>
      </c>
      <c r="AV1411" s="13" t="s">
        <v>88</v>
      </c>
      <c r="AW1411" s="13" t="s">
        <v>35</v>
      </c>
      <c r="AX1411" s="13" t="s">
        <v>78</v>
      </c>
      <c r="AY1411" s="243" t="s">
        <v>153</v>
      </c>
    </row>
    <row r="1412" s="16" customFormat="1">
      <c r="A1412" s="16"/>
      <c r="B1412" s="278"/>
      <c r="C1412" s="279"/>
      <c r="D1412" s="234" t="s">
        <v>163</v>
      </c>
      <c r="E1412" s="280" t="s">
        <v>1</v>
      </c>
      <c r="F1412" s="281" t="s">
        <v>606</v>
      </c>
      <c r="G1412" s="279"/>
      <c r="H1412" s="282">
        <v>64.909999999999997</v>
      </c>
      <c r="I1412" s="283"/>
      <c r="J1412" s="279"/>
      <c r="K1412" s="279"/>
      <c r="L1412" s="284"/>
      <c r="M1412" s="285"/>
      <c r="N1412" s="286"/>
      <c r="O1412" s="286"/>
      <c r="P1412" s="286"/>
      <c r="Q1412" s="286"/>
      <c r="R1412" s="286"/>
      <c r="S1412" s="286"/>
      <c r="T1412" s="287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/>
      <c r="AE1412" s="16"/>
      <c r="AT1412" s="288" t="s">
        <v>163</v>
      </c>
      <c r="AU1412" s="288" t="s">
        <v>88</v>
      </c>
      <c r="AV1412" s="16" t="s">
        <v>173</v>
      </c>
      <c r="AW1412" s="16" t="s">
        <v>35</v>
      </c>
      <c r="AX1412" s="16" t="s">
        <v>78</v>
      </c>
      <c r="AY1412" s="288" t="s">
        <v>153</v>
      </c>
    </row>
    <row r="1413" s="13" customFormat="1">
      <c r="A1413" s="13"/>
      <c r="B1413" s="232"/>
      <c r="C1413" s="233"/>
      <c r="D1413" s="234" t="s">
        <v>163</v>
      </c>
      <c r="E1413" s="235" t="s">
        <v>1</v>
      </c>
      <c r="F1413" s="236" t="s">
        <v>1330</v>
      </c>
      <c r="G1413" s="233"/>
      <c r="H1413" s="237">
        <v>22.260000000000002</v>
      </c>
      <c r="I1413" s="238"/>
      <c r="J1413" s="233"/>
      <c r="K1413" s="233"/>
      <c r="L1413" s="239"/>
      <c r="M1413" s="240"/>
      <c r="N1413" s="241"/>
      <c r="O1413" s="241"/>
      <c r="P1413" s="241"/>
      <c r="Q1413" s="241"/>
      <c r="R1413" s="241"/>
      <c r="S1413" s="241"/>
      <c r="T1413" s="242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3" t="s">
        <v>163</v>
      </c>
      <c r="AU1413" s="243" t="s">
        <v>88</v>
      </c>
      <c r="AV1413" s="13" t="s">
        <v>88</v>
      </c>
      <c r="AW1413" s="13" t="s">
        <v>35</v>
      </c>
      <c r="AX1413" s="13" t="s">
        <v>78</v>
      </c>
      <c r="AY1413" s="243" t="s">
        <v>153</v>
      </c>
    </row>
    <row r="1414" s="13" customFormat="1">
      <c r="A1414" s="13"/>
      <c r="B1414" s="232"/>
      <c r="C1414" s="233"/>
      <c r="D1414" s="234" t="s">
        <v>163</v>
      </c>
      <c r="E1414" s="235" t="s">
        <v>1</v>
      </c>
      <c r="F1414" s="236" t="s">
        <v>1323</v>
      </c>
      <c r="G1414" s="233"/>
      <c r="H1414" s="237">
        <v>26.57</v>
      </c>
      <c r="I1414" s="238"/>
      <c r="J1414" s="233"/>
      <c r="K1414" s="233"/>
      <c r="L1414" s="239"/>
      <c r="M1414" s="240"/>
      <c r="N1414" s="241"/>
      <c r="O1414" s="241"/>
      <c r="P1414" s="241"/>
      <c r="Q1414" s="241"/>
      <c r="R1414" s="241"/>
      <c r="S1414" s="241"/>
      <c r="T1414" s="242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3" t="s">
        <v>163</v>
      </c>
      <c r="AU1414" s="243" t="s">
        <v>88</v>
      </c>
      <c r="AV1414" s="13" t="s">
        <v>88</v>
      </c>
      <c r="AW1414" s="13" t="s">
        <v>35</v>
      </c>
      <c r="AX1414" s="13" t="s">
        <v>78</v>
      </c>
      <c r="AY1414" s="243" t="s">
        <v>153</v>
      </c>
    </row>
    <row r="1415" s="13" customFormat="1">
      <c r="A1415" s="13"/>
      <c r="B1415" s="232"/>
      <c r="C1415" s="233"/>
      <c r="D1415" s="234" t="s">
        <v>163</v>
      </c>
      <c r="E1415" s="235" t="s">
        <v>1</v>
      </c>
      <c r="F1415" s="236" t="s">
        <v>1334</v>
      </c>
      <c r="G1415" s="233"/>
      <c r="H1415" s="237">
        <v>21.84</v>
      </c>
      <c r="I1415" s="238"/>
      <c r="J1415" s="233"/>
      <c r="K1415" s="233"/>
      <c r="L1415" s="239"/>
      <c r="M1415" s="240"/>
      <c r="N1415" s="241"/>
      <c r="O1415" s="241"/>
      <c r="P1415" s="241"/>
      <c r="Q1415" s="241"/>
      <c r="R1415" s="241"/>
      <c r="S1415" s="241"/>
      <c r="T1415" s="242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3" t="s">
        <v>163</v>
      </c>
      <c r="AU1415" s="243" t="s">
        <v>88</v>
      </c>
      <c r="AV1415" s="13" t="s">
        <v>88</v>
      </c>
      <c r="AW1415" s="13" t="s">
        <v>35</v>
      </c>
      <c r="AX1415" s="13" t="s">
        <v>78</v>
      </c>
      <c r="AY1415" s="243" t="s">
        <v>153</v>
      </c>
    </row>
    <row r="1416" s="13" customFormat="1">
      <c r="A1416" s="13"/>
      <c r="B1416" s="232"/>
      <c r="C1416" s="233"/>
      <c r="D1416" s="234" t="s">
        <v>163</v>
      </c>
      <c r="E1416" s="235" t="s">
        <v>1</v>
      </c>
      <c r="F1416" s="236" t="s">
        <v>1965</v>
      </c>
      <c r="G1416" s="233"/>
      <c r="H1416" s="237">
        <v>13.220000000000001</v>
      </c>
      <c r="I1416" s="238"/>
      <c r="J1416" s="233"/>
      <c r="K1416" s="233"/>
      <c r="L1416" s="239"/>
      <c r="M1416" s="240"/>
      <c r="N1416" s="241"/>
      <c r="O1416" s="241"/>
      <c r="P1416" s="241"/>
      <c r="Q1416" s="241"/>
      <c r="R1416" s="241"/>
      <c r="S1416" s="241"/>
      <c r="T1416" s="242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3" t="s">
        <v>163</v>
      </c>
      <c r="AU1416" s="243" t="s">
        <v>88</v>
      </c>
      <c r="AV1416" s="13" t="s">
        <v>88</v>
      </c>
      <c r="AW1416" s="13" t="s">
        <v>35</v>
      </c>
      <c r="AX1416" s="13" t="s">
        <v>78</v>
      </c>
      <c r="AY1416" s="243" t="s">
        <v>153</v>
      </c>
    </row>
    <row r="1417" s="13" customFormat="1">
      <c r="A1417" s="13"/>
      <c r="B1417" s="232"/>
      <c r="C1417" s="233"/>
      <c r="D1417" s="234" t="s">
        <v>163</v>
      </c>
      <c r="E1417" s="235" t="s">
        <v>1</v>
      </c>
      <c r="F1417" s="236" t="s">
        <v>1325</v>
      </c>
      <c r="G1417" s="233"/>
      <c r="H1417" s="237">
        <v>6.4400000000000004</v>
      </c>
      <c r="I1417" s="238"/>
      <c r="J1417" s="233"/>
      <c r="K1417" s="233"/>
      <c r="L1417" s="239"/>
      <c r="M1417" s="240"/>
      <c r="N1417" s="241"/>
      <c r="O1417" s="241"/>
      <c r="P1417" s="241"/>
      <c r="Q1417" s="241"/>
      <c r="R1417" s="241"/>
      <c r="S1417" s="241"/>
      <c r="T1417" s="242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3" t="s">
        <v>163</v>
      </c>
      <c r="AU1417" s="243" t="s">
        <v>88</v>
      </c>
      <c r="AV1417" s="13" t="s">
        <v>88</v>
      </c>
      <c r="AW1417" s="13" t="s">
        <v>35</v>
      </c>
      <c r="AX1417" s="13" t="s">
        <v>78</v>
      </c>
      <c r="AY1417" s="243" t="s">
        <v>153</v>
      </c>
    </row>
    <row r="1418" s="13" customFormat="1">
      <c r="A1418" s="13"/>
      <c r="B1418" s="232"/>
      <c r="C1418" s="233"/>
      <c r="D1418" s="234" t="s">
        <v>163</v>
      </c>
      <c r="E1418" s="235" t="s">
        <v>1</v>
      </c>
      <c r="F1418" s="236" t="s">
        <v>1326</v>
      </c>
      <c r="G1418" s="233"/>
      <c r="H1418" s="237">
        <v>2.8500000000000001</v>
      </c>
      <c r="I1418" s="238"/>
      <c r="J1418" s="233"/>
      <c r="K1418" s="233"/>
      <c r="L1418" s="239"/>
      <c r="M1418" s="240"/>
      <c r="N1418" s="241"/>
      <c r="O1418" s="241"/>
      <c r="P1418" s="241"/>
      <c r="Q1418" s="241"/>
      <c r="R1418" s="241"/>
      <c r="S1418" s="241"/>
      <c r="T1418" s="242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3" t="s">
        <v>163</v>
      </c>
      <c r="AU1418" s="243" t="s">
        <v>88</v>
      </c>
      <c r="AV1418" s="13" t="s">
        <v>88</v>
      </c>
      <c r="AW1418" s="13" t="s">
        <v>35</v>
      </c>
      <c r="AX1418" s="13" t="s">
        <v>78</v>
      </c>
      <c r="AY1418" s="243" t="s">
        <v>153</v>
      </c>
    </row>
    <row r="1419" s="13" customFormat="1">
      <c r="A1419" s="13"/>
      <c r="B1419" s="232"/>
      <c r="C1419" s="233"/>
      <c r="D1419" s="234" t="s">
        <v>163</v>
      </c>
      <c r="E1419" s="235" t="s">
        <v>1</v>
      </c>
      <c r="F1419" s="236" t="s">
        <v>1335</v>
      </c>
      <c r="G1419" s="233"/>
      <c r="H1419" s="237">
        <v>17.219999999999999</v>
      </c>
      <c r="I1419" s="238"/>
      <c r="J1419" s="233"/>
      <c r="K1419" s="233"/>
      <c r="L1419" s="239"/>
      <c r="M1419" s="240"/>
      <c r="N1419" s="241"/>
      <c r="O1419" s="241"/>
      <c r="P1419" s="241"/>
      <c r="Q1419" s="241"/>
      <c r="R1419" s="241"/>
      <c r="S1419" s="241"/>
      <c r="T1419" s="242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3" t="s">
        <v>163</v>
      </c>
      <c r="AU1419" s="243" t="s">
        <v>88</v>
      </c>
      <c r="AV1419" s="13" t="s">
        <v>88</v>
      </c>
      <c r="AW1419" s="13" t="s">
        <v>35</v>
      </c>
      <c r="AX1419" s="13" t="s">
        <v>78</v>
      </c>
      <c r="AY1419" s="243" t="s">
        <v>153</v>
      </c>
    </row>
    <row r="1420" s="13" customFormat="1">
      <c r="A1420" s="13"/>
      <c r="B1420" s="232"/>
      <c r="C1420" s="233"/>
      <c r="D1420" s="234" t="s">
        <v>163</v>
      </c>
      <c r="E1420" s="235" t="s">
        <v>1</v>
      </c>
      <c r="F1420" s="236" t="s">
        <v>1959</v>
      </c>
      <c r="G1420" s="233"/>
      <c r="H1420" s="237">
        <v>49.969999999999999</v>
      </c>
      <c r="I1420" s="238"/>
      <c r="J1420" s="233"/>
      <c r="K1420" s="233"/>
      <c r="L1420" s="239"/>
      <c r="M1420" s="240"/>
      <c r="N1420" s="241"/>
      <c r="O1420" s="241"/>
      <c r="P1420" s="241"/>
      <c r="Q1420" s="241"/>
      <c r="R1420" s="241"/>
      <c r="S1420" s="241"/>
      <c r="T1420" s="24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3" t="s">
        <v>163</v>
      </c>
      <c r="AU1420" s="243" t="s">
        <v>88</v>
      </c>
      <c r="AV1420" s="13" t="s">
        <v>88</v>
      </c>
      <c r="AW1420" s="13" t="s">
        <v>35</v>
      </c>
      <c r="AX1420" s="13" t="s">
        <v>78</v>
      </c>
      <c r="AY1420" s="243" t="s">
        <v>153</v>
      </c>
    </row>
    <row r="1421" s="13" customFormat="1">
      <c r="A1421" s="13"/>
      <c r="B1421" s="232"/>
      <c r="C1421" s="233"/>
      <c r="D1421" s="234" t="s">
        <v>163</v>
      </c>
      <c r="E1421" s="235" t="s">
        <v>1</v>
      </c>
      <c r="F1421" s="236" t="s">
        <v>1328</v>
      </c>
      <c r="G1421" s="233"/>
      <c r="H1421" s="237">
        <v>7.4800000000000004</v>
      </c>
      <c r="I1421" s="238"/>
      <c r="J1421" s="233"/>
      <c r="K1421" s="233"/>
      <c r="L1421" s="239"/>
      <c r="M1421" s="240"/>
      <c r="N1421" s="241"/>
      <c r="O1421" s="241"/>
      <c r="P1421" s="241"/>
      <c r="Q1421" s="241"/>
      <c r="R1421" s="241"/>
      <c r="S1421" s="241"/>
      <c r="T1421" s="242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3" t="s">
        <v>163</v>
      </c>
      <c r="AU1421" s="243" t="s">
        <v>88</v>
      </c>
      <c r="AV1421" s="13" t="s">
        <v>88</v>
      </c>
      <c r="AW1421" s="13" t="s">
        <v>35</v>
      </c>
      <c r="AX1421" s="13" t="s">
        <v>78</v>
      </c>
      <c r="AY1421" s="243" t="s">
        <v>153</v>
      </c>
    </row>
    <row r="1422" s="13" customFormat="1">
      <c r="A1422" s="13"/>
      <c r="B1422" s="232"/>
      <c r="C1422" s="233"/>
      <c r="D1422" s="234" t="s">
        <v>163</v>
      </c>
      <c r="E1422" s="235" t="s">
        <v>1</v>
      </c>
      <c r="F1422" s="236" t="s">
        <v>1336</v>
      </c>
      <c r="G1422" s="233"/>
      <c r="H1422" s="237">
        <v>21.609999999999999</v>
      </c>
      <c r="I1422" s="238"/>
      <c r="J1422" s="233"/>
      <c r="K1422" s="233"/>
      <c r="L1422" s="239"/>
      <c r="M1422" s="240"/>
      <c r="N1422" s="241"/>
      <c r="O1422" s="241"/>
      <c r="P1422" s="241"/>
      <c r="Q1422" s="241"/>
      <c r="R1422" s="241"/>
      <c r="S1422" s="241"/>
      <c r="T1422" s="24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3" t="s">
        <v>163</v>
      </c>
      <c r="AU1422" s="243" t="s">
        <v>88</v>
      </c>
      <c r="AV1422" s="13" t="s">
        <v>88</v>
      </c>
      <c r="AW1422" s="13" t="s">
        <v>35</v>
      </c>
      <c r="AX1422" s="13" t="s">
        <v>78</v>
      </c>
      <c r="AY1422" s="243" t="s">
        <v>153</v>
      </c>
    </row>
    <row r="1423" s="13" customFormat="1">
      <c r="A1423" s="13"/>
      <c r="B1423" s="232"/>
      <c r="C1423" s="233"/>
      <c r="D1423" s="234" t="s">
        <v>163</v>
      </c>
      <c r="E1423" s="235" t="s">
        <v>1</v>
      </c>
      <c r="F1423" s="236" t="s">
        <v>1337</v>
      </c>
      <c r="G1423" s="233"/>
      <c r="H1423" s="237">
        <v>6.1799999999999997</v>
      </c>
      <c r="I1423" s="238"/>
      <c r="J1423" s="233"/>
      <c r="K1423" s="233"/>
      <c r="L1423" s="239"/>
      <c r="M1423" s="240"/>
      <c r="N1423" s="241"/>
      <c r="O1423" s="241"/>
      <c r="P1423" s="241"/>
      <c r="Q1423" s="241"/>
      <c r="R1423" s="241"/>
      <c r="S1423" s="241"/>
      <c r="T1423" s="242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3" t="s">
        <v>163</v>
      </c>
      <c r="AU1423" s="243" t="s">
        <v>88</v>
      </c>
      <c r="AV1423" s="13" t="s">
        <v>88</v>
      </c>
      <c r="AW1423" s="13" t="s">
        <v>35</v>
      </c>
      <c r="AX1423" s="13" t="s">
        <v>78</v>
      </c>
      <c r="AY1423" s="243" t="s">
        <v>153</v>
      </c>
    </row>
    <row r="1424" s="16" customFormat="1">
      <c r="A1424" s="16"/>
      <c r="B1424" s="278"/>
      <c r="C1424" s="279"/>
      <c r="D1424" s="234" t="s">
        <v>163</v>
      </c>
      <c r="E1424" s="280" t="s">
        <v>1</v>
      </c>
      <c r="F1424" s="281" t="s">
        <v>606</v>
      </c>
      <c r="G1424" s="279"/>
      <c r="H1424" s="282">
        <v>195.63999999999999</v>
      </c>
      <c r="I1424" s="283"/>
      <c r="J1424" s="279"/>
      <c r="K1424" s="279"/>
      <c r="L1424" s="284"/>
      <c r="M1424" s="285"/>
      <c r="N1424" s="286"/>
      <c r="O1424" s="286"/>
      <c r="P1424" s="286"/>
      <c r="Q1424" s="286"/>
      <c r="R1424" s="286"/>
      <c r="S1424" s="286"/>
      <c r="T1424" s="287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T1424" s="288" t="s">
        <v>163</v>
      </c>
      <c r="AU1424" s="288" t="s">
        <v>88</v>
      </c>
      <c r="AV1424" s="16" t="s">
        <v>173</v>
      </c>
      <c r="AW1424" s="16" t="s">
        <v>35</v>
      </c>
      <c r="AX1424" s="16" t="s">
        <v>78</v>
      </c>
      <c r="AY1424" s="288" t="s">
        <v>153</v>
      </c>
    </row>
    <row r="1425" s="14" customFormat="1">
      <c r="A1425" s="14"/>
      <c r="B1425" s="244"/>
      <c r="C1425" s="245"/>
      <c r="D1425" s="234" t="s">
        <v>163</v>
      </c>
      <c r="E1425" s="246" t="s">
        <v>1</v>
      </c>
      <c r="F1425" s="247" t="s">
        <v>167</v>
      </c>
      <c r="G1425" s="245"/>
      <c r="H1425" s="248">
        <v>260.55000000000001</v>
      </c>
      <c r="I1425" s="249"/>
      <c r="J1425" s="245"/>
      <c r="K1425" s="245"/>
      <c r="L1425" s="250"/>
      <c r="M1425" s="251"/>
      <c r="N1425" s="252"/>
      <c r="O1425" s="252"/>
      <c r="P1425" s="252"/>
      <c r="Q1425" s="252"/>
      <c r="R1425" s="252"/>
      <c r="S1425" s="252"/>
      <c r="T1425" s="253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4" t="s">
        <v>163</v>
      </c>
      <c r="AU1425" s="254" t="s">
        <v>88</v>
      </c>
      <c r="AV1425" s="14" t="s">
        <v>161</v>
      </c>
      <c r="AW1425" s="14" t="s">
        <v>35</v>
      </c>
      <c r="AX1425" s="14" t="s">
        <v>86</v>
      </c>
      <c r="AY1425" s="254" t="s">
        <v>153</v>
      </c>
    </row>
    <row r="1426" s="2" customFormat="1" ht="24.15" customHeight="1">
      <c r="A1426" s="39"/>
      <c r="B1426" s="40"/>
      <c r="C1426" s="219" t="s">
        <v>1981</v>
      </c>
      <c r="D1426" s="219" t="s">
        <v>156</v>
      </c>
      <c r="E1426" s="220" t="s">
        <v>1982</v>
      </c>
      <c r="F1426" s="221" t="s">
        <v>1983</v>
      </c>
      <c r="G1426" s="222" t="s">
        <v>355</v>
      </c>
      <c r="H1426" s="223">
        <v>15</v>
      </c>
      <c r="I1426" s="224"/>
      <c r="J1426" s="225">
        <f>ROUND(I1426*H1426,2)</f>
        <v>0</v>
      </c>
      <c r="K1426" s="221" t="s">
        <v>160</v>
      </c>
      <c r="L1426" s="45"/>
      <c r="M1426" s="226" t="s">
        <v>1</v>
      </c>
      <c r="N1426" s="227" t="s">
        <v>43</v>
      </c>
      <c r="O1426" s="92"/>
      <c r="P1426" s="228">
        <f>O1426*H1426</f>
        <v>0</v>
      </c>
      <c r="Q1426" s="228">
        <v>3.0000000000000001E-05</v>
      </c>
      <c r="R1426" s="228">
        <f>Q1426*H1426</f>
        <v>0.00044999999999999999</v>
      </c>
      <c r="S1426" s="228">
        <v>0</v>
      </c>
      <c r="T1426" s="229">
        <f>S1426*H1426</f>
        <v>0</v>
      </c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R1426" s="230" t="s">
        <v>240</v>
      </c>
      <c r="AT1426" s="230" t="s">
        <v>156</v>
      </c>
      <c r="AU1426" s="230" t="s">
        <v>88</v>
      </c>
      <c r="AY1426" s="18" t="s">
        <v>153</v>
      </c>
      <c r="BE1426" s="231">
        <f>IF(N1426="základní",J1426,0)</f>
        <v>0</v>
      </c>
      <c r="BF1426" s="231">
        <f>IF(N1426="snížená",J1426,0)</f>
        <v>0</v>
      </c>
      <c r="BG1426" s="231">
        <f>IF(N1426="zákl. přenesená",J1426,0)</f>
        <v>0</v>
      </c>
      <c r="BH1426" s="231">
        <f>IF(N1426="sníž. přenesená",J1426,0)</f>
        <v>0</v>
      </c>
      <c r="BI1426" s="231">
        <f>IF(N1426="nulová",J1426,0)</f>
        <v>0</v>
      </c>
      <c r="BJ1426" s="18" t="s">
        <v>86</v>
      </c>
      <c r="BK1426" s="231">
        <f>ROUND(I1426*H1426,2)</f>
        <v>0</v>
      </c>
      <c r="BL1426" s="18" t="s">
        <v>240</v>
      </c>
      <c r="BM1426" s="230" t="s">
        <v>1984</v>
      </c>
    </row>
    <row r="1427" s="13" customFormat="1">
      <c r="A1427" s="13"/>
      <c r="B1427" s="232"/>
      <c r="C1427" s="233"/>
      <c r="D1427" s="234" t="s">
        <v>163</v>
      </c>
      <c r="E1427" s="235" t="s">
        <v>1</v>
      </c>
      <c r="F1427" s="236" t="s">
        <v>1985</v>
      </c>
      <c r="G1427" s="233"/>
      <c r="H1427" s="237">
        <v>15</v>
      </c>
      <c r="I1427" s="238"/>
      <c r="J1427" s="233"/>
      <c r="K1427" s="233"/>
      <c r="L1427" s="239"/>
      <c r="M1427" s="240"/>
      <c r="N1427" s="241"/>
      <c r="O1427" s="241"/>
      <c r="P1427" s="241"/>
      <c r="Q1427" s="241"/>
      <c r="R1427" s="241"/>
      <c r="S1427" s="241"/>
      <c r="T1427" s="242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3" t="s">
        <v>163</v>
      </c>
      <c r="AU1427" s="243" t="s">
        <v>88</v>
      </c>
      <c r="AV1427" s="13" t="s">
        <v>88</v>
      </c>
      <c r="AW1427" s="13" t="s">
        <v>35</v>
      </c>
      <c r="AX1427" s="13" t="s">
        <v>86</v>
      </c>
      <c r="AY1427" s="243" t="s">
        <v>153</v>
      </c>
    </row>
    <row r="1428" s="2" customFormat="1" ht="24.15" customHeight="1">
      <c r="A1428" s="39"/>
      <c r="B1428" s="40"/>
      <c r="C1428" s="268" t="s">
        <v>1986</v>
      </c>
      <c r="D1428" s="268" t="s">
        <v>509</v>
      </c>
      <c r="E1428" s="269" t="s">
        <v>1987</v>
      </c>
      <c r="F1428" s="270" t="s">
        <v>1988</v>
      </c>
      <c r="G1428" s="271" t="s">
        <v>355</v>
      </c>
      <c r="H1428" s="272">
        <v>15</v>
      </c>
      <c r="I1428" s="273"/>
      <c r="J1428" s="274">
        <f>ROUND(I1428*H1428,2)</f>
        <v>0</v>
      </c>
      <c r="K1428" s="270" t="s">
        <v>160</v>
      </c>
      <c r="L1428" s="275"/>
      <c r="M1428" s="276" t="s">
        <v>1</v>
      </c>
      <c r="N1428" s="277" t="s">
        <v>43</v>
      </c>
      <c r="O1428" s="92"/>
      <c r="P1428" s="228">
        <f>O1428*H1428</f>
        <v>0</v>
      </c>
      <c r="Q1428" s="228">
        <v>0.0014</v>
      </c>
      <c r="R1428" s="228">
        <f>Q1428*H1428</f>
        <v>0.021000000000000001</v>
      </c>
      <c r="S1428" s="228">
        <v>0</v>
      </c>
      <c r="T1428" s="229">
        <f>S1428*H1428</f>
        <v>0</v>
      </c>
      <c r="U1428" s="39"/>
      <c r="V1428" s="39"/>
      <c r="W1428" s="39"/>
      <c r="X1428" s="39"/>
      <c r="Y1428" s="39"/>
      <c r="Z1428" s="39"/>
      <c r="AA1428" s="39"/>
      <c r="AB1428" s="39"/>
      <c r="AC1428" s="39"/>
      <c r="AD1428" s="39"/>
      <c r="AE1428" s="39"/>
      <c r="AR1428" s="230" t="s">
        <v>332</v>
      </c>
      <c r="AT1428" s="230" t="s">
        <v>509</v>
      </c>
      <c r="AU1428" s="230" t="s">
        <v>88</v>
      </c>
      <c r="AY1428" s="18" t="s">
        <v>153</v>
      </c>
      <c r="BE1428" s="231">
        <f>IF(N1428="základní",J1428,0)</f>
        <v>0</v>
      </c>
      <c r="BF1428" s="231">
        <f>IF(N1428="snížená",J1428,0)</f>
        <v>0</v>
      </c>
      <c r="BG1428" s="231">
        <f>IF(N1428="zákl. přenesená",J1428,0)</f>
        <v>0</v>
      </c>
      <c r="BH1428" s="231">
        <f>IF(N1428="sníž. přenesená",J1428,0)</f>
        <v>0</v>
      </c>
      <c r="BI1428" s="231">
        <f>IF(N1428="nulová",J1428,0)</f>
        <v>0</v>
      </c>
      <c r="BJ1428" s="18" t="s">
        <v>86</v>
      </c>
      <c r="BK1428" s="231">
        <f>ROUND(I1428*H1428,2)</f>
        <v>0</v>
      </c>
      <c r="BL1428" s="18" t="s">
        <v>240</v>
      </c>
      <c r="BM1428" s="230" t="s">
        <v>1989</v>
      </c>
    </row>
    <row r="1429" s="2" customFormat="1" ht="33" customHeight="1">
      <c r="A1429" s="39"/>
      <c r="B1429" s="40"/>
      <c r="C1429" s="219" t="s">
        <v>1990</v>
      </c>
      <c r="D1429" s="219" t="s">
        <v>156</v>
      </c>
      <c r="E1429" s="220" t="s">
        <v>1991</v>
      </c>
      <c r="F1429" s="221" t="s">
        <v>1992</v>
      </c>
      <c r="G1429" s="222" t="s">
        <v>355</v>
      </c>
      <c r="H1429" s="223">
        <v>15</v>
      </c>
      <c r="I1429" s="224"/>
      <c r="J1429" s="225">
        <f>ROUND(I1429*H1429,2)</f>
        <v>0</v>
      </c>
      <c r="K1429" s="221" t="s">
        <v>160</v>
      </c>
      <c r="L1429" s="45"/>
      <c r="M1429" s="226" t="s">
        <v>1</v>
      </c>
      <c r="N1429" s="227" t="s">
        <v>43</v>
      </c>
      <c r="O1429" s="92"/>
      <c r="P1429" s="228">
        <f>O1429*H1429</f>
        <v>0</v>
      </c>
      <c r="Q1429" s="228">
        <v>0</v>
      </c>
      <c r="R1429" s="228">
        <f>Q1429*H1429</f>
        <v>0</v>
      </c>
      <c r="S1429" s="228">
        <v>0.0011999999999999999</v>
      </c>
      <c r="T1429" s="229">
        <f>S1429*H1429</f>
        <v>0.017999999999999999</v>
      </c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  <c r="AR1429" s="230" t="s">
        <v>240</v>
      </c>
      <c r="AT1429" s="230" t="s">
        <v>156</v>
      </c>
      <c r="AU1429" s="230" t="s">
        <v>88</v>
      </c>
      <c r="AY1429" s="18" t="s">
        <v>153</v>
      </c>
      <c r="BE1429" s="231">
        <f>IF(N1429="základní",J1429,0)</f>
        <v>0</v>
      </c>
      <c r="BF1429" s="231">
        <f>IF(N1429="snížená",J1429,0)</f>
        <v>0</v>
      </c>
      <c r="BG1429" s="231">
        <f>IF(N1429="zákl. přenesená",J1429,0)</f>
        <v>0</v>
      </c>
      <c r="BH1429" s="231">
        <f>IF(N1429="sníž. přenesená",J1429,0)</f>
        <v>0</v>
      </c>
      <c r="BI1429" s="231">
        <f>IF(N1429="nulová",J1429,0)</f>
        <v>0</v>
      </c>
      <c r="BJ1429" s="18" t="s">
        <v>86</v>
      </c>
      <c r="BK1429" s="231">
        <f>ROUND(I1429*H1429,2)</f>
        <v>0</v>
      </c>
      <c r="BL1429" s="18" t="s">
        <v>240</v>
      </c>
      <c r="BM1429" s="230" t="s">
        <v>1993</v>
      </c>
    </row>
    <row r="1430" s="13" customFormat="1">
      <c r="A1430" s="13"/>
      <c r="B1430" s="232"/>
      <c r="C1430" s="233"/>
      <c r="D1430" s="234" t="s">
        <v>163</v>
      </c>
      <c r="E1430" s="235" t="s">
        <v>1</v>
      </c>
      <c r="F1430" s="236" t="s">
        <v>1994</v>
      </c>
      <c r="G1430" s="233"/>
      <c r="H1430" s="237">
        <v>15</v>
      </c>
      <c r="I1430" s="238"/>
      <c r="J1430" s="233"/>
      <c r="K1430" s="233"/>
      <c r="L1430" s="239"/>
      <c r="M1430" s="240"/>
      <c r="N1430" s="241"/>
      <c r="O1430" s="241"/>
      <c r="P1430" s="241"/>
      <c r="Q1430" s="241"/>
      <c r="R1430" s="241"/>
      <c r="S1430" s="241"/>
      <c r="T1430" s="242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3" t="s">
        <v>163</v>
      </c>
      <c r="AU1430" s="243" t="s">
        <v>88</v>
      </c>
      <c r="AV1430" s="13" t="s">
        <v>88</v>
      </c>
      <c r="AW1430" s="13" t="s">
        <v>35</v>
      </c>
      <c r="AX1430" s="13" t="s">
        <v>86</v>
      </c>
      <c r="AY1430" s="243" t="s">
        <v>153</v>
      </c>
    </row>
    <row r="1431" s="2" customFormat="1" ht="24.15" customHeight="1">
      <c r="A1431" s="39"/>
      <c r="B1431" s="40"/>
      <c r="C1431" s="219" t="s">
        <v>1995</v>
      </c>
      <c r="D1431" s="219" t="s">
        <v>156</v>
      </c>
      <c r="E1431" s="220" t="s">
        <v>1996</v>
      </c>
      <c r="F1431" s="221" t="s">
        <v>1997</v>
      </c>
      <c r="G1431" s="222" t="s">
        <v>243</v>
      </c>
      <c r="H1431" s="223">
        <v>1</v>
      </c>
      <c r="I1431" s="224"/>
      <c r="J1431" s="225">
        <f>ROUND(I1431*H1431,2)</f>
        <v>0</v>
      </c>
      <c r="K1431" s="221" t="s">
        <v>1</v>
      </c>
      <c r="L1431" s="45"/>
      <c r="M1431" s="226" t="s">
        <v>1</v>
      </c>
      <c r="N1431" s="227" t="s">
        <v>43</v>
      </c>
      <c r="O1431" s="92"/>
      <c r="P1431" s="228">
        <f>O1431*H1431</f>
        <v>0</v>
      </c>
      <c r="Q1431" s="228">
        <v>0</v>
      </c>
      <c r="R1431" s="228">
        <f>Q1431*H1431</f>
        <v>0</v>
      </c>
      <c r="S1431" s="228">
        <v>0.0011999999999999999</v>
      </c>
      <c r="T1431" s="229">
        <f>S1431*H1431</f>
        <v>0.0011999999999999999</v>
      </c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39"/>
      <c r="AE1431" s="39"/>
      <c r="AR1431" s="230" t="s">
        <v>240</v>
      </c>
      <c r="AT1431" s="230" t="s">
        <v>156</v>
      </c>
      <c r="AU1431" s="230" t="s">
        <v>88</v>
      </c>
      <c r="AY1431" s="18" t="s">
        <v>153</v>
      </c>
      <c r="BE1431" s="231">
        <f>IF(N1431="základní",J1431,0)</f>
        <v>0</v>
      </c>
      <c r="BF1431" s="231">
        <f>IF(N1431="snížená",J1431,0)</f>
        <v>0</v>
      </c>
      <c r="BG1431" s="231">
        <f>IF(N1431="zákl. přenesená",J1431,0)</f>
        <v>0</v>
      </c>
      <c r="BH1431" s="231">
        <f>IF(N1431="sníž. přenesená",J1431,0)</f>
        <v>0</v>
      </c>
      <c r="BI1431" s="231">
        <f>IF(N1431="nulová",J1431,0)</f>
        <v>0</v>
      </c>
      <c r="BJ1431" s="18" t="s">
        <v>86</v>
      </c>
      <c r="BK1431" s="231">
        <f>ROUND(I1431*H1431,2)</f>
        <v>0</v>
      </c>
      <c r="BL1431" s="18" t="s">
        <v>240</v>
      </c>
      <c r="BM1431" s="230" t="s">
        <v>1998</v>
      </c>
    </row>
    <row r="1432" s="2" customFormat="1" ht="24.15" customHeight="1">
      <c r="A1432" s="39"/>
      <c r="B1432" s="40"/>
      <c r="C1432" s="219" t="s">
        <v>1999</v>
      </c>
      <c r="D1432" s="219" t="s">
        <v>156</v>
      </c>
      <c r="E1432" s="220" t="s">
        <v>2000</v>
      </c>
      <c r="F1432" s="221" t="s">
        <v>2001</v>
      </c>
      <c r="G1432" s="222" t="s">
        <v>250</v>
      </c>
      <c r="H1432" s="223">
        <v>4.8170000000000002</v>
      </c>
      <c r="I1432" s="224"/>
      <c r="J1432" s="225">
        <f>ROUND(I1432*H1432,2)</f>
        <v>0</v>
      </c>
      <c r="K1432" s="221" t="s">
        <v>160</v>
      </c>
      <c r="L1432" s="45"/>
      <c r="M1432" s="226" t="s">
        <v>1</v>
      </c>
      <c r="N1432" s="227" t="s">
        <v>43</v>
      </c>
      <c r="O1432" s="92"/>
      <c r="P1432" s="228">
        <f>O1432*H1432</f>
        <v>0</v>
      </c>
      <c r="Q1432" s="228">
        <v>0</v>
      </c>
      <c r="R1432" s="228">
        <f>Q1432*H1432</f>
        <v>0</v>
      </c>
      <c r="S1432" s="228">
        <v>0</v>
      </c>
      <c r="T1432" s="229">
        <f>S1432*H1432</f>
        <v>0</v>
      </c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R1432" s="230" t="s">
        <v>240</v>
      </c>
      <c r="AT1432" s="230" t="s">
        <v>156</v>
      </c>
      <c r="AU1432" s="230" t="s">
        <v>88</v>
      </c>
      <c r="AY1432" s="18" t="s">
        <v>153</v>
      </c>
      <c r="BE1432" s="231">
        <f>IF(N1432="základní",J1432,0)</f>
        <v>0</v>
      </c>
      <c r="BF1432" s="231">
        <f>IF(N1432="snížená",J1432,0)</f>
        <v>0</v>
      </c>
      <c r="BG1432" s="231">
        <f>IF(N1432="zákl. přenesená",J1432,0)</f>
        <v>0</v>
      </c>
      <c r="BH1432" s="231">
        <f>IF(N1432="sníž. přenesená",J1432,0)</f>
        <v>0</v>
      </c>
      <c r="BI1432" s="231">
        <f>IF(N1432="nulová",J1432,0)</f>
        <v>0</v>
      </c>
      <c r="BJ1432" s="18" t="s">
        <v>86</v>
      </c>
      <c r="BK1432" s="231">
        <f>ROUND(I1432*H1432,2)</f>
        <v>0</v>
      </c>
      <c r="BL1432" s="18" t="s">
        <v>240</v>
      </c>
      <c r="BM1432" s="230" t="s">
        <v>2002</v>
      </c>
    </row>
    <row r="1433" s="12" customFormat="1" ht="22.8" customHeight="1">
      <c r="A1433" s="12"/>
      <c r="B1433" s="203"/>
      <c r="C1433" s="204"/>
      <c r="D1433" s="205" t="s">
        <v>77</v>
      </c>
      <c r="E1433" s="217" t="s">
        <v>330</v>
      </c>
      <c r="F1433" s="217" t="s">
        <v>331</v>
      </c>
      <c r="G1433" s="204"/>
      <c r="H1433" s="204"/>
      <c r="I1433" s="207"/>
      <c r="J1433" s="218">
        <f>BK1433</f>
        <v>0</v>
      </c>
      <c r="K1433" s="204"/>
      <c r="L1433" s="209"/>
      <c r="M1433" s="210"/>
      <c r="N1433" s="211"/>
      <c r="O1433" s="211"/>
      <c r="P1433" s="212">
        <f>SUM(P1434:P1472)</f>
        <v>0</v>
      </c>
      <c r="Q1433" s="211"/>
      <c r="R1433" s="212">
        <f>SUM(R1434:R1472)</f>
        <v>1.2110196799999999</v>
      </c>
      <c r="S1433" s="211"/>
      <c r="T1433" s="213">
        <f>SUM(T1434:T1472)</f>
        <v>0</v>
      </c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R1433" s="214" t="s">
        <v>88</v>
      </c>
      <c r="AT1433" s="215" t="s">
        <v>77</v>
      </c>
      <c r="AU1433" s="215" t="s">
        <v>86</v>
      </c>
      <c r="AY1433" s="214" t="s">
        <v>153</v>
      </c>
      <c r="BK1433" s="216">
        <f>SUM(BK1434:BK1472)</f>
        <v>0</v>
      </c>
    </row>
    <row r="1434" s="2" customFormat="1" ht="33" customHeight="1">
      <c r="A1434" s="39"/>
      <c r="B1434" s="40"/>
      <c r="C1434" s="219" t="s">
        <v>2003</v>
      </c>
      <c r="D1434" s="219" t="s">
        <v>156</v>
      </c>
      <c r="E1434" s="220" t="s">
        <v>2004</v>
      </c>
      <c r="F1434" s="221" t="s">
        <v>2005</v>
      </c>
      <c r="G1434" s="222" t="s">
        <v>196</v>
      </c>
      <c r="H1434" s="223">
        <v>91.900000000000006</v>
      </c>
      <c r="I1434" s="224"/>
      <c r="J1434" s="225">
        <f>ROUND(I1434*H1434,2)</f>
        <v>0</v>
      </c>
      <c r="K1434" s="221" t="s">
        <v>160</v>
      </c>
      <c r="L1434" s="45"/>
      <c r="M1434" s="226" t="s">
        <v>1</v>
      </c>
      <c r="N1434" s="227" t="s">
        <v>43</v>
      </c>
      <c r="O1434" s="92"/>
      <c r="P1434" s="228">
        <f>O1434*H1434</f>
        <v>0</v>
      </c>
      <c r="Q1434" s="228">
        <v>0.0058399999999999997</v>
      </c>
      <c r="R1434" s="228">
        <f>Q1434*H1434</f>
        <v>0.53669599999999995</v>
      </c>
      <c r="S1434" s="228">
        <v>0</v>
      </c>
      <c r="T1434" s="229">
        <f>S1434*H1434</f>
        <v>0</v>
      </c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  <c r="AR1434" s="230" t="s">
        <v>240</v>
      </c>
      <c r="AT1434" s="230" t="s">
        <v>156</v>
      </c>
      <c r="AU1434" s="230" t="s">
        <v>88</v>
      </c>
      <c r="AY1434" s="18" t="s">
        <v>153</v>
      </c>
      <c r="BE1434" s="231">
        <f>IF(N1434="základní",J1434,0)</f>
        <v>0</v>
      </c>
      <c r="BF1434" s="231">
        <f>IF(N1434="snížená",J1434,0)</f>
        <v>0</v>
      </c>
      <c r="BG1434" s="231">
        <f>IF(N1434="zákl. přenesená",J1434,0)</f>
        <v>0</v>
      </c>
      <c r="BH1434" s="231">
        <f>IF(N1434="sníž. přenesená",J1434,0)</f>
        <v>0</v>
      </c>
      <c r="BI1434" s="231">
        <f>IF(N1434="nulová",J1434,0)</f>
        <v>0</v>
      </c>
      <c r="BJ1434" s="18" t="s">
        <v>86</v>
      </c>
      <c r="BK1434" s="231">
        <f>ROUND(I1434*H1434,2)</f>
        <v>0</v>
      </c>
      <c r="BL1434" s="18" t="s">
        <v>240</v>
      </c>
      <c r="BM1434" s="230" t="s">
        <v>2006</v>
      </c>
    </row>
    <row r="1435" s="15" customFormat="1">
      <c r="A1435" s="15"/>
      <c r="B1435" s="258"/>
      <c r="C1435" s="259"/>
      <c r="D1435" s="234" t="s">
        <v>163</v>
      </c>
      <c r="E1435" s="260" t="s">
        <v>1</v>
      </c>
      <c r="F1435" s="261" t="s">
        <v>2007</v>
      </c>
      <c r="G1435" s="259"/>
      <c r="H1435" s="260" t="s">
        <v>1</v>
      </c>
      <c r="I1435" s="262"/>
      <c r="J1435" s="259"/>
      <c r="K1435" s="259"/>
      <c r="L1435" s="263"/>
      <c r="M1435" s="264"/>
      <c r="N1435" s="265"/>
      <c r="O1435" s="265"/>
      <c r="P1435" s="265"/>
      <c r="Q1435" s="265"/>
      <c r="R1435" s="265"/>
      <c r="S1435" s="265"/>
      <c r="T1435" s="266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67" t="s">
        <v>163</v>
      </c>
      <c r="AU1435" s="267" t="s">
        <v>88</v>
      </c>
      <c r="AV1435" s="15" t="s">
        <v>86</v>
      </c>
      <c r="AW1435" s="15" t="s">
        <v>35</v>
      </c>
      <c r="AX1435" s="15" t="s">
        <v>78</v>
      </c>
      <c r="AY1435" s="267" t="s">
        <v>153</v>
      </c>
    </row>
    <row r="1436" s="13" customFormat="1">
      <c r="A1436" s="13"/>
      <c r="B1436" s="232"/>
      <c r="C1436" s="233"/>
      <c r="D1436" s="234" t="s">
        <v>163</v>
      </c>
      <c r="E1436" s="235" t="s">
        <v>1</v>
      </c>
      <c r="F1436" s="236" t="s">
        <v>2008</v>
      </c>
      <c r="G1436" s="233"/>
      <c r="H1436" s="237">
        <v>89.170000000000002</v>
      </c>
      <c r="I1436" s="238"/>
      <c r="J1436" s="233"/>
      <c r="K1436" s="233"/>
      <c r="L1436" s="239"/>
      <c r="M1436" s="240"/>
      <c r="N1436" s="241"/>
      <c r="O1436" s="241"/>
      <c r="P1436" s="241"/>
      <c r="Q1436" s="241"/>
      <c r="R1436" s="241"/>
      <c r="S1436" s="241"/>
      <c r="T1436" s="242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3" t="s">
        <v>163</v>
      </c>
      <c r="AU1436" s="243" t="s">
        <v>88</v>
      </c>
      <c r="AV1436" s="13" t="s">
        <v>88</v>
      </c>
      <c r="AW1436" s="13" t="s">
        <v>35</v>
      </c>
      <c r="AX1436" s="13" t="s">
        <v>78</v>
      </c>
      <c r="AY1436" s="243" t="s">
        <v>153</v>
      </c>
    </row>
    <row r="1437" s="13" customFormat="1">
      <c r="A1437" s="13"/>
      <c r="B1437" s="232"/>
      <c r="C1437" s="233"/>
      <c r="D1437" s="234" t="s">
        <v>163</v>
      </c>
      <c r="E1437" s="235" t="s">
        <v>1</v>
      </c>
      <c r="F1437" s="236" t="s">
        <v>2009</v>
      </c>
      <c r="G1437" s="233"/>
      <c r="H1437" s="237">
        <v>2.73</v>
      </c>
      <c r="I1437" s="238"/>
      <c r="J1437" s="233"/>
      <c r="K1437" s="233"/>
      <c r="L1437" s="239"/>
      <c r="M1437" s="240"/>
      <c r="N1437" s="241"/>
      <c r="O1437" s="241"/>
      <c r="P1437" s="241"/>
      <c r="Q1437" s="241"/>
      <c r="R1437" s="241"/>
      <c r="S1437" s="241"/>
      <c r="T1437" s="242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3" t="s">
        <v>163</v>
      </c>
      <c r="AU1437" s="243" t="s">
        <v>88</v>
      </c>
      <c r="AV1437" s="13" t="s">
        <v>88</v>
      </c>
      <c r="AW1437" s="13" t="s">
        <v>35</v>
      </c>
      <c r="AX1437" s="13" t="s">
        <v>78</v>
      </c>
      <c r="AY1437" s="243" t="s">
        <v>153</v>
      </c>
    </row>
    <row r="1438" s="14" customFormat="1">
      <c r="A1438" s="14"/>
      <c r="B1438" s="244"/>
      <c r="C1438" s="245"/>
      <c r="D1438" s="234" t="s">
        <v>163</v>
      </c>
      <c r="E1438" s="246" t="s">
        <v>1</v>
      </c>
      <c r="F1438" s="247" t="s">
        <v>167</v>
      </c>
      <c r="G1438" s="245"/>
      <c r="H1438" s="248">
        <v>91.900000000000006</v>
      </c>
      <c r="I1438" s="249"/>
      <c r="J1438" s="245"/>
      <c r="K1438" s="245"/>
      <c r="L1438" s="250"/>
      <c r="M1438" s="251"/>
      <c r="N1438" s="252"/>
      <c r="O1438" s="252"/>
      <c r="P1438" s="252"/>
      <c r="Q1438" s="252"/>
      <c r="R1438" s="252"/>
      <c r="S1438" s="252"/>
      <c r="T1438" s="253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4" t="s">
        <v>163</v>
      </c>
      <c r="AU1438" s="254" t="s">
        <v>88</v>
      </c>
      <c r="AV1438" s="14" t="s">
        <v>161</v>
      </c>
      <c r="AW1438" s="14" t="s">
        <v>35</v>
      </c>
      <c r="AX1438" s="14" t="s">
        <v>86</v>
      </c>
      <c r="AY1438" s="254" t="s">
        <v>153</v>
      </c>
    </row>
    <row r="1439" s="2" customFormat="1" ht="33" customHeight="1">
      <c r="A1439" s="39"/>
      <c r="B1439" s="40"/>
      <c r="C1439" s="219" t="s">
        <v>2010</v>
      </c>
      <c r="D1439" s="219" t="s">
        <v>156</v>
      </c>
      <c r="E1439" s="220" t="s">
        <v>2011</v>
      </c>
      <c r="F1439" s="221" t="s">
        <v>2012</v>
      </c>
      <c r="G1439" s="222" t="s">
        <v>355</v>
      </c>
      <c r="H1439" s="223">
        <v>9</v>
      </c>
      <c r="I1439" s="224"/>
      <c r="J1439" s="225">
        <f>ROUND(I1439*H1439,2)</f>
        <v>0</v>
      </c>
      <c r="K1439" s="221" t="s">
        <v>160</v>
      </c>
      <c r="L1439" s="45"/>
      <c r="M1439" s="226" t="s">
        <v>1</v>
      </c>
      <c r="N1439" s="227" t="s">
        <v>43</v>
      </c>
      <c r="O1439" s="92"/>
      <c r="P1439" s="228">
        <f>O1439*H1439</f>
        <v>0</v>
      </c>
      <c r="Q1439" s="228">
        <v>0</v>
      </c>
      <c r="R1439" s="228">
        <f>Q1439*H1439</f>
        <v>0</v>
      </c>
      <c r="S1439" s="228">
        <v>0</v>
      </c>
      <c r="T1439" s="229">
        <f>S1439*H1439</f>
        <v>0</v>
      </c>
      <c r="U1439" s="39"/>
      <c r="V1439" s="39"/>
      <c r="W1439" s="39"/>
      <c r="X1439" s="39"/>
      <c r="Y1439" s="39"/>
      <c r="Z1439" s="39"/>
      <c r="AA1439" s="39"/>
      <c r="AB1439" s="39"/>
      <c r="AC1439" s="39"/>
      <c r="AD1439" s="39"/>
      <c r="AE1439" s="39"/>
      <c r="AR1439" s="230" t="s">
        <v>240</v>
      </c>
      <c r="AT1439" s="230" t="s">
        <v>156</v>
      </c>
      <c r="AU1439" s="230" t="s">
        <v>88</v>
      </c>
      <c r="AY1439" s="18" t="s">
        <v>153</v>
      </c>
      <c r="BE1439" s="231">
        <f>IF(N1439="základní",J1439,0)</f>
        <v>0</v>
      </c>
      <c r="BF1439" s="231">
        <f>IF(N1439="snížená",J1439,0)</f>
        <v>0</v>
      </c>
      <c r="BG1439" s="231">
        <f>IF(N1439="zákl. přenesená",J1439,0)</f>
        <v>0</v>
      </c>
      <c r="BH1439" s="231">
        <f>IF(N1439="sníž. přenesená",J1439,0)</f>
        <v>0</v>
      </c>
      <c r="BI1439" s="231">
        <f>IF(N1439="nulová",J1439,0)</f>
        <v>0</v>
      </c>
      <c r="BJ1439" s="18" t="s">
        <v>86</v>
      </c>
      <c r="BK1439" s="231">
        <f>ROUND(I1439*H1439,2)</f>
        <v>0</v>
      </c>
      <c r="BL1439" s="18" t="s">
        <v>240</v>
      </c>
      <c r="BM1439" s="230" t="s">
        <v>2013</v>
      </c>
    </row>
    <row r="1440" s="13" customFormat="1">
      <c r="A1440" s="13"/>
      <c r="B1440" s="232"/>
      <c r="C1440" s="233"/>
      <c r="D1440" s="234" t="s">
        <v>163</v>
      </c>
      <c r="E1440" s="235" t="s">
        <v>1</v>
      </c>
      <c r="F1440" s="236" t="s">
        <v>2014</v>
      </c>
      <c r="G1440" s="233"/>
      <c r="H1440" s="237">
        <v>8</v>
      </c>
      <c r="I1440" s="238"/>
      <c r="J1440" s="233"/>
      <c r="K1440" s="233"/>
      <c r="L1440" s="239"/>
      <c r="M1440" s="240"/>
      <c r="N1440" s="241"/>
      <c r="O1440" s="241"/>
      <c r="P1440" s="241"/>
      <c r="Q1440" s="241"/>
      <c r="R1440" s="241"/>
      <c r="S1440" s="241"/>
      <c r="T1440" s="242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3" t="s">
        <v>163</v>
      </c>
      <c r="AU1440" s="243" t="s">
        <v>88</v>
      </c>
      <c r="AV1440" s="13" t="s">
        <v>88</v>
      </c>
      <c r="AW1440" s="13" t="s">
        <v>35</v>
      </c>
      <c r="AX1440" s="13" t="s">
        <v>78</v>
      </c>
      <c r="AY1440" s="243" t="s">
        <v>153</v>
      </c>
    </row>
    <row r="1441" s="13" customFormat="1">
      <c r="A1441" s="13"/>
      <c r="B1441" s="232"/>
      <c r="C1441" s="233"/>
      <c r="D1441" s="234" t="s">
        <v>163</v>
      </c>
      <c r="E1441" s="235" t="s">
        <v>1</v>
      </c>
      <c r="F1441" s="236" t="s">
        <v>2015</v>
      </c>
      <c r="G1441" s="233"/>
      <c r="H1441" s="237">
        <v>1</v>
      </c>
      <c r="I1441" s="238"/>
      <c r="J1441" s="233"/>
      <c r="K1441" s="233"/>
      <c r="L1441" s="239"/>
      <c r="M1441" s="240"/>
      <c r="N1441" s="241"/>
      <c r="O1441" s="241"/>
      <c r="P1441" s="241"/>
      <c r="Q1441" s="241"/>
      <c r="R1441" s="241"/>
      <c r="S1441" s="241"/>
      <c r="T1441" s="242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3" t="s">
        <v>163</v>
      </c>
      <c r="AU1441" s="243" t="s">
        <v>88</v>
      </c>
      <c r="AV1441" s="13" t="s">
        <v>88</v>
      </c>
      <c r="AW1441" s="13" t="s">
        <v>35</v>
      </c>
      <c r="AX1441" s="13" t="s">
        <v>78</v>
      </c>
      <c r="AY1441" s="243" t="s">
        <v>153</v>
      </c>
    </row>
    <row r="1442" s="14" customFormat="1">
      <c r="A1442" s="14"/>
      <c r="B1442" s="244"/>
      <c r="C1442" s="245"/>
      <c r="D1442" s="234" t="s">
        <v>163</v>
      </c>
      <c r="E1442" s="246" t="s">
        <v>1</v>
      </c>
      <c r="F1442" s="247" t="s">
        <v>167</v>
      </c>
      <c r="G1442" s="245"/>
      <c r="H1442" s="248">
        <v>9</v>
      </c>
      <c r="I1442" s="249"/>
      <c r="J1442" s="245"/>
      <c r="K1442" s="245"/>
      <c r="L1442" s="250"/>
      <c r="M1442" s="251"/>
      <c r="N1442" s="252"/>
      <c r="O1442" s="252"/>
      <c r="P1442" s="252"/>
      <c r="Q1442" s="252"/>
      <c r="R1442" s="252"/>
      <c r="S1442" s="252"/>
      <c r="T1442" s="253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4" t="s">
        <v>163</v>
      </c>
      <c r="AU1442" s="254" t="s">
        <v>88</v>
      </c>
      <c r="AV1442" s="14" t="s">
        <v>161</v>
      </c>
      <c r="AW1442" s="14" t="s">
        <v>35</v>
      </c>
      <c r="AX1442" s="14" t="s">
        <v>86</v>
      </c>
      <c r="AY1442" s="254" t="s">
        <v>153</v>
      </c>
    </row>
    <row r="1443" s="2" customFormat="1" ht="24.15" customHeight="1">
      <c r="A1443" s="39"/>
      <c r="B1443" s="40"/>
      <c r="C1443" s="219" t="s">
        <v>2016</v>
      </c>
      <c r="D1443" s="219" t="s">
        <v>156</v>
      </c>
      <c r="E1443" s="220" t="s">
        <v>2017</v>
      </c>
      <c r="F1443" s="221" t="s">
        <v>2018</v>
      </c>
      <c r="G1443" s="222" t="s">
        <v>196</v>
      </c>
      <c r="H1443" s="223">
        <v>90.689999999999998</v>
      </c>
      <c r="I1443" s="224"/>
      <c r="J1443" s="225">
        <f>ROUND(I1443*H1443,2)</f>
        <v>0</v>
      </c>
      <c r="K1443" s="221" t="s">
        <v>160</v>
      </c>
      <c r="L1443" s="45"/>
      <c r="M1443" s="226" t="s">
        <v>1</v>
      </c>
      <c r="N1443" s="227" t="s">
        <v>43</v>
      </c>
      <c r="O1443" s="92"/>
      <c r="P1443" s="228">
        <f>O1443*H1443</f>
        <v>0</v>
      </c>
      <c r="Q1443" s="228">
        <v>0.0035200000000000001</v>
      </c>
      <c r="R1443" s="228">
        <f>Q1443*H1443</f>
        <v>0.31922879999999998</v>
      </c>
      <c r="S1443" s="228">
        <v>0</v>
      </c>
      <c r="T1443" s="229">
        <f>S1443*H1443</f>
        <v>0</v>
      </c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  <c r="AR1443" s="230" t="s">
        <v>240</v>
      </c>
      <c r="AT1443" s="230" t="s">
        <v>156</v>
      </c>
      <c r="AU1443" s="230" t="s">
        <v>88</v>
      </c>
      <c r="AY1443" s="18" t="s">
        <v>153</v>
      </c>
      <c r="BE1443" s="231">
        <f>IF(N1443="základní",J1443,0)</f>
        <v>0</v>
      </c>
      <c r="BF1443" s="231">
        <f>IF(N1443="snížená",J1443,0)</f>
        <v>0</v>
      </c>
      <c r="BG1443" s="231">
        <f>IF(N1443="zákl. přenesená",J1443,0)</f>
        <v>0</v>
      </c>
      <c r="BH1443" s="231">
        <f>IF(N1443="sníž. přenesená",J1443,0)</f>
        <v>0</v>
      </c>
      <c r="BI1443" s="231">
        <f>IF(N1443="nulová",J1443,0)</f>
        <v>0</v>
      </c>
      <c r="BJ1443" s="18" t="s">
        <v>86</v>
      </c>
      <c r="BK1443" s="231">
        <f>ROUND(I1443*H1443,2)</f>
        <v>0</v>
      </c>
      <c r="BL1443" s="18" t="s">
        <v>240</v>
      </c>
      <c r="BM1443" s="230" t="s">
        <v>2019</v>
      </c>
    </row>
    <row r="1444" s="15" customFormat="1">
      <c r="A1444" s="15"/>
      <c r="B1444" s="258"/>
      <c r="C1444" s="259"/>
      <c r="D1444" s="234" t="s">
        <v>163</v>
      </c>
      <c r="E1444" s="260" t="s">
        <v>1</v>
      </c>
      <c r="F1444" s="261" t="s">
        <v>2007</v>
      </c>
      <c r="G1444" s="259"/>
      <c r="H1444" s="260" t="s">
        <v>1</v>
      </c>
      <c r="I1444" s="262"/>
      <c r="J1444" s="259"/>
      <c r="K1444" s="259"/>
      <c r="L1444" s="263"/>
      <c r="M1444" s="264"/>
      <c r="N1444" s="265"/>
      <c r="O1444" s="265"/>
      <c r="P1444" s="265"/>
      <c r="Q1444" s="265"/>
      <c r="R1444" s="265"/>
      <c r="S1444" s="265"/>
      <c r="T1444" s="266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267" t="s">
        <v>163</v>
      </c>
      <c r="AU1444" s="267" t="s">
        <v>88</v>
      </c>
      <c r="AV1444" s="15" t="s">
        <v>86</v>
      </c>
      <c r="AW1444" s="15" t="s">
        <v>35</v>
      </c>
      <c r="AX1444" s="15" t="s">
        <v>78</v>
      </c>
      <c r="AY1444" s="267" t="s">
        <v>153</v>
      </c>
    </row>
    <row r="1445" s="13" customFormat="1">
      <c r="A1445" s="13"/>
      <c r="B1445" s="232"/>
      <c r="C1445" s="233"/>
      <c r="D1445" s="234" t="s">
        <v>163</v>
      </c>
      <c r="E1445" s="235" t="s">
        <v>1</v>
      </c>
      <c r="F1445" s="236" t="s">
        <v>2020</v>
      </c>
      <c r="G1445" s="233"/>
      <c r="H1445" s="237">
        <v>90.689999999999998</v>
      </c>
      <c r="I1445" s="238"/>
      <c r="J1445" s="233"/>
      <c r="K1445" s="233"/>
      <c r="L1445" s="239"/>
      <c r="M1445" s="240"/>
      <c r="N1445" s="241"/>
      <c r="O1445" s="241"/>
      <c r="P1445" s="241"/>
      <c r="Q1445" s="241"/>
      <c r="R1445" s="241"/>
      <c r="S1445" s="241"/>
      <c r="T1445" s="242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3" t="s">
        <v>163</v>
      </c>
      <c r="AU1445" s="243" t="s">
        <v>88</v>
      </c>
      <c r="AV1445" s="13" t="s">
        <v>88</v>
      </c>
      <c r="AW1445" s="13" t="s">
        <v>35</v>
      </c>
      <c r="AX1445" s="13" t="s">
        <v>86</v>
      </c>
      <c r="AY1445" s="243" t="s">
        <v>153</v>
      </c>
    </row>
    <row r="1446" s="2" customFormat="1" ht="33" customHeight="1">
      <c r="A1446" s="39"/>
      <c r="B1446" s="40"/>
      <c r="C1446" s="219" t="s">
        <v>2021</v>
      </c>
      <c r="D1446" s="219" t="s">
        <v>156</v>
      </c>
      <c r="E1446" s="220" t="s">
        <v>2022</v>
      </c>
      <c r="F1446" s="221" t="s">
        <v>2023</v>
      </c>
      <c r="G1446" s="222" t="s">
        <v>355</v>
      </c>
      <c r="H1446" s="223">
        <v>8</v>
      </c>
      <c r="I1446" s="224"/>
      <c r="J1446" s="225">
        <f>ROUND(I1446*H1446,2)</f>
        <v>0</v>
      </c>
      <c r="K1446" s="221" t="s">
        <v>160</v>
      </c>
      <c r="L1446" s="45"/>
      <c r="M1446" s="226" t="s">
        <v>1</v>
      </c>
      <c r="N1446" s="227" t="s">
        <v>43</v>
      </c>
      <c r="O1446" s="92"/>
      <c r="P1446" s="228">
        <f>O1446*H1446</f>
        <v>0</v>
      </c>
      <c r="Q1446" s="228">
        <v>0</v>
      </c>
      <c r="R1446" s="228">
        <f>Q1446*H1446</f>
        <v>0</v>
      </c>
      <c r="S1446" s="228">
        <v>0</v>
      </c>
      <c r="T1446" s="229">
        <f>S1446*H1446</f>
        <v>0</v>
      </c>
      <c r="U1446" s="39"/>
      <c r="V1446" s="39"/>
      <c r="W1446" s="39"/>
      <c r="X1446" s="39"/>
      <c r="Y1446" s="39"/>
      <c r="Z1446" s="39"/>
      <c r="AA1446" s="39"/>
      <c r="AB1446" s="39"/>
      <c r="AC1446" s="39"/>
      <c r="AD1446" s="39"/>
      <c r="AE1446" s="39"/>
      <c r="AR1446" s="230" t="s">
        <v>240</v>
      </c>
      <c r="AT1446" s="230" t="s">
        <v>156</v>
      </c>
      <c r="AU1446" s="230" t="s">
        <v>88</v>
      </c>
      <c r="AY1446" s="18" t="s">
        <v>153</v>
      </c>
      <c r="BE1446" s="231">
        <f>IF(N1446="základní",J1446,0)</f>
        <v>0</v>
      </c>
      <c r="BF1446" s="231">
        <f>IF(N1446="snížená",J1446,0)</f>
        <v>0</v>
      </c>
      <c r="BG1446" s="231">
        <f>IF(N1446="zákl. přenesená",J1446,0)</f>
        <v>0</v>
      </c>
      <c r="BH1446" s="231">
        <f>IF(N1446="sníž. přenesená",J1446,0)</f>
        <v>0</v>
      </c>
      <c r="BI1446" s="231">
        <f>IF(N1446="nulová",J1446,0)</f>
        <v>0</v>
      </c>
      <c r="BJ1446" s="18" t="s">
        <v>86</v>
      </c>
      <c r="BK1446" s="231">
        <f>ROUND(I1446*H1446,2)</f>
        <v>0</v>
      </c>
      <c r="BL1446" s="18" t="s">
        <v>240</v>
      </c>
      <c r="BM1446" s="230" t="s">
        <v>2024</v>
      </c>
    </row>
    <row r="1447" s="13" customFormat="1">
      <c r="A1447" s="13"/>
      <c r="B1447" s="232"/>
      <c r="C1447" s="233"/>
      <c r="D1447" s="234" t="s">
        <v>163</v>
      </c>
      <c r="E1447" s="235" t="s">
        <v>1</v>
      </c>
      <c r="F1447" s="236" t="s">
        <v>2025</v>
      </c>
      <c r="G1447" s="233"/>
      <c r="H1447" s="237">
        <v>8</v>
      </c>
      <c r="I1447" s="238"/>
      <c r="J1447" s="233"/>
      <c r="K1447" s="233"/>
      <c r="L1447" s="239"/>
      <c r="M1447" s="240"/>
      <c r="N1447" s="241"/>
      <c r="O1447" s="241"/>
      <c r="P1447" s="241"/>
      <c r="Q1447" s="241"/>
      <c r="R1447" s="241"/>
      <c r="S1447" s="241"/>
      <c r="T1447" s="242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3" t="s">
        <v>163</v>
      </c>
      <c r="AU1447" s="243" t="s">
        <v>88</v>
      </c>
      <c r="AV1447" s="13" t="s">
        <v>88</v>
      </c>
      <c r="AW1447" s="13" t="s">
        <v>35</v>
      </c>
      <c r="AX1447" s="13" t="s">
        <v>86</v>
      </c>
      <c r="AY1447" s="243" t="s">
        <v>153</v>
      </c>
    </row>
    <row r="1448" s="2" customFormat="1" ht="24.15" customHeight="1">
      <c r="A1448" s="39"/>
      <c r="B1448" s="40"/>
      <c r="C1448" s="219" t="s">
        <v>2026</v>
      </c>
      <c r="D1448" s="219" t="s">
        <v>156</v>
      </c>
      <c r="E1448" s="220" t="s">
        <v>2027</v>
      </c>
      <c r="F1448" s="221" t="s">
        <v>2028</v>
      </c>
      <c r="G1448" s="222" t="s">
        <v>196</v>
      </c>
      <c r="H1448" s="223">
        <v>36.335999999999999</v>
      </c>
      <c r="I1448" s="224"/>
      <c r="J1448" s="225">
        <f>ROUND(I1448*H1448,2)</f>
        <v>0</v>
      </c>
      <c r="K1448" s="221" t="s">
        <v>160</v>
      </c>
      <c r="L1448" s="45"/>
      <c r="M1448" s="226" t="s">
        <v>1</v>
      </c>
      <c r="N1448" s="227" t="s">
        <v>43</v>
      </c>
      <c r="O1448" s="92"/>
      <c r="P1448" s="228">
        <f>O1448*H1448</f>
        <v>0</v>
      </c>
      <c r="Q1448" s="228">
        <v>0.0035799999999999998</v>
      </c>
      <c r="R1448" s="228">
        <f>Q1448*H1448</f>
        <v>0.13008287999999998</v>
      </c>
      <c r="S1448" s="228">
        <v>0</v>
      </c>
      <c r="T1448" s="229">
        <f>S1448*H1448</f>
        <v>0</v>
      </c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R1448" s="230" t="s">
        <v>240</v>
      </c>
      <c r="AT1448" s="230" t="s">
        <v>156</v>
      </c>
      <c r="AU1448" s="230" t="s">
        <v>88</v>
      </c>
      <c r="AY1448" s="18" t="s">
        <v>153</v>
      </c>
      <c r="BE1448" s="231">
        <f>IF(N1448="základní",J1448,0)</f>
        <v>0</v>
      </c>
      <c r="BF1448" s="231">
        <f>IF(N1448="snížená",J1448,0)</f>
        <v>0</v>
      </c>
      <c r="BG1448" s="231">
        <f>IF(N1448="zákl. přenesená",J1448,0)</f>
        <v>0</v>
      </c>
      <c r="BH1448" s="231">
        <f>IF(N1448="sníž. přenesená",J1448,0)</f>
        <v>0</v>
      </c>
      <c r="BI1448" s="231">
        <f>IF(N1448="nulová",J1448,0)</f>
        <v>0</v>
      </c>
      <c r="BJ1448" s="18" t="s">
        <v>86</v>
      </c>
      <c r="BK1448" s="231">
        <f>ROUND(I1448*H1448,2)</f>
        <v>0</v>
      </c>
      <c r="BL1448" s="18" t="s">
        <v>240</v>
      </c>
      <c r="BM1448" s="230" t="s">
        <v>2029</v>
      </c>
    </row>
    <row r="1449" s="15" customFormat="1">
      <c r="A1449" s="15"/>
      <c r="B1449" s="258"/>
      <c r="C1449" s="259"/>
      <c r="D1449" s="234" t="s">
        <v>163</v>
      </c>
      <c r="E1449" s="260" t="s">
        <v>1</v>
      </c>
      <c r="F1449" s="261" t="s">
        <v>2007</v>
      </c>
      <c r="G1449" s="259"/>
      <c r="H1449" s="260" t="s">
        <v>1</v>
      </c>
      <c r="I1449" s="262"/>
      <c r="J1449" s="259"/>
      <c r="K1449" s="259"/>
      <c r="L1449" s="263"/>
      <c r="M1449" s="264"/>
      <c r="N1449" s="265"/>
      <c r="O1449" s="265"/>
      <c r="P1449" s="265"/>
      <c r="Q1449" s="265"/>
      <c r="R1449" s="265"/>
      <c r="S1449" s="265"/>
      <c r="T1449" s="266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7" t="s">
        <v>163</v>
      </c>
      <c r="AU1449" s="267" t="s">
        <v>88</v>
      </c>
      <c r="AV1449" s="15" t="s">
        <v>86</v>
      </c>
      <c r="AW1449" s="15" t="s">
        <v>35</v>
      </c>
      <c r="AX1449" s="15" t="s">
        <v>78</v>
      </c>
      <c r="AY1449" s="267" t="s">
        <v>153</v>
      </c>
    </row>
    <row r="1450" s="15" customFormat="1">
      <c r="A1450" s="15"/>
      <c r="B1450" s="258"/>
      <c r="C1450" s="259"/>
      <c r="D1450" s="234" t="s">
        <v>163</v>
      </c>
      <c r="E1450" s="260" t="s">
        <v>1</v>
      </c>
      <c r="F1450" s="261" t="s">
        <v>1261</v>
      </c>
      <c r="G1450" s="259"/>
      <c r="H1450" s="260" t="s">
        <v>1</v>
      </c>
      <c r="I1450" s="262"/>
      <c r="J1450" s="259"/>
      <c r="K1450" s="259"/>
      <c r="L1450" s="263"/>
      <c r="M1450" s="264"/>
      <c r="N1450" s="265"/>
      <c r="O1450" s="265"/>
      <c r="P1450" s="265"/>
      <c r="Q1450" s="265"/>
      <c r="R1450" s="265"/>
      <c r="S1450" s="265"/>
      <c r="T1450" s="266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67" t="s">
        <v>163</v>
      </c>
      <c r="AU1450" s="267" t="s">
        <v>88</v>
      </c>
      <c r="AV1450" s="15" t="s">
        <v>86</v>
      </c>
      <c r="AW1450" s="15" t="s">
        <v>35</v>
      </c>
      <c r="AX1450" s="15" t="s">
        <v>78</v>
      </c>
      <c r="AY1450" s="267" t="s">
        <v>153</v>
      </c>
    </row>
    <row r="1451" s="13" customFormat="1">
      <c r="A1451" s="13"/>
      <c r="B1451" s="232"/>
      <c r="C1451" s="233"/>
      <c r="D1451" s="234" t="s">
        <v>163</v>
      </c>
      <c r="E1451" s="235" t="s">
        <v>1</v>
      </c>
      <c r="F1451" s="236" t="s">
        <v>2030</v>
      </c>
      <c r="G1451" s="233"/>
      <c r="H1451" s="237">
        <v>0</v>
      </c>
      <c r="I1451" s="238"/>
      <c r="J1451" s="233"/>
      <c r="K1451" s="233"/>
      <c r="L1451" s="239"/>
      <c r="M1451" s="240"/>
      <c r="N1451" s="241"/>
      <c r="O1451" s="241"/>
      <c r="P1451" s="241"/>
      <c r="Q1451" s="241"/>
      <c r="R1451" s="241"/>
      <c r="S1451" s="241"/>
      <c r="T1451" s="242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3" t="s">
        <v>163</v>
      </c>
      <c r="AU1451" s="243" t="s">
        <v>88</v>
      </c>
      <c r="AV1451" s="13" t="s">
        <v>88</v>
      </c>
      <c r="AW1451" s="13" t="s">
        <v>35</v>
      </c>
      <c r="AX1451" s="13" t="s">
        <v>78</v>
      </c>
      <c r="AY1451" s="243" t="s">
        <v>153</v>
      </c>
    </row>
    <row r="1452" s="13" customFormat="1">
      <c r="A1452" s="13"/>
      <c r="B1452" s="232"/>
      <c r="C1452" s="233"/>
      <c r="D1452" s="234" t="s">
        <v>163</v>
      </c>
      <c r="E1452" s="235" t="s">
        <v>1</v>
      </c>
      <c r="F1452" s="236" t="s">
        <v>2031</v>
      </c>
      <c r="G1452" s="233"/>
      <c r="H1452" s="237">
        <v>36.335999999999999</v>
      </c>
      <c r="I1452" s="238"/>
      <c r="J1452" s="233"/>
      <c r="K1452" s="233"/>
      <c r="L1452" s="239"/>
      <c r="M1452" s="240"/>
      <c r="N1452" s="241"/>
      <c r="O1452" s="241"/>
      <c r="P1452" s="241"/>
      <c r="Q1452" s="241"/>
      <c r="R1452" s="241"/>
      <c r="S1452" s="241"/>
      <c r="T1452" s="242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3" t="s">
        <v>163</v>
      </c>
      <c r="AU1452" s="243" t="s">
        <v>88</v>
      </c>
      <c r="AV1452" s="13" t="s">
        <v>88</v>
      </c>
      <c r="AW1452" s="13" t="s">
        <v>35</v>
      </c>
      <c r="AX1452" s="13" t="s">
        <v>78</v>
      </c>
      <c r="AY1452" s="243" t="s">
        <v>153</v>
      </c>
    </row>
    <row r="1453" s="14" customFormat="1">
      <c r="A1453" s="14"/>
      <c r="B1453" s="244"/>
      <c r="C1453" s="245"/>
      <c r="D1453" s="234" t="s">
        <v>163</v>
      </c>
      <c r="E1453" s="246" t="s">
        <v>1</v>
      </c>
      <c r="F1453" s="247" t="s">
        <v>167</v>
      </c>
      <c r="G1453" s="245"/>
      <c r="H1453" s="248">
        <v>36.335999999999999</v>
      </c>
      <c r="I1453" s="249"/>
      <c r="J1453" s="245"/>
      <c r="K1453" s="245"/>
      <c r="L1453" s="250"/>
      <c r="M1453" s="251"/>
      <c r="N1453" s="252"/>
      <c r="O1453" s="252"/>
      <c r="P1453" s="252"/>
      <c r="Q1453" s="252"/>
      <c r="R1453" s="252"/>
      <c r="S1453" s="252"/>
      <c r="T1453" s="253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4" t="s">
        <v>163</v>
      </c>
      <c r="AU1453" s="254" t="s">
        <v>88</v>
      </c>
      <c r="AV1453" s="14" t="s">
        <v>161</v>
      </c>
      <c r="AW1453" s="14" t="s">
        <v>35</v>
      </c>
      <c r="AX1453" s="14" t="s">
        <v>86</v>
      </c>
      <c r="AY1453" s="254" t="s">
        <v>153</v>
      </c>
    </row>
    <row r="1454" s="2" customFormat="1" ht="33" customHeight="1">
      <c r="A1454" s="39"/>
      <c r="B1454" s="40"/>
      <c r="C1454" s="219" t="s">
        <v>2032</v>
      </c>
      <c r="D1454" s="219" t="s">
        <v>156</v>
      </c>
      <c r="E1454" s="220" t="s">
        <v>2033</v>
      </c>
      <c r="F1454" s="221" t="s">
        <v>2034</v>
      </c>
      <c r="G1454" s="222" t="s">
        <v>355</v>
      </c>
      <c r="H1454" s="223">
        <v>32</v>
      </c>
      <c r="I1454" s="224"/>
      <c r="J1454" s="225">
        <f>ROUND(I1454*H1454,2)</f>
        <v>0</v>
      </c>
      <c r="K1454" s="221" t="s">
        <v>160</v>
      </c>
      <c r="L1454" s="45"/>
      <c r="M1454" s="226" t="s">
        <v>1</v>
      </c>
      <c r="N1454" s="227" t="s">
        <v>43</v>
      </c>
      <c r="O1454" s="92"/>
      <c r="P1454" s="228">
        <f>O1454*H1454</f>
        <v>0</v>
      </c>
      <c r="Q1454" s="228">
        <v>0</v>
      </c>
      <c r="R1454" s="228">
        <f>Q1454*H1454</f>
        <v>0</v>
      </c>
      <c r="S1454" s="228">
        <v>0</v>
      </c>
      <c r="T1454" s="229">
        <f>S1454*H1454</f>
        <v>0</v>
      </c>
      <c r="U1454" s="39"/>
      <c r="V1454" s="39"/>
      <c r="W1454" s="39"/>
      <c r="X1454" s="39"/>
      <c r="Y1454" s="39"/>
      <c r="Z1454" s="39"/>
      <c r="AA1454" s="39"/>
      <c r="AB1454" s="39"/>
      <c r="AC1454" s="39"/>
      <c r="AD1454" s="39"/>
      <c r="AE1454" s="39"/>
      <c r="AR1454" s="230" t="s">
        <v>240</v>
      </c>
      <c r="AT1454" s="230" t="s">
        <v>156</v>
      </c>
      <c r="AU1454" s="230" t="s">
        <v>88</v>
      </c>
      <c r="AY1454" s="18" t="s">
        <v>153</v>
      </c>
      <c r="BE1454" s="231">
        <f>IF(N1454="základní",J1454,0)</f>
        <v>0</v>
      </c>
      <c r="BF1454" s="231">
        <f>IF(N1454="snížená",J1454,0)</f>
        <v>0</v>
      </c>
      <c r="BG1454" s="231">
        <f>IF(N1454="zákl. přenesená",J1454,0)</f>
        <v>0</v>
      </c>
      <c r="BH1454" s="231">
        <f>IF(N1454="sníž. přenesená",J1454,0)</f>
        <v>0</v>
      </c>
      <c r="BI1454" s="231">
        <f>IF(N1454="nulová",J1454,0)</f>
        <v>0</v>
      </c>
      <c r="BJ1454" s="18" t="s">
        <v>86</v>
      </c>
      <c r="BK1454" s="231">
        <f>ROUND(I1454*H1454,2)</f>
        <v>0</v>
      </c>
      <c r="BL1454" s="18" t="s">
        <v>240</v>
      </c>
      <c r="BM1454" s="230" t="s">
        <v>2035</v>
      </c>
    </row>
    <row r="1455" s="13" customFormat="1">
      <c r="A1455" s="13"/>
      <c r="B1455" s="232"/>
      <c r="C1455" s="233"/>
      <c r="D1455" s="234" t="s">
        <v>163</v>
      </c>
      <c r="E1455" s="235" t="s">
        <v>1</v>
      </c>
      <c r="F1455" s="236" t="s">
        <v>2036</v>
      </c>
      <c r="G1455" s="233"/>
      <c r="H1455" s="237">
        <v>32</v>
      </c>
      <c r="I1455" s="238"/>
      <c r="J1455" s="233"/>
      <c r="K1455" s="233"/>
      <c r="L1455" s="239"/>
      <c r="M1455" s="240"/>
      <c r="N1455" s="241"/>
      <c r="O1455" s="241"/>
      <c r="P1455" s="241"/>
      <c r="Q1455" s="241"/>
      <c r="R1455" s="241"/>
      <c r="S1455" s="241"/>
      <c r="T1455" s="242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3" t="s">
        <v>163</v>
      </c>
      <c r="AU1455" s="243" t="s">
        <v>88</v>
      </c>
      <c r="AV1455" s="13" t="s">
        <v>88</v>
      </c>
      <c r="AW1455" s="13" t="s">
        <v>35</v>
      </c>
      <c r="AX1455" s="13" t="s">
        <v>86</v>
      </c>
      <c r="AY1455" s="243" t="s">
        <v>153</v>
      </c>
    </row>
    <row r="1456" s="2" customFormat="1" ht="24.15" customHeight="1">
      <c r="A1456" s="39"/>
      <c r="B1456" s="40"/>
      <c r="C1456" s="219" t="s">
        <v>2037</v>
      </c>
      <c r="D1456" s="219" t="s">
        <v>156</v>
      </c>
      <c r="E1456" s="220" t="s">
        <v>2038</v>
      </c>
      <c r="F1456" s="221" t="s">
        <v>2039</v>
      </c>
      <c r="G1456" s="222" t="s">
        <v>196</v>
      </c>
      <c r="H1456" s="223">
        <v>9.8000000000000007</v>
      </c>
      <c r="I1456" s="224"/>
      <c r="J1456" s="225">
        <f>ROUND(I1456*H1456,2)</f>
        <v>0</v>
      </c>
      <c r="K1456" s="221" t="s">
        <v>160</v>
      </c>
      <c r="L1456" s="45"/>
      <c r="M1456" s="226" t="s">
        <v>1</v>
      </c>
      <c r="N1456" s="227" t="s">
        <v>43</v>
      </c>
      <c r="O1456" s="92"/>
      <c r="P1456" s="228">
        <f>O1456*H1456</f>
        <v>0</v>
      </c>
      <c r="Q1456" s="228">
        <v>0.0042900000000000004</v>
      </c>
      <c r="R1456" s="228">
        <f>Q1456*H1456</f>
        <v>0.04204200000000001</v>
      </c>
      <c r="S1456" s="228">
        <v>0</v>
      </c>
      <c r="T1456" s="229">
        <f>S1456*H1456</f>
        <v>0</v>
      </c>
      <c r="U1456" s="39"/>
      <c r="V1456" s="39"/>
      <c r="W1456" s="39"/>
      <c r="X1456" s="39"/>
      <c r="Y1456" s="39"/>
      <c r="Z1456" s="39"/>
      <c r="AA1456" s="39"/>
      <c r="AB1456" s="39"/>
      <c r="AC1456" s="39"/>
      <c r="AD1456" s="39"/>
      <c r="AE1456" s="39"/>
      <c r="AR1456" s="230" t="s">
        <v>240</v>
      </c>
      <c r="AT1456" s="230" t="s">
        <v>156</v>
      </c>
      <c r="AU1456" s="230" t="s">
        <v>88</v>
      </c>
      <c r="AY1456" s="18" t="s">
        <v>153</v>
      </c>
      <c r="BE1456" s="231">
        <f>IF(N1456="základní",J1456,0)</f>
        <v>0</v>
      </c>
      <c r="BF1456" s="231">
        <f>IF(N1456="snížená",J1456,0)</f>
        <v>0</v>
      </c>
      <c r="BG1456" s="231">
        <f>IF(N1456="zákl. přenesená",J1456,0)</f>
        <v>0</v>
      </c>
      <c r="BH1456" s="231">
        <f>IF(N1456="sníž. přenesená",J1456,0)</f>
        <v>0</v>
      </c>
      <c r="BI1456" s="231">
        <f>IF(N1456="nulová",J1456,0)</f>
        <v>0</v>
      </c>
      <c r="BJ1456" s="18" t="s">
        <v>86</v>
      </c>
      <c r="BK1456" s="231">
        <f>ROUND(I1456*H1456,2)</f>
        <v>0</v>
      </c>
      <c r="BL1456" s="18" t="s">
        <v>240</v>
      </c>
      <c r="BM1456" s="230" t="s">
        <v>2040</v>
      </c>
    </row>
    <row r="1457" s="15" customFormat="1">
      <c r="A1457" s="15"/>
      <c r="B1457" s="258"/>
      <c r="C1457" s="259"/>
      <c r="D1457" s="234" t="s">
        <v>163</v>
      </c>
      <c r="E1457" s="260" t="s">
        <v>1</v>
      </c>
      <c r="F1457" s="261" t="s">
        <v>2007</v>
      </c>
      <c r="G1457" s="259"/>
      <c r="H1457" s="260" t="s">
        <v>1</v>
      </c>
      <c r="I1457" s="262"/>
      <c r="J1457" s="259"/>
      <c r="K1457" s="259"/>
      <c r="L1457" s="263"/>
      <c r="M1457" s="264"/>
      <c r="N1457" s="265"/>
      <c r="O1457" s="265"/>
      <c r="P1457" s="265"/>
      <c r="Q1457" s="265"/>
      <c r="R1457" s="265"/>
      <c r="S1457" s="265"/>
      <c r="T1457" s="266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67" t="s">
        <v>163</v>
      </c>
      <c r="AU1457" s="267" t="s">
        <v>88</v>
      </c>
      <c r="AV1457" s="15" t="s">
        <v>86</v>
      </c>
      <c r="AW1457" s="15" t="s">
        <v>35</v>
      </c>
      <c r="AX1457" s="15" t="s">
        <v>78</v>
      </c>
      <c r="AY1457" s="267" t="s">
        <v>153</v>
      </c>
    </row>
    <row r="1458" s="15" customFormat="1">
      <c r="A1458" s="15"/>
      <c r="B1458" s="258"/>
      <c r="C1458" s="259"/>
      <c r="D1458" s="234" t="s">
        <v>163</v>
      </c>
      <c r="E1458" s="260" t="s">
        <v>1</v>
      </c>
      <c r="F1458" s="261" t="s">
        <v>1263</v>
      </c>
      <c r="G1458" s="259"/>
      <c r="H1458" s="260" t="s">
        <v>1</v>
      </c>
      <c r="I1458" s="262"/>
      <c r="J1458" s="259"/>
      <c r="K1458" s="259"/>
      <c r="L1458" s="263"/>
      <c r="M1458" s="264"/>
      <c r="N1458" s="265"/>
      <c r="O1458" s="265"/>
      <c r="P1458" s="265"/>
      <c r="Q1458" s="265"/>
      <c r="R1458" s="265"/>
      <c r="S1458" s="265"/>
      <c r="T1458" s="266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T1458" s="267" t="s">
        <v>163</v>
      </c>
      <c r="AU1458" s="267" t="s">
        <v>88</v>
      </c>
      <c r="AV1458" s="15" t="s">
        <v>86</v>
      </c>
      <c r="AW1458" s="15" t="s">
        <v>35</v>
      </c>
      <c r="AX1458" s="15" t="s">
        <v>78</v>
      </c>
      <c r="AY1458" s="267" t="s">
        <v>153</v>
      </c>
    </row>
    <row r="1459" s="13" customFormat="1">
      <c r="A1459" s="13"/>
      <c r="B1459" s="232"/>
      <c r="C1459" s="233"/>
      <c r="D1459" s="234" t="s">
        <v>163</v>
      </c>
      <c r="E1459" s="235" t="s">
        <v>1</v>
      </c>
      <c r="F1459" s="236" t="s">
        <v>2041</v>
      </c>
      <c r="G1459" s="233"/>
      <c r="H1459" s="237">
        <v>5.5999999999999996</v>
      </c>
      <c r="I1459" s="238"/>
      <c r="J1459" s="233"/>
      <c r="K1459" s="233"/>
      <c r="L1459" s="239"/>
      <c r="M1459" s="240"/>
      <c r="N1459" s="241"/>
      <c r="O1459" s="241"/>
      <c r="P1459" s="241"/>
      <c r="Q1459" s="241"/>
      <c r="R1459" s="241"/>
      <c r="S1459" s="241"/>
      <c r="T1459" s="242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3" t="s">
        <v>163</v>
      </c>
      <c r="AU1459" s="243" t="s">
        <v>88</v>
      </c>
      <c r="AV1459" s="13" t="s">
        <v>88</v>
      </c>
      <c r="AW1459" s="13" t="s">
        <v>35</v>
      </c>
      <c r="AX1459" s="13" t="s">
        <v>78</v>
      </c>
      <c r="AY1459" s="243" t="s">
        <v>153</v>
      </c>
    </row>
    <row r="1460" s="13" customFormat="1">
      <c r="A1460" s="13"/>
      <c r="B1460" s="232"/>
      <c r="C1460" s="233"/>
      <c r="D1460" s="234" t="s">
        <v>163</v>
      </c>
      <c r="E1460" s="235" t="s">
        <v>1</v>
      </c>
      <c r="F1460" s="236" t="s">
        <v>2042</v>
      </c>
      <c r="G1460" s="233"/>
      <c r="H1460" s="237">
        <v>4.2000000000000002</v>
      </c>
      <c r="I1460" s="238"/>
      <c r="J1460" s="233"/>
      <c r="K1460" s="233"/>
      <c r="L1460" s="239"/>
      <c r="M1460" s="240"/>
      <c r="N1460" s="241"/>
      <c r="O1460" s="241"/>
      <c r="P1460" s="241"/>
      <c r="Q1460" s="241"/>
      <c r="R1460" s="241"/>
      <c r="S1460" s="241"/>
      <c r="T1460" s="242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3" t="s">
        <v>163</v>
      </c>
      <c r="AU1460" s="243" t="s">
        <v>88</v>
      </c>
      <c r="AV1460" s="13" t="s">
        <v>88</v>
      </c>
      <c r="AW1460" s="13" t="s">
        <v>35</v>
      </c>
      <c r="AX1460" s="13" t="s">
        <v>78</v>
      </c>
      <c r="AY1460" s="243" t="s">
        <v>153</v>
      </c>
    </row>
    <row r="1461" s="14" customFormat="1">
      <c r="A1461" s="14"/>
      <c r="B1461" s="244"/>
      <c r="C1461" s="245"/>
      <c r="D1461" s="234" t="s">
        <v>163</v>
      </c>
      <c r="E1461" s="246" t="s">
        <v>1</v>
      </c>
      <c r="F1461" s="247" t="s">
        <v>167</v>
      </c>
      <c r="G1461" s="245"/>
      <c r="H1461" s="248">
        <v>9.8000000000000007</v>
      </c>
      <c r="I1461" s="249"/>
      <c r="J1461" s="245"/>
      <c r="K1461" s="245"/>
      <c r="L1461" s="250"/>
      <c r="M1461" s="251"/>
      <c r="N1461" s="252"/>
      <c r="O1461" s="252"/>
      <c r="P1461" s="252"/>
      <c r="Q1461" s="252"/>
      <c r="R1461" s="252"/>
      <c r="S1461" s="252"/>
      <c r="T1461" s="253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4" t="s">
        <v>163</v>
      </c>
      <c r="AU1461" s="254" t="s">
        <v>88</v>
      </c>
      <c r="AV1461" s="14" t="s">
        <v>161</v>
      </c>
      <c r="AW1461" s="14" t="s">
        <v>35</v>
      </c>
      <c r="AX1461" s="14" t="s">
        <v>86</v>
      </c>
      <c r="AY1461" s="254" t="s">
        <v>153</v>
      </c>
    </row>
    <row r="1462" s="2" customFormat="1" ht="33" customHeight="1">
      <c r="A1462" s="39"/>
      <c r="B1462" s="40"/>
      <c r="C1462" s="219" t="s">
        <v>2043</v>
      </c>
      <c r="D1462" s="219" t="s">
        <v>156</v>
      </c>
      <c r="E1462" s="220" t="s">
        <v>2033</v>
      </c>
      <c r="F1462" s="221" t="s">
        <v>2034</v>
      </c>
      <c r="G1462" s="222" t="s">
        <v>355</v>
      </c>
      <c r="H1462" s="223">
        <v>14</v>
      </c>
      <c r="I1462" s="224"/>
      <c r="J1462" s="225">
        <f>ROUND(I1462*H1462,2)</f>
        <v>0</v>
      </c>
      <c r="K1462" s="221" t="s">
        <v>160</v>
      </c>
      <c r="L1462" s="45"/>
      <c r="M1462" s="226" t="s">
        <v>1</v>
      </c>
      <c r="N1462" s="227" t="s">
        <v>43</v>
      </c>
      <c r="O1462" s="92"/>
      <c r="P1462" s="228">
        <f>O1462*H1462</f>
        <v>0</v>
      </c>
      <c r="Q1462" s="228">
        <v>0</v>
      </c>
      <c r="R1462" s="228">
        <f>Q1462*H1462</f>
        <v>0</v>
      </c>
      <c r="S1462" s="228">
        <v>0</v>
      </c>
      <c r="T1462" s="229">
        <f>S1462*H1462</f>
        <v>0</v>
      </c>
      <c r="U1462" s="39"/>
      <c r="V1462" s="39"/>
      <c r="W1462" s="39"/>
      <c r="X1462" s="39"/>
      <c r="Y1462" s="39"/>
      <c r="Z1462" s="39"/>
      <c r="AA1462" s="39"/>
      <c r="AB1462" s="39"/>
      <c r="AC1462" s="39"/>
      <c r="AD1462" s="39"/>
      <c r="AE1462" s="39"/>
      <c r="AR1462" s="230" t="s">
        <v>240</v>
      </c>
      <c r="AT1462" s="230" t="s">
        <v>156</v>
      </c>
      <c r="AU1462" s="230" t="s">
        <v>88</v>
      </c>
      <c r="AY1462" s="18" t="s">
        <v>153</v>
      </c>
      <c r="BE1462" s="231">
        <f>IF(N1462="základní",J1462,0)</f>
        <v>0</v>
      </c>
      <c r="BF1462" s="231">
        <f>IF(N1462="snížená",J1462,0)</f>
        <v>0</v>
      </c>
      <c r="BG1462" s="231">
        <f>IF(N1462="zákl. přenesená",J1462,0)</f>
        <v>0</v>
      </c>
      <c r="BH1462" s="231">
        <f>IF(N1462="sníž. přenesená",J1462,0)</f>
        <v>0</v>
      </c>
      <c r="BI1462" s="231">
        <f>IF(N1462="nulová",J1462,0)</f>
        <v>0</v>
      </c>
      <c r="BJ1462" s="18" t="s">
        <v>86</v>
      </c>
      <c r="BK1462" s="231">
        <f>ROUND(I1462*H1462,2)</f>
        <v>0</v>
      </c>
      <c r="BL1462" s="18" t="s">
        <v>240</v>
      </c>
      <c r="BM1462" s="230" t="s">
        <v>2044</v>
      </c>
    </row>
    <row r="1463" s="13" customFormat="1">
      <c r="A1463" s="13"/>
      <c r="B1463" s="232"/>
      <c r="C1463" s="233"/>
      <c r="D1463" s="234" t="s">
        <v>163</v>
      </c>
      <c r="E1463" s="235" t="s">
        <v>1</v>
      </c>
      <c r="F1463" s="236" t="s">
        <v>2045</v>
      </c>
      <c r="G1463" s="233"/>
      <c r="H1463" s="237">
        <v>14</v>
      </c>
      <c r="I1463" s="238"/>
      <c r="J1463" s="233"/>
      <c r="K1463" s="233"/>
      <c r="L1463" s="239"/>
      <c r="M1463" s="240"/>
      <c r="N1463" s="241"/>
      <c r="O1463" s="241"/>
      <c r="P1463" s="241"/>
      <c r="Q1463" s="241"/>
      <c r="R1463" s="241"/>
      <c r="S1463" s="241"/>
      <c r="T1463" s="242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3" t="s">
        <v>163</v>
      </c>
      <c r="AU1463" s="243" t="s">
        <v>88</v>
      </c>
      <c r="AV1463" s="13" t="s">
        <v>88</v>
      </c>
      <c r="AW1463" s="13" t="s">
        <v>35</v>
      </c>
      <c r="AX1463" s="13" t="s">
        <v>86</v>
      </c>
      <c r="AY1463" s="243" t="s">
        <v>153</v>
      </c>
    </row>
    <row r="1464" s="2" customFormat="1" ht="24.15" customHeight="1">
      <c r="A1464" s="39"/>
      <c r="B1464" s="40"/>
      <c r="C1464" s="219" t="s">
        <v>2046</v>
      </c>
      <c r="D1464" s="219" t="s">
        <v>156</v>
      </c>
      <c r="E1464" s="220" t="s">
        <v>2047</v>
      </c>
      <c r="F1464" s="221" t="s">
        <v>2048</v>
      </c>
      <c r="G1464" s="222" t="s">
        <v>196</v>
      </c>
      <c r="H1464" s="223">
        <v>34.200000000000003</v>
      </c>
      <c r="I1464" s="224"/>
      <c r="J1464" s="225">
        <f>ROUND(I1464*H1464,2)</f>
        <v>0</v>
      </c>
      <c r="K1464" s="221" t="s">
        <v>160</v>
      </c>
      <c r="L1464" s="45"/>
      <c r="M1464" s="226" t="s">
        <v>1</v>
      </c>
      <c r="N1464" s="227" t="s">
        <v>43</v>
      </c>
      <c r="O1464" s="92"/>
      <c r="P1464" s="228">
        <f>O1464*H1464</f>
        <v>0</v>
      </c>
      <c r="Q1464" s="228">
        <v>0.0053499999999999997</v>
      </c>
      <c r="R1464" s="228">
        <f>Q1464*H1464</f>
        <v>0.18296999999999999</v>
      </c>
      <c r="S1464" s="228">
        <v>0</v>
      </c>
      <c r="T1464" s="229">
        <f>S1464*H1464</f>
        <v>0</v>
      </c>
      <c r="U1464" s="39"/>
      <c r="V1464" s="39"/>
      <c r="W1464" s="39"/>
      <c r="X1464" s="39"/>
      <c r="Y1464" s="39"/>
      <c r="Z1464" s="39"/>
      <c r="AA1464" s="39"/>
      <c r="AB1464" s="39"/>
      <c r="AC1464" s="39"/>
      <c r="AD1464" s="39"/>
      <c r="AE1464" s="39"/>
      <c r="AR1464" s="230" t="s">
        <v>240</v>
      </c>
      <c r="AT1464" s="230" t="s">
        <v>156</v>
      </c>
      <c r="AU1464" s="230" t="s">
        <v>88</v>
      </c>
      <c r="AY1464" s="18" t="s">
        <v>153</v>
      </c>
      <c r="BE1464" s="231">
        <f>IF(N1464="základní",J1464,0)</f>
        <v>0</v>
      </c>
      <c r="BF1464" s="231">
        <f>IF(N1464="snížená",J1464,0)</f>
        <v>0</v>
      </c>
      <c r="BG1464" s="231">
        <f>IF(N1464="zákl. přenesená",J1464,0)</f>
        <v>0</v>
      </c>
      <c r="BH1464" s="231">
        <f>IF(N1464="sníž. přenesená",J1464,0)</f>
        <v>0</v>
      </c>
      <c r="BI1464" s="231">
        <f>IF(N1464="nulová",J1464,0)</f>
        <v>0</v>
      </c>
      <c r="BJ1464" s="18" t="s">
        <v>86</v>
      </c>
      <c r="BK1464" s="231">
        <f>ROUND(I1464*H1464,2)</f>
        <v>0</v>
      </c>
      <c r="BL1464" s="18" t="s">
        <v>240</v>
      </c>
      <c r="BM1464" s="230" t="s">
        <v>2049</v>
      </c>
    </row>
    <row r="1465" s="15" customFormat="1">
      <c r="A1465" s="15"/>
      <c r="B1465" s="258"/>
      <c r="C1465" s="259"/>
      <c r="D1465" s="234" t="s">
        <v>163</v>
      </c>
      <c r="E1465" s="260" t="s">
        <v>1</v>
      </c>
      <c r="F1465" s="261" t="s">
        <v>2007</v>
      </c>
      <c r="G1465" s="259"/>
      <c r="H1465" s="260" t="s">
        <v>1</v>
      </c>
      <c r="I1465" s="262"/>
      <c r="J1465" s="259"/>
      <c r="K1465" s="259"/>
      <c r="L1465" s="263"/>
      <c r="M1465" s="264"/>
      <c r="N1465" s="265"/>
      <c r="O1465" s="265"/>
      <c r="P1465" s="265"/>
      <c r="Q1465" s="265"/>
      <c r="R1465" s="265"/>
      <c r="S1465" s="265"/>
      <c r="T1465" s="266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T1465" s="267" t="s">
        <v>163</v>
      </c>
      <c r="AU1465" s="267" t="s">
        <v>88</v>
      </c>
      <c r="AV1465" s="15" t="s">
        <v>86</v>
      </c>
      <c r="AW1465" s="15" t="s">
        <v>35</v>
      </c>
      <c r="AX1465" s="15" t="s">
        <v>78</v>
      </c>
      <c r="AY1465" s="267" t="s">
        <v>153</v>
      </c>
    </row>
    <row r="1466" s="15" customFormat="1">
      <c r="A1466" s="15"/>
      <c r="B1466" s="258"/>
      <c r="C1466" s="259"/>
      <c r="D1466" s="234" t="s">
        <v>163</v>
      </c>
      <c r="E1466" s="260" t="s">
        <v>1</v>
      </c>
      <c r="F1466" s="261" t="s">
        <v>1266</v>
      </c>
      <c r="G1466" s="259"/>
      <c r="H1466" s="260" t="s">
        <v>1</v>
      </c>
      <c r="I1466" s="262"/>
      <c r="J1466" s="259"/>
      <c r="K1466" s="259"/>
      <c r="L1466" s="263"/>
      <c r="M1466" s="264"/>
      <c r="N1466" s="265"/>
      <c r="O1466" s="265"/>
      <c r="P1466" s="265"/>
      <c r="Q1466" s="265"/>
      <c r="R1466" s="265"/>
      <c r="S1466" s="265"/>
      <c r="T1466" s="266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67" t="s">
        <v>163</v>
      </c>
      <c r="AU1466" s="267" t="s">
        <v>88</v>
      </c>
      <c r="AV1466" s="15" t="s">
        <v>86</v>
      </c>
      <c r="AW1466" s="15" t="s">
        <v>35</v>
      </c>
      <c r="AX1466" s="15" t="s">
        <v>78</v>
      </c>
      <c r="AY1466" s="267" t="s">
        <v>153</v>
      </c>
    </row>
    <row r="1467" s="13" customFormat="1">
      <c r="A1467" s="13"/>
      <c r="B1467" s="232"/>
      <c r="C1467" s="233"/>
      <c r="D1467" s="234" t="s">
        <v>163</v>
      </c>
      <c r="E1467" s="235" t="s">
        <v>1</v>
      </c>
      <c r="F1467" s="236" t="s">
        <v>2030</v>
      </c>
      <c r="G1467" s="233"/>
      <c r="H1467" s="237">
        <v>0</v>
      </c>
      <c r="I1467" s="238"/>
      <c r="J1467" s="233"/>
      <c r="K1467" s="233"/>
      <c r="L1467" s="239"/>
      <c r="M1467" s="240"/>
      <c r="N1467" s="241"/>
      <c r="O1467" s="241"/>
      <c r="P1467" s="241"/>
      <c r="Q1467" s="241"/>
      <c r="R1467" s="241"/>
      <c r="S1467" s="241"/>
      <c r="T1467" s="242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3" t="s">
        <v>163</v>
      </c>
      <c r="AU1467" s="243" t="s">
        <v>88</v>
      </c>
      <c r="AV1467" s="13" t="s">
        <v>88</v>
      </c>
      <c r="AW1467" s="13" t="s">
        <v>35</v>
      </c>
      <c r="AX1467" s="13" t="s">
        <v>78</v>
      </c>
      <c r="AY1467" s="243" t="s">
        <v>153</v>
      </c>
    </row>
    <row r="1468" s="13" customFormat="1">
      <c r="A1468" s="13"/>
      <c r="B1468" s="232"/>
      <c r="C1468" s="233"/>
      <c r="D1468" s="234" t="s">
        <v>163</v>
      </c>
      <c r="E1468" s="235" t="s">
        <v>1</v>
      </c>
      <c r="F1468" s="236" t="s">
        <v>2050</v>
      </c>
      <c r="G1468" s="233"/>
      <c r="H1468" s="237">
        <v>34.200000000000003</v>
      </c>
      <c r="I1468" s="238"/>
      <c r="J1468" s="233"/>
      <c r="K1468" s="233"/>
      <c r="L1468" s="239"/>
      <c r="M1468" s="240"/>
      <c r="N1468" s="241"/>
      <c r="O1468" s="241"/>
      <c r="P1468" s="241"/>
      <c r="Q1468" s="241"/>
      <c r="R1468" s="241"/>
      <c r="S1468" s="241"/>
      <c r="T1468" s="242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43" t="s">
        <v>163</v>
      </c>
      <c r="AU1468" s="243" t="s">
        <v>88</v>
      </c>
      <c r="AV1468" s="13" t="s">
        <v>88</v>
      </c>
      <c r="AW1468" s="13" t="s">
        <v>35</v>
      </c>
      <c r="AX1468" s="13" t="s">
        <v>78</v>
      </c>
      <c r="AY1468" s="243" t="s">
        <v>153</v>
      </c>
    </row>
    <row r="1469" s="14" customFormat="1">
      <c r="A1469" s="14"/>
      <c r="B1469" s="244"/>
      <c r="C1469" s="245"/>
      <c r="D1469" s="234" t="s">
        <v>163</v>
      </c>
      <c r="E1469" s="246" t="s">
        <v>1</v>
      </c>
      <c r="F1469" s="247" t="s">
        <v>167</v>
      </c>
      <c r="G1469" s="245"/>
      <c r="H1469" s="248">
        <v>34.200000000000003</v>
      </c>
      <c r="I1469" s="249"/>
      <c r="J1469" s="245"/>
      <c r="K1469" s="245"/>
      <c r="L1469" s="250"/>
      <c r="M1469" s="251"/>
      <c r="N1469" s="252"/>
      <c r="O1469" s="252"/>
      <c r="P1469" s="252"/>
      <c r="Q1469" s="252"/>
      <c r="R1469" s="252"/>
      <c r="S1469" s="252"/>
      <c r="T1469" s="253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4" t="s">
        <v>163</v>
      </c>
      <c r="AU1469" s="254" t="s">
        <v>88</v>
      </c>
      <c r="AV1469" s="14" t="s">
        <v>161</v>
      </c>
      <c r="AW1469" s="14" t="s">
        <v>35</v>
      </c>
      <c r="AX1469" s="14" t="s">
        <v>86</v>
      </c>
      <c r="AY1469" s="254" t="s">
        <v>153</v>
      </c>
    </row>
    <row r="1470" s="2" customFormat="1" ht="37.8" customHeight="1">
      <c r="A1470" s="39"/>
      <c r="B1470" s="40"/>
      <c r="C1470" s="219" t="s">
        <v>2051</v>
      </c>
      <c r="D1470" s="219" t="s">
        <v>156</v>
      </c>
      <c r="E1470" s="220" t="s">
        <v>2052</v>
      </c>
      <c r="F1470" s="221" t="s">
        <v>2053</v>
      </c>
      <c r="G1470" s="222" t="s">
        <v>355</v>
      </c>
      <c r="H1470" s="223">
        <v>36</v>
      </c>
      <c r="I1470" s="224"/>
      <c r="J1470" s="225">
        <f>ROUND(I1470*H1470,2)</f>
        <v>0</v>
      </c>
      <c r="K1470" s="221" t="s">
        <v>160</v>
      </c>
      <c r="L1470" s="45"/>
      <c r="M1470" s="226" t="s">
        <v>1</v>
      </c>
      <c r="N1470" s="227" t="s">
        <v>43</v>
      </c>
      <c r="O1470" s="92"/>
      <c r="P1470" s="228">
        <f>O1470*H1470</f>
        <v>0</v>
      </c>
      <c r="Q1470" s="228">
        <v>0</v>
      </c>
      <c r="R1470" s="228">
        <f>Q1470*H1470</f>
        <v>0</v>
      </c>
      <c r="S1470" s="228">
        <v>0</v>
      </c>
      <c r="T1470" s="229">
        <f>S1470*H1470</f>
        <v>0</v>
      </c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39"/>
      <c r="AE1470" s="39"/>
      <c r="AR1470" s="230" t="s">
        <v>240</v>
      </c>
      <c r="AT1470" s="230" t="s">
        <v>156</v>
      </c>
      <c r="AU1470" s="230" t="s">
        <v>88</v>
      </c>
      <c r="AY1470" s="18" t="s">
        <v>153</v>
      </c>
      <c r="BE1470" s="231">
        <f>IF(N1470="základní",J1470,0)</f>
        <v>0</v>
      </c>
      <c r="BF1470" s="231">
        <f>IF(N1470="snížená",J1470,0)</f>
        <v>0</v>
      </c>
      <c r="BG1470" s="231">
        <f>IF(N1470="zákl. přenesená",J1470,0)</f>
        <v>0</v>
      </c>
      <c r="BH1470" s="231">
        <f>IF(N1470="sníž. přenesená",J1470,0)</f>
        <v>0</v>
      </c>
      <c r="BI1470" s="231">
        <f>IF(N1470="nulová",J1470,0)</f>
        <v>0</v>
      </c>
      <c r="BJ1470" s="18" t="s">
        <v>86</v>
      </c>
      <c r="BK1470" s="231">
        <f>ROUND(I1470*H1470,2)</f>
        <v>0</v>
      </c>
      <c r="BL1470" s="18" t="s">
        <v>240</v>
      </c>
      <c r="BM1470" s="230" t="s">
        <v>2054</v>
      </c>
    </row>
    <row r="1471" s="13" customFormat="1">
      <c r="A1471" s="13"/>
      <c r="B1471" s="232"/>
      <c r="C1471" s="233"/>
      <c r="D1471" s="234" t="s">
        <v>163</v>
      </c>
      <c r="E1471" s="235" t="s">
        <v>1</v>
      </c>
      <c r="F1471" s="236" t="s">
        <v>2055</v>
      </c>
      <c r="G1471" s="233"/>
      <c r="H1471" s="237">
        <v>36</v>
      </c>
      <c r="I1471" s="238"/>
      <c r="J1471" s="233"/>
      <c r="K1471" s="233"/>
      <c r="L1471" s="239"/>
      <c r="M1471" s="240"/>
      <c r="N1471" s="241"/>
      <c r="O1471" s="241"/>
      <c r="P1471" s="241"/>
      <c r="Q1471" s="241"/>
      <c r="R1471" s="241"/>
      <c r="S1471" s="241"/>
      <c r="T1471" s="242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3" t="s">
        <v>163</v>
      </c>
      <c r="AU1471" s="243" t="s">
        <v>88</v>
      </c>
      <c r="AV1471" s="13" t="s">
        <v>88</v>
      </c>
      <c r="AW1471" s="13" t="s">
        <v>35</v>
      </c>
      <c r="AX1471" s="13" t="s">
        <v>86</v>
      </c>
      <c r="AY1471" s="243" t="s">
        <v>153</v>
      </c>
    </row>
    <row r="1472" s="2" customFormat="1" ht="24.15" customHeight="1">
      <c r="A1472" s="39"/>
      <c r="B1472" s="40"/>
      <c r="C1472" s="219" t="s">
        <v>2056</v>
      </c>
      <c r="D1472" s="219" t="s">
        <v>156</v>
      </c>
      <c r="E1472" s="220" t="s">
        <v>2057</v>
      </c>
      <c r="F1472" s="221" t="s">
        <v>2058</v>
      </c>
      <c r="G1472" s="222" t="s">
        <v>250</v>
      </c>
      <c r="H1472" s="223">
        <v>1.2110000000000001</v>
      </c>
      <c r="I1472" s="224"/>
      <c r="J1472" s="225">
        <f>ROUND(I1472*H1472,2)</f>
        <v>0</v>
      </c>
      <c r="K1472" s="221" t="s">
        <v>160</v>
      </c>
      <c r="L1472" s="45"/>
      <c r="M1472" s="226" t="s">
        <v>1</v>
      </c>
      <c r="N1472" s="227" t="s">
        <v>43</v>
      </c>
      <c r="O1472" s="92"/>
      <c r="P1472" s="228">
        <f>O1472*H1472</f>
        <v>0</v>
      </c>
      <c r="Q1472" s="228">
        <v>0</v>
      </c>
      <c r="R1472" s="228">
        <f>Q1472*H1472</f>
        <v>0</v>
      </c>
      <c r="S1472" s="228">
        <v>0</v>
      </c>
      <c r="T1472" s="229">
        <f>S1472*H1472</f>
        <v>0</v>
      </c>
      <c r="U1472" s="39"/>
      <c r="V1472" s="39"/>
      <c r="W1472" s="39"/>
      <c r="X1472" s="39"/>
      <c r="Y1472" s="39"/>
      <c r="Z1472" s="39"/>
      <c r="AA1472" s="39"/>
      <c r="AB1472" s="39"/>
      <c r="AC1472" s="39"/>
      <c r="AD1472" s="39"/>
      <c r="AE1472" s="39"/>
      <c r="AR1472" s="230" t="s">
        <v>240</v>
      </c>
      <c r="AT1472" s="230" t="s">
        <v>156</v>
      </c>
      <c r="AU1472" s="230" t="s">
        <v>88</v>
      </c>
      <c r="AY1472" s="18" t="s">
        <v>153</v>
      </c>
      <c r="BE1472" s="231">
        <f>IF(N1472="základní",J1472,0)</f>
        <v>0</v>
      </c>
      <c r="BF1472" s="231">
        <f>IF(N1472="snížená",J1472,0)</f>
        <v>0</v>
      </c>
      <c r="BG1472" s="231">
        <f>IF(N1472="zákl. přenesená",J1472,0)</f>
        <v>0</v>
      </c>
      <c r="BH1472" s="231">
        <f>IF(N1472="sníž. přenesená",J1472,0)</f>
        <v>0</v>
      </c>
      <c r="BI1472" s="231">
        <f>IF(N1472="nulová",J1472,0)</f>
        <v>0</v>
      </c>
      <c r="BJ1472" s="18" t="s">
        <v>86</v>
      </c>
      <c r="BK1472" s="231">
        <f>ROUND(I1472*H1472,2)</f>
        <v>0</v>
      </c>
      <c r="BL1472" s="18" t="s">
        <v>240</v>
      </c>
      <c r="BM1472" s="230" t="s">
        <v>2059</v>
      </c>
    </row>
    <row r="1473" s="12" customFormat="1" ht="22.8" customHeight="1">
      <c r="A1473" s="12"/>
      <c r="B1473" s="203"/>
      <c r="C1473" s="204"/>
      <c r="D1473" s="205" t="s">
        <v>77</v>
      </c>
      <c r="E1473" s="217" t="s">
        <v>363</v>
      </c>
      <c r="F1473" s="217" t="s">
        <v>364</v>
      </c>
      <c r="G1473" s="204"/>
      <c r="H1473" s="204"/>
      <c r="I1473" s="207"/>
      <c r="J1473" s="218">
        <f>BK1473</f>
        <v>0</v>
      </c>
      <c r="K1473" s="204"/>
      <c r="L1473" s="209"/>
      <c r="M1473" s="210"/>
      <c r="N1473" s="211"/>
      <c r="O1473" s="211"/>
      <c r="P1473" s="212">
        <f>SUM(P1474:P1735)</f>
        <v>0</v>
      </c>
      <c r="Q1473" s="211"/>
      <c r="R1473" s="212">
        <f>SUM(R1474:R1735)</f>
        <v>2.4349326999999996</v>
      </c>
      <c r="S1473" s="211"/>
      <c r="T1473" s="213">
        <f>SUM(T1474:T1735)</f>
        <v>0</v>
      </c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R1473" s="214" t="s">
        <v>88</v>
      </c>
      <c r="AT1473" s="215" t="s">
        <v>77</v>
      </c>
      <c r="AU1473" s="215" t="s">
        <v>86</v>
      </c>
      <c r="AY1473" s="214" t="s">
        <v>153</v>
      </c>
      <c r="BK1473" s="216">
        <f>SUM(BK1474:BK1735)</f>
        <v>0</v>
      </c>
    </row>
    <row r="1474" s="2" customFormat="1" ht="24.15" customHeight="1">
      <c r="A1474" s="39"/>
      <c r="B1474" s="40"/>
      <c r="C1474" s="219" t="s">
        <v>2060</v>
      </c>
      <c r="D1474" s="219" t="s">
        <v>156</v>
      </c>
      <c r="E1474" s="220" t="s">
        <v>2061</v>
      </c>
      <c r="F1474" s="221" t="s">
        <v>2062</v>
      </c>
      <c r="G1474" s="222" t="s">
        <v>355</v>
      </c>
      <c r="H1474" s="223">
        <v>6</v>
      </c>
      <c r="I1474" s="224"/>
      <c r="J1474" s="225">
        <f>ROUND(I1474*H1474,2)</f>
        <v>0</v>
      </c>
      <c r="K1474" s="221" t="s">
        <v>160</v>
      </c>
      <c r="L1474" s="45"/>
      <c r="M1474" s="226" t="s">
        <v>1</v>
      </c>
      <c r="N1474" s="227" t="s">
        <v>43</v>
      </c>
      <c r="O1474" s="92"/>
      <c r="P1474" s="228">
        <f>O1474*H1474</f>
        <v>0</v>
      </c>
      <c r="Q1474" s="228">
        <v>0</v>
      </c>
      <c r="R1474" s="228">
        <f>Q1474*H1474</f>
        <v>0</v>
      </c>
      <c r="S1474" s="228">
        <v>0</v>
      </c>
      <c r="T1474" s="229">
        <f>S1474*H1474</f>
        <v>0</v>
      </c>
      <c r="U1474" s="39"/>
      <c r="V1474" s="39"/>
      <c r="W1474" s="39"/>
      <c r="X1474" s="39"/>
      <c r="Y1474" s="39"/>
      <c r="Z1474" s="39"/>
      <c r="AA1474" s="39"/>
      <c r="AB1474" s="39"/>
      <c r="AC1474" s="39"/>
      <c r="AD1474" s="39"/>
      <c r="AE1474" s="39"/>
      <c r="AR1474" s="230" t="s">
        <v>240</v>
      </c>
      <c r="AT1474" s="230" t="s">
        <v>156</v>
      </c>
      <c r="AU1474" s="230" t="s">
        <v>88</v>
      </c>
      <c r="AY1474" s="18" t="s">
        <v>153</v>
      </c>
      <c r="BE1474" s="231">
        <f>IF(N1474="základní",J1474,0)</f>
        <v>0</v>
      </c>
      <c r="BF1474" s="231">
        <f>IF(N1474="snížená",J1474,0)</f>
        <v>0</v>
      </c>
      <c r="BG1474" s="231">
        <f>IF(N1474="zákl. přenesená",J1474,0)</f>
        <v>0</v>
      </c>
      <c r="BH1474" s="231">
        <f>IF(N1474="sníž. přenesená",J1474,0)</f>
        <v>0</v>
      </c>
      <c r="BI1474" s="231">
        <f>IF(N1474="nulová",J1474,0)</f>
        <v>0</v>
      </c>
      <c r="BJ1474" s="18" t="s">
        <v>86</v>
      </c>
      <c r="BK1474" s="231">
        <f>ROUND(I1474*H1474,2)</f>
        <v>0</v>
      </c>
      <c r="BL1474" s="18" t="s">
        <v>240</v>
      </c>
      <c r="BM1474" s="230" t="s">
        <v>2063</v>
      </c>
    </row>
    <row r="1475" s="13" customFormat="1">
      <c r="A1475" s="13"/>
      <c r="B1475" s="232"/>
      <c r="C1475" s="233"/>
      <c r="D1475" s="234" t="s">
        <v>163</v>
      </c>
      <c r="E1475" s="235" t="s">
        <v>1</v>
      </c>
      <c r="F1475" s="236" t="s">
        <v>2064</v>
      </c>
      <c r="G1475" s="233"/>
      <c r="H1475" s="237">
        <v>6</v>
      </c>
      <c r="I1475" s="238"/>
      <c r="J1475" s="233"/>
      <c r="K1475" s="233"/>
      <c r="L1475" s="239"/>
      <c r="M1475" s="240"/>
      <c r="N1475" s="241"/>
      <c r="O1475" s="241"/>
      <c r="P1475" s="241"/>
      <c r="Q1475" s="241"/>
      <c r="R1475" s="241"/>
      <c r="S1475" s="241"/>
      <c r="T1475" s="242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3" t="s">
        <v>163</v>
      </c>
      <c r="AU1475" s="243" t="s">
        <v>88</v>
      </c>
      <c r="AV1475" s="13" t="s">
        <v>88</v>
      </c>
      <c r="AW1475" s="13" t="s">
        <v>35</v>
      </c>
      <c r="AX1475" s="13" t="s">
        <v>86</v>
      </c>
      <c r="AY1475" s="243" t="s">
        <v>153</v>
      </c>
    </row>
    <row r="1476" s="2" customFormat="1" ht="21.75" customHeight="1">
      <c r="A1476" s="39"/>
      <c r="B1476" s="40"/>
      <c r="C1476" s="268" t="s">
        <v>2065</v>
      </c>
      <c r="D1476" s="268" t="s">
        <v>509</v>
      </c>
      <c r="E1476" s="269" t="s">
        <v>2066</v>
      </c>
      <c r="F1476" s="270" t="s">
        <v>2067</v>
      </c>
      <c r="G1476" s="271" t="s">
        <v>355</v>
      </c>
      <c r="H1476" s="272">
        <v>6</v>
      </c>
      <c r="I1476" s="273"/>
      <c r="J1476" s="274">
        <f>ROUND(I1476*H1476,2)</f>
        <v>0</v>
      </c>
      <c r="K1476" s="270" t="s">
        <v>1</v>
      </c>
      <c r="L1476" s="275"/>
      <c r="M1476" s="276" t="s">
        <v>1</v>
      </c>
      <c r="N1476" s="277" t="s">
        <v>43</v>
      </c>
      <c r="O1476" s="92"/>
      <c r="P1476" s="228">
        <f>O1476*H1476</f>
        <v>0</v>
      </c>
      <c r="Q1476" s="228">
        <v>0.017500000000000002</v>
      </c>
      <c r="R1476" s="228">
        <f>Q1476*H1476</f>
        <v>0.10500000000000001</v>
      </c>
      <c r="S1476" s="228">
        <v>0</v>
      </c>
      <c r="T1476" s="229">
        <f>S1476*H1476</f>
        <v>0</v>
      </c>
      <c r="U1476" s="39"/>
      <c r="V1476" s="39"/>
      <c r="W1476" s="39"/>
      <c r="X1476" s="39"/>
      <c r="Y1476" s="39"/>
      <c r="Z1476" s="39"/>
      <c r="AA1476" s="39"/>
      <c r="AB1476" s="39"/>
      <c r="AC1476" s="39"/>
      <c r="AD1476" s="39"/>
      <c r="AE1476" s="39"/>
      <c r="AR1476" s="230" t="s">
        <v>332</v>
      </c>
      <c r="AT1476" s="230" t="s">
        <v>509</v>
      </c>
      <c r="AU1476" s="230" t="s">
        <v>88</v>
      </c>
      <c r="AY1476" s="18" t="s">
        <v>153</v>
      </c>
      <c r="BE1476" s="231">
        <f>IF(N1476="základní",J1476,0)</f>
        <v>0</v>
      </c>
      <c r="BF1476" s="231">
        <f>IF(N1476="snížená",J1476,0)</f>
        <v>0</v>
      </c>
      <c r="BG1476" s="231">
        <f>IF(N1476="zákl. přenesená",J1476,0)</f>
        <v>0</v>
      </c>
      <c r="BH1476" s="231">
        <f>IF(N1476="sníž. přenesená",J1476,0)</f>
        <v>0</v>
      </c>
      <c r="BI1476" s="231">
        <f>IF(N1476="nulová",J1476,0)</f>
        <v>0</v>
      </c>
      <c r="BJ1476" s="18" t="s">
        <v>86</v>
      </c>
      <c r="BK1476" s="231">
        <f>ROUND(I1476*H1476,2)</f>
        <v>0</v>
      </c>
      <c r="BL1476" s="18" t="s">
        <v>240</v>
      </c>
      <c r="BM1476" s="230" t="s">
        <v>2068</v>
      </c>
    </row>
    <row r="1477" s="15" customFormat="1">
      <c r="A1477" s="15"/>
      <c r="B1477" s="258"/>
      <c r="C1477" s="259"/>
      <c r="D1477" s="234" t="s">
        <v>163</v>
      </c>
      <c r="E1477" s="260" t="s">
        <v>1</v>
      </c>
      <c r="F1477" s="261" t="s">
        <v>2069</v>
      </c>
      <c r="G1477" s="259"/>
      <c r="H1477" s="260" t="s">
        <v>1</v>
      </c>
      <c r="I1477" s="262"/>
      <c r="J1477" s="259"/>
      <c r="K1477" s="259"/>
      <c r="L1477" s="263"/>
      <c r="M1477" s="264"/>
      <c r="N1477" s="265"/>
      <c r="O1477" s="265"/>
      <c r="P1477" s="265"/>
      <c r="Q1477" s="265"/>
      <c r="R1477" s="265"/>
      <c r="S1477" s="265"/>
      <c r="T1477" s="266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T1477" s="267" t="s">
        <v>163</v>
      </c>
      <c r="AU1477" s="267" t="s">
        <v>88</v>
      </c>
      <c r="AV1477" s="15" t="s">
        <v>86</v>
      </c>
      <c r="AW1477" s="15" t="s">
        <v>35</v>
      </c>
      <c r="AX1477" s="15" t="s">
        <v>78</v>
      </c>
      <c r="AY1477" s="267" t="s">
        <v>153</v>
      </c>
    </row>
    <row r="1478" s="15" customFormat="1">
      <c r="A1478" s="15"/>
      <c r="B1478" s="258"/>
      <c r="C1478" s="259"/>
      <c r="D1478" s="234" t="s">
        <v>163</v>
      </c>
      <c r="E1478" s="260" t="s">
        <v>1</v>
      </c>
      <c r="F1478" s="261" t="s">
        <v>2070</v>
      </c>
      <c r="G1478" s="259"/>
      <c r="H1478" s="260" t="s">
        <v>1</v>
      </c>
      <c r="I1478" s="262"/>
      <c r="J1478" s="259"/>
      <c r="K1478" s="259"/>
      <c r="L1478" s="263"/>
      <c r="M1478" s="264"/>
      <c r="N1478" s="265"/>
      <c r="O1478" s="265"/>
      <c r="P1478" s="265"/>
      <c r="Q1478" s="265"/>
      <c r="R1478" s="265"/>
      <c r="S1478" s="265"/>
      <c r="T1478" s="266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67" t="s">
        <v>163</v>
      </c>
      <c r="AU1478" s="267" t="s">
        <v>88</v>
      </c>
      <c r="AV1478" s="15" t="s">
        <v>86</v>
      </c>
      <c r="AW1478" s="15" t="s">
        <v>35</v>
      </c>
      <c r="AX1478" s="15" t="s">
        <v>78</v>
      </c>
      <c r="AY1478" s="267" t="s">
        <v>153</v>
      </c>
    </row>
    <row r="1479" s="15" customFormat="1">
      <c r="A1479" s="15"/>
      <c r="B1479" s="258"/>
      <c r="C1479" s="259"/>
      <c r="D1479" s="234" t="s">
        <v>163</v>
      </c>
      <c r="E1479" s="260" t="s">
        <v>1</v>
      </c>
      <c r="F1479" s="261" t="s">
        <v>2071</v>
      </c>
      <c r="G1479" s="259"/>
      <c r="H1479" s="260" t="s">
        <v>1</v>
      </c>
      <c r="I1479" s="262"/>
      <c r="J1479" s="259"/>
      <c r="K1479" s="259"/>
      <c r="L1479" s="263"/>
      <c r="M1479" s="264"/>
      <c r="N1479" s="265"/>
      <c r="O1479" s="265"/>
      <c r="P1479" s="265"/>
      <c r="Q1479" s="265"/>
      <c r="R1479" s="265"/>
      <c r="S1479" s="265"/>
      <c r="T1479" s="266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T1479" s="267" t="s">
        <v>163</v>
      </c>
      <c r="AU1479" s="267" t="s">
        <v>88</v>
      </c>
      <c r="AV1479" s="15" t="s">
        <v>86</v>
      </c>
      <c r="AW1479" s="15" t="s">
        <v>35</v>
      </c>
      <c r="AX1479" s="15" t="s">
        <v>78</v>
      </c>
      <c r="AY1479" s="267" t="s">
        <v>153</v>
      </c>
    </row>
    <row r="1480" s="15" customFormat="1">
      <c r="A1480" s="15"/>
      <c r="B1480" s="258"/>
      <c r="C1480" s="259"/>
      <c r="D1480" s="234" t="s">
        <v>163</v>
      </c>
      <c r="E1480" s="260" t="s">
        <v>1</v>
      </c>
      <c r="F1480" s="261" t="s">
        <v>2072</v>
      </c>
      <c r="G1480" s="259"/>
      <c r="H1480" s="260" t="s">
        <v>1</v>
      </c>
      <c r="I1480" s="262"/>
      <c r="J1480" s="259"/>
      <c r="K1480" s="259"/>
      <c r="L1480" s="263"/>
      <c r="M1480" s="264"/>
      <c r="N1480" s="265"/>
      <c r="O1480" s="265"/>
      <c r="P1480" s="265"/>
      <c r="Q1480" s="265"/>
      <c r="R1480" s="265"/>
      <c r="S1480" s="265"/>
      <c r="T1480" s="266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67" t="s">
        <v>163</v>
      </c>
      <c r="AU1480" s="267" t="s">
        <v>88</v>
      </c>
      <c r="AV1480" s="15" t="s">
        <v>86</v>
      </c>
      <c r="AW1480" s="15" t="s">
        <v>35</v>
      </c>
      <c r="AX1480" s="15" t="s">
        <v>78</v>
      </c>
      <c r="AY1480" s="267" t="s">
        <v>153</v>
      </c>
    </row>
    <row r="1481" s="15" customFormat="1">
      <c r="A1481" s="15"/>
      <c r="B1481" s="258"/>
      <c r="C1481" s="259"/>
      <c r="D1481" s="234" t="s">
        <v>163</v>
      </c>
      <c r="E1481" s="260" t="s">
        <v>1</v>
      </c>
      <c r="F1481" s="261" t="s">
        <v>2073</v>
      </c>
      <c r="G1481" s="259"/>
      <c r="H1481" s="260" t="s">
        <v>1</v>
      </c>
      <c r="I1481" s="262"/>
      <c r="J1481" s="259"/>
      <c r="K1481" s="259"/>
      <c r="L1481" s="263"/>
      <c r="M1481" s="264"/>
      <c r="N1481" s="265"/>
      <c r="O1481" s="265"/>
      <c r="P1481" s="265"/>
      <c r="Q1481" s="265"/>
      <c r="R1481" s="265"/>
      <c r="S1481" s="265"/>
      <c r="T1481" s="266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T1481" s="267" t="s">
        <v>163</v>
      </c>
      <c r="AU1481" s="267" t="s">
        <v>88</v>
      </c>
      <c r="AV1481" s="15" t="s">
        <v>86</v>
      </c>
      <c r="AW1481" s="15" t="s">
        <v>35</v>
      </c>
      <c r="AX1481" s="15" t="s">
        <v>78</v>
      </c>
      <c r="AY1481" s="267" t="s">
        <v>153</v>
      </c>
    </row>
    <row r="1482" s="13" customFormat="1">
      <c r="A1482" s="13"/>
      <c r="B1482" s="232"/>
      <c r="C1482" s="233"/>
      <c r="D1482" s="234" t="s">
        <v>163</v>
      </c>
      <c r="E1482" s="235" t="s">
        <v>1</v>
      </c>
      <c r="F1482" s="236" t="s">
        <v>2074</v>
      </c>
      <c r="G1482" s="233"/>
      <c r="H1482" s="237">
        <v>1</v>
      </c>
      <c r="I1482" s="238"/>
      <c r="J1482" s="233"/>
      <c r="K1482" s="233"/>
      <c r="L1482" s="239"/>
      <c r="M1482" s="240"/>
      <c r="N1482" s="241"/>
      <c r="O1482" s="241"/>
      <c r="P1482" s="241"/>
      <c r="Q1482" s="241"/>
      <c r="R1482" s="241"/>
      <c r="S1482" s="241"/>
      <c r="T1482" s="242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3" t="s">
        <v>163</v>
      </c>
      <c r="AU1482" s="243" t="s">
        <v>88</v>
      </c>
      <c r="AV1482" s="13" t="s">
        <v>88</v>
      </c>
      <c r="AW1482" s="13" t="s">
        <v>35</v>
      </c>
      <c r="AX1482" s="13" t="s">
        <v>78</v>
      </c>
      <c r="AY1482" s="243" t="s">
        <v>153</v>
      </c>
    </row>
    <row r="1483" s="13" customFormat="1">
      <c r="A1483" s="13"/>
      <c r="B1483" s="232"/>
      <c r="C1483" s="233"/>
      <c r="D1483" s="234" t="s">
        <v>163</v>
      </c>
      <c r="E1483" s="235" t="s">
        <v>1</v>
      </c>
      <c r="F1483" s="236" t="s">
        <v>2075</v>
      </c>
      <c r="G1483" s="233"/>
      <c r="H1483" s="237">
        <v>1</v>
      </c>
      <c r="I1483" s="238"/>
      <c r="J1483" s="233"/>
      <c r="K1483" s="233"/>
      <c r="L1483" s="239"/>
      <c r="M1483" s="240"/>
      <c r="N1483" s="241"/>
      <c r="O1483" s="241"/>
      <c r="P1483" s="241"/>
      <c r="Q1483" s="241"/>
      <c r="R1483" s="241"/>
      <c r="S1483" s="241"/>
      <c r="T1483" s="242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3" t="s">
        <v>163</v>
      </c>
      <c r="AU1483" s="243" t="s">
        <v>88</v>
      </c>
      <c r="AV1483" s="13" t="s">
        <v>88</v>
      </c>
      <c r="AW1483" s="13" t="s">
        <v>35</v>
      </c>
      <c r="AX1483" s="13" t="s">
        <v>78</v>
      </c>
      <c r="AY1483" s="243" t="s">
        <v>153</v>
      </c>
    </row>
    <row r="1484" s="13" customFormat="1">
      <c r="A1484" s="13"/>
      <c r="B1484" s="232"/>
      <c r="C1484" s="233"/>
      <c r="D1484" s="234" t="s">
        <v>163</v>
      </c>
      <c r="E1484" s="235" t="s">
        <v>1</v>
      </c>
      <c r="F1484" s="236" t="s">
        <v>2076</v>
      </c>
      <c r="G1484" s="233"/>
      <c r="H1484" s="237">
        <v>1</v>
      </c>
      <c r="I1484" s="238"/>
      <c r="J1484" s="233"/>
      <c r="K1484" s="233"/>
      <c r="L1484" s="239"/>
      <c r="M1484" s="240"/>
      <c r="N1484" s="241"/>
      <c r="O1484" s="241"/>
      <c r="P1484" s="241"/>
      <c r="Q1484" s="241"/>
      <c r="R1484" s="241"/>
      <c r="S1484" s="241"/>
      <c r="T1484" s="242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3" t="s">
        <v>163</v>
      </c>
      <c r="AU1484" s="243" t="s">
        <v>88</v>
      </c>
      <c r="AV1484" s="13" t="s">
        <v>88</v>
      </c>
      <c r="AW1484" s="13" t="s">
        <v>35</v>
      </c>
      <c r="AX1484" s="13" t="s">
        <v>78</v>
      </c>
      <c r="AY1484" s="243" t="s">
        <v>153</v>
      </c>
    </row>
    <row r="1485" s="13" customFormat="1">
      <c r="A1485" s="13"/>
      <c r="B1485" s="232"/>
      <c r="C1485" s="233"/>
      <c r="D1485" s="234" t="s">
        <v>163</v>
      </c>
      <c r="E1485" s="235" t="s">
        <v>1</v>
      </c>
      <c r="F1485" s="236" t="s">
        <v>2077</v>
      </c>
      <c r="G1485" s="233"/>
      <c r="H1485" s="237">
        <v>2</v>
      </c>
      <c r="I1485" s="238"/>
      <c r="J1485" s="233"/>
      <c r="K1485" s="233"/>
      <c r="L1485" s="239"/>
      <c r="M1485" s="240"/>
      <c r="N1485" s="241"/>
      <c r="O1485" s="241"/>
      <c r="P1485" s="241"/>
      <c r="Q1485" s="241"/>
      <c r="R1485" s="241"/>
      <c r="S1485" s="241"/>
      <c r="T1485" s="242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3" t="s">
        <v>163</v>
      </c>
      <c r="AU1485" s="243" t="s">
        <v>88</v>
      </c>
      <c r="AV1485" s="13" t="s">
        <v>88</v>
      </c>
      <c r="AW1485" s="13" t="s">
        <v>35</v>
      </c>
      <c r="AX1485" s="13" t="s">
        <v>78</v>
      </c>
      <c r="AY1485" s="243" t="s">
        <v>153</v>
      </c>
    </row>
    <row r="1486" s="13" customFormat="1">
      <c r="A1486" s="13"/>
      <c r="B1486" s="232"/>
      <c r="C1486" s="233"/>
      <c r="D1486" s="234" t="s">
        <v>163</v>
      </c>
      <c r="E1486" s="235" t="s">
        <v>1</v>
      </c>
      <c r="F1486" s="236" t="s">
        <v>2078</v>
      </c>
      <c r="G1486" s="233"/>
      <c r="H1486" s="237">
        <v>1</v>
      </c>
      <c r="I1486" s="238"/>
      <c r="J1486" s="233"/>
      <c r="K1486" s="233"/>
      <c r="L1486" s="239"/>
      <c r="M1486" s="240"/>
      <c r="N1486" s="241"/>
      <c r="O1486" s="241"/>
      <c r="P1486" s="241"/>
      <c r="Q1486" s="241"/>
      <c r="R1486" s="241"/>
      <c r="S1486" s="241"/>
      <c r="T1486" s="242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3" t="s">
        <v>163</v>
      </c>
      <c r="AU1486" s="243" t="s">
        <v>88</v>
      </c>
      <c r="AV1486" s="13" t="s">
        <v>88</v>
      </c>
      <c r="AW1486" s="13" t="s">
        <v>35</v>
      </c>
      <c r="AX1486" s="13" t="s">
        <v>78</v>
      </c>
      <c r="AY1486" s="243" t="s">
        <v>153</v>
      </c>
    </row>
    <row r="1487" s="14" customFormat="1">
      <c r="A1487" s="14"/>
      <c r="B1487" s="244"/>
      <c r="C1487" s="245"/>
      <c r="D1487" s="234" t="s">
        <v>163</v>
      </c>
      <c r="E1487" s="246" t="s">
        <v>1</v>
      </c>
      <c r="F1487" s="247" t="s">
        <v>167</v>
      </c>
      <c r="G1487" s="245"/>
      <c r="H1487" s="248">
        <v>6</v>
      </c>
      <c r="I1487" s="249"/>
      <c r="J1487" s="245"/>
      <c r="K1487" s="245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4" t="s">
        <v>163</v>
      </c>
      <c r="AU1487" s="254" t="s">
        <v>88</v>
      </c>
      <c r="AV1487" s="14" t="s">
        <v>161</v>
      </c>
      <c r="AW1487" s="14" t="s">
        <v>35</v>
      </c>
      <c r="AX1487" s="14" t="s">
        <v>86</v>
      </c>
      <c r="AY1487" s="254" t="s">
        <v>153</v>
      </c>
    </row>
    <row r="1488" s="2" customFormat="1" ht="24.15" customHeight="1">
      <c r="A1488" s="39"/>
      <c r="B1488" s="40"/>
      <c r="C1488" s="219" t="s">
        <v>2079</v>
      </c>
      <c r="D1488" s="219" t="s">
        <v>156</v>
      </c>
      <c r="E1488" s="220" t="s">
        <v>2080</v>
      </c>
      <c r="F1488" s="221" t="s">
        <v>2081</v>
      </c>
      <c r="G1488" s="222" t="s">
        <v>355</v>
      </c>
      <c r="H1488" s="223">
        <v>15</v>
      </c>
      <c r="I1488" s="224"/>
      <c r="J1488" s="225">
        <f>ROUND(I1488*H1488,2)</f>
        <v>0</v>
      </c>
      <c r="K1488" s="221" t="s">
        <v>160</v>
      </c>
      <c r="L1488" s="45"/>
      <c r="M1488" s="226" t="s">
        <v>1</v>
      </c>
      <c r="N1488" s="227" t="s">
        <v>43</v>
      </c>
      <c r="O1488" s="92"/>
      <c r="P1488" s="228">
        <f>O1488*H1488</f>
        <v>0</v>
      </c>
      <c r="Q1488" s="228">
        <v>0</v>
      </c>
      <c r="R1488" s="228">
        <f>Q1488*H1488</f>
        <v>0</v>
      </c>
      <c r="S1488" s="228">
        <v>0</v>
      </c>
      <c r="T1488" s="229">
        <f>S1488*H1488</f>
        <v>0</v>
      </c>
      <c r="U1488" s="39"/>
      <c r="V1488" s="39"/>
      <c r="W1488" s="39"/>
      <c r="X1488" s="39"/>
      <c r="Y1488" s="39"/>
      <c r="Z1488" s="39"/>
      <c r="AA1488" s="39"/>
      <c r="AB1488" s="39"/>
      <c r="AC1488" s="39"/>
      <c r="AD1488" s="39"/>
      <c r="AE1488" s="39"/>
      <c r="AR1488" s="230" t="s">
        <v>240</v>
      </c>
      <c r="AT1488" s="230" t="s">
        <v>156</v>
      </c>
      <c r="AU1488" s="230" t="s">
        <v>88</v>
      </c>
      <c r="AY1488" s="18" t="s">
        <v>153</v>
      </c>
      <c r="BE1488" s="231">
        <f>IF(N1488="základní",J1488,0)</f>
        <v>0</v>
      </c>
      <c r="BF1488" s="231">
        <f>IF(N1488="snížená",J1488,0)</f>
        <v>0</v>
      </c>
      <c r="BG1488" s="231">
        <f>IF(N1488="zákl. přenesená",J1488,0)</f>
        <v>0</v>
      </c>
      <c r="BH1488" s="231">
        <f>IF(N1488="sníž. přenesená",J1488,0)</f>
        <v>0</v>
      </c>
      <c r="BI1488" s="231">
        <f>IF(N1488="nulová",J1488,0)</f>
        <v>0</v>
      </c>
      <c r="BJ1488" s="18" t="s">
        <v>86</v>
      </c>
      <c r="BK1488" s="231">
        <f>ROUND(I1488*H1488,2)</f>
        <v>0</v>
      </c>
      <c r="BL1488" s="18" t="s">
        <v>240</v>
      </c>
      <c r="BM1488" s="230" t="s">
        <v>2082</v>
      </c>
    </row>
    <row r="1489" s="13" customFormat="1">
      <c r="A1489" s="13"/>
      <c r="B1489" s="232"/>
      <c r="C1489" s="233"/>
      <c r="D1489" s="234" t="s">
        <v>163</v>
      </c>
      <c r="E1489" s="235" t="s">
        <v>1</v>
      </c>
      <c r="F1489" s="236" t="s">
        <v>2083</v>
      </c>
      <c r="G1489" s="233"/>
      <c r="H1489" s="237">
        <v>5</v>
      </c>
      <c r="I1489" s="238"/>
      <c r="J1489" s="233"/>
      <c r="K1489" s="233"/>
      <c r="L1489" s="239"/>
      <c r="M1489" s="240"/>
      <c r="N1489" s="241"/>
      <c r="O1489" s="241"/>
      <c r="P1489" s="241"/>
      <c r="Q1489" s="241"/>
      <c r="R1489" s="241"/>
      <c r="S1489" s="241"/>
      <c r="T1489" s="242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3" t="s">
        <v>163</v>
      </c>
      <c r="AU1489" s="243" t="s">
        <v>88</v>
      </c>
      <c r="AV1489" s="13" t="s">
        <v>88</v>
      </c>
      <c r="AW1489" s="13" t="s">
        <v>35</v>
      </c>
      <c r="AX1489" s="13" t="s">
        <v>78</v>
      </c>
      <c r="AY1489" s="243" t="s">
        <v>153</v>
      </c>
    </row>
    <row r="1490" s="13" customFormat="1">
      <c r="A1490" s="13"/>
      <c r="B1490" s="232"/>
      <c r="C1490" s="233"/>
      <c r="D1490" s="234" t="s">
        <v>163</v>
      </c>
      <c r="E1490" s="235" t="s">
        <v>1</v>
      </c>
      <c r="F1490" s="236" t="s">
        <v>2084</v>
      </c>
      <c r="G1490" s="233"/>
      <c r="H1490" s="237">
        <v>4</v>
      </c>
      <c r="I1490" s="238"/>
      <c r="J1490" s="233"/>
      <c r="K1490" s="233"/>
      <c r="L1490" s="239"/>
      <c r="M1490" s="240"/>
      <c r="N1490" s="241"/>
      <c r="O1490" s="241"/>
      <c r="P1490" s="241"/>
      <c r="Q1490" s="241"/>
      <c r="R1490" s="241"/>
      <c r="S1490" s="241"/>
      <c r="T1490" s="242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3" t="s">
        <v>163</v>
      </c>
      <c r="AU1490" s="243" t="s">
        <v>88</v>
      </c>
      <c r="AV1490" s="13" t="s">
        <v>88</v>
      </c>
      <c r="AW1490" s="13" t="s">
        <v>35</v>
      </c>
      <c r="AX1490" s="13" t="s">
        <v>78</v>
      </c>
      <c r="AY1490" s="243" t="s">
        <v>153</v>
      </c>
    </row>
    <row r="1491" s="13" customFormat="1">
      <c r="A1491" s="13"/>
      <c r="B1491" s="232"/>
      <c r="C1491" s="233"/>
      <c r="D1491" s="234" t="s">
        <v>163</v>
      </c>
      <c r="E1491" s="235" t="s">
        <v>1</v>
      </c>
      <c r="F1491" s="236" t="s">
        <v>2085</v>
      </c>
      <c r="G1491" s="233"/>
      <c r="H1491" s="237">
        <v>6</v>
      </c>
      <c r="I1491" s="238"/>
      <c r="J1491" s="233"/>
      <c r="K1491" s="233"/>
      <c r="L1491" s="239"/>
      <c r="M1491" s="240"/>
      <c r="N1491" s="241"/>
      <c r="O1491" s="241"/>
      <c r="P1491" s="241"/>
      <c r="Q1491" s="241"/>
      <c r="R1491" s="241"/>
      <c r="S1491" s="241"/>
      <c r="T1491" s="242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3" t="s">
        <v>163</v>
      </c>
      <c r="AU1491" s="243" t="s">
        <v>88</v>
      </c>
      <c r="AV1491" s="13" t="s">
        <v>88</v>
      </c>
      <c r="AW1491" s="13" t="s">
        <v>35</v>
      </c>
      <c r="AX1491" s="13" t="s">
        <v>78</v>
      </c>
      <c r="AY1491" s="243" t="s">
        <v>153</v>
      </c>
    </row>
    <row r="1492" s="14" customFormat="1">
      <c r="A1492" s="14"/>
      <c r="B1492" s="244"/>
      <c r="C1492" s="245"/>
      <c r="D1492" s="234" t="s">
        <v>163</v>
      </c>
      <c r="E1492" s="246" t="s">
        <v>1</v>
      </c>
      <c r="F1492" s="247" t="s">
        <v>167</v>
      </c>
      <c r="G1492" s="245"/>
      <c r="H1492" s="248">
        <v>15</v>
      </c>
      <c r="I1492" s="249"/>
      <c r="J1492" s="245"/>
      <c r="K1492" s="245"/>
      <c r="L1492" s="250"/>
      <c r="M1492" s="251"/>
      <c r="N1492" s="252"/>
      <c r="O1492" s="252"/>
      <c r="P1492" s="252"/>
      <c r="Q1492" s="252"/>
      <c r="R1492" s="252"/>
      <c r="S1492" s="252"/>
      <c r="T1492" s="253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4" t="s">
        <v>163</v>
      </c>
      <c r="AU1492" s="254" t="s">
        <v>88</v>
      </c>
      <c r="AV1492" s="14" t="s">
        <v>161</v>
      </c>
      <c r="AW1492" s="14" t="s">
        <v>35</v>
      </c>
      <c r="AX1492" s="14" t="s">
        <v>86</v>
      </c>
      <c r="AY1492" s="254" t="s">
        <v>153</v>
      </c>
    </row>
    <row r="1493" s="2" customFormat="1" ht="21.75" customHeight="1">
      <c r="A1493" s="39"/>
      <c r="B1493" s="40"/>
      <c r="C1493" s="268" t="s">
        <v>2086</v>
      </c>
      <c r="D1493" s="268" t="s">
        <v>509</v>
      </c>
      <c r="E1493" s="269" t="s">
        <v>2087</v>
      </c>
      <c r="F1493" s="270" t="s">
        <v>2088</v>
      </c>
      <c r="G1493" s="271" t="s">
        <v>355</v>
      </c>
      <c r="H1493" s="272">
        <v>5</v>
      </c>
      <c r="I1493" s="273"/>
      <c r="J1493" s="274">
        <f>ROUND(I1493*H1493,2)</f>
        <v>0</v>
      </c>
      <c r="K1493" s="270" t="s">
        <v>1</v>
      </c>
      <c r="L1493" s="275"/>
      <c r="M1493" s="276" t="s">
        <v>1</v>
      </c>
      <c r="N1493" s="277" t="s">
        <v>43</v>
      </c>
      <c r="O1493" s="92"/>
      <c r="P1493" s="228">
        <f>O1493*H1493</f>
        <v>0</v>
      </c>
      <c r="Q1493" s="228">
        <v>0.020500000000000001</v>
      </c>
      <c r="R1493" s="228">
        <f>Q1493*H1493</f>
        <v>0.10250000000000001</v>
      </c>
      <c r="S1493" s="228">
        <v>0</v>
      </c>
      <c r="T1493" s="229">
        <f>S1493*H1493</f>
        <v>0</v>
      </c>
      <c r="U1493" s="39"/>
      <c r="V1493" s="39"/>
      <c r="W1493" s="39"/>
      <c r="X1493" s="39"/>
      <c r="Y1493" s="39"/>
      <c r="Z1493" s="39"/>
      <c r="AA1493" s="39"/>
      <c r="AB1493" s="39"/>
      <c r="AC1493" s="39"/>
      <c r="AD1493" s="39"/>
      <c r="AE1493" s="39"/>
      <c r="AR1493" s="230" t="s">
        <v>332</v>
      </c>
      <c r="AT1493" s="230" t="s">
        <v>509</v>
      </c>
      <c r="AU1493" s="230" t="s">
        <v>88</v>
      </c>
      <c r="AY1493" s="18" t="s">
        <v>153</v>
      </c>
      <c r="BE1493" s="231">
        <f>IF(N1493="základní",J1493,0)</f>
        <v>0</v>
      </c>
      <c r="BF1493" s="231">
        <f>IF(N1493="snížená",J1493,0)</f>
        <v>0</v>
      </c>
      <c r="BG1493" s="231">
        <f>IF(N1493="zákl. přenesená",J1493,0)</f>
        <v>0</v>
      </c>
      <c r="BH1493" s="231">
        <f>IF(N1493="sníž. přenesená",J1493,0)</f>
        <v>0</v>
      </c>
      <c r="BI1493" s="231">
        <f>IF(N1493="nulová",J1493,0)</f>
        <v>0</v>
      </c>
      <c r="BJ1493" s="18" t="s">
        <v>86</v>
      </c>
      <c r="BK1493" s="231">
        <f>ROUND(I1493*H1493,2)</f>
        <v>0</v>
      </c>
      <c r="BL1493" s="18" t="s">
        <v>240</v>
      </c>
      <c r="BM1493" s="230" t="s">
        <v>2089</v>
      </c>
    </row>
    <row r="1494" s="15" customFormat="1">
      <c r="A1494" s="15"/>
      <c r="B1494" s="258"/>
      <c r="C1494" s="259"/>
      <c r="D1494" s="234" t="s">
        <v>163</v>
      </c>
      <c r="E1494" s="260" t="s">
        <v>1</v>
      </c>
      <c r="F1494" s="261" t="s">
        <v>2090</v>
      </c>
      <c r="G1494" s="259"/>
      <c r="H1494" s="260" t="s">
        <v>1</v>
      </c>
      <c r="I1494" s="262"/>
      <c r="J1494" s="259"/>
      <c r="K1494" s="259"/>
      <c r="L1494" s="263"/>
      <c r="M1494" s="264"/>
      <c r="N1494" s="265"/>
      <c r="O1494" s="265"/>
      <c r="P1494" s="265"/>
      <c r="Q1494" s="265"/>
      <c r="R1494" s="265"/>
      <c r="S1494" s="265"/>
      <c r="T1494" s="266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67" t="s">
        <v>163</v>
      </c>
      <c r="AU1494" s="267" t="s">
        <v>88</v>
      </c>
      <c r="AV1494" s="15" t="s">
        <v>86</v>
      </c>
      <c r="AW1494" s="15" t="s">
        <v>35</v>
      </c>
      <c r="AX1494" s="15" t="s">
        <v>78</v>
      </c>
      <c r="AY1494" s="267" t="s">
        <v>153</v>
      </c>
    </row>
    <row r="1495" s="15" customFormat="1">
      <c r="A1495" s="15"/>
      <c r="B1495" s="258"/>
      <c r="C1495" s="259"/>
      <c r="D1495" s="234" t="s">
        <v>163</v>
      </c>
      <c r="E1495" s="260" t="s">
        <v>1</v>
      </c>
      <c r="F1495" s="261" t="s">
        <v>2070</v>
      </c>
      <c r="G1495" s="259"/>
      <c r="H1495" s="260" t="s">
        <v>1</v>
      </c>
      <c r="I1495" s="262"/>
      <c r="J1495" s="259"/>
      <c r="K1495" s="259"/>
      <c r="L1495" s="263"/>
      <c r="M1495" s="264"/>
      <c r="N1495" s="265"/>
      <c r="O1495" s="265"/>
      <c r="P1495" s="265"/>
      <c r="Q1495" s="265"/>
      <c r="R1495" s="265"/>
      <c r="S1495" s="265"/>
      <c r="T1495" s="266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T1495" s="267" t="s">
        <v>163</v>
      </c>
      <c r="AU1495" s="267" t="s">
        <v>88</v>
      </c>
      <c r="AV1495" s="15" t="s">
        <v>86</v>
      </c>
      <c r="AW1495" s="15" t="s">
        <v>35</v>
      </c>
      <c r="AX1495" s="15" t="s">
        <v>78</v>
      </c>
      <c r="AY1495" s="267" t="s">
        <v>153</v>
      </c>
    </row>
    <row r="1496" s="15" customFormat="1">
      <c r="A1496" s="15"/>
      <c r="B1496" s="258"/>
      <c r="C1496" s="259"/>
      <c r="D1496" s="234" t="s">
        <v>163</v>
      </c>
      <c r="E1496" s="260" t="s">
        <v>1</v>
      </c>
      <c r="F1496" s="261" t="s">
        <v>2071</v>
      </c>
      <c r="G1496" s="259"/>
      <c r="H1496" s="260" t="s">
        <v>1</v>
      </c>
      <c r="I1496" s="262"/>
      <c r="J1496" s="259"/>
      <c r="K1496" s="259"/>
      <c r="L1496" s="263"/>
      <c r="M1496" s="264"/>
      <c r="N1496" s="265"/>
      <c r="O1496" s="265"/>
      <c r="P1496" s="265"/>
      <c r="Q1496" s="265"/>
      <c r="R1496" s="265"/>
      <c r="S1496" s="265"/>
      <c r="T1496" s="266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T1496" s="267" t="s">
        <v>163</v>
      </c>
      <c r="AU1496" s="267" t="s">
        <v>88</v>
      </c>
      <c r="AV1496" s="15" t="s">
        <v>86</v>
      </c>
      <c r="AW1496" s="15" t="s">
        <v>35</v>
      </c>
      <c r="AX1496" s="15" t="s">
        <v>78</v>
      </c>
      <c r="AY1496" s="267" t="s">
        <v>153</v>
      </c>
    </row>
    <row r="1497" s="15" customFormat="1">
      <c r="A1497" s="15"/>
      <c r="B1497" s="258"/>
      <c r="C1497" s="259"/>
      <c r="D1497" s="234" t="s">
        <v>163</v>
      </c>
      <c r="E1497" s="260" t="s">
        <v>1</v>
      </c>
      <c r="F1497" s="261" t="s">
        <v>2072</v>
      </c>
      <c r="G1497" s="259"/>
      <c r="H1497" s="260" t="s">
        <v>1</v>
      </c>
      <c r="I1497" s="262"/>
      <c r="J1497" s="259"/>
      <c r="K1497" s="259"/>
      <c r="L1497" s="263"/>
      <c r="M1497" s="264"/>
      <c r="N1497" s="265"/>
      <c r="O1497" s="265"/>
      <c r="P1497" s="265"/>
      <c r="Q1497" s="265"/>
      <c r="R1497" s="265"/>
      <c r="S1497" s="265"/>
      <c r="T1497" s="266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T1497" s="267" t="s">
        <v>163</v>
      </c>
      <c r="AU1497" s="267" t="s">
        <v>88</v>
      </c>
      <c r="AV1497" s="15" t="s">
        <v>86</v>
      </c>
      <c r="AW1497" s="15" t="s">
        <v>35</v>
      </c>
      <c r="AX1497" s="15" t="s">
        <v>78</v>
      </c>
      <c r="AY1497" s="267" t="s">
        <v>153</v>
      </c>
    </row>
    <row r="1498" s="15" customFormat="1">
      <c r="A1498" s="15"/>
      <c r="B1498" s="258"/>
      <c r="C1498" s="259"/>
      <c r="D1498" s="234" t="s">
        <v>163</v>
      </c>
      <c r="E1498" s="260" t="s">
        <v>1</v>
      </c>
      <c r="F1498" s="261" t="s">
        <v>2073</v>
      </c>
      <c r="G1498" s="259"/>
      <c r="H1498" s="260" t="s">
        <v>1</v>
      </c>
      <c r="I1498" s="262"/>
      <c r="J1498" s="259"/>
      <c r="K1498" s="259"/>
      <c r="L1498" s="263"/>
      <c r="M1498" s="264"/>
      <c r="N1498" s="265"/>
      <c r="O1498" s="265"/>
      <c r="P1498" s="265"/>
      <c r="Q1498" s="265"/>
      <c r="R1498" s="265"/>
      <c r="S1498" s="265"/>
      <c r="T1498" s="266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T1498" s="267" t="s">
        <v>163</v>
      </c>
      <c r="AU1498" s="267" t="s">
        <v>88</v>
      </c>
      <c r="AV1498" s="15" t="s">
        <v>86</v>
      </c>
      <c r="AW1498" s="15" t="s">
        <v>35</v>
      </c>
      <c r="AX1498" s="15" t="s">
        <v>78</v>
      </c>
      <c r="AY1498" s="267" t="s">
        <v>153</v>
      </c>
    </row>
    <row r="1499" s="13" customFormat="1">
      <c r="A1499" s="13"/>
      <c r="B1499" s="232"/>
      <c r="C1499" s="233"/>
      <c r="D1499" s="234" t="s">
        <v>163</v>
      </c>
      <c r="E1499" s="235" t="s">
        <v>1</v>
      </c>
      <c r="F1499" s="236" t="s">
        <v>2091</v>
      </c>
      <c r="G1499" s="233"/>
      <c r="H1499" s="237">
        <v>1</v>
      </c>
      <c r="I1499" s="238"/>
      <c r="J1499" s="233"/>
      <c r="K1499" s="233"/>
      <c r="L1499" s="239"/>
      <c r="M1499" s="240"/>
      <c r="N1499" s="241"/>
      <c r="O1499" s="241"/>
      <c r="P1499" s="241"/>
      <c r="Q1499" s="241"/>
      <c r="R1499" s="241"/>
      <c r="S1499" s="241"/>
      <c r="T1499" s="242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43" t="s">
        <v>163</v>
      </c>
      <c r="AU1499" s="243" t="s">
        <v>88</v>
      </c>
      <c r="AV1499" s="13" t="s">
        <v>88</v>
      </c>
      <c r="AW1499" s="13" t="s">
        <v>35</v>
      </c>
      <c r="AX1499" s="13" t="s">
        <v>78</v>
      </c>
      <c r="AY1499" s="243" t="s">
        <v>153</v>
      </c>
    </row>
    <row r="1500" s="13" customFormat="1">
      <c r="A1500" s="13"/>
      <c r="B1500" s="232"/>
      <c r="C1500" s="233"/>
      <c r="D1500" s="234" t="s">
        <v>163</v>
      </c>
      <c r="E1500" s="235" t="s">
        <v>1</v>
      </c>
      <c r="F1500" s="236" t="s">
        <v>2092</v>
      </c>
      <c r="G1500" s="233"/>
      <c r="H1500" s="237">
        <v>1</v>
      </c>
      <c r="I1500" s="238"/>
      <c r="J1500" s="233"/>
      <c r="K1500" s="233"/>
      <c r="L1500" s="239"/>
      <c r="M1500" s="240"/>
      <c r="N1500" s="241"/>
      <c r="O1500" s="241"/>
      <c r="P1500" s="241"/>
      <c r="Q1500" s="241"/>
      <c r="R1500" s="241"/>
      <c r="S1500" s="241"/>
      <c r="T1500" s="242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3" t="s">
        <v>163</v>
      </c>
      <c r="AU1500" s="243" t="s">
        <v>88</v>
      </c>
      <c r="AV1500" s="13" t="s">
        <v>88</v>
      </c>
      <c r="AW1500" s="13" t="s">
        <v>35</v>
      </c>
      <c r="AX1500" s="13" t="s">
        <v>78</v>
      </c>
      <c r="AY1500" s="243" t="s">
        <v>153</v>
      </c>
    </row>
    <row r="1501" s="13" customFormat="1">
      <c r="A1501" s="13"/>
      <c r="B1501" s="232"/>
      <c r="C1501" s="233"/>
      <c r="D1501" s="234" t="s">
        <v>163</v>
      </c>
      <c r="E1501" s="235" t="s">
        <v>1</v>
      </c>
      <c r="F1501" s="236" t="s">
        <v>2093</v>
      </c>
      <c r="G1501" s="233"/>
      <c r="H1501" s="237">
        <v>1</v>
      </c>
      <c r="I1501" s="238"/>
      <c r="J1501" s="233"/>
      <c r="K1501" s="233"/>
      <c r="L1501" s="239"/>
      <c r="M1501" s="240"/>
      <c r="N1501" s="241"/>
      <c r="O1501" s="241"/>
      <c r="P1501" s="241"/>
      <c r="Q1501" s="241"/>
      <c r="R1501" s="241"/>
      <c r="S1501" s="241"/>
      <c r="T1501" s="242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3" t="s">
        <v>163</v>
      </c>
      <c r="AU1501" s="243" t="s">
        <v>88</v>
      </c>
      <c r="AV1501" s="13" t="s">
        <v>88</v>
      </c>
      <c r="AW1501" s="13" t="s">
        <v>35</v>
      </c>
      <c r="AX1501" s="13" t="s">
        <v>78</v>
      </c>
      <c r="AY1501" s="243" t="s">
        <v>153</v>
      </c>
    </row>
    <row r="1502" s="13" customFormat="1">
      <c r="A1502" s="13"/>
      <c r="B1502" s="232"/>
      <c r="C1502" s="233"/>
      <c r="D1502" s="234" t="s">
        <v>163</v>
      </c>
      <c r="E1502" s="235" t="s">
        <v>1</v>
      </c>
      <c r="F1502" s="236" t="s">
        <v>2094</v>
      </c>
      <c r="G1502" s="233"/>
      <c r="H1502" s="237">
        <v>1</v>
      </c>
      <c r="I1502" s="238"/>
      <c r="J1502" s="233"/>
      <c r="K1502" s="233"/>
      <c r="L1502" s="239"/>
      <c r="M1502" s="240"/>
      <c r="N1502" s="241"/>
      <c r="O1502" s="241"/>
      <c r="P1502" s="241"/>
      <c r="Q1502" s="241"/>
      <c r="R1502" s="241"/>
      <c r="S1502" s="241"/>
      <c r="T1502" s="242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3" t="s">
        <v>163</v>
      </c>
      <c r="AU1502" s="243" t="s">
        <v>88</v>
      </c>
      <c r="AV1502" s="13" t="s">
        <v>88</v>
      </c>
      <c r="AW1502" s="13" t="s">
        <v>35</v>
      </c>
      <c r="AX1502" s="13" t="s">
        <v>78</v>
      </c>
      <c r="AY1502" s="243" t="s">
        <v>153</v>
      </c>
    </row>
    <row r="1503" s="13" customFormat="1">
      <c r="A1503" s="13"/>
      <c r="B1503" s="232"/>
      <c r="C1503" s="233"/>
      <c r="D1503" s="234" t="s">
        <v>163</v>
      </c>
      <c r="E1503" s="235" t="s">
        <v>1</v>
      </c>
      <c r="F1503" s="236" t="s">
        <v>2095</v>
      </c>
      <c r="G1503" s="233"/>
      <c r="H1503" s="237">
        <v>1</v>
      </c>
      <c r="I1503" s="238"/>
      <c r="J1503" s="233"/>
      <c r="K1503" s="233"/>
      <c r="L1503" s="239"/>
      <c r="M1503" s="240"/>
      <c r="N1503" s="241"/>
      <c r="O1503" s="241"/>
      <c r="P1503" s="241"/>
      <c r="Q1503" s="241"/>
      <c r="R1503" s="241"/>
      <c r="S1503" s="241"/>
      <c r="T1503" s="242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3" t="s">
        <v>163</v>
      </c>
      <c r="AU1503" s="243" t="s">
        <v>88</v>
      </c>
      <c r="AV1503" s="13" t="s">
        <v>88</v>
      </c>
      <c r="AW1503" s="13" t="s">
        <v>35</v>
      </c>
      <c r="AX1503" s="13" t="s">
        <v>78</v>
      </c>
      <c r="AY1503" s="243" t="s">
        <v>153</v>
      </c>
    </row>
    <row r="1504" s="14" customFormat="1">
      <c r="A1504" s="14"/>
      <c r="B1504" s="244"/>
      <c r="C1504" s="245"/>
      <c r="D1504" s="234" t="s">
        <v>163</v>
      </c>
      <c r="E1504" s="246" t="s">
        <v>1</v>
      </c>
      <c r="F1504" s="247" t="s">
        <v>167</v>
      </c>
      <c r="G1504" s="245"/>
      <c r="H1504" s="248">
        <v>5</v>
      </c>
      <c r="I1504" s="249"/>
      <c r="J1504" s="245"/>
      <c r="K1504" s="245"/>
      <c r="L1504" s="250"/>
      <c r="M1504" s="251"/>
      <c r="N1504" s="252"/>
      <c r="O1504" s="252"/>
      <c r="P1504" s="252"/>
      <c r="Q1504" s="252"/>
      <c r="R1504" s="252"/>
      <c r="S1504" s="252"/>
      <c r="T1504" s="253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4" t="s">
        <v>163</v>
      </c>
      <c r="AU1504" s="254" t="s">
        <v>88</v>
      </c>
      <c r="AV1504" s="14" t="s">
        <v>161</v>
      </c>
      <c r="AW1504" s="14" t="s">
        <v>35</v>
      </c>
      <c r="AX1504" s="14" t="s">
        <v>86</v>
      </c>
      <c r="AY1504" s="254" t="s">
        <v>153</v>
      </c>
    </row>
    <row r="1505" s="2" customFormat="1" ht="24.15" customHeight="1">
      <c r="A1505" s="39"/>
      <c r="B1505" s="40"/>
      <c r="C1505" s="268" t="s">
        <v>2096</v>
      </c>
      <c r="D1505" s="268" t="s">
        <v>509</v>
      </c>
      <c r="E1505" s="269" t="s">
        <v>2097</v>
      </c>
      <c r="F1505" s="270" t="s">
        <v>2098</v>
      </c>
      <c r="G1505" s="271" t="s">
        <v>355</v>
      </c>
      <c r="H1505" s="272">
        <v>4</v>
      </c>
      <c r="I1505" s="273"/>
      <c r="J1505" s="274">
        <f>ROUND(I1505*H1505,2)</f>
        <v>0</v>
      </c>
      <c r="K1505" s="270" t="s">
        <v>1</v>
      </c>
      <c r="L1505" s="275"/>
      <c r="M1505" s="276" t="s">
        <v>1</v>
      </c>
      <c r="N1505" s="277" t="s">
        <v>43</v>
      </c>
      <c r="O1505" s="92"/>
      <c r="P1505" s="228">
        <f>O1505*H1505</f>
        <v>0</v>
      </c>
      <c r="Q1505" s="228">
        <v>0.022499999999999999</v>
      </c>
      <c r="R1505" s="228">
        <f>Q1505*H1505</f>
        <v>0.089999999999999997</v>
      </c>
      <c r="S1505" s="228">
        <v>0</v>
      </c>
      <c r="T1505" s="229">
        <f>S1505*H1505</f>
        <v>0</v>
      </c>
      <c r="U1505" s="39"/>
      <c r="V1505" s="39"/>
      <c r="W1505" s="39"/>
      <c r="X1505" s="39"/>
      <c r="Y1505" s="39"/>
      <c r="Z1505" s="39"/>
      <c r="AA1505" s="39"/>
      <c r="AB1505" s="39"/>
      <c r="AC1505" s="39"/>
      <c r="AD1505" s="39"/>
      <c r="AE1505" s="39"/>
      <c r="AR1505" s="230" t="s">
        <v>332</v>
      </c>
      <c r="AT1505" s="230" t="s">
        <v>509</v>
      </c>
      <c r="AU1505" s="230" t="s">
        <v>88</v>
      </c>
      <c r="AY1505" s="18" t="s">
        <v>153</v>
      </c>
      <c r="BE1505" s="231">
        <f>IF(N1505="základní",J1505,0)</f>
        <v>0</v>
      </c>
      <c r="BF1505" s="231">
        <f>IF(N1505="snížená",J1505,0)</f>
        <v>0</v>
      </c>
      <c r="BG1505" s="231">
        <f>IF(N1505="zákl. přenesená",J1505,0)</f>
        <v>0</v>
      </c>
      <c r="BH1505" s="231">
        <f>IF(N1505="sníž. přenesená",J1505,0)</f>
        <v>0</v>
      </c>
      <c r="BI1505" s="231">
        <f>IF(N1505="nulová",J1505,0)</f>
        <v>0</v>
      </c>
      <c r="BJ1505" s="18" t="s">
        <v>86</v>
      </c>
      <c r="BK1505" s="231">
        <f>ROUND(I1505*H1505,2)</f>
        <v>0</v>
      </c>
      <c r="BL1505" s="18" t="s">
        <v>240</v>
      </c>
      <c r="BM1505" s="230" t="s">
        <v>2099</v>
      </c>
    </row>
    <row r="1506" s="15" customFormat="1">
      <c r="A1506" s="15"/>
      <c r="B1506" s="258"/>
      <c r="C1506" s="259"/>
      <c r="D1506" s="234" t="s">
        <v>163</v>
      </c>
      <c r="E1506" s="260" t="s">
        <v>1</v>
      </c>
      <c r="F1506" s="261" t="s">
        <v>2100</v>
      </c>
      <c r="G1506" s="259"/>
      <c r="H1506" s="260" t="s">
        <v>1</v>
      </c>
      <c r="I1506" s="262"/>
      <c r="J1506" s="259"/>
      <c r="K1506" s="259"/>
      <c r="L1506" s="263"/>
      <c r="M1506" s="264"/>
      <c r="N1506" s="265"/>
      <c r="O1506" s="265"/>
      <c r="P1506" s="265"/>
      <c r="Q1506" s="265"/>
      <c r="R1506" s="265"/>
      <c r="S1506" s="265"/>
      <c r="T1506" s="266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T1506" s="267" t="s">
        <v>163</v>
      </c>
      <c r="AU1506" s="267" t="s">
        <v>88</v>
      </c>
      <c r="AV1506" s="15" t="s">
        <v>86</v>
      </c>
      <c r="AW1506" s="15" t="s">
        <v>35</v>
      </c>
      <c r="AX1506" s="15" t="s">
        <v>78</v>
      </c>
      <c r="AY1506" s="267" t="s">
        <v>153</v>
      </c>
    </row>
    <row r="1507" s="15" customFormat="1">
      <c r="A1507" s="15"/>
      <c r="B1507" s="258"/>
      <c r="C1507" s="259"/>
      <c r="D1507" s="234" t="s">
        <v>163</v>
      </c>
      <c r="E1507" s="260" t="s">
        <v>1</v>
      </c>
      <c r="F1507" s="261" t="s">
        <v>2101</v>
      </c>
      <c r="G1507" s="259"/>
      <c r="H1507" s="260" t="s">
        <v>1</v>
      </c>
      <c r="I1507" s="262"/>
      <c r="J1507" s="259"/>
      <c r="K1507" s="259"/>
      <c r="L1507" s="263"/>
      <c r="M1507" s="264"/>
      <c r="N1507" s="265"/>
      <c r="O1507" s="265"/>
      <c r="P1507" s="265"/>
      <c r="Q1507" s="265"/>
      <c r="R1507" s="265"/>
      <c r="S1507" s="265"/>
      <c r="T1507" s="266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T1507" s="267" t="s">
        <v>163</v>
      </c>
      <c r="AU1507" s="267" t="s">
        <v>88</v>
      </c>
      <c r="AV1507" s="15" t="s">
        <v>86</v>
      </c>
      <c r="AW1507" s="15" t="s">
        <v>35</v>
      </c>
      <c r="AX1507" s="15" t="s">
        <v>78</v>
      </c>
      <c r="AY1507" s="267" t="s">
        <v>153</v>
      </c>
    </row>
    <row r="1508" s="15" customFormat="1">
      <c r="A1508" s="15"/>
      <c r="B1508" s="258"/>
      <c r="C1508" s="259"/>
      <c r="D1508" s="234" t="s">
        <v>163</v>
      </c>
      <c r="E1508" s="260" t="s">
        <v>1</v>
      </c>
      <c r="F1508" s="261" t="s">
        <v>2102</v>
      </c>
      <c r="G1508" s="259"/>
      <c r="H1508" s="260" t="s">
        <v>1</v>
      </c>
      <c r="I1508" s="262"/>
      <c r="J1508" s="259"/>
      <c r="K1508" s="259"/>
      <c r="L1508" s="263"/>
      <c r="M1508" s="264"/>
      <c r="N1508" s="265"/>
      <c r="O1508" s="265"/>
      <c r="P1508" s="265"/>
      <c r="Q1508" s="265"/>
      <c r="R1508" s="265"/>
      <c r="S1508" s="265"/>
      <c r="T1508" s="266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T1508" s="267" t="s">
        <v>163</v>
      </c>
      <c r="AU1508" s="267" t="s">
        <v>88</v>
      </c>
      <c r="AV1508" s="15" t="s">
        <v>86</v>
      </c>
      <c r="AW1508" s="15" t="s">
        <v>35</v>
      </c>
      <c r="AX1508" s="15" t="s">
        <v>78</v>
      </c>
      <c r="AY1508" s="267" t="s">
        <v>153</v>
      </c>
    </row>
    <row r="1509" s="15" customFormat="1">
      <c r="A1509" s="15"/>
      <c r="B1509" s="258"/>
      <c r="C1509" s="259"/>
      <c r="D1509" s="234" t="s">
        <v>163</v>
      </c>
      <c r="E1509" s="260" t="s">
        <v>1</v>
      </c>
      <c r="F1509" s="261" t="s">
        <v>2103</v>
      </c>
      <c r="G1509" s="259"/>
      <c r="H1509" s="260" t="s">
        <v>1</v>
      </c>
      <c r="I1509" s="262"/>
      <c r="J1509" s="259"/>
      <c r="K1509" s="259"/>
      <c r="L1509" s="263"/>
      <c r="M1509" s="264"/>
      <c r="N1509" s="265"/>
      <c r="O1509" s="265"/>
      <c r="P1509" s="265"/>
      <c r="Q1509" s="265"/>
      <c r="R1509" s="265"/>
      <c r="S1509" s="265"/>
      <c r="T1509" s="266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T1509" s="267" t="s">
        <v>163</v>
      </c>
      <c r="AU1509" s="267" t="s">
        <v>88</v>
      </c>
      <c r="AV1509" s="15" t="s">
        <v>86</v>
      </c>
      <c r="AW1509" s="15" t="s">
        <v>35</v>
      </c>
      <c r="AX1509" s="15" t="s">
        <v>78</v>
      </c>
      <c r="AY1509" s="267" t="s">
        <v>153</v>
      </c>
    </row>
    <row r="1510" s="15" customFormat="1">
      <c r="A1510" s="15"/>
      <c r="B1510" s="258"/>
      <c r="C1510" s="259"/>
      <c r="D1510" s="234" t="s">
        <v>163</v>
      </c>
      <c r="E1510" s="260" t="s">
        <v>1</v>
      </c>
      <c r="F1510" s="261" t="s">
        <v>2104</v>
      </c>
      <c r="G1510" s="259"/>
      <c r="H1510" s="260" t="s">
        <v>1</v>
      </c>
      <c r="I1510" s="262"/>
      <c r="J1510" s="259"/>
      <c r="K1510" s="259"/>
      <c r="L1510" s="263"/>
      <c r="M1510" s="264"/>
      <c r="N1510" s="265"/>
      <c r="O1510" s="265"/>
      <c r="P1510" s="265"/>
      <c r="Q1510" s="265"/>
      <c r="R1510" s="265"/>
      <c r="S1510" s="265"/>
      <c r="T1510" s="266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T1510" s="267" t="s">
        <v>163</v>
      </c>
      <c r="AU1510" s="267" t="s">
        <v>88</v>
      </c>
      <c r="AV1510" s="15" t="s">
        <v>86</v>
      </c>
      <c r="AW1510" s="15" t="s">
        <v>35</v>
      </c>
      <c r="AX1510" s="15" t="s">
        <v>78</v>
      </c>
      <c r="AY1510" s="267" t="s">
        <v>153</v>
      </c>
    </row>
    <row r="1511" s="13" customFormat="1">
      <c r="A1511" s="13"/>
      <c r="B1511" s="232"/>
      <c r="C1511" s="233"/>
      <c r="D1511" s="234" t="s">
        <v>163</v>
      </c>
      <c r="E1511" s="235" t="s">
        <v>1</v>
      </c>
      <c r="F1511" s="236" t="s">
        <v>2105</v>
      </c>
      <c r="G1511" s="233"/>
      <c r="H1511" s="237">
        <v>1</v>
      </c>
      <c r="I1511" s="238"/>
      <c r="J1511" s="233"/>
      <c r="K1511" s="233"/>
      <c r="L1511" s="239"/>
      <c r="M1511" s="240"/>
      <c r="N1511" s="241"/>
      <c r="O1511" s="241"/>
      <c r="P1511" s="241"/>
      <c r="Q1511" s="241"/>
      <c r="R1511" s="241"/>
      <c r="S1511" s="241"/>
      <c r="T1511" s="242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3" t="s">
        <v>163</v>
      </c>
      <c r="AU1511" s="243" t="s">
        <v>88</v>
      </c>
      <c r="AV1511" s="13" t="s">
        <v>88</v>
      </c>
      <c r="AW1511" s="13" t="s">
        <v>35</v>
      </c>
      <c r="AX1511" s="13" t="s">
        <v>78</v>
      </c>
      <c r="AY1511" s="243" t="s">
        <v>153</v>
      </c>
    </row>
    <row r="1512" s="13" customFormat="1">
      <c r="A1512" s="13"/>
      <c r="B1512" s="232"/>
      <c r="C1512" s="233"/>
      <c r="D1512" s="234" t="s">
        <v>163</v>
      </c>
      <c r="E1512" s="235" t="s">
        <v>1</v>
      </c>
      <c r="F1512" s="236" t="s">
        <v>2106</v>
      </c>
      <c r="G1512" s="233"/>
      <c r="H1512" s="237">
        <v>1</v>
      </c>
      <c r="I1512" s="238"/>
      <c r="J1512" s="233"/>
      <c r="K1512" s="233"/>
      <c r="L1512" s="239"/>
      <c r="M1512" s="240"/>
      <c r="N1512" s="241"/>
      <c r="O1512" s="241"/>
      <c r="P1512" s="241"/>
      <c r="Q1512" s="241"/>
      <c r="R1512" s="241"/>
      <c r="S1512" s="241"/>
      <c r="T1512" s="242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3" t="s">
        <v>163</v>
      </c>
      <c r="AU1512" s="243" t="s">
        <v>88</v>
      </c>
      <c r="AV1512" s="13" t="s">
        <v>88</v>
      </c>
      <c r="AW1512" s="13" t="s">
        <v>35</v>
      </c>
      <c r="AX1512" s="13" t="s">
        <v>78</v>
      </c>
      <c r="AY1512" s="243" t="s">
        <v>153</v>
      </c>
    </row>
    <row r="1513" s="13" customFormat="1">
      <c r="A1513" s="13"/>
      <c r="B1513" s="232"/>
      <c r="C1513" s="233"/>
      <c r="D1513" s="234" t="s">
        <v>163</v>
      </c>
      <c r="E1513" s="235" t="s">
        <v>1</v>
      </c>
      <c r="F1513" s="236" t="s">
        <v>2107</v>
      </c>
      <c r="G1513" s="233"/>
      <c r="H1513" s="237">
        <v>1</v>
      </c>
      <c r="I1513" s="238"/>
      <c r="J1513" s="233"/>
      <c r="K1513" s="233"/>
      <c r="L1513" s="239"/>
      <c r="M1513" s="240"/>
      <c r="N1513" s="241"/>
      <c r="O1513" s="241"/>
      <c r="P1513" s="241"/>
      <c r="Q1513" s="241"/>
      <c r="R1513" s="241"/>
      <c r="S1513" s="241"/>
      <c r="T1513" s="242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3" t="s">
        <v>163</v>
      </c>
      <c r="AU1513" s="243" t="s">
        <v>88</v>
      </c>
      <c r="AV1513" s="13" t="s">
        <v>88</v>
      </c>
      <c r="AW1513" s="13" t="s">
        <v>35</v>
      </c>
      <c r="AX1513" s="13" t="s">
        <v>78</v>
      </c>
      <c r="AY1513" s="243" t="s">
        <v>153</v>
      </c>
    </row>
    <row r="1514" s="13" customFormat="1">
      <c r="A1514" s="13"/>
      <c r="B1514" s="232"/>
      <c r="C1514" s="233"/>
      <c r="D1514" s="234" t="s">
        <v>163</v>
      </c>
      <c r="E1514" s="235" t="s">
        <v>1</v>
      </c>
      <c r="F1514" s="236" t="s">
        <v>2108</v>
      </c>
      <c r="G1514" s="233"/>
      <c r="H1514" s="237">
        <v>1</v>
      </c>
      <c r="I1514" s="238"/>
      <c r="J1514" s="233"/>
      <c r="K1514" s="233"/>
      <c r="L1514" s="239"/>
      <c r="M1514" s="240"/>
      <c r="N1514" s="241"/>
      <c r="O1514" s="241"/>
      <c r="P1514" s="241"/>
      <c r="Q1514" s="241"/>
      <c r="R1514" s="241"/>
      <c r="S1514" s="241"/>
      <c r="T1514" s="242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3" t="s">
        <v>163</v>
      </c>
      <c r="AU1514" s="243" t="s">
        <v>88</v>
      </c>
      <c r="AV1514" s="13" t="s">
        <v>88</v>
      </c>
      <c r="AW1514" s="13" t="s">
        <v>35</v>
      </c>
      <c r="AX1514" s="13" t="s">
        <v>78</v>
      </c>
      <c r="AY1514" s="243" t="s">
        <v>153</v>
      </c>
    </row>
    <row r="1515" s="14" customFormat="1">
      <c r="A1515" s="14"/>
      <c r="B1515" s="244"/>
      <c r="C1515" s="245"/>
      <c r="D1515" s="234" t="s">
        <v>163</v>
      </c>
      <c r="E1515" s="246" t="s">
        <v>1</v>
      </c>
      <c r="F1515" s="247" t="s">
        <v>167</v>
      </c>
      <c r="G1515" s="245"/>
      <c r="H1515" s="248">
        <v>4</v>
      </c>
      <c r="I1515" s="249"/>
      <c r="J1515" s="245"/>
      <c r="K1515" s="245"/>
      <c r="L1515" s="250"/>
      <c r="M1515" s="251"/>
      <c r="N1515" s="252"/>
      <c r="O1515" s="252"/>
      <c r="P1515" s="252"/>
      <c r="Q1515" s="252"/>
      <c r="R1515" s="252"/>
      <c r="S1515" s="252"/>
      <c r="T1515" s="253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4" t="s">
        <v>163</v>
      </c>
      <c r="AU1515" s="254" t="s">
        <v>88</v>
      </c>
      <c r="AV1515" s="14" t="s">
        <v>161</v>
      </c>
      <c r="AW1515" s="14" t="s">
        <v>35</v>
      </c>
      <c r="AX1515" s="14" t="s">
        <v>86</v>
      </c>
      <c r="AY1515" s="254" t="s">
        <v>153</v>
      </c>
    </row>
    <row r="1516" s="2" customFormat="1" ht="33" customHeight="1">
      <c r="A1516" s="39"/>
      <c r="B1516" s="40"/>
      <c r="C1516" s="268" t="s">
        <v>2109</v>
      </c>
      <c r="D1516" s="268" t="s">
        <v>509</v>
      </c>
      <c r="E1516" s="269" t="s">
        <v>2110</v>
      </c>
      <c r="F1516" s="270" t="s">
        <v>2111</v>
      </c>
      <c r="G1516" s="271" t="s">
        <v>355</v>
      </c>
      <c r="H1516" s="272">
        <v>6</v>
      </c>
      <c r="I1516" s="273"/>
      <c r="J1516" s="274">
        <f>ROUND(I1516*H1516,2)</f>
        <v>0</v>
      </c>
      <c r="K1516" s="270" t="s">
        <v>1</v>
      </c>
      <c r="L1516" s="275"/>
      <c r="M1516" s="276" t="s">
        <v>1</v>
      </c>
      <c r="N1516" s="277" t="s">
        <v>43</v>
      </c>
      <c r="O1516" s="92"/>
      <c r="P1516" s="228">
        <f>O1516*H1516</f>
        <v>0</v>
      </c>
      <c r="Q1516" s="228">
        <v>0.022499999999999999</v>
      </c>
      <c r="R1516" s="228">
        <f>Q1516*H1516</f>
        <v>0.13500000000000001</v>
      </c>
      <c r="S1516" s="228">
        <v>0</v>
      </c>
      <c r="T1516" s="229">
        <f>S1516*H1516</f>
        <v>0</v>
      </c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R1516" s="230" t="s">
        <v>332</v>
      </c>
      <c r="AT1516" s="230" t="s">
        <v>509</v>
      </c>
      <c r="AU1516" s="230" t="s">
        <v>88</v>
      </c>
      <c r="AY1516" s="18" t="s">
        <v>153</v>
      </c>
      <c r="BE1516" s="231">
        <f>IF(N1516="základní",J1516,0)</f>
        <v>0</v>
      </c>
      <c r="BF1516" s="231">
        <f>IF(N1516="snížená",J1516,0)</f>
        <v>0</v>
      </c>
      <c r="BG1516" s="231">
        <f>IF(N1516="zákl. přenesená",J1516,0)</f>
        <v>0</v>
      </c>
      <c r="BH1516" s="231">
        <f>IF(N1516="sníž. přenesená",J1516,0)</f>
        <v>0</v>
      </c>
      <c r="BI1516" s="231">
        <f>IF(N1516="nulová",J1516,0)</f>
        <v>0</v>
      </c>
      <c r="BJ1516" s="18" t="s">
        <v>86</v>
      </c>
      <c r="BK1516" s="231">
        <f>ROUND(I1516*H1516,2)</f>
        <v>0</v>
      </c>
      <c r="BL1516" s="18" t="s">
        <v>240</v>
      </c>
      <c r="BM1516" s="230" t="s">
        <v>2112</v>
      </c>
    </row>
    <row r="1517" s="15" customFormat="1">
      <c r="A1517" s="15"/>
      <c r="B1517" s="258"/>
      <c r="C1517" s="259"/>
      <c r="D1517" s="234" t="s">
        <v>163</v>
      </c>
      <c r="E1517" s="260" t="s">
        <v>1</v>
      </c>
      <c r="F1517" s="261" t="s">
        <v>2113</v>
      </c>
      <c r="G1517" s="259"/>
      <c r="H1517" s="260" t="s">
        <v>1</v>
      </c>
      <c r="I1517" s="262"/>
      <c r="J1517" s="259"/>
      <c r="K1517" s="259"/>
      <c r="L1517" s="263"/>
      <c r="M1517" s="264"/>
      <c r="N1517" s="265"/>
      <c r="O1517" s="265"/>
      <c r="P1517" s="265"/>
      <c r="Q1517" s="265"/>
      <c r="R1517" s="265"/>
      <c r="S1517" s="265"/>
      <c r="T1517" s="266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T1517" s="267" t="s">
        <v>163</v>
      </c>
      <c r="AU1517" s="267" t="s">
        <v>88</v>
      </c>
      <c r="AV1517" s="15" t="s">
        <v>86</v>
      </c>
      <c r="AW1517" s="15" t="s">
        <v>35</v>
      </c>
      <c r="AX1517" s="15" t="s">
        <v>78</v>
      </c>
      <c r="AY1517" s="267" t="s">
        <v>153</v>
      </c>
    </row>
    <row r="1518" s="15" customFormat="1">
      <c r="A1518" s="15"/>
      <c r="B1518" s="258"/>
      <c r="C1518" s="259"/>
      <c r="D1518" s="234" t="s">
        <v>163</v>
      </c>
      <c r="E1518" s="260" t="s">
        <v>1</v>
      </c>
      <c r="F1518" s="261" t="s">
        <v>2114</v>
      </c>
      <c r="G1518" s="259"/>
      <c r="H1518" s="260" t="s">
        <v>1</v>
      </c>
      <c r="I1518" s="262"/>
      <c r="J1518" s="259"/>
      <c r="K1518" s="259"/>
      <c r="L1518" s="263"/>
      <c r="M1518" s="264"/>
      <c r="N1518" s="265"/>
      <c r="O1518" s="265"/>
      <c r="P1518" s="265"/>
      <c r="Q1518" s="265"/>
      <c r="R1518" s="265"/>
      <c r="S1518" s="265"/>
      <c r="T1518" s="266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67" t="s">
        <v>163</v>
      </c>
      <c r="AU1518" s="267" t="s">
        <v>88</v>
      </c>
      <c r="AV1518" s="15" t="s">
        <v>86</v>
      </c>
      <c r="AW1518" s="15" t="s">
        <v>35</v>
      </c>
      <c r="AX1518" s="15" t="s">
        <v>78</v>
      </c>
      <c r="AY1518" s="267" t="s">
        <v>153</v>
      </c>
    </row>
    <row r="1519" s="15" customFormat="1">
      <c r="A1519" s="15"/>
      <c r="B1519" s="258"/>
      <c r="C1519" s="259"/>
      <c r="D1519" s="234" t="s">
        <v>163</v>
      </c>
      <c r="E1519" s="260" t="s">
        <v>1</v>
      </c>
      <c r="F1519" s="261" t="s">
        <v>2115</v>
      </c>
      <c r="G1519" s="259"/>
      <c r="H1519" s="260" t="s">
        <v>1</v>
      </c>
      <c r="I1519" s="262"/>
      <c r="J1519" s="259"/>
      <c r="K1519" s="259"/>
      <c r="L1519" s="263"/>
      <c r="M1519" s="264"/>
      <c r="N1519" s="265"/>
      <c r="O1519" s="265"/>
      <c r="P1519" s="265"/>
      <c r="Q1519" s="265"/>
      <c r="R1519" s="265"/>
      <c r="S1519" s="265"/>
      <c r="T1519" s="266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T1519" s="267" t="s">
        <v>163</v>
      </c>
      <c r="AU1519" s="267" t="s">
        <v>88</v>
      </c>
      <c r="AV1519" s="15" t="s">
        <v>86</v>
      </c>
      <c r="AW1519" s="15" t="s">
        <v>35</v>
      </c>
      <c r="AX1519" s="15" t="s">
        <v>78</v>
      </c>
      <c r="AY1519" s="267" t="s">
        <v>153</v>
      </c>
    </row>
    <row r="1520" s="15" customFormat="1">
      <c r="A1520" s="15"/>
      <c r="B1520" s="258"/>
      <c r="C1520" s="259"/>
      <c r="D1520" s="234" t="s">
        <v>163</v>
      </c>
      <c r="E1520" s="260" t="s">
        <v>1</v>
      </c>
      <c r="F1520" s="261" t="s">
        <v>2116</v>
      </c>
      <c r="G1520" s="259"/>
      <c r="H1520" s="260" t="s">
        <v>1</v>
      </c>
      <c r="I1520" s="262"/>
      <c r="J1520" s="259"/>
      <c r="K1520" s="259"/>
      <c r="L1520" s="263"/>
      <c r="M1520" s="264"/>
      <c r="N1520" s="265"/>
      <c r="O1520" s="265"/>
      <c r="P1520" s="265"/>
      <c r="Q1520" s="265"/>
      <c r="R1520" s="265"/>
      <c r="S1520" s="265"/>
      <c r="T1520" s="266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T1520" s="267" t="s">
        <v>163</v>
      </c>
      <c r="AU1520" s="267" t="s">
        <v>88</v>
      </c>
      <c r="AV1520" s="15" t="s">
        <v>86</v>
      </c>
      <c r="AW1520" s="15" t="s">
        <v>35</v>
      </c>
      <c r="AX1520" s="15" t="s">
        <v>78</v>
      </c>
      <c r="AY1520" s="267" t="s">
        <v>153</v>
      </c>
    </row>
    <row r="1521" s="15" customFormat="1">
      <c r="A1521" s="15"/>
      <c r="B1521" s="258"/>
      <c r="C1521" s="259"/>
      <c r="D1521" s="234" t="s">
        <v>163</v>
      </c>
      <c r="E1521" s="260" t="s">
        <v>1</v>
      </c>
      <c r="F1521" s="261" t="s">
        <v>2117</v>
      </c>
      <c r="G1521" s="259"/>
      <c r="H1521" s="260" t="s">
        <v>1</v>
      </c>
      <c r="I1521" s="262"/>
      <c r="J1521" s="259"/>
      <c r="K1521" s="259"/>
      <c r="L1521" s="263"/>
      <c r="M1521" s="264"/>
      <c r="N1521" s="265"/>
      <c r="O1521" s="265"/>
      <c r="P1521" s="265"/>
      <c r="Q1521" s="265"/>
      <c r="R1521" s="265"/>
      <c r="S1521" s="265"/>
      <c r="T1521" s="266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67" t="s">
        <v>163</v>
      </c>
      <c r="AU1521" s="267" t="s">
        <v>88</v>
      </c>
      <c r="AV1521" s="15" t="s">
        <v>86</v>
      </c>
      <c r="AW1521" s="15" t="s">
        <v>35</v>
      </c>
      <c r="AX1521" s="15" t="s">
        <v>78</v>
      </c>
      <c r="AY1521" s="267" t="s">
        <v>153</v>
      </c>
    </row>
    <row r="1522" s="13" customFormat="1">
      <c r="A1522" s="13"/>
      <c r="B1522" s="232"/>
      <c r="C1522" s="233"/>
      <c r="D1522" s="234" t="s">
        <v>163</v>
      </c>
      <c r="E1522" s="235" t="s">
        <v>1</v>
      </c>
      <c r="F1522" s="236" t="s">
        <v>2118</v>
      </c>
      <c r="G1522" s="233"/>
      <c r="H1522" s="237">
        <v>1</v>
      </c>
      <c r="I1522" s="238"/>
      <c r="J1522" s="233"/>
      <c r="K1522" s="233"/>
      <c r="L1522" s="239"/>
      <c r="M1522" s="240"/>
      <c r="N1522" s="241"/>
      <c r="O1522" s="241"/>
      <c r="P1522" s="241"/>
      <c r="Q1522" s="241"/>
      <c r="R1522" s="241"/>
      <c r="S1522" s="241"/>
      <c r="T1522" s="242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3" t="s">
        <v>163</v>
      </c>
      <c r="AU1522" s="243" t="s">
        <v>88</v>
      </c>
      <c r="AV1522" s="13" t="s">
        <v>88</v>
      </c>
      <c r="AW1522" s="13" t="s">
        <v>35</v>
      </c>
      <c r="AX1522" s="13" t="s">
        <v>78</v>
      </c>
      <c r="AY1522" s="243" t="s">
        <v>153</v>
      </c>
    </row>
    <row r="1523" s="13" customFormat="1">
      <c r="A1523" s="13"/>
      <c r="B1523" s="232"/>
      <c r="C1523" s="233"/>
      <c r="D1523" s="234" t="s">
        <v>163</v>
      </c>
      <c r="E1523" s="235" t="s">
        <v>1</v>
      </c>
      <c r="F1523" s="236" t="s">
        <v>2119</v>
      </c>
      <c r="G1523" s="233"/>
      <c r="H1523" s="237">
        <v>1</v>
      </c>
      <c r="I1523" s="238"/>
      <c r="J1523" s="233"/>
      <c r="K1523" s="233"/>
      <c r="L1523" s="239"/>
      <c r="M1523" s="240"/>
      <c r="N1523" s="241"/>
      <c r="O1523" s="241"/>
      <c r="P1523" s="241"/>
      <c r="Q1523" s="241"/>
      <c r="R1523" s="241"/>
      <c r="S1523" s="241"/>
      <c r="T1523" s="242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3" t="s">
        <v>163</v>
      </c>
      <c r="AU1523" s="243" t="s">
        <v>88</v>
      </c>
      <c r="AV1523" s="13" t="s">
        <v>88</v>
      </c>
      <c r="AW1523" s="13" t="s">
        <v>35</v>
      </c>
      <c r="AX1523" s="13" t="s">
        <v>78</v>
      </c>
      <c r="AY1523" s="243" t="s">
        <v>153</v>
      </c>
    </row>
    <row r="1524" s="13" customFormat="1">
      <c r="A1524" s="13"/>
      <c r="B1524" s="232"/>
      <c r="C1524" s="233"/>
      <c r="D1524" s="234" t="s">
        <v>163</v>
      </c>
      <c r="E1524" s="235" t="s">
        <v>1</v>
      </c>
      <c r="F1524" s="236" t="s">
        <v>2120</v>
      </c>
      <c r="G1524" s="233"/>
      <c r="H1524" s="237">
        <v>1</v>
      </c>
      <c r="I1524" s="238"/>
      <c r="J1524" s="233"/>
      <c r="K1524" s="233"/>
      <c r="L1524" s="239"/>
      <c r="M1524" s="240"/>
      <c r="N1524" s="241"/>
      <c r="O1524" s="241"/>
      <c r="P1524" s="241"/>
      <c r="Q1524" s="241"/>
      <c r="R1524" s="241"/>
      <c r="S1524" s="241"/>
      <c r="T1524" s="242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3" t="s">
        <v>163</v>
      </c>
      <c r="AU1524" s="243" t="s">
        <v>88</v>
      </c>
      <c r="AV1524" s="13" t="s">
        <v>88</v>
      </c>
      <c r="AW1524" s="13" t="s">
        <v>35</v>
      </c>
      <c r="AX1524" s="13" t="s">
        <v>78</v>
      </c>
      <c r="AY1524" s="243" t="s">
        <v>153</v>
      </c>
    </row>
    <row r="1525" s="13" customFormat="1">
      <c r="A1525" s="13"/>
      <c r="B1525" s="232"/>
      <c r="C1525" s="233"/>
      <c r="D1525" s="234" t="s">
        <v>163</v>
      </c>
      <c r="E1525" s="235" t="s">
        <v>1</v>
      </c>
      <c r="F1525" s="236" t="s">
        <v>2121</v>
      </c>
      <c r="G1525" s="233"/>
      <c r="H1525" s="237">
        <v>1</v>
      </c>
      <c r="I1525" s="238"/>
      <c r="J1525" s="233"/>
      <c r="K1525" s="233"/>
      <c r="L1525" s="239"/>
      <c r="M1525" s="240"/>
      <c r="N1525" s="241"/>
      <c r="O1525" s="241"/>
      <c r="P1525" s="241"/>
      <c r="Q1525" s="241"/>
      <c r="R1525" s="241"/>
      <c r="S1525" s="241"/>
      <c r="T1525" s="242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3" t="s">
        <v>163</v>
      </c>
      <c r="AU1525" s="243" t="s">
        <v>88</v>
      </c>
      <c r="AV1525" s="13" t="s">
        <v>88</v>
      </c>
      <c r="AW1525" s="13" t="s">
        <v>35</v>
      </c>
      <c r="AX1525" s="13" t="s">
        <v>78</v>
      </c>
      <c r="AY1525" s="243" t="s">
        <v>153</v>
      </c>
    </row>
    <row r="1526" s="13" customFormat="1">
      <c r="A1526" s="13"/>
      <c r="B1526" s="232"/>
      <c r="C1526" s="233"/>
      <c r="D1526" s="234" t="s">
        <v>163</v>
      </c>
      <c r="E1526" s="235" t="s">
        <v>1</v>
      </c>
      <c r="F1526" s="236" t="s">
        <v>2122</v>
      </c>
      <c r="G1526" s="233"/>
      <c r="H1526" s="237">
        <v>1</v>
      </c>
      <c r="I1526" s="238"/>
      <c r="J1526" s="233"/>
      <c r="K1526" s="233"/>
      <c r="L1526" s="239"/>
      <c r="M1526" s="240"/>
      <c r="N1526" s="241"/>
      <c r="O1526" s="241"/>
      <c r="P1526" s="241"/>
      <c r="Q1526" s="241"/>
      <c r="R1526" s="241"/>
      <c r="S1526" s="241"/>
      <c r="T1526" s="24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3" t="s">
        <v>163</v>
      </c>
      <c r="AU1526" s="243" t="s">
        <v>88</v>
      </c>
      <c r="AV1526" s="13" t="s">
        <v>88</v>
      </c>
      <c r="AW1526" s="13" t="s">
        <v>35</v>
      </c>
      <c r="AX1526" s="13" t="s">
        <v>78</v>
      </c>
      <c r="AY1526" s="243" t="s">
        <v>153</v>
      </c>
    </row>
    <row r="1527" s="13" customFormat="1">
      <c r="A1527" s="13"/>
      <c r="B1527" s="232"/>
      <c r="C1527" s="233"/>
      <c r="D1527" s="234" t="s">
        <v>163</v>
      </c>
      <c r="E1527" s="235" t="s">
        <v>1</v>
      </c>
      <c r="F1527" s="236" t="s">
        <v>2123</v>
      </c>
      <c r="G1527" s="233"/>
      <c r="H1527" s="237">
        <v>1</v>
      </c>
      <c r="I1527" s="238"/>
      <c r="J1527" s="233"/>
      <c r="K1527" s="233"/>
      <c r="L1527" s="239"/>
      <c r="M1527" s="240"/>
      <c r="N1527" s="241"/>
      <c r="O1527" s="241"/>
      <c r="P1527" s="241"/>
      <c r="Q1527" s="241"/>
      <c r="R1527" s="241"/>
      <c r="S1527" s="241"/>
      <c r="T1527" s="242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3" t="s">
        <v>163</v>
      </c>
      <c r="AU1527" s="243" t="s">
        <v>88</v>
      </c>
      <c r="AV1527" s="13" t="s">
        <v>88</v>
      </c>
      <c r="AW1527" s="13" t="s">
        <v>35</v>
      </c>
      <c r="AX1527" s="13" t="s">
        <v>78</v>
      </c>
      <c r="AY1527" s="243" t="s">
        <v>153</v>
      </c>
    </row>
    <row r="1528" s="14" customFormat="1">
      <c r="A1528" s="14"/>
      <c r="B1528" s="244"/>
      <c r="C1528" s="245"/>
      <c r="D1528" s="234" t="s">
        <v>163</v>
      </c>
      <c r="E1528" s="246" t="s">
        <v>1</v>
      </c>
      <c r="F1528" s="247" t="s">
        <v>167</v>
      </c>
      <c r="G1528" s="245"/>
      <c r="H1528" s="248">
        <v>6</v>
      </c>
      <c r="I1528" s="249"/>
      <c r="J1528" s="245"/>
      <c r="K1528" s="245"/>
      <c r="L1528" s="250"/>
      <c r="M1528" s="251"/>
      <c r="N1528" s="252"/>
      <c r="O1528" s="252"/>
      <c r="P1528" s="252"/>
      <c r="Q1528" s="252"/>
      <c r="R1528" s="252"/>
      <c r="S1528" s="252"/>
      <c r="T1528" s="253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4" t="s">
        <v>163</v>
      </c>
      <c r="AU1528" s="254" t="s">
        <v>88</v>
      </c>
      <c r="AV1528" s="14" t="s">
        <v>161</v>
      </c>
      <c r="AW1528" s="14" t="s">
        <v>35</v>
      </c>
      <c r="AX1528" s="14" t="s">
        <v>86</v>
      </c>
      <c r="AY1528" s="254" t="s">
        <v>153</v>
      </c>
    </row>
    <row r="1529" s="2" customFormat="1" ht="24.15" customHeight="1">
      <c r="A1529" s="39"/>
      <c r="B1529" s="40"/>
      <c r="C1529" s="219" t="s">
        <v>2124</v>
      </c>
      <c r="D1529" s="219" t="s">
        <v>156</v>
      </c>
      <c r="E1529" s="220" t="s">
        <v>2125</v>
      </c>
      <c r="F1529" s="221" t="s">
        <v>2126</v>
      </c>
      <c r="G1529" s="222" t="s">
        <v>355</v>
      </c>
      <c r="H1529" s="223">
        <v>2</v>
      </c>
      <c r="I1529" s="224"/>
      <c r="J1529" s="225">
        <f>ROUND(I1529*H1529,2)</f>
        <v>0</v>
      </c>
      <c r="K1529" s="221" t="s">
        <v>160</v>
      </c>
      <c r="L1529" s="45"/>
      <c r="M1529" s="226" t="s">
        <v>1</v>
      </c>
      <c r="N1529" s="227" t="s">
        <v>43</v>
      </c>
      <c r="O1529" s="92"/>
      <c r="P1529" s="228">
        <f>O1529*H1529</f>
        <v>0</v>
      </c>
      <c r="Q1529" s="228">
        <v>0</v>
      </c>
      <c r="R1529" s="228">
        <f>Q1529*H1529</f>
        <v>0</v>
      </c>
      <c r="S1529" s="228">
        <v>0</v>
      </c>
      <c r="T1529" s="229">
        <f>S1529*H1529</f>
        <v>0</v>
      </c>
      <c r="U1529" s="39"/>
      <c r="V1529" s="39"/>
      <c r="W1529" s="39"/>
      <c r="X1529" s="39"/>
      <c r="Y1529" s="39"/>
      <c r="Z1529" s="39"/>
      <c r="AA1529" s="39"/>
      <c r="AB1529" s="39"/>
      <c r="AC1529" s="39"/>
      <c r="AD1529" s="39"/>
      <c r="AE1529" s="39"/>
      <c r="AR1529" s="230" t="s">
        <v>240</v>
      </c>
      <c r="AT1529" s="230" t="s">
        <v>156</v>
      </c>
      <c r="AU1529" s="230" t="s">
        <v>88</v>
      </c>
      <c r="AY1529" s="18" t="s">
        <v>153</v>
      </c>
      <c r="BE1529" s="231">
        <f>IF(N1529="základní",J1529,0)</f>
        <v>0</v>
      </c>
      <c r="BF1529" s="231">
        <f>IF(N1529="snížená",J1529,0)</f>
        <v>0</v>
      </c>
      <c r="BG1529" s="231">
        <f>IF(N1529="zákl. přenesená",J1529,0)</f>
        <v>0</v>
      </c>
      <c r="BH1529" s="231">
        <f>IF(N1529="sníž. přenesená",J1529,0)</f>
        <v>0</v>
      </c>
      <c r="BI1529" s="231">
        <f>IF(N1529="nulová",J1529,0)</f>
        <v>0</v>
      </c>
      <c r="BJ1529" s="18" t="s">
        <v>86</v>
      </c>
      <c r="BK1529" s="231">
        <f>ROUND(I1529*H1529,2)</f>
        <v>0</v>
      </c>
      <c r="BL1529" s="18" t="s">
        <v>240</v>
      </c>
      <c r="BM1529" s="230" t="s">
        <v>2127</v>
      </c>
    </row>
    <row r="1530" s="13" customFormat="1">
      <c r="A1530" s="13"/>
      <c r="B1530" s="232"/>
      <c r="C1530" s="233"/>
      <c r="D1530" s="234" t="s">
        <v>163</v>
      </c>
      <c r="E1530" s="235" t="s">
        <v>1</v>
      </c>
      <c r="F1530" s="236" t="s">
        <v>2128</v>
      </c>
      <c r="G1530" s="233"/>
      <c r="H1530" s="237">
        <v>2</v>
      </c>
      <c r="I1530" s="238"/>
      <c r="J1530" s="233"/>
      <c r="K1530" s="233"/>
      <c r="L1530" s="239"/>
      <c r="M1530" s="240"/>
      <c r="N1530" s="241"/>
      <c r="O1530" s="241"/>
      <c r="P1530" s="241"/>
      <c r="Q1530" s="241"/>
      <c r="R1530" s="241"/>
      <c r="S1530" s="241"/>
      <c r="T1530" s="242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3" t="s">
        <v>163</v>
      </c>
      <c r="AU1530" s="243" t="s">
        <v>88</v>
      </c>
      <c r="AV1530" s="13" t="s">
        <v>88</v>
      </c>
      <c r="AW1530" s="13" t="s">
        <v>35</v>
      </c>
      <c r="AX1530" s="13" t="s">
        <v>86</v>
      </c>
      <c r="AY1530" s="243" t="s">
        <v>153</v>
      </c>
    </row>
    <row r="1531" s="2" customFormat="1" ht="24.15" customHeight="1">
      <c r="A1531" s="39"/>
      <c r="B1531" s="40"/>
      <c r="C1531" s="268" t="s">
        <v>2129</v>
      </c>
      <c r="D1531" s="268" t="s">
        <v>509</v>
      </c>
      <c r="E1531" s="269" t="s">
        <v>2130</v>
      </c>
      <c r="F1531" s="270" t="s">
        <v>2131</v>
      </c>
      <c r="G1531" s="271" t="s">
        <v>355</v>
      </c>
      <c r="H1531" s="272">
        <v>2</v>
      </c>
      <c r="I1531" s="273"/>
      <c r="J1531" s="274">
        <f>ROUND(I1531*H1531,2)</f>
        <v>0</v>
      </c>
      <c r="K1531" s="270" t="s">
        <v>1</v>
      </c>
      <c r="L1531" s="275"/>
      <c r="M1531" s="276" t="s">
        <v>1</v>
      </c>
      <c r="N1531" s="277" t="s">
        <v>43</v>
      </c>
      <c r="O1531" s="92"/>
      <c r="P1531" s="228">
        <f>O1531*H1531</f>
        <v>0</v>
      </c>
      <c r="Q1531" s="228">
        <v>0.017500000000000002</v>
      </c>
      <c r="R1531" s="228">
        <f>Q1531*H1531</f>
        <v>0.035000000000000003</v>
      </c>
      <c r="S1531" s="228">
        <v>0</v>
      </c>
      <c r="T1531" s="229">
        <f>S1531*H1531</f>
        <v>0</v>
      </c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R1531" s="230" t="s">
        <v>332</v>
      </c>
      <c r="AT1531" s="230" t="s">
        <v>509</v>
      </c>
      <c r="AU1531" s="230" t="s">
        <v>88</v>
      </c>
      <c r="AY1531" s="18" t="s">
        <v>153</v>
      </c>
      <c r="BE1531" s="231">
        <f>IF(N1531="základní",J1531,0)</f>
        <v>0</v>
      </c>
      <c r="BF1531" s="231">
        <f>IF(N1531="snížená",J1531,0)</f>
        <v>0</v>
      </c>
      <c r="BG1531" s="231">
        <f>IF(N1531="zákl. přenesená",J1531,0)</f>
        <v>0</v>
      </c>
      <c r="BH1531" s="231">
        <f>IF(N1531="sníž. přenesená",J1531,0)</f>
        <v>0</v>
      </c>
      <c r="BI1531" s="231">
        <f>IF(N1531="nulová",J1531,0)</f>
        <v>0</v>
      </c>
      <c r="BJ1531" s="18" t="s">
        <v>86</v>
      </c>
      <c r="BK1531" s="231">
        <f>ROUND(I1531*H1531,2)</f>
        <v>0</v>
      </c>
      <c r="BL1531" s="18" t="s">
        <v>240</v>
      </c>
      <c r="BM1531" s="230" t="s">
        <v>2132</v>
      </c>
    </row>
    <row r="1532" s="15" customFormat="1">
      <c r="A1532" s="15"/>
      <c r="B1532" s="258"/>
      <c r="C1532" s="259"/>
      <c r="D1532" s="234" t="s">
        <v>163</v>
      </c>
      <c r="E1532" s="260" t="s">
        <v>1</v>
      </c>
      <c r="F1532" s="261" t="s">
        <v>2133</v>
      </c>
      <c r="G1532" s="259"/>
      <c r="H1532" s="260" t="s">
        <v>1</v>
      </c>
      <c r="I1532" s="262"/>
      <c r="J1532" s="259"/>
      <c r="K1532" s="259"/>
      <c r="L1532" s="263"/>
      <c r="M1532" s="264"/>
      <c r="N1532" s="265"/>
      <c r="O1532" s="265"/>
      <c r="P1532" s="265"/>
      <c r="Q1532" s="265"/>
      <c r="R1532" s="265"/>
      <c r="S1532" s="265"/>
      <c r="T1532" s="266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T1532" s="267" t="s">
        <v>163</v>
      </c>
      <c r="AU1532" s="267" t="s">
        <v>88</v>
      </c>
      <c r="AV1532" s="15" t="s">
        <v>86</v>
      </c>
      <c r="AW1532" s="15" t="s">
        <v>35</v>
      </c>
      <c r="AX1532" s="15" t="s">
        <v>78</v>
      </c>
      <c r="AY1532" s="267" t="s">
        <v>153</v>
      </c>
    </row>
    <row r="1533" s="15" customFormat="1">
      <c r="A1533" s="15"/>
      <c r="B1533" s="258"/>
      <c r="C1533" s="259"/>
      <c r="D1533" s="234" t="s">
        <v>163</v>
      </c>
      <c r="E1533" s="260" t="s">
        <v>1</v>
      </c>
      <c r="F1533" s="261" t="s">
        <v>2134</v>
      </c>
      <c r="G1533" s="259"/>
      <c r="H1533" s="260" t="s">
        <v>1</v>
      </c>
      <c r="I1533" s="262"/>
      <c r="J1533" s="259"/>
      <c r="K1533" s="259"/>
      <c r="L1533" s="263"/>
      <c r="M1533" s="264"/>
      <c r="N1533" s="265"/>
      <c r="O1533" s="265"/>
      <c r="P1533" s="265"/>
      <c r="Q1533" s="265"/>
      <c r="R1533" s="265"/>
      <c r="S1533" s="265"/>
      <c r="T1533" s="266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T1533" s="267" t="s">
        <v>163</v>
      </c>
      <c r="AU1533" s="267" t="s">
        <v>88</v>
      </c>
      <c r="AV1533" s="15" t="s">
        <v>86</v>
      </c>
      <c r="AW1533" s="15" t="s">
        <v>35</v>
      </c>
      <c r="AX1533" s="15" t="s">
        <v>78</v>
      </c>
      <c r="AY1533" s="267" t="s">
        <v>153</v>
      </c>
    </row>
    <row r="1534" s="15" customFormat="1">
      <c r="A1534" s="15"/>
      <c r="B1534" s="258"/>
      <c r="C1534" s="259"/>
      <c r="D1534" s="234" t="s">
        <v>163</v>
      </c>
      <c r="E1534" s="260" t="s">
        <v>1</v>
      </c>
      <c r="F1534" s="261" t="s">
        <v>2135</v>
      </c>
      <c r="G1534" s="259"/>
      <c r="H1534" s="260" t="s">
        <v>1</v>
      </c>
      <c r="I1534" s="262"/>
      <c r="J1534" s="259"/>
      <c r="K1534" s="259"/>
      <c r="L1534" s="263"/>
      <c r="M1534" s="264"/>
      <c r="N1534" s="265"/>
      <c r="O1534" s="265"/>
      <c r="P1534" s="265"/>
      <c r="Q1534" s="265"/>
      <c r="R1534" s="265"/>
      <c r="S1534" s="265"/>
      <c r="T1534" s="266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T1534" s="267" t="s">
        <v>163</v>
      </c>
      <c r="AU1534" s="267" t="s">
        <v>88</v>
      </c>
      <c r="AV1534" s="15" t="s">
        <v>86</v>
      </c>
      <c r="AW1534" s="15" t="s">
        <v>35</v>
      </c>
      <c r="AX1534" s="15" t="s">
        <v>78</v>
      </c>
      <c r="AY1534" s="267" t="s">
        <v>153</v>
      </c>
    </row>
    <row r="1535" s="15" customFormat="1">
      <c r="A1535" s="15"/>
      <c r="B1535" s="258"/>
      <c r="C1535" s="259"/>
      <c r="D1535" s="234" t="s">
        <v>163</v>
      </c>
      <c r="E1535" s="260" t="s">
        <v>1</v>
      </c>
      <c r="F1535" s="261" t="s">
        <v>2136</v>
      </c>
      <c r="G1535" s="259"/>
      <c r="H1535" s="260" t="s">
        <v>1</v>
      </c>
      <c r="I1535" s="262"/>
      <c r="J1535" s="259"/>
      <c r="K1535" s="259"/>
      <c r="L1535" s="263"/>
      <c r="M1535" s="264"/>
      <c r="N1535" s="265"/>
      <c r="O1535" s="265"/>
      <c r="P1535" s="265"/>
      <c r="Q1535" s="265"/>
      <c r="R1535" s="265"/>
      <c r="S1535" s="265"/>
      <c r="T1535" s="266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T1535" s="267" t="s">
        <v>163</v>
      </c>
      <c r="AU1535" s="267" t="s">
        <v>88</v>
      </c>
      <c r="AV1535" s="15" t="s">
        <v>86</v>
      </c>
      <c r="AW1535" s="15" t="s">
        <v>35</v>
      </c>
      <c r="AX1535" s="15" t="s">
        <v>78</v>
      </c>
      <c r="AY1535" s="267" t="s">
        <v>153</v>
      </c>
    </row>
    <row r="1536" s="15" customFormat="1">
      <c r="A1536" s="15"/>
      <c r="B1536" s="258"/>
      <c r="C1536" s="259"/>
      <c r="D1536" s="234" t="s">
        <v>163</v>
      </c>
      <c r="E1536" s="260" t="s">
        <v>1</v>
      </c>
      <c r="F1536" s="261" t="s">
        <v>2073</v>
      </c>
      <c r="G1536" s="259"/>
      <c r="H1536" s="260" t="s">
        <v>1</v>
      </c>
      <c r="I1536" s="262"/>
      <c r="J1536" s="259"/>
      <c r="K1536" s="259"/>
      <c r="L1536" s="263"/>
      <c r="M1536" s="264"/>
      <c r="N1536" s="265"/>
      <c r="O1536" s="265"/>
      <c r="P1536" s="265"/>
      <c r="Q1536" s="265"/>
      <c r="R1536" s="265"/>
      <c r="S1536" s="265"/>
      <c r="T1536" s="266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T1536" s="267" t="s">
        <v>163</v>
      </c>
      <c r="AU1536" s="267" t="s">
        <v>88</v>
      </c>
      <c r="AV1536" s="15" t="s">
        <v>86</v>
      </c>
      <c r="AW1536" s="15" t="s">
        <v>35</v>
      </c>
      <c r="AX1536" s="15" t="s">
        <v>78</v>
      </c>
      <c r="AY1536" s="267" t="s">
        <v>153</v>
      </c>
    </row>
    <row r="1537" s="13" customFormat="1">
      <c r="A1537" s="13"/>
      <c r="B1537" s="232"/>
      <c r="C1537" s="233"/>
      <c r="D1537" s="234" t="s">
        <v>163</v>
      </c>
      <c r="E1537" s="235" t="s">
        <v>1</v>
      </c>
      <c r="F1537" s="236" t="s">
        <v>2137</v>
      </c>
      <c r="G1537" s="233"/>
      <c r="H1537" s="237">
        <v>1</v>
      </c>
      <c r="I1537" s="238"/>
      <c r="J1537" s="233"/>
      <c r="K1537" s="233"/>
      <c r="L1537" s="239"/>
      <c r="M1537" s="240"/>
      <c r="N1537" s="241"/>
      <c r="O1537" s="241"/>
      <c r="P1537" s="241"/>
      <c r="Q1537" s="241"/>
      <c r="R1537" s="241"/>
      <c r="S1537" s="241"/>
      <c r="T1537" s="242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3" t="s">
        <v>163</v>
      </c>
      <c r="AU1537" s="243" t="s">
        <v>88</v>
      </c>
      <c r="AV1537" s="13" t="s">
        <v>88</v>
      </c>
      <c r="AW1537" s="13" t="s">
        <v>35</v>
      </c>
      <c r="AX1537" s="13" t="s">
        <v>78</v>
      </c>
      <c r="AY1537" s="243" t="s">
        <v>153</v>
      </c>
    </row>
    <row r="1538" s="13" customFormat="1">
      <c r="A1538" s="13"/>
      <c r="B1538" s="232"/>
      <c r="C1538" s="233"/>
      <c r="D1538" s="234" t="s">
        <v>163</v>
      </c>
      <c r="E1538" s="235" t="s">
        <v>1</v>
      </c>
      <c r="F1538" s="236" t="s">
        <v>2138</v>
      </c>
      <c r="G1538" s="233"/>
      <c r="H1538" s="237">
        <v>1</v>
      </c>
      <c r="I1538" s="238"/>
      <c r="J1538" s="233"/>
      <c r="K1538" s="233"/>
      <c r="L1538" s="239"/>
      <c r="M1538" s="240"/>
      <c r="N1538" s="241"/>
      <c r="O1538" s="241"/>
      <c r="P1538" s="241"/>
      <c r="Q1538" s="241"/>
      <c r="R1538" s="241"/>
      <c r="S1538" s="241"/>
      <c r="T1538" s="242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3" t="s">
        <v>163</v>
      </c>
      <c r="AU1538" s="243" t="s">
        <v>88</v>
      </c>
      <c r="AV1538" s="13" t="s">
        <v>88</v>
      </c>
      <c r="AW1538" s="13" t="s">
        <v>35</v>
      </c>
      <c r="AX1538" s="13" t="s">
        <v>78</v>
      </c>
      <c r="AY1538" s="243" t="s">
        <v>153</v>
      </c>
    </row>
    <row r="1539" s="14" customFormat="1">
      <c r="A1539" s="14"/>
      <c r="B1539" s="244"/>
      <c r="C1539" s="245"/>
      <c r="D1539" s="234" t="s">
        <v>163</v>
      </c>
      <c r="E1539" s="246" t="s">
        <v>1</v>
      </c>
      <c r="F1539" s="247" t="s">
        <v>167</v>
      </c>
      <c r="G1539" s="245"/>
      <c r="H1539" s="248">
        <v>2</v>
      </c>
      <c r="I1539" s="249"/>
      <c r="J1539" s="245"/>
      <c r="K1539" s="245"/>
      <c r="L1539" s="250"/>
      <c r="M1539" s="251"/>
      <c r="N1539" s="252"/>
      <c r="O1539" s="252"/>
      <c r="P1539" s="252"/>
      <c r="Q1539" s="252"/>
      <c r="R1539" s="252"/>
      <c r="S1539" s="252"/>
      <c r="T1539" s="253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4" t="s">
        <v>163</v>
      </c>
      <c r="AU1539" s="254" t="s">
        <v>88</v>
      </c>
      <c r="AV1539" s="14" t="s">
        <v>161</v>
      </c>
      <c r="AW1539" s="14" t="s">
        <v>35</v>
      </c>
      <c r="AX1539" s="14" t="s">
        <v>86</v>
      </c>
      <c r="AY1539" s="254" t="s">
        <v>153</v>
      </c>
    </row>
    <row r="1540" s="2" customFormat="1" ht="24.15" customHeight="1">
      <c r="A1540" s="39"/>
      <c r="B1540" s="40"/>
      <c r="C1540" s="219" t="s">
        <v>2139</v>
      </c>
      <c r="D1540" s="219" t="s">
        <v>156</v>
      </c>
      <c r="E1540" s="220" t="s">
        <v>2140</v>
      </c>
      <c r="F1540" s="221" t="s">
        <v>2141</v>
      </c>
      <c r="G1540" s="222" t="s">
        <v>355</v>
      </c>
      <c r="H1540" s="223">
        <v>11</v>
      </c>
      <c r="I1540" s="224"/>
      <c r="J1540" s="225">
        <f>ROUND(I1540*H1540,2)</f>
        <v>0</v>
      </c>
      <c r="K1540" s="221" t="s">
        <v>160</v>
      </c>
      <c r="L1540" s="45"/>
      <c r="M1540" s="226" t="s">
        <v>1</v>
      </c>
      <c r="N1540" s="227" t="s">
        <v>43</v>
      </c>
      <c r="O1540" s="92"/>
      <c r="P1540" s="228">
        <f>O1540*H1540</f>
        <v>0</v>
      </c>
      <c r="Q1540" s="228">
        <v>0</v>
      </c>
      <c r="R1540" s="228">
        <f>Q1540*H1540</f>
        <v>0</v>
      </c>
      <c r="S1540" s="228">
        <v>0</v>
      </c>
      <c r="T1540" s="229">
        <f>S1540*H1540</f>
        <v>0</v>
      </c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39"/>
      <c r="AE1540" s="39"/>
      <c r="AR1540" s="230" t="s">
        <v>240</v>
      </c>
      <c r="AT1540" s="230" t="s">
        <v>156</v>
      </c>
      <c r="AU1540" s="230" t="s">
        <v>88</v>
      </c>
      <c r="AY1540" s="18" t="s">
        <v>153</v>
      </c>
      <c r="BE1540" s="231">
        <f>IF(N1540="základní",J1540,0)</f>
        <v>0</v>
      </c>
      <c r="BF1540" s="231">
        <f>IF(N1540="snížená",J1540,0)</f>
        <v>0</v>
      </c>
      <c r="BG1540" s="231">
        <f>IF(N1540="zákl. přenesená",J1540,0)</f>
        <v>0</v>
      </c>
      <c r="BH1540" s="231">
        <f>IF(N1540="sníž. přenesená",J1540,0)</f>
        <v>0</v>
      </c>
      <c r="BI1540" s="231">
        <f>IF(N1540="nulová",J1540,0)</f>
        <v>0</v>
      </c>
      <c r="BJ1540" s="18" t="s">
        <v>86</v>
      </c>
      <c r="BK1540" s="231">
        <f>ROUND(I1540*H1540,2)</f>
        <v>0</v>
      </c>
      <c r="BL1540" s="18" t="s">
        <v>240</v>
      </c>
      <c r="BM1540" s="230" t="s">
        <v>2142</v>
      </c>
    </row>
    <row r="1541" s="13" customFormat="1">
      <c r="A1541" s="13"/>
      <c r="B1541" s="232"/>
      <c r="C1541" s="233"/>
      <c r="D1541" s="234" t="s">
        <v>163</v>
      </c>
      <c r="E1541" s="235" t="s">
        <v>1</v>
      </c>
      <c r="F1541" s="236" t="s">
        <v>2143</v>
      </c>
      <c r="G1541" s="233"/>
      <c r="H1541" s="237">
        <v>8</v>
      </c>
      <c r="I1541" s="238"/>
      <c r="J1541" s="233"/>
      <c r="K1541" s="233"/>
      <c r="L1541" s="239"/>
      <c r="M1541" s="240"/>
      <c r="N1541" s="241"/>
      <c r="O1541" s="241"/>
      <c r="P1541" s="241"/>
      <c r="Q1541" s="241"/>
      <c r="R1541" s="241"/>
      <c r="S1541" s="241"/>
      <c r="T1541" s="242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3" t="s">
        <v>163</v>
      </c>
      <c r="AU1541" s="243" t="s">
        <v>88</v>
      </c>
      <c r="AV1541" s="13" t="s">
        <v>88</v>
      </c>
      <c r="AW1541" s="13" t="s">
        <v>35</v>
      </c>
      <c r="AX1541" s="13" t="s">
        <v>78</v>
      </c>
      <c r="AY1541" s="243" t="s">
        <v>153</v>
      </c>
    </row>
    <row r="1542" s="13" customFormat="1">
      <c r="A1542" s="13"/>
      <c r="B1542" s="232"/>
      <c r="C1542" s="233"/>
      <c r="D1542" s="234" t="s">
        <v>163</v>
      </c>
      <c r="E1542" s="235" t="s">
        <v>1</v>
      </c>
      <c r="F1542" s="236" t="s">
        <v>2144</v>
      </c>
      <c r="G1542" s="233"/>
      <c r="H1542" s="237">
        <v>3</v>
      </c>
      <c r="I1542" s="238"/>
      <c r="J1542" s="233"/>
      <c r="K1542" s="233"/>
      <c r="L1542" s="239"/>
      <c r="M1542" s="240"/>
      <c r="N1542" s="241"/>
      <c r="O1542" s="241"/>
      <c r="P1542" s="241"/>
      <c r="Q1542" s="241"/>
      <c r="R1542" s="241"/>
      <c r="S1542" s="241"/>
      <c r="T1542" s="242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3" t="s">
        <v>163</v>
      </c>
      <c r="AU1542" s="243" t="s">
        <v>88</v>
      </c>
      <c r="AV1542" s="13" t="s">
        <v>88</v>
      </c>
      <c r="AW1542" s="13" t="s">
        <v>35</v>
      </c>
      <c r="AX1542" s="13" t="s">
        <v>78</v>
      </c>
      <c r="AY1542" s="243" t="s">
        <v>153</v>
      </c>
    </row>
    <row r="1543" s="14" customFormat="1">
      <c r="A1543" s="14"/>
      <c r="B1543" s="244"/>
      <c r="C1543" s="245"/>
      <c r="D1543" s="234" t="s">
        <v>163</v>
      </c>
      <c r="E1543" s="246" t="s">
        <v>1</v>
      </c>
      <c r="F1543" s="247" t="s">
        <v>167</v>
      </c>
      <c r="G1543" s="245"/>
      <c r="H1543" s="248">
        <v>11</v>
      </c>
      <c r="I1543" s="249"/>
      <c r="J1543" s="245"/>
      <c r="K1543" s="245"/>
      <c r="L1543" s="250"/>
      <c r="M1543" s="251"/>
      <c r="N1543" s="252"/>
      <c r="O1543" s="252"/>
      <c r="P1543" s="252"/>
      <c r="Q1543" s="252"/>
      <c r="R1543" s="252"/>
      <c r="S1543" s="252"/>
      <c r="T1543" s="253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4" t="s">
        <v>163</v>
      </c>
      <c r="AU1543" s="254" t="s">
        <v>88</v>
      </c>
      <c r="AV1543" s="14" t="s">
        <v>161</v>
      </c>
      <c r="AW1543" s="14" t="s">
        <v>35</v>
      </c>
      <c r="AX1543" s="14" t="s">
        <v>86</v>
      </c>
      <c r="AY1543" s="254" t="s">
        <v>153</v>
      </c>
    </row>
    <row r="1544" s="2" customFormat="1" ht="24.15" customHeight="1">
      <c r="A1544" s="39"/>
      <c r="B1544" s="40"/>
      <c r="C1544" s="268" t="s">
        <v>2145</v>
      </c>
      <c r="D1544" s="268" t="s">
        <v>509</v>
      </c>
      <c r="E1544" s="269" t="s">
        <v>2146</v>
      </c>
      <c r="F1544" s="270" t="s">
        <v>2147</v>
      </c>
      <c r="G1544" s="271" t="s">
        <v>355</v>
      </c>
      <c r="H1544" s="272">
        <v>8</v>
      </c>
      <c r="I1544" s="273"/>
      <c r="J1544" s="274">
        <f>ROUND(I1544*H1544,2)</f>
        <v>0</v>
      </c>
      <c r="K1544" s="270" t="s">
        <v>1</v>
      </c>
      <c r="L1544" s="275"/>
      <c r="M1544" s="276" t="s">
        <v>1</v>
      </c>
      <c r="N1544" s="277" t="s">
        <v>43</v>
      </c>
      <c r="O1544" s="92"/>
      <c r="P1544" s="228">
        <f>O1544*H1544</f>
        <v>0</v>
      </c>
      <c r="Q1544" s="228">
        <v>0.042999999999999997</v>
      </c>
      <c r="R1544" s="228">
        <f>Q1544*H1544</f>
        <v>0.34399999999999997</v>
      </c>
      <c r="S1544" s="228">
        <v>0</v>
      </c>
      <c r="T1544" s="229">
        <f>S1544*H1544</f>
        <v>0</v>
      </c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R1544" s="230" t="s">
        <v>332</v>
      </c>
      <c r="AT1544" s="230" t="s">
        <v>509</v>
      </c>
      <c r="AU1544" s="230" t="s">
        <v>88</v>
      </c>
      <c r="AY1544" s="18" t="s">
        <v>153</v>
      </c>
      <c r="BE1544" s="231">
        <f>IF(N1544="základní",J1544,0)</f>
        <v>0</v>
      </c>
      <c r="BF1544" s="231">
        <f>IF(N1544="snížená",J1544,0)</f>
        <v>0</v>
      </c>
      <c r="BG1544" s="231">
        <f>IF(N1544="zákl. přenesená",J1544,0)</f>
        <v>0</v>
      </c>
      <c r="BH1544" s="231">
        <f>IF(N1544="sníž. přenesená",J1544,0)</f>
        <v>0</v>
      </c>
      <c r="BI1544" s="231">
        <f>IF(N1544="nulová",J1544,0)</f>
        <v>0</v>
      </c>
      <c r="BJ1544" s="18" t="s">
        <v>86</v>
      </c>
      <c r="BK1544" s="231">
        <f>ROUND(I1544*H1544,2)</f>
        <v>0</v>
      </c>
      <c r="BL1544" s="18" t="s">
        <v>240</v>
      </c>
      <c r="BM1544" s="230" t="s">
        <v>2148</v>
      </c>
    </row>
    <row r="1545" s="15" customFormat="1">
      <c r="A1545" s="15"/>
      <c r="B1545" s="258"/>
      <c r="C1545" s="259"/>
      <c r="D1545" s="234" t="s">
        <v>163</v>
      </c>
      <c r="E1545" s="260" t="s">
        <v>1</v>
      </c>
      <c r="F1545" s="261" t="s">
        <v>2149</v>
      </c>
      <c r="G1545" s="259"/>
      <c r="H1545" s="260" t="s">
        <v>1</v>
      </c>
      <c r="I1545" s="262"/>
      <c r="J1545" s="259"/>
      <c r="K1545" s="259"/>
      <c r="L1545" s="263"/>
      <c r="M1545" s="264"/>
      <c r="N1545" s="265"/>
      <c r="O1545" s="265"/>
      <c r="P1545" s="265"/>
      <c r="Q1545" s="265"/>
      <c r="R1545" s="265"/>
      <c r="S1545" s="265"/>
      <c r="T1545" s="266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T1545" s="267" t="s">
        <v>163</v>
      </c>
      <c r="AU1545" s="267" t="s">
        <v>88</v>
      </c>
      <c r="AV1545" s="15" t="s">
        <v>86</v>
      </c>
      <c r="AW1545" s="15" t="s">
        <v>35</v>
      </c>
      <c r="AX1545" s="15" t="s">
        <v>78</v>
      </c>
      <c r="AY1545" s="267" t="s">
        <v>153</v>
      </c>
    </row>
    <row r="1546" s="15" customFormat="1">
      <c r="A1546" s="15"/>
      <c r="B1546" s="258"/>
      <c r="C1546" s="259"/>
      <c r="D1546" s="234" t="s">
        <v>163</v>
      </c>
      <c r="E1546" s="260" t="s">
        <v>1</v>
      </c>
      <c r="F1546" s="261" t="s">
        <v>2134</v>
      </c>
      <c r="G1546" s="259"/>
      <c r="H1546" s="260" t="s">
        <v>1</v>
      </c>
      <c r="I1546" s="262"/>
      <c r="J1546" s="259"/>
      <c r="K1546" s="259"/>
      <c r="L1546" s="263"/>
      <c r="M1546" s="264"/>
      <c r="N1546" s="265"/>
      <c r="O1546" s="265"/>
      <c r="P1546" s="265"/>
      <c r="Q1546" s="265"/>
      <c r="R1546" s="265"/>
      <c r="S1546" s="265"/>
      <c r="T1546" s="266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T1546" s="267" t="s">
        <v>163</v>
      </c>
      <c r="AU1546" s="267" t="s">
        <v>88</v>
      </c>
      <c r="AV1546" s="15" t="s">
        <v>86</v>
      </c>
      <c r="AW1546" s="15" t="s">
        <v>35</v>
      </c>
      <c r="AX1546" s="15" t="s">
        <v>78</v>
      </c>
      <c r="AY1546" s="267" t="s">
        <v>153</v>
      </c>
    </row>
    <row r="1547" s="15" customFormat="1">
      <c r="A1547" s="15"/>
      <c r="B1547" s="258"/>
      <c r="C1547" s="259"/>
      <c r="D1547" s="234" t="s">
        <v>163</v>
      </c>
      <c r="E1547" s="260" t="s">
        <v>1</v>
      </c>
      <c r="F1547" s="261" t="s">
        <v>2135</v>
      </c>
      <c r="G1547" s="259"/>
      <c r="H1547" s="260" t="s">
        <v>1</v>
      </c>
      <c r="I1547" s="262"/>
      <c r="J1547" s="259"/>
      <c r="K1547" s="259"/>
      <c r="L1547" s="263"/>
      <c r="M1547" s="264"/>
      <c r="N1547" s="265"/>
      <c r="O1547" s="265"/>
      <c r="P1547" s="265"/>
      <c r="Q1547" s="265"/>
      <c r="R1547" s="265"/>
      <c r="S1547" s="265"/>
      <c r="T1547" s="266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T1547" s="267" t="s">
        <v>163</v>
      </c>
      <c r="AU1547" s="267" t="s">
        <v>88</v>
      </c>
      <c r="AV1547" s="15" t="s">
        <v>86</v>
      </c>
      <c r="AW1547" s="15" t="s">
        <v>35</v>
      </c>
      <c r="AX1547" s="15" t="s">
        <v>78</v>
      </c>
      <c r="AY1547" s="267" t="s">
        <v>153</v>
      </c>
    </row>
    <row r="1548" s="15" customFormat="1">
      <c r="A1548" s="15"/>
      <c r="B1548" s="258"/>
      <c r="C1548" s="259"/>
      <c r="D1548" s="234" t="s">
        <v>163</v>
      </c>
      <c r="E1548" s="260" t="s">
        <v>1</v>
      </c>
      <c r="F1548" s="261" t="s">
        <v>2136</v>
      </c>
      <c r="G1548" s="259"/>
      <c r="H1548" s="260" t="s">
        <v>1</v>
      </c>
      <c r="I1548" s="262"/>
      <c r="J1548" s="259"/>
      <c r="K1548" s="259"/>
      <c r="L1548" s="263"/>
      <c r="M1548" s="264"/>
      <c r="N1548" s="265"/>
      <c r="O1548" s="265"/>
      <c r="P1548" s="265"/>
      <c r="Q1548" s="265"/>
      <c r="R1548" s="265"/>
      <c r="S1548" s="265"/>
      <c r="T1548" s="266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67" t="s">
        <v>163</v>
      </c>
      <c r="AU1548" s="267" t="s">
        <v>88</v>
      </c>
      <c r="AV1548" s="15" t="s">
        <v>86</v>
      </c>
      <c r="AW1548" s="15" t="s">
        <v>35</v>
      </c>
      <c r="AX1548" s="15" t="s">
        <v>78</v>
      </c>
      <c r="AY1548" s="267" t="s">
        <v>153</v>
      </c>
    </row>
    <row r="1549" s="15" customFormat="1">
      <c r="A1549" s="15"/>
      <c r="B1549" s="258"/>
      <c r="C1549" s="259"/>
      <c r="D1549" s="234" t="s">
        <v>163</v>
      </c>
      <c r="E1549" s="260" t="s">
        <v>1</v>
      </c>
      <c r="F1549" s="261" t="s">
        <v>2073</v>
      </c>
      <c r="G1549" s="259"/>
      <c r="H1549" s="260" t="s">
        <v>1</v>
      </c>
      <c r="I1549" s="262"/>
      <c r="J1549" s="259"/>
      <c r="K1549" s="259"/>
      <c r="L1549" s="263"/>
      <c r="M1549" s="264"/>
      <c r="N1549" s="265"/>
      <c r="O1549" s="265"/>
      <c r="P1549" s="265"/>
      <c r="Q1549" s="265"/>
      <c r="R1549" s="265"/>
      <c r="S1549" s="265"/>
      <c r="T1549" s="266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T1549" s="267" t="s">
        <v>163</v>
      </c>
      <c r="AU1549" s="267" t="s">
        <v>88</v>
      </c>
      <c r="AV1549" s="15" t="s">
        <v>86</v>
      </c>
      <c r="AW1549" s="15" t="s">
        <v>35</v>
      </c>
      <c r="AX1549" s="15" t="s">
        <v>78</v>
      </c>
      <c r="AY1549" s="267" t="s">
        <v>153</v>
      </c>
    </row>
    <row r="1550" s="13" customFormat="1">
      <c r="A1550" s="13"/>
      <c r="B1550" s="232"/>
      <c r="C1550" s="233"/>
      <c r="D1550" s="234" t="s">
        <v>163</v>
      </c>
      <c r="E1550" s="235" t="s">
        <v>1</v>
      </c>
      <c r="F1550" s="236" t="s">
        <v>2150</v>
      </c>
      <c r="G1550" s="233"/>
      <c r="H1550" s="237">
        <v>4</v>
      </c>
      <c r="I1550" s="238"/>
      <c r="J1550" s="233"/>
      <c r="K1550" s="233"/>
      <c r="L1550" s="239"/>
      <c r="M1550" s="240"/>
      <c r="N1550" s="241"/>
      <c r="O1550" s="241"/>
      <c r="P1550" s="241"/>
      <c r="Q1550" s="241"/>
      <c r="R1550" s="241"/>
      <c r="S1550" s="241"/>
      <c r="T1550" s="242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3" t="s">
        <v>163</v>
      </c>
      <c r="AU1550" s="243" t="s">
        <v>88</v>
      </c>
      <c r="AV1550" s="13" t="s">
        <v>88</v>
      </c>
      <c r="AW1550" s="13" t="s">
        <v>35</v>
      </c>
      <c r="AX1550" s="13" t="s">
        <v>78</v>
      </c>
      <c r="AY1550" s="243" t="s">
        <v>153</v>
      </c>
    </row>
    <row r="1551" s="13" customFormat="1">
      <c r="A1551" s="13"/>
      <c r="B1551" s="232"/>
      <c r="C1551" s="233"/>
      <c r="D1551" s="234" t="s">
        <v>163</v>
      </c>
      <c r="E1551" s="235" t="s">
        <v>1</v>
      </c>
      <c r="F1551" s="236" t="s">
        <v>2151</v>
      </c>
      <c r="G1551" s="233"/>
      <c r="H1551" s="237">
        <v>1</v>
      </c>
      <c r="I1551" s="238"/>
      <c r="J1551" s="233"/>
      <c r="K1551" s="233"/>
      <c r="L1551" s="239"/>
      <c r="M1551" s="240"/>
      <c r="N1551" s="241"/>
      <c r="O1551" s="241"/>
      <c r="P1551" s="241"/>
      <c r="Q1551" s="241"/>
      <c r="R1551" s="241"/>
      <c r="S1551" s="241"/>
      <c r="T1551" s="242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3" t="s">
        <v>163</v>
      </c>
      <c r="AU1551" s="243" t="s">
        <v>88</v>
      </c>
      <c r="AV1551" s="13" t="s">
        <v>88</v>
      </c>
      <c r="AW1551" s="13" t="s">
        <v>35</v>
      </c>
      <c r="AX1551" s="13" t="s">
        <v>78</v>
      </c>
      <c r="AY1551" s="243" t="s">
        <v>153</v>
      </c>
    </row>
    <row r="1552" s="13" customFormat="1">
      <c r="A1552" s="13"/>
      <c r="B1552" s="232"/>
      <c r="C1552" s="233"/>
      <c r="D1552" s="234" t="s">
        <v>163</v>
      </c>
      <c r="E1552" s="235" t="s">
        <v>1</v>
      </c>
      <c r="F1552" s="236" t="s">
        <v>2152</v>
      </c>
      <c r="G1552" s="233"/>
      <c r="H1552" s="237">
        <v>1</v>
      </c>
      <c r="I1552" s="238"/>
      <c r="J1552" s="233"/>
      <c r="K1552" s="233"/>
      <c r="L1552" s="239"/>
      <c r="M1552" s="240"/>
      <c r="N1552" s="241"/>
      <c r="O1552" s="241"/>
      <c r="P1552" s="241"/>
      <c r="Q1552" s="241"/>
      <c r="R1552" s="241"/>
      <c r="S1552" s="241"/>
      <c r="T1552" s="242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3" t="s">
        <v>163</v>
      </c>
      <c r="AU1552" s="243" t="s">
        <v>88</v>
      </c>
      <c r="AV1552" s="13" t="s">
        <v>88</v>
      </c>
      <c r="AW1552" s="13" t="s">
        <v>35</v>
      </c>
      <c r="AX1552" s="13" t="s">
        <v>78</v>
      </c>
      <c r="AY1552" s="243" t="s">
        <v>153</v>
      </c>
    </row>
    <row r="1553" s="13" customFormat="1">
      <c r="A1553" s="13"/>
      <c r="B1553" s="232"/>
      <c r="C1553" s="233"/>
      <c r="D1553" s="234" t="s">
        <v>163</v>
      </c>
      <c r="E1553" s="235" t="s">
        <v>1</v>
      </c>
      <c r="F1553" s="236" t="s">
        <v>2153</v>
      </c>
      <c r="G1553" s="233"/>
      <c r="H1553" s="237">
        <v>1</v>
      </c>
      <c r="I1553" s="238"/>
      <c r="J1553" s="233"/>
      <c r="K1553" s="233"/>
      <c r="L1553" s="239"/>
      <c r="M1553" s="240"/>
      <c r="N1553" s="241"/>
      <c r="O1553" s="241"/>
      <c r="P1553" s="241"/>
      <c r="Q1553" s="241"/>
      <c r="R1553" s="241"/>
      <c r="S1553" s="241"/>
      <c r="T1553" s="242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3" t="s">
        <v>163</v>
      </c>
      <c r="AU1553" s="243" t="s">
        <v>88</v>
      </c>
      <c r="AV1553" s="13" t="s">
        <v>88</v>
      </c>
      <c r="AW1553" s="13" t="s">
        <v>35</v>
      </c>
      <c r="AX1553" s="13" t="s">
        <v>78</v>
      </c>
      <c r="AY1553" s="243" t="s">
        <v>153</v>
      </c>
    </row>
    <row r="1554" s="13" customFormat="1">
      <c r="A1554" s="13"/>
      <c r="B1554" s="232"/>
      <c r="C1554" s="233"/>
      <c r="D1554" s="234" t="s">
        <v>163</v>
      </c>
      <c r="E1554" s="235" t="s">
        <v>1</v>
      </c>
      <c r="F1554" s="236" t="s">
        <v>2154</v>
      </c>
      <c r="G1554" s="233"/>
      <c r="H1554" s="237">
        <v>1</v>
      </c>
      <c r="I1554" s="238"/>
      <c r="J1554" s="233"/>
      <c r="K1554" s="233"/>
      <c r="L1554" s="239"/>
      <c r="M1554" s="240"/>
      <c r="N1554" s="241"/>
      <c r="O1554" s="241"/>
      <c r="P1554" s="241"/>
      <c r="Q1554" s="241"/>
      <c r="R1554" s="241"/>
      <c r="S1554" s="241"/>
      <c r="T1554" s="242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3" t="s">
        <v>163</v>
      </c>
      <c r="AU1554" s="243" t="s">
        <v>88</v>
      </c>
      <c r="AV1554" s="13" t="s">
        <v>88</v>
      </c>
      <c r="AW1554" s="13" t="s">
        <v>35</v>
      </c>
      <c r="AX1554" s="13" t="s">
        <v>78</v>
      </c>
      <c r="AY1554" s="243" t="s">
        <v>153</v>
      </c>
    </row>
    <row r="1555" s="14" customFormat="1">
      <c r="A1555" s="14"/>
      <c r="B1555" s="244"/>
      <c r="C1555" s="245"/>
      <c r="D1555" s="234" t="s">
        <v>163</v>
      </c>
      <c r="E1555" s="246" t="s">
        <v>1</v>
      </c>
      <c r="F1555" s="247" t="s">
        <v>167</v>
      </c>
      <c r="G1555" s="245"/>
      <c r="H1555" s="248">
        <v>8</v>
      </c>
      <c r="I1555" s="249"/>
      <c r="J1555" s="245"/>
      <c r="K1555" s="245"/>
      <c r="L1555" s="250"/>
      <c r="M1555" s="251"/>
      <c r="N1555" s="252"/>
      <c r="O1555" s="252"/>
      <c r="P1555" s="252"/>
      <c r="Q1555" s="252"/>
      <c r="R1555" s="252"/>
      <c r="S1555" s="252"/>
      <c r="T1555" s="253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4" t="s">
        <v>163</v>
      </c>
      <c r="AU1555" s="254" t="s">
        <v>88</v>
      </c>
      <c r="AV1555" s="14" t="s">
        <v>161</v>
      </c>
      <c r="AW1555" s="14" t="s">
        <v>35</v>
      </c>
      <c r="AX1555" s="14" t="s">
        <v>86</v>
      </c>
      <c r="AY1555" s="254" t="s">
        <v>153</v>
      </c>
    </row>
    <row r="1556" s="2" customFormat="1" ht="24.15" customHeight="1">
      <c r="A1556" s="39"/>
      <c r="B1556" s="40"/>
      <c r="C1556" s="268" t="s">
        <v>2155</v>
      </c>
      <c r="D1556" s="268" t="s">
        <v>509</v>
      </c>
      <c r="E1556" s="269" t="s">
        <v>2156</v>
      </c>
      <c r="F1556" s="270" t="s">
        <v>2157</v>
      </c>
      <c r="G1556" s="271" t="s">
        <v>355</v>
      </c>
      <c r="H1556" s="272">
        <v>3</v>
      </c>
      <c r="I1556" s="273"/>
      <c r="J1556" s="274">
        <f>ROUND(I1556*H1556,2)</f>
        <v>0</v>
      </c>
      <c r="K1556" s="270" t="s">
        <v>1</v>
      </c>
      <c r="L1556" s="275"/>
      <c r="M1556" s="276" t="s">
        <v>1</v>
      </c>
      <c r="N1556" s="277" t="s">
        <v>43</v>
      </c>
      <c r="O1556" s="92"/>
      <c r="P1556" s="228">
        <f>O1556*H1556</f>
        <v>0</v>
      </c>
      <c r="Q1556" s="228">
        <v>0.042999999999999997</v>
      </c>
      <c r="R1556" s="228">
        <f>Q1556*H1556</f>
        <v>0.129</v>
      </c>
      <c r="S1556" s="228">
        <v>0</v>
      </c>
      <c r="T1556" s="229">
        <f>S1556*H1556</f>
        <v>0</v>
      </c>
      <c r="U1556" s="39"/>
      <c r="V1556" s="39"/>
      <c r="W1556" s="39"/>
      <c r="X1556" s="39"/>
      <c r="Y1556" s="39"/>
      <c r="Z1556" s="39"/>
      <c r="AA1556" s="39"/>
      <c r="AB1556" s="39"/>
      <c r="AC1556" s="39"/>
      <c r="AD1556" s="39"/>
      <c r="AE1556" s="39"/>
      <c r="AR1556" s="230" t="s">
        <v>332</v>
      </c>
      <c r="AT1556" s="230" t="s">
        <v>509</v>
      </c>
      <c r="AU1556" s="230" t="s">
        <v>88</v>
      </c>
      <c r="AY1556" s="18" t="s">
        <v>153</v>
      </c>
      <c r="BE1556" s="231">
        <f>IF(N1556="základní",J1556,0)</f>
        <v>0</v>
      </c>
      <c r="BF1556" s="231">
        <f>IF(N1556="snížená",J1556,0)</f>
        <v>0</v>
      </c>
      <c r="BG1556" s="231">
        <f>IF(N1556="zákl. přenesená",J1556,0)</f>
        <v>0</v>
      </c>
      <c r="BH1556" s="231">
        <f>IF(N1556="sníž. přenesená",J1556,0)</f>
        <v>0</v>
      </c>
      <c r="BI1556" s="231">
        <f>IF(N1556="nulová",J1556,0)</f>
        <v>0</v>
      </c>
      <c r="BJ1556" s="18" t="s">
        <v>86</v>
      </c>
      <c r="BK1556" s="231">
        <f>ROUND(I1556*H1556,2)</f>
        <v>0</v>
      </c>
      <c r="BL1556" s="18" t="s">
        <v>240</v>
      </c>
      <c r="BM1556" s="230" t="s">
        <v>2158</v>
      </c>
    </row>
    <row r="1557" s="15" customFormat="1">
      <c r="A1557" s="15"/>
      <c r="B1557" s="258"/>
      <c r="C1557" s="259"/>
      <c r="D1557" s="234" t="s">
        <v>163</v>
      </c>
      <c r="E1557" s="260" t="s">
        <v>1</v>
      </c>
      <c r="F1557" s="261" t="s">
        <v>2159</v>
      </c>
      <c r="G1557" s="259"/>
      <c r="H1557" s="260" t="s">
        <v>1</v>
      </c>
      <c r="I1557" s="262"/>
      <c r="J1557" s="259"/>
      <c r="K1557" s="259"/>
      <c r="L1557" s="263"/>
      <c r="M1557" s="264"/>
      <c r="N1557" s="265"/>
      <c r="O1557" s="265"/>
      <c r="P1557" s="265"/>
      <c r="Q1557" s="265"/>
      <c r="R1557" s="265"/>
      <c r="S1557" s="265"/>
      <c r="T1557" s="266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T1557" s="267" t="s">
        <v>163</v>
      </c>
      <c r="AU1557" s="267" t="s">
        <v>88</v>
      </c>
      <c r="AV1557" s="15" t="s">
        <v>86</v>
      </c>
      <c r="AW1557" s="15" t="s">
        <v>35</v>
      </c>
      <c r="AX1557" s="15" t="s">
        <v>78</v>
      </c>
      <c r="AY1557" s="267" t="s">
        <v>153</v>
      </c>
    </row>
    <row r="1558" s="15" customFormat="1">
      <c r="A1558" s="15"/>
      <c r="B1558" s="258"/>
      <c r="C1558" s="259"/>
      <c r="D1558" s="234" t="s">
        <v>163</v>
      </c>
      <c r="E1558" s="260" t="s">
        <v>1</v>
      </c>
      <c r="F1558" s="261" t="s">
        <v>2160</v>
      </c>
      <c r="G1558" s="259"/>
      <c r="H1558" s="260" t="s">
        <v>1</v>
      </c>
      <c r="I1558" s="262"/>
      <c r="J1558" s="259"/>
      <c r="K1558" s="259"/>
      <c r="L1558" s="263"/>
      <c r="M1558" s="264"/>
      <c r="N1558" s="265"/>
      <c r="O1558" s="265"/>
      <c r="P1558" s="265"/>
      <c r="Q1558" s="265"/>
      <c r="R1558" s="265"/>
      <c r="S1558" s="265"/>
      <c r="T1558" s="266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T1558" s="267" t="s">
        <v>163</v>
      </c>
      <c r="AU1558" s="267" t="s">
        <v>88</v>
      </c>
      <c r="AV1558" s="15" t="s">
        <v>86</v>
      </c>
      <c r="AW1558" s="15" t="s">
        <v>35</v>
      </c>
      <c r="AX1558" s="15" t="s">
        <v>78</v>
      </c>
      <c r="AY1558" s="267" t="s">
        <v>153</v>
      </c>
    </row>
    <row r="1559" s="15" customFormat="1">
      <c r="A1559" s="15"/>
      <c r="B1559" s="258"/>
      <c r="C1559" s="259"/>
      <c r="D1559" s="234" t="s">
        <v>163</v>
      </c>
      <c r="E1559" s="260" t="s">
        <v>1</v>
      </c>
      <c r="F1559" s="261" t="s">
        <v>2161</v>
      </c>
      <c r="G1559" s="259"/>
      <c r="H1559" s="260" t="s">
        <v>1</v>
      </c>
      <c r="I1559" s="262"/>
      <c r="J1559" s="259"/>
      <c r="K1559" s="259"/>
      <c r="L1559" s="263"/>
      <c r="M1559" s="264"/>
      <c r="N1559" s="265"/>
      <c r="O1559" s="265"/>
      <c r="P1559" s="265"/>
      <c r="Q1559" s="265"/>
      <c r="R1559" s="265"/>
      <c r="S1559" s="265"/>
      <c r="T1559" s="266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T1559" s="267" t="s">
        <v>163</v>
      </c>
      <c r="AU1559" s="267" t="s">
        <v>88</v>
      </c>
      <c r="AV1559" s="15" t="s">
        <v>86</v>
      </c>
      <c r="AW1559" s="15" t="s">
        <v>35</v>
      </c>
      <c r="AX1559" s="15" t="s">
        <v>78</v>
      </c>
      <c r="AY1559" s="267" t="s">
        <v>153</v>
      </c>
    </row>
    <row r="1560" s="15" customFormat="1">
      <c r="A1560" s="15"/>
      <c r="B1560" s="258"/>
      <c r="C1560" s="259"/>
      <c r="D1560" s="234" t="s">
        <v>163</v>
      </c>
      <c r="E1560" s="260" t="s">
        <v>1</v>
      </c>
      <c r="F1560" s="261" t="s">
        <v>2162</v>
      </c>
      <c r="G1560" s="259"/>
      <c r="H1560" s="260" t="s">
        <v>1</v>
      </c>
      <c r="I1560" s="262"/>
      <c r="J1560" s="259"/>
      <c r="K1560" s="259"/>
      <c r="L1560" s="263"/>
      <c r="M1560" s="264"/>
      <c r="N1560" s="265"/>
      <c r="O1560" s="265"/>
      <c r="P1560" s="265"/>
      <c r="Q1560" s="265"/>
      <c r="R1560" s="265"/>
      <c r="S1560" s="265"/>
      <c r="T1560" s="266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T1560" s="267" t="s">
        <v>163</v>
      </c>
      <c r="AU1560" s="267" t="s">
        <v>88</v>
      </c>
      <c r="AV1560" s="15" t="s">
        <v>86</v>
      </c>
      <c r="AW1560" s="15" t="s">
        <v>35</v>
      </c>
      <c r="AX1560" s="15" t="s">
        <v>78</v>
      </c>
      <c r="AY1560" s="267" t="s">
        <v>153</v>
      </c>
    </row>
    <row r="1561" s="15" customFormat="1">
      <c r="A1561" s="15"/>
      <c r="B1561" s="258"/>
      <c r="C1561" s="259"/>
      <c r="D1561" s="234" t="s">
        <v>163</v>
      </c>
      <c r="E1561" s="260" t="s">
        <v>1</v>
      </c>
      <c r="F1561" s="261" t="s">
        <v>2163</v>
      </c>
      <c r="G1561" s="259"/>
      <c r="H1561" s="260" t="s">
        <v>1</v>
      </c>
      <c r="I1561" s="262"/>
      <c r="J1561" s="259"/>
      <c r="K1561" s="259"/>
      <c r="L1561" s="263"/>
      <c r="M1561" s="264"/>
      <c r="N1561" s="265"/>
      <c r="O1561" s="265"/>
      <c r="P1561" s="265"/>
      <c r="Q1561" s="265"/>
      <c r="R1561" s="265"/>
      <c r="S1561" s="265"/>
      <c r="T1561" s="266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T1561" s="267" t="s">
        <v>163</v>
      </c>
      <c r="AU1561" s="267" t="s">
        <v>88</v>
      </c>
      <c r="AV1561" s="15" t="s">
        <v>86</v>
      </c>
      <c r="AW1561" s="15" t="s">
        <v>35</v>
      </c>
      <c r="AX1561" s="15" t="s">
        <v>78</v>
      </c>
      <c r="AY1561" s="267" t="s">
        <v>153</v>
      </c>
    </row>
    <row r="1562" s="15" customFormat="1">
      <c r="A1562" s="15"/>
      <c r="B1562" s="258"/>
      <c r="C1562" s="259"/>
      <c r="D1562" s="234" t="s">
        <v>163</v>
      </c>
      <c r="E1562" s="260" t="s">
        <v>1</v>
      </c>
      <c r="F1562" s="261" t="s">
        <v>2104</v>
      </c>
      <c r="G1562" s="259"/>
      <c r="H1562" s="260" t="s">
        <v>1</v>
      </c>
      <c r="I1562" s="262"/>
      <c r="J1562" s="259"/>
      <c r="K1562" s="259"/>
      <c r="L1562" s="263"/>
      <c r="M1562" s="264"/>
      <c r="N1562" s="265"/>
      <c r="O1562" s="265"/>
      <c r="P1562" s="265"/>
      <c r="Q1562" s="265"/>
      <c r="R1562" s="265"/>
      <c r="S1562" s="265"/>
      <c r="T1562" s="266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T1562" s="267" t="s">
        <v>163</v>
      </c>
      <c r="AU1562" s="267" t="s">
        <v>88</v>
      </c>
      <c r="AV1562" s="15" t="s">
        <v>86</v>
      </c>
      <c r="AW1562" s="15" t="s">
        <v>35</v>
      </c>
      <c r="AX1562" s="15" t="s">
        <v>78</v>
      </c>
      <c r="AY1562" s="267" t="s">
        <v>153</v>
      </c>
    </row>
    <row r="1563" s="13" customFormat="1">
      <c r="A1563" s="13"/>
      <c r="B1563" s="232"/>
      <c r="C1563" s="233"/>
      <c r="D1563" s="234" t="s">
        <v>163</v>
      </c>
      <c r="E1563" s="235" t="s">
        <v>1</v>
      </c>
      <c r="F1563" s="236" t="s">
        <v>2164</v>
      </c>
      <c r="G1563" s="233"/>
      <c r="H1563" s="237">
        <v>1</v>
      </c>
      <c r="I1563" s="238"/>
      <c r="J1563" s="233"/>
      <c r="K1563" s="233"/>
      <c r="L1563" s="239"/>
      <c r="M1563" s="240"/>
      <c r="N1563" s="241"/>
      <c r="O1563" s="241"/>
      <c r="P1563" s="241"/>
      <c r="Q1563" s="241"/>
      <c r="R1563" s="241"/>
      <c r="S1563" s="241"/>
      <c r="T1563" s="242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3" t="s">
        <v>163</v>
      </c>
      <c r="AU1563" s="243" t="s">
        <v>88</v>
      </c>
      <c r="AV1563" s="13" t="s">
        <v>88</v>
      </c>
      <c r="AW1563" s="13" t="s">
        <v>35</v>
      </c>
      <c r="AX1563" s="13" t="s">
        <v>78</v>
      </c>
      <c r="AY1563" s="243" t="s">
        <v>153</v>
      </c>
    </row>
    <row r="1564" s="13" customFormat="1">
      <c r="A1564" s="13"/>
      <c r="B1564" s="232"/>
      <c r="C1564" s="233"/>
      <c r="D1564" s="234" t="s">
        <v>163</v>
      </c>
      <c r="E1564" s="235" t="s">
        <v>1</v>
      </c>
      <c r="F1564" s="236" t="s">
        <v>2165</v>
      </c>
      <c r="G1564" s="233"/>
      <c r="H1564" s="237">
        <v>1</v>
      </c>
      <c r="I1564" s="238"/>
      <c r="J1564" s="233"/>
      <c r="K1564" s="233"/>
      <c r="L1564" s="239"/>
      <c r="M1564" s="240"/>
      <c r="N1564" s="241"/>
      <c r="O1564" s="241"/>
      <c r="P1564" s="241"/>
      <c r="Q1564" s="241"/>
      <c r="R1564" s="241"/>
      <c r="S1564" s="241"/>
      <c r="T1564" s="242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3" t="s">
        <v>163</v>
      </c>
      <c r="AU1564" s="243" t="s">
        <v>88</v>
      </c>
      <c r="AV1564" s="13" t="s">
        <v>88</v>
      </c>
      <c r="AW1564" s="13" t="s">
        <v>35</v>
      </c>
      <c r="AX1564" s="13" t="s">
        <v>78</v>
      </c>
      <c r="AY1564" s="243" t="s">
        <v>153</v>
      </c>
    </row>
    <row r="1565" s="13" customFormat="1">
      <c r="A1565" s="13"/>
      <c r="B1565" s="232"/>
      <c r="C1565" s="233"/>
      <c r="D1565" s="234" t="s">
        <v>163</v>
      </c>
      <c r="E1565" s="235" t="s">
        <v>1</v>
      </c>
      <c r="F1565" s="236" t="s">
        <v>2166</v>
      </c>
      <c r="G1565" s="233"/>
      <c r="H1565" s="237">
        <v>1</v>
      </c>
      <c r="I1565" s="238"/>
      <c r="J1565" s="233"/>
      <c r="K1565" s="233"/>
      <c r="L1565" s="239"/>
      <c r="M1565" s="240"/>
      <c r="N1565" s="241"/>
      <c r="O1565" s="241"/>
      <c r="P1565" s="241"/>
      <c r="Q1565" s="241"/>
      <c r="R1565" s="241"/>
      <c r="S1565" s="241"/>
      <c r="T1565" s="242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3" t="s">
        <v>163</v>
      </c>
      <c r="AU1565" s="243" t="s">
        <v>88</v>
      </c>
      <c r="AV1565" s="13" t="s">
        <v>88</v>
      </c>
      <c r="AW1565" s="13" t="s">
        <v>35</v>
      </c>
      <c r="AX1565" s="13" t="s">
        <v>78</v>
      </c>
      <c r="AY1565" s="243" t="s">
        <v>153</v>
      </c>
    </row>
    <row r="1566" s="14" customFormat="1">
      <c r="A1566" s="14"/>
      <c r="B1566" s="244"/>
      <c r="C1566" s="245"/>
      <c r="D1566" s="234" t="s">
        <v>163</v>
      </c>
      <c r="E1566" s="246" t="s">
        <v>1</v>
      </c>
      <c r="F1566" s="247" t="s">
        <v>167</v>
      </c>
      <c r="G1566" s="245"/>
      <c r="H1566" s="248">
        <v>3</v>
      </c>
      <c r="I1566" s="249"/>
      <c r="J1566" s="245"/>
      <c r="K1566" s="245"/>
      <c r="L1566" s="250"/>
      <c r="M1566" s="251"/>
      <c r="N1566" s="252"/>
      <c r="O1566" s="252"/>
      <c r="P1566" s="252"/>
      <c r="Q1566" s="252"/>
      <c r="R1566" s="252"/>
      <c r="S1566" s="252"/>
      <c r="T1566" s="253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4" t="s">
        <v>163</v>
      </c>
      <c r="AU1566" s="254" t="s">
        <v>88</v>
      </c>
      <c r="AV1566" s="14" t="s">
        <v>161</v>
      </c>
      <c r="AW1566" s="14" t="s">
        <v>35</v>
      </c>
      <c r="AX1566" s="14" t="s">
        <v>86</v>
      </c>
      <c r="AY1566" s="254" t="s">
        <v>153</v>
      </c>
    </row>
    <row r="1567" s="2" customFormat="1" ht="33" customHeight="1">
      <c r="A1567" s="39"/>
      <c r="B1567" s="40"/>
      <c r="C1567" s="219" t="s">
        <v>2167</v>
      </c>
      <c r="D1567" s="219" t="s">
        <v>156</v>
      </c>
      <c r="E1567" s="220" t="s">
        <v>2168</v>
      </c>
      <c r="F1567" s="221" t="s">
        <v>2169</v>
      </c>
      <c r="G1567" s="222" t="s">
        <v>355</v>
      </c>
      <c r="H1567" s="223">
        <v>1</v>
      </c>
      <c r="I1567" s="224"/>
      <c r="J1567" s="225">
        <f>ROUND(I1567*H1567,2)</f>
        <v>0</v>
      </c>
      <c r="K1567" s="221" t="s">
        <v>160</v>
      </c>
      <c r="L1567" s="45"/>
      <c r="M1567" s="226" t="s">
        <v>1</v>
      </c>
      <c r="N1567" s="227" t="s">
        <v>43</v>
      </c>
      <c r="O1567" s="92"/>
      <c r="P1567" s="228">
        <f>O1567*H1567</f>
        <v>0</v>
      </c>
      <c r="Q1567" s="228">
        <v>0</v>
      </c>
      <c r="R1567" s="228">
        <f>Q1567*H1567</f>
        <v>0</v>
      </c>
      <c r="S1567" s="228">
        <v>0</v>
      </c>
      <c r="T1567" s="229">
        <f>S1567*H1567</f>
        <v>0</v>
      </c>
      <c r="U1567" s="39"/>
      <c r="V1567" s="39"/>
      <c r="W1567" s="39"/>
      <c r="X1567" s="39"/>
      <c r="Y1567" s="39"/>
      <c r="Z1567" s="39"/>
      <c r="AA1567" s="39"/>
      <c r="AB1567" s="39"/>
      <c r="AC1567" s="39"/>
      <c r="AD1567" s="39"/>
      <c r="AE1567" s="39"/>
      <c r="AR1567" s="230" t="s">
        <v>240</v>
      </c>
      <c r="AT1567" s="230" t="s">
        <v>156</v>
      </c>
      <c r="AU1567" s="230" t="s">
        <v>88</v>
      </c>
      <c r="AY1567" s="18" t="s">
        <v>153</v>
      </c>
      <c r="BE1567" s="231">
        <f>IF(N1567="základní",J1567,0)</f>
        <v>0</v>
      </c>
      <c r="BF1567" s="231">
        <f>IF(N1567="snížená",J1567,0)</f>
        <v>0</v>
      </c>
      <c r="BG1567" s="231">
        <f>IF(N1567="zákl. přenesená",J1567,0)</f>
        <v>0</v>
      </c>
      <c r="BH1567" s="231">
        <f>IF(N1567="sníž. přenesená",J1567,0)</f>
        <v>0</v>
      </c>
      <c r="BI1567" s="231">
        <f>IF(N1567="nulová",J1567,0)</f>
        <v>0</v>
      </c>
      <c r="BJ1567" s="18" t="s">
        <v>86</v>
      </c>
      <c r="BK1567" s="231">
        <f>ROUND(I1567*H1567,2)</f>
        <v>0</v>
      </c>
      <c r="BL1567" s="18" t="s">
        <v>240</v>
      </c>
      <c r="BM1567" s="230" t="s">
        <v>2170</v>
      </c>
    </row>
    <row r="1568" s="13" customFormat="1">
      <c r="A1568" s="13"/>
      <c r="B1568" s="232"/>
      <c r="C1568" s="233"/>
      <c r="D1568" s="234" t="s">
        <v>163</v>
      </c>
      <c r="E1568" s="235" t="s">
        <v>1</v>
      </c>
      <c r="F1568" s="236" t="s">
        <v>2171</v>
      </c>
      <c r="G1568" s="233"/>
      <c r="H1568" s="237">
        <v>1</v>
      </c>
      <c r="I1568" s="238"/>
      <c r="J1568" s="233"/>
      <c r="K1568" s="233"/>
      <c r="L1568" s="239"/>
      <c r="M1568" s="240"/>
      <c r="N1568" s="241"/>
      <c r="O1568" s="241"/>
      <c r="P1568" s="241"/>
      <c r="Q1568" s="241"/>
      <c r="R1568" s="241"/>
      <c r="S1568" s="241"/>
      <c r="T1568" s="242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3" t="s">
        <v>163</v>
      </c>
      <c r="AU1568" s="243" t="s">
        <v>88</v>
      </c>
      <c r="AV1568" s="13" t="s">
        <v>88</v>
      </c>
      <c r="AW1568" s="13" t="s">
        <v>35</v>
      </c>
      <c r="AX1568" s="13" t="s">
        <v>86</v>
      </c>
      <c r="AY1568" s="243" t="s">
        <v>153</v>
      </c>
    </row>
    <row r="1569" s="2" customFormat="1" ht="24.15" customHeight="1">
      <c r="A1569" s="39"/>
      <c r="B1569" s="40"/>
      <c r="C1569" s="268" t="s">
        <v>2172</v>
      </c>
      <c r="D1569" s="268" t="s">
        <v>509</v>
      </c>
      <c r="E1569" s="269" t="s">
        <v>2173</v>
      </c>
      <c r="F1569" s="270" t="s">
        <v>2174</v>
      </c>
      <c r="G1569" s="271" t="s">
        <v>355</v>
      </c>
      <c r="H1569" s="272">
        <v>1</v>
      </c>
      <c r="I1569" s="273"/>
      <c r="J1569" s="274">
        <f>ROUND(I1569*H1569,2)</f>
        <v>0</v>
      </c>
      <c r="K1569" s="270" t="s">
        <v>1</v>
      </c>
      <c r="L1569" s="275"/>
      <c r="M1569" s="276" t="s">
        <v>1</v>
      </c>
      <c r="N1569" s="277" t="s">
        <v>43</v>
      </c>
      <c r="O1569" s="92"/>
      <c r="P1569" s="228">
        <f>O1569*H1569</f>
        <v>0</v>
      </c>
      <c r="Q1569" s="228">
        <v>0.020500000000000001</v>
      </c>
      <c r="R1569" s="228">
        <f>Q1569*H1569</f>
        <v>0.020500000000000001</v>
      </c>
      <c r="S1569" s="228">
        <v>0</v>
      </c>
      <c r="T1569" s="229">
        <f>S1569*H1569</f>
        <v>0</v>
      </c>
      <c r="U1569" s="39"/>
      <c r="V1569" s="39"/>
      <c r="W1569" s="39"/>
      <c r="X1569" s="39"/>
      <c r="Y1569" s="39"/>
      <c r="Z1569" s="39"/>
      <c r="AA1569" s="39"/>
      <c r="AB1569" s="39"/>
      <c r="AC1569" s="39"/>
      <c r="AD1569" s="39"/>
      <c r="AE1569" s="39"/>
      <c r="AR1569" s="230" t="s">
        <v>332</v>
      </c>
      <c r="AT1569" s="230" t="s">
        <v>509</v>
      </c>
      <c r="AU1569" s="230" t="s">
        <v>88</v>
      </c>
      <c r="AY1569" s="18" t="s">
        <v>153</v>
      </c>
      <c r="BE1569" s="231">
        <f>IF(N1569="základní",J1569,0)</f>
        <v>0</v>
      </c>
      <c r="BF1569" s="231">
        <f>IF(N1569="snížená",J1569,0)</f>
        <v>0</v>
      </c>
      <c r="BG1569" s="231">
        <f>IF(N1569="zákl. přenesená",J1569,0)</f>
        <v>0</v>
      </c>
      <c r="BH1569" s="231">
        <f>IF(N1569="sníž. přenesená",J1569,0)</f>
        <v>0</v>
      </c>
      <c r="BI1569" s="231">
        <f>IF(N1569="nulová",J1569,0)</f>
        <v>0</v>
      </c>
      <c r="BJ1569" s="18" t="s">
        <v>86</v>
      </c>
      <c r="BK1569" s="231">
        <f>ROUND(I1569*H1569,2)</f>
        <v>0</v>
      </c>
      <c r="BL1569" s="18" t="s">
        <v>240</v>
      </c>
      <c r="BM1569" s="230" t="s">
        <v>2175</v>
      </c>
    </row>
    <row r="1570" s="15" customFormat="1">
      <c r="A1570" s="15"/>
      <c r="B1570" s="258"/>
      <c r="C1570" s="259"/>
      <c r="D1570" s="234" t="s">
        <v>163</v>
      </c>
      <c r="E1570" s="260" t="s">
        <v>1</v>
      </c>
      <c r="F1570" s="261" t="s">
        <v>2176</v>
      </c>
      <c r="G1570" s="259"/>
      <c r="H1570" s="260" t="s">
        <v>1</v>
      </c>
      <c r="I1570" s="262"/>
      <c r="J1570" s="259"/>
      <c r="K1570" s="259"/>
      <c r="L1570" s="263"/>
      <c r="M1570" s="264"/>
      <c r="N1570" s="265"/>
      <c r="O1570" s="265"/>
      <c r="P1570" s="265"/>
      <c r="Q1570" s="265"/>
      <c r="R1570" s="265"/>
      <c r="S1570" s="265"/>
      <c r="T1570" s="266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T1570" s="267" t="s">
        <v>163</v>
      </c>
      <c r="AU1570" s="267" t="s">
        <v>88</v>
      </c>
      <c r="AV1570" s="15" t="s">
        <v>86</v>
      </c>
      <c r="AW1570" s="15" t="s">
        <v>35</v>
      </c>
      <c r="AX1570" s="15" t="s">
        <v>78</v>
      </c>
      <c r="AY1570" s="267" t="s">
        <v>153</v>
      </c>
    </row>
    <row r="1571" s="15" customFormat="1">
      <c r="A1571" s="15"/>
      <c r="B1571" s="258"/>
      <c r="C1571" s="259"/>
      <c r="D1571" s="234" t="s">
        <v>163</v>
      </c>
      <c r="E1571" s="260" t="s">
        <v>1</v>
      </c>
      <c r="F1571" s="261" t="s">
        <v>2177</v>
      </c>
      <c r="G1571" s="259"/>
      <c r="H1571" s="260" t="s">
        <v>1</v>
      </c>
      <c r="I1571" s="262"/>
      <c r="J1571" s="259"/>
      <c r="K1571" s="259"/>
      <c r="L1571" s="263"/>
      <c r="M1571" s="264"/>
      <c r="N1571" s="265"/>
      <c r="O1571" s="265"/>
      <c r="P1571" s="265"/>
      <c r="Q1571" s="265"/>
      <c r="R1571" s="265"/>
      <c r="S1571" s="265"/>
      <c r="T1571" s="266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67" t="s">
        <v>163</v>
      </c>
      <c r="AU1571" s="267" t="s">
        <v>88</v>
      </c>
      <c r="AV1571" s="15" t="s">
        <v>86</v>
      </c>
      <c r="AW1571" s="15" t="s">
        <v>35</v>
      </c>
      <c r="AX1571" s="15" t="s">
        <v>78</v>
      </c>
      <c r="AY1571" s="267" t="s">
        <v>153</v>
      </c>
    </row>
    <row r="1572" s="15" customFormat="1">
      <c r="A1572" s="15"/>
      <c r="B1572" s="258"/>
      <c r="C1572" s="259"/>
      <c r="D1572" s="234" t="s">
        <v>163</v>
      </c>
      <c r="E1572" s="260" t="s">
        <v>1</v>
      </c>
      <c r="F1572" s="261" t="s">
        <v>2071</v>
      </c>
      <c r="G1572" s="259"/>
      <c r="H1572" s="260" t="s">
        <v>1</v>
      </c>
      <c r="I1572" s="262"/>
      <c r="J1572" s="259"/>
      <c r="K1572" s="259"/>
      <c r="L1572" s="263"/>
      <c r="M1572" s="264"/>
      <c r="N1572" s="265"/>
      <c r="O1572" s="265"/>
      <c r="P1572" s="265"/>
      <c r="Q1572" s="265"/>
      <c r="R1572" s="265"/>
      <c r="S1572" s="265"/>
      <c r="T1572" s="266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T1572" s="267" t="s">
        <v>163</v>
      </c>
      <c r="AU1572" s="267" t="s">
        <v>88</v>
      </c>
      <c r="AV1572" s="15" t="s">
        <v>86</v>
      </c>
      <c r="AW1572" s="15" t="s">
        <v>35</v>
      </c>
      <c r="AX1572" s="15" t="s">
        <v>78</v>
      </c>
      <c r="AY1572" s="267" t="s">
        <v>153</v>
      </c>
    </row>
    <row r="1573" s="15" customFormat="1">
      <c r="A1573" s="15"/>
      <c r="B1573" s="258"/>
      <c r="C1573" s="259"/>
      <c r="D1573" s="234" t="s">
        <v>163</v>
      </c>
      <c r="E1573" s="260" t="s">
        <v>1</v>
      </c>
      <c r="F1573" s="261" t="s">
        <v>2072</v>
      </c>
      <c r="G1573" s="259"/>
      <c r="H1573" s="260" t="s">
        <v>1</v>
      </c>
      <c r="I1573" s="262"/>
      <c r="J1573" s="259"/>
      <c r="K1573" s="259"/>
      <c r="L1573" s="263"/>
      <c r="M1573" s="264"/>
      <c r="N1573" s="265"/>
      <c r="O1573" s="265"/>
      <c r="P1573" s="265"/>
      <c r="Q1573" s="265"/>
      <c r="R1573" s="265"/>
      <c r="S1573" s="265"/>
      <c r="T1573" s="266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T1573" s="267" t="s">
        <v>163</v>
      </c>
      <c r="AU1573" s="267" t="s">
        <v>88</v>
      </c>
      <c r="AV1573" s="15" t="s">
        <v>86</v>
      </c>
      <c r="AW1573" s="15" t="s">
        <v>35</v>
      </c>
      <c r="AX1573" s="15" t="s">
        <v>78</v>
      </c>
      <c r="AY1573" s="267" t="s">
        <v>153</v>
      </c>
    </row>
    <row r="1574" s="15" customFormat="1">
      <c r="A1574" s="15"/>
      <c r="B1574" s="258"/>
      <c r="C1574" s="259"/>
      <c r="D1574" s="234" t="s">
        <v>163</v>
      </c>
      <c r="E1574" s="260" t="s">
        <v>1</v>
      </c>
      <c r="F1574" s="261" t="s">
        <v>2073</v>
      </c>
      <c r="G1574" s="259"/>
      <c r="H1574" s="260" t="s">
        <v>1</v>
      </c>
      <c r="I1574" s="262"/>
      <c r="J1574" s="259"/>
      <c r="K1574" s="259"/>
      <c r="L1574" s="263"/>
      <c r="M1574" s="264"/>
      <c r="N1574" s="265"/>
      <c r="O1574" s="265"/>
      <c r="P1574" s="265"/>
      <c r="Q1574" s="265"/>
      <c r="R1574" s="265"/>
      <c r="S1574" s="265"/>
      <c r="T1574" s="266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T1574" s="267" t="s">
        <v>163</v>
      </c>
      <c r="AU1574" s="267" t="s">
        <v>88</v>
      </c>
      <c r="AV1574" s="15" t="s">
        <v>86</v>
      </c>
      <c r="AW1574" s="15" t="s">
        <v>35</v>
      </c>
      <c r="AX1574" s="15" t="s">
        <v>78</v>
      </c>
      <c r="AY1574" s="267" t="s">
        <v>153</v>
      </c>
    </row>
    <row r="1575" s="13" customFormat="1">
      <c r="A1575" s="13"/>
      <c r="B1575" s="232"/>
      <c r="C1575" s="233"/>
      <c r="D1575" s="234" t="s">
        <v>163</v>
      </c>
      <c r="E1575" s="235" t="s">
        <v>1</v>
      </c>
      <c r="F1575" s="236" t="s">
        <v>2178</v>
      </c>
      <c r="G1575" s="233"/>
      <c r="H1575" s="237">
        <v>1</v>
      </c>
      <c r="I1575" s="238"/>
      <c r="J1575" s="233"/>
      <c r="K1575" s="233"/>
      <c r="L1575" s="239"/>
      <c r="M1575" s="240"/>
      <c r="N1575" s="241"/>
      <c r="O1575" s="241"/>
      <c r="P1575" s="241"/>
      <c r="Q1575" s="241"/>
      <c r="R1575" s="241"/>
      <c r="S1575" s="241"/>
      <c r="T1575" s="242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3" t="s">
        <v>163</v>
      </c>
      <c r="AU1575" s="243" t="s">
        <v>88</v>
      </c>
      <c r="AV1575" s="13" t="s">
        <v>88</v>
      </c>
      <c r="AW1575" s="13" t="s">
        <v>35</v>
      </c>
      <c r="AX1575" s="13" t="s">
        <v>78</v>
      </c>
      <c r="AY1575" s="243" t="s">
        <v>153</v>
      </c>
    </row>
    <row r="1576" s="14" customFormat="1">
      <c r="A1576" s="14"/>
      <c r="B1576" s="244"/>
      <c r="C1576" s="245"/>
      <c r="D1576" s="234" t="s">
        <v>163</v>
      </c>
      <c r="E1576" s="246" t="s">
        <v>1</v>
      </c>
      <c r="F1576" s="247" t="s">
        <v>167</v>
      </c>
      <c r="G1576" s="245"/>
      <c r="H1576" s="248">
        <v>1</v>
      </c>
      <c r="I1576" s="249"/>
      <c r="J1576" s="245"/>
      <c r="K1576" s="245"/>
      <c r="L1576" s="250"/>
      <c r="M1576" s="251"/>
      <c r="N1576" s="252"/>
      <c r="O1576" s="252"/>
      <c r="P1576" s="252"/>
      <c r="Q1576" s="252"/>
      <c r="R1576" s="252"/>
      <c r="S1576" s="252"/>
      <c r="T1576" s="253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4" t="s">
        <v>163</v>
      </c>
      <c r="AU1576" s="254" t="s">
        <v>88</v>
      </c>
      <c r="AV1576" s="14" t="s">
        <v>161</v>
      </c>
      <c r="AW1576" s="14" t="s">
        <v>35</v>
      </c>
      <c r="AX1576" s="14" t="s">
        <v>86</v>
      </c>
      <c r="AY1576" s="254" t="s">
        <v>153</v>
      </c>
    </row>
    <row r="1577" s="2" customFormat="1" ht="24.15" customHeight="1">
      <c r="A1577" s="39"/>
      <c r="B1577" s="40"/>
      <c r="C1577" s="219" t="s">
        <v>2179</v>
      </c>
      <c r="D1577" s="219" t="s">
        <v>156</v>
      </c>
      <c r="E1577" s="220" t="s">
        <v>2180</v>
      </c>
      <c r="F1577" s="221" t="s">
        <v>2181</v>
      </c>
      <c r="G1577" s="222" t="s">
        <v>355</v>
      </c>
      <c r="H1577" s="223">
        <v>1</v>
      </c>
      <c r="I1577" s="224"/>
      <c r="J1577" s="225">
        <f>ROUND(I1577*H1577,2)</f>
        <v>0</v>
      </c>
      <c r="K1577" s="221" t="s">
        <v>160</v>
      </c>
      <c r="L1577" s="45"/>
      <c r="M1577" s="226" t="s">
        <v>1</v>
      </c>
      <c r="N1577" s="227" t="s">
        <v>43</v>
      </c>
      <c r="O1577" s="92"/>
      <c r="P1577" s="228">
        <f>O1577*H1577</f>
        <v>0</v>
      </c>
      <c r="Q1577" s="228">
        <v>0</v>
      </c>
      <c r="R1577" s="228">
        <f>Q1577*H1577</f>
        <v>0</v>
      </c>
      <c r="S1577" s="228">
        <v>0</v>
      </c>
      <c r="T1577" s="229">
        <f>S1577*H1577</f>
        <v>0</v>
      </c>
      <c r="U1577" s="39"/>
      <c r="V1577" s="39"/>
      <c r="W1577" s="39"/>
      <c r="X1577" s="39"/>
      <c r="Y1577" s="39"/>
      <c r="Z1577" s="39"/>
      <c r="AA1577" s="39"/>
      <c r="AB1577" s="39"/>
      <c r="AC1577" s="39"/>
      <c r="AD1577" s="39"/>
      <c r="AE1577" s="39"/>
      <c r="AR1577" s="230" t="s">
        <v>240</v>
      </c>
      <c r="AT1577" s="230" t="s">
        <v>156</v>
      </c>
      <c r="AU1577" s="230" t="s">
        <v>88</v>
      </c>
      <c r="AY1577" s="18" t="s">
        <v>153</v>
      </c>
      <c r="BE1577" s="231">
        <f>IF(N1577="základní",J1577,0)</f>
        <v>0</v>
      </c>
      <c r="BF1577" s="231">
        <f>IF(N1577="snížená",J1577,0)</f>
        <v>0</v>
      </c>
      <c r="BG1577" s="231">
        <f>IF(N1577="zákl. přenesená",J1577,0)</f>
        <v>0</v>
      </c>
      <c r="BH1577" s="231">
        <f>IF(N1577="sníž. přenesená",J1577,0)</f>
        <v>0</v>
      </c>
      <c r="BI1577" s="231">
        <f>IF(N1577="nulová",J1577,0)</f>
        <v>0</v>
      </c>
      <c r="BJ1577" s="18" t="s">
        <v>86</v>
      </c>
      <c r="BK1577" s="231">
        <f>ROUND(I1577*H1577,2)</f>
        <v>0</v>
      </c>
      <c r="BL1577" s="18" t="s">
        <v>240</v>
      </c>
      <c r="BM1577" s="230" t="s">
        <v>2182</v>
      </c>
    </row>
    <row r="1578" s="13" customFormat="1">
      <c r="A1578" s="13"/>
      <c r="B1578" s="232"/>
      <c r="C1578" s="233"/>
      <c r="D1578" s="234" t="s">
        <v>163</v>
      </c>
      <c r="E1578" s="235" t="s">
        <v>1</v>
      </c>
      <c r="F1578" s="236" t="s">
        <v>2183</v>
      </c>
      <c r="G1578" s="233"/>
      <c r="H1578" s="237">
        <v>1</v>
      </c>
      <c r="I1578" s="238"/>
      <c r="J1578" s="233"/>
      <c r="K1578" s="233"/>
      <c r="L1578" s="239"/>
      <c r="M1578" s="240"/>
      <c r="N1578" s="241"/>
      <c r="O1578" s="241"/>
      <c r="P1578" s="241"/>
      <c r="Q1578" s="241"/>
      <c r="R1578" s="241"/>
      <c r="S1578" s="241"/>
      <c r="T1578" s="242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3" t="s">
        <v>163</v>
      </c>
      <c r="AU1578" s="243" t="s">
        <v>88</v>
      </c>
      <c r="AV1578" s="13" t="s">
        <v>88</v>
      </c>
      <c r="AW1578" s="13" t="s">
        <v>35</v>
      </c>
      <c r="AX1578" s="13" t="s">
        <v>86</v>
      </c>
      <c r="AY1578" s="243" t="s">
        <v>153</v>
      </c>
    </row>
    <row r="1579" s="2" customFormat="1" ht="24.15" customHeight="1">
      <c r="A1579" s="39"/>
      <c r="B1579" s="40"/>
      <c r="C1579" s="268" t="s">
        <v>2184</v>
      </c>
      <c r="D1579" s="268" t="s">
        <v>509</v>
      </c>
      <c r="E1579" s="269" t="s">
        <v>2185</v>
      </c>
      <c r="F1579" s="270" t="s">
        <v>2186</v>
      </c>
      <c r="G1579" s="271" t="s">
        <v>355</v>
      </c>
      <c r="H1579" s="272">
        <v>1</v>
      </c>
      <c r="I1579" s="273"/>
      <c r="J1579" s="274">
        <f>ROUND(I1579*H1579,2)</f>
        <v>0</v>
      </c>
      <c r="K1579" s="270" t="s">
        <v>1</v>
      </c>
      <c r="L1579" s="275"/>
      <c r="M1579" s="276" t="s">
        <v>1</v>
      </c>
      <c r="N1579" s="277" t="s">
        <v>43</v>
      </c>
      <c r="O1579" s="92"/>
      <c r="P1579" s="228">
        <f>O1579*H1579</f>
        <v>0</v>
      </c>
      <c r="Q1579" s="228">
        <v>0.043999999999999997</v>
      </c>
      <c r="R1579" s="228">
        <f>Q1579*H1579</f>
        <v>0.043999999999999997</v>
      </c>
      <c r="S1579" s="228">
        <v>0</v>
      </c>
      <c r="T1579" s="229">
        <f>S1579*H1579</f>
        <v>0</v>
      </c>
      <c r="U1579" s="39"/>
      <c r="V1579" s="39"/>
      <c r="W1579" s="39"/>
      <c r="X1579" s="39"/>
      <c r="Y1579" s="39"/>
      <c r="Z1579" s="39"/>
      <c r="AA1579" s="39"/>
      <c r="AB1579" s="39"/>
      <c r="AC1579" s="39"/>
      <c r="AD1579" s="39"/>
      <c r="AE1579" s="39"/>
      <c r="AR1579" s="230" t="s">
        <v>332</v>
      </c>
      <c r="AT1579" s="230" t="s">
        <v>509</v>
      </c>
      <c r="AU1579" s="230" t="s">
        <v>88</v>
      </c>
      <c r="AY1579" s="18" t="s">
        <v>153</v>
      </c>
      <c r="BE1579" s="231">
        <f>IF(N1579="základní",J1579,0)</f>
        <v>0</v>
      </c>
      <c r="BF1579" s="231">
        <f>IF(N1579="snížená",J1579,0)</f>
        <v>0</v>
      </c>
      <c r="BG1579" s="231">
        <f>IF(N1579="zákl. přenesená",J1579,0)</f>
        <v>0</v>
      </c>
      <c r="BH1579" s="231">
        <f>IF(N1579="sníž. přenesená",J1579,0)</f>
        <v>0</v>
      </c>
      <c r="BI1579" s="231">
        <f>IF(N1579="nulová",J1579,0)</f>
        <v>0</v>
      </c>
      <c r="BJ1579" s="18" t="s">
        <v>86</v>
      </c>
      <c r="BK1579" s="231">
        <f>ROUND(I1579*H1579,2)</f>
        <v>0</v>
      </c>
      <c r="BL1579" s="18" t="s">
        <v>240</v>
      </c>
      <c r="BM1579" s="230" t="s">
        <v>2187</v>
      </c>
    </row>
    <row r="1580" s="15" customFormat="1">
      <c r="A1580" s="15"/>
      <c r="B1580" s="258"/>
      <c r="C1580" s="259"/>
      <c r="D1580" s="234" t="s">
        <v>163</v>
      </c>
      <c r="E1580" s="260" t="s">
        <v>1</v>
      </c>
      <c r="F1580" s="261" t="s">
        <v>2188</v>
      </c>
      <c r="G1580" s="259"/>
      <c r="H1580" s="260" t="s">
        <v>1</v>
      </c>
      <c r="I1580" s="262"/>
      <c r="J1580" s="259"/>
      <c r="K1580" s="259"/>
      <c r="L1580" s="263"/>
      <c r="M1580" s="264"/>
      <c r="N1580" s="265"/>
      <c r="O1580" s="265"/>
      <c r="P1580" s="265"/>
      <c r="Q1580" s="265"/>
      <c r="R1580" s="265"/>
      <c r="S1580" s="265"/>
      <c r="T1580" s="266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67" t="s">
        <v>163</v>
      </c>
      <c r="AU1580" s="267" t="s">
        <v>88</v>
      </c>
      <c r="AV1580" s="15" t="s">
        <v>86</v>
      </c>
      <c r="AW1580" s="15" t="s">
        <v>35</v>
      </c>
      <c r="AX1580" s="15" t="s">
        <v>78</v>
      </c>
      <c r="AY1580" s="267" t="s">
        <v>153</v>
      </c>
    </row>
    <row r="1581" s="15" customFormat="1">
      <c r="A1581" s="15"/>
      <c r="B1581" s="258"/>
      <c r="C1581" s="259"/>
      <c r="D1581" s="234" t="s">
        <v>163</v>
      </c>
      <c r="E1581" s="260" t="s">
        <v>1</v>
      </c>
      <c r="F1581" s="261" t="s">
        <v>2189</v>
      </c>
      <c r="G1581" s="259"/>
      <c r="H1581" s="260" t="s">
        <v>1</v>
      </c>
      <c r="I1581" s="262"/>
      <c r="J1581" s="259"/>
      <c r="K1581" s="259"/>
      <c r="L1581" s="263"/>
      <c r="M1581" s="264"/>
      <c r="N1581" s="265"/>
      <c r="O1581" s="265"/>
      <c r="P1581" s="265"/>
      <c r="Q1581" s="265"/>
      <c r="R1581" s="265"/>
      <c r="S1581" s="265"/>
      <c r="T1581" s="266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T1581" s="267" t="s">
        <v>163</v>
      </c>
      <c r="AU1581" s="267" t="s">
        <v>88</v>
      </c>
      <c r="AV1581" s="15" t="s">
        <v>86</v>
      </c>
      <c r="AW1581" s="15" t="s">
        <v>35</v>
      </c>
      <c r="AX1581" s="15" t="s">
        <v>78</v>
      </c>
      <c r="AY1581" s="267" t="s">
        <v>153</v>
      </c>
    </row>
    <row r="1582" s="15" customFormat="1">
      <c r="A1582" s="15"/>
      <c r="B1582" s="258"/>
      <c r="C1582" s="259"/>
      <c r="D1582" s="234" t="s">
        <v>163</v>
      </c>
      <c r="E1582" s="260" t="s">
        <v>1</v>
      </c>
      <c r="F1582" s="261" t="s">
        <v>2135</v>
      </c>
      <c r="G1582" s="259"/>
      <c r="H1582" s="260" t="s">
        <v>1</v>
      </c>
      <c r="I1582" s="262"/>
      <c r="J1582" s="259"/>
      <c r="K1582" s="259"/>
      <c r="L1582" s="263"/>
      <c r="M1582" s="264"/>
      <c r="N1582" s="265"/>
      <c r="O1582" s="265"/>
      <c r="P1582" s="265"/>
      <c r="Q1582" s="265"/>
      <c r="R1582" s="265"/>
      <c r="S1582" s="265"/>
      <c r="T1582" s="266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T1582" s="267" t="s">
        <v>163</v>
      </c>
      <c r="AU1582" s="267" t="s">
        <v>88</v>
      </c>
      <c r="AV1582" s="15" t="s">
        <v>86</v>
      </c>
      <c r="AW1582" s="15" t="s">
        <v>35</v>
      </c>
      <c r="AX1582" s="15" t="s">
        <v>78</v>
      </c>
      <c r="AY1582" s="267" t="s">
        <v>153</v>
      </c>
    </row>
    <row r="1583" s="15" customFormat="1">
      <c r="A1583" s="15"/>
      <c r="B1583" s="258"/>
      <c r="C1583" s="259"/>
      <c r="D1583" s="234" t="s">
        <v>163</v>
      </c>
      <c r="E1583" s="260" t="s">
        <v>1</v>
      </c>
      <c r="F1583" s="261" t="s">
        <v>2136</v>
      </c>
      <c r="G1583" s="259"/>
      <c r="H1583" s="260" t="s">
        <v>1</v>
      </c>
      <c r="I1583" s="262"/>
      <c r="J1583" s="259"/>
      <c r="K1583" s="259"/>
      <c r="L1583" s="263"/>
      <c r="M1583" s="264"/>
      <c r="N1583" s="265"/>
      <c r="O1583" s="265"/>
      <c r="P1583" s="265"/>
      <c r="Q1583" s="265"/>
      <c r="R1583" s="265"/>
      <c r="S1583" s="265"/>
      <c r="T1583" s="266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T1583" s="267" t="s">
        <v>163</v>
      </c>
      <c r="AU1583" s="267" t="s">
        <v>88</v>
      </c>
      <c r="AV1583" s="15" t="s">
        <v>86</v>
      </c>
      <c r="AW1583" s="15" t="s">
        <v>35</v>
      </c>
      <c r="AX1583" s="15" t="s">
        <v>78</v>
      </c>
      <c r="AY1583" s="267" t="s">
        <v>153</v>
      </c>
    </row>
    <row r="1584" s="15" customFormat="1">
      <c r="A1584" s="15"/>
      <c r="B1584" s="258"/>
      <c r="C1584" s="259"/>
      <c r="D1584" s="234" t="s">
        <v>163</v>
      </c>
      <c r="E1584" s="260" t="s">
        <v>1</v>
      </c>
      <c r="F1584" s="261" t="s">
        <v>2073</v>
      </c>
      <c r="G1584" s="259"/>
      <c r="H1584" s="260" t="s">
        <v>1</v>
      </c>
      <c r="I1584" s="262"/>
      <c r="J1584" s="259"/>
      <c r="K1584" s="259"/>
      <c r="L1584" s="263"/>
      <c r="M1584" s="264"/>
      <c r="N1584" s="265"/>
      <c r="O1584" s="265"/>
      <c r="P1584" s="265"/>
      <c r="Q1584" s="265"/>
      <c r="R1584" s="265"/>
      <c r="S1584" s="265"/>
      <c r="T1584" s="266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T1584" s="267" t="s">
        <v>163</v>
      </c>
      <c r="AU1584" s="267" t="s">
        <v>88</v>
      </c>
      <c r="AV1584" s="15" t="s">
        <v>86</v>
      </c>
      <c r="AW1584" s="15" t="s">
        <v>35</v>
      </c>
      <c r="AX1584" s="15" t="s">
        <v>78</v>
      </c>
      <c r="AY1584" s="267" t="s">
        <v>153</v>
      </c>
    </row>
    <row r="1585" s="13" customFormat="1">
      <c r="A1585" s="13"/>
      <c r="B1585" s="232"/>
      <c r="C1585" s="233"/>
      <c r="D1585" s="234" t="s">
        <v>163</v>
      </c>
      <c r="E1585" s="235" t="s">
        <v>1</v>
      </c>
      <c r="F1585" s="236" t="s">
        <v>2190</v>
      </c>
      <c r="G1585" s="233"/>
      <c r="H1585" s="237">
        <v>1</v>
      </c>
      <c r="I1585" s="238"/>
      <c r="J1585" s="233"/>
      <c r="K1585" s="233"/>
      <c r="L1585" s="239"/>
      <c r="M1585" s="240"/>
      <c r="N1585" s="241"/>
      <c r="O1585" s="241"/>
      <c r="P1585" s="241"/>
      <c r="Q1585" s="241"/>
      <c r="R1585" s="241"/>
      <c r="S1585" s="241"/>
      <c r="T1585" s="242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3" t="s">
        <v>163</v>
      </c>
      <c r="AU1585" s="243" t="s">
        <v>88</v>
      </c>
      <c r="AV1585" s="13" t="s">
        <v>88</v>
      </c>
      <c r="AW1585" s="13" t="s">
        <v>35</v>
      </c>
      <c r="AX1585" s="13" t="s">
        <v>78</v>
      </c>
      <c r="AY1585" s="243" t="s">
        <v>153</v>
      </c>
    </row>
    <row r="1586" s="14" customFormat="1">
      <c r="A1586" s="14"/>
      <c r="B1586" s="244"/>
      <c r="C1586" s="245"/>
      <c r="D1586" s="234" t="s">
        <v>163</v>
      </c>
      <c r="E1586" s="246" t="s">
        <v>1</v>
      </c>
      <c r="F1586" s="247" t="s">
        <v>167</v>
      </c>
      <c r="G1586" s="245"/>
      <c r="H1586" s="248">
        <v>1</v>
      </c>
      <c r="I1586" s="249"/>
      <c r="J1586" s="245"/>
      <c r="K1586" s="245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4" t="s">
        <v>163</v>
      </c>
      <c r="AU1586" s="254" t="s">
        <v>88</v>
      </c>
      <c r="AV1586" s="14" t="s">
        <v>161</v>
      </c>
      <c r="AW1586" s="14" t="s">
        <v>35</v>
      </c>
      <c r="AX1586" s="14" t="s">
        <v>86</v>
      </c>
      <c r="AY1586" s="254" t="s">
        <v>153</v>
      </c>
    </row>
    <row r="1587" s="2" customFormat="1" ht="24.15" customHeight="1">
      <c r="A1587" s="39"/>
      <c r="B1587" s="40"/>
      <c r="C1587" s="219" t="s">
        <v>2191</v>
      </c>
      <c r="D1587" s="219" t="s">
        <v>156</v>
      </c>
      <c r="E1587" s="220" t="s">
        <v>2192</v>
      </c>
      <c r="F1587" s="221" t="s">
        <v>2193</v>
      </c>
      <c r="G1587" s="222" t="s">
        <v>355</v>
      </c>
      <c r="H1587" s="223">
        <v>1</v>
      </c>
      <c r="I1587" s="224"/>
      <c r="J1587" s="225">
        <f>ROUND(I1587*H1587,2)</f>
        <v>0</v>
      </c>
      <c r="K1587" s="221" t="s">
        <v>1</v>
      </c>
      <c r="L1587" s="45"/>
      <c r="M1587" s="226" t="s">
        <v>1</v>
      </c>
      <c r="N1587" s="227" t="s">
        <v>43</v>
      </c>
      <c r="O1587" s="92"/>
      <c r="P1587" s="228">
        <f>O1587*H1587</f>
        <v>0</v>
      </c>
      <c r="Q1587" s="228">
        <v>0.00085999999999999998</v>
      </c>
      <c r="R1587" s="228">
        <f>Q1587*H1587</f>
        <v>0.00085999999999999998</v>
      </c>
      <c r="S1587" s="228">
        <v>0</v>
      </c>
      <c r="T1587" s="229">
        <f>S1587*H1587</f>
        <v>0</v>
      </c>
      <c r="U1587" s="39"/>
      <c r="V1587" s="39"/>
      <c r="W1587" s="39"/>
      <c r="X1587" s="39"/>
      <c r="Y1587" s="39"/>
      <c r="Z1587" s="39"/>
      <c r="AA1587" s="39"/>
      <c r="AB1587" s="39"/>
      <c r="AC1587" s="39"/>
      <c r="AD1587" s="39"/>
      <c r="AE1587" s="39"/>
      <c r="AR1587" s="230" t="s">
        <v>240</v>
      </c>
      <c r="AT1587" s="230" t="s">
        <v>156</v>
      </c>
      <c r="AU1587" s="230" t="s">
        <v>88</v>
      </c>
      <c r="AY1587" s="18" t="s">
        <v>153</v>
      </c>
      <c r="BE1587" s="231">
        <f>IF(N1587="základní",J1587,0)</f>
        <v>0</v>
      </c>
      <c r="BF1587" s="231">
        <f>IF(N1587="snížená",J1587,0)</f>
        <v>0</v>
      </c>
      <c r="BG1587" s="231">
        <f>IF(N1587="zákl. přenesená",J1587,0)</f>
        <v>0</v>
      </c>
      <c r="BH1587" s="231">
        <f>IF(N1587="sníž. přenesená",J1587,0)</f>
        <v>0</v>
      </c>
      <c r="BI1587" s="231">
        <f>IF(N1587="nulová",J1587,0)</f>
        <v>0</v>
      </c>
      <c r="BJ1587" s="18" t="s">
        <v>86</v>
      </c>
      <c r="BK1587" s="231">
        <f>ROUND(I1587*H1587,2)</f>
        <v>0</v>
      </c>
      <c r="BL1587" s="18" t="s">
        <v>240</v>
      </c>
      <c r="BM1587" s="230" t="s">
        <v>2194</v>
      </c>
    </row>
    <row r="1588" s="13" customFormat="1">
      <c r="A1588" s="13"/>
      <c r="B1588" s="232"/>
      <c r="C1588" s="233"/>
      <c r="D1588" s="234" t="s">
        <v>163</v>
      </c>
      <c r="E1588" s="235" t="s">
        <v>1</v>
      </c>
      <c r="F1588" s="236" t="s">
        <v>2195</v>
      </c>
      <c r="G1588" s="233"/>
      <c r="H1588" s="237">
        <v>1</v>
      </c>
      <c r="I1588" s="238"/>
      <c r="J1588" s="233"/>
      <c r="K1588" s="233"/>
      <c r="L1588" s="239"/>
      <c r="M1588" s="240"/>
      <c r="N1588" s="241"/>
      <c r="O1588" s="241"/>
      <c r="P1588" s="241"/>
      <c r="Q1588" s="241"/>
      <c r="R1588" s="241"/>
      <c r="S1588" s="241"/>
      <c r="T1588" s="242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3" t="s">
        <v>163</v>
      </c>
      <c r="AU1588" s="243" t="s">
        <v>88</v>
      </c>
      <c r="AV1588" s="13" t="s">
        <v>88</v>
      </c>
      <c r="AW1588" s="13" t="s">
        <v>35</v>
      </c>
      <c r="AX1588" s="13" t="s">
        <v>86</v>
      </c>
      <c r="AY1588" s="243" t="s">
        <v>153</v>
      </c>
    </row>
    <row r="1589" s="2" customFormat="1" ht="24.15" customHeight="1">
      <c r="A1589" s="39"/>
      <c r="B1589" s="40"/>
      <c r="C1589" s="268" t="s">
        <v>2196</v>
      </c>
      <c r="D1589" s="268" t="s">
        <v>509</v>
      </c>
      <c r="E1589" s="269" t="s">
        <v>2197</v>
      </c>
      <c r="F1589" s="270" t="s">
        <v>2198</v>
      </c>
      <c r="G1589" s="271" t="s">
        <v>170</v>
      </c>
      <c r="H1589" s="272">
        <v>5.1299999999999999</v>
      </c>
      <c r="I1589" s="273"/>
      <c r="J1589" s="274">
        <f>ROUND(I1589*H1589,2)</f>
        <v>0</v>
      </c>
      <c r="K1589" s="270" t="s">
        <v>1</v>
      </c>
      <c r="L1589" s="275"/>
      <c r="M1589" s="276" t="s">
        <v>1</v>
      </c>
      <c r="N1589" s="277" t="s">
        <v>43</v>
      </c>
      <c r="O1589" s="92"/>
      <c r="P1589" s="228">
        <f>O1589*H1589</f>
        <v>0</v>
      </c>
      <c r="Q1589" s="228">
        <v>0.038289999999999998</v>
      </c>
      <c r="R1589" s="228">
        <f>Q1589*H1589</f>
        <v>0.19642769999999998</v>
      </c>
      <c r="S1589" s="228">
        <v>0</v>
      </c>
      <c r="T1589" s="229">
        <f>S1589*H1589</f>
        <v>0</v>
      </c>
      <c r="U1589" s="39"/>
      <c r="V1589" s="39"/>
      <c r="W1589" s="39"/>
      <c r="X1589" s="39"/>
      <c r="Y1589" s="39"/>
      <c r="Z1589" s="39"/>
      <c r="AA1589" s="39"/>
      <c r="AB1589" s="39"/>
      <c r="AC1589" s="39"/>
      <c r="AD1589" s="39"/>
      <c r="AE1589" s="39"/>
      <c r="AR1589" s="230" t="s">
        <v>332</v>
      </c>
      <c r="AT1589" s="230" t="s">
        <v>509</v>
      </c>
      <c r="AU1589" s="230" t="s">
        <v>88</v>
      </c>
      <c r="AY1589" s="18" t="s">
        <v>153</v>
      </c>
      <c r="BE1589" s="231">
        <f>IF(N1589="základní",J1589,0)</f>
        <v>0</v>
      </c>
      <c r="BF1589" s="231">
        <f>IF(N1589="snížená",J1589,0)</f>
        <v>0</v>
      </c>
      <c r="BG1589" s="231">
        <f>IF(N1589="zákl. přenesená",J1589,0)</f>
        <v>0</v>
      </c>
      <c r="BH1589" s="231">
        <f>IF(N1589="sníž. přenesená",J1589,0)</f>
        <v>0</v>
      </c>
      <c r="BI1589" s="231">
        <f>IF(N1589="nulová",J1589,0)</f>
        <v>0</v>
      </c>
      <c r="BJ1589" s="18" t="s">
        <v>86</v>
      </c>
      <c r="BK1589" s="231">
        <f>ROUND(I1589*H1589,2)</f>
        <v>0</v>
      </c>
      <c r="BL1589" s="18" t="s">
        <v>240</v>
      </c>
      <c r="BM1589" s="230" t="s">
        <v>2199</v>
      </c>
    </row>
    <row r="1590" s="15" customFormat="1">
      <c r="A1590" s="15"/>
      <c r="B1590" s="258"/>
      <c r="C1590" s="259"/>
      <c r="D1590" s="234" t="s">
        <v>163</v>
      </c>
      <c r="E1590" s="260" t="s">
        <v>1</v>
      </c>
      <c r="F1590" s="261" t="s">
        <v>2200</v>
      </c>
      <c r="G1590" s="259"/>
      <c r="H1590" s="260" t="s">
        <v>1</v>
      </c>
      <c r="I1590" s="262"/>
      <c r="J1590" s="259"/>
      <c r="K1590" s="259"/>
      <c r="L1590" s="263"/>
      <c r="M1590" s="264"/>
      <c r="N1590" s="265"/>
      <c r="O1590" s="265"/>
      <c r="P1590" s="265"/>
      <c r="Q1590" s="265"/>
      <c r="R1590" s="265"/>
      <c r="S1590" s="265"/>
      <c r="T1590" s="266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T1590" s="267" t="s">
        <v>163</v>
      </c>
      <c r="AU1590" s="267" t="s">
        <v>88</v>
      </c>
      <c r="AV1590" s="15" t="s">
        <v>86</v>
      </c>
      <c r="AW1590" s="15" t="s">
        <v>35</v>
      </c>
      <c r="AX1590" s="15" t="s">
        <v>78</v>
      </c>
      <c r="AY1590" s="267" t="s">
        <v>153</v>
      </c>
    </row>
    <row r="1591" s="15" customFormat="1">
      <c r="A1591" s="15"/>
      <c r="B1591" s="258"/>
      <c r="C1591" s="259"/>
      <c r="D1591" s="234" t="s">
        <v>163</v>
      </c>
      <c r="E1591" s="260" t="s">
        <v>1</v>
      </c>
      <c r="F1591" s="261" t="s">
        <v>2201</v>
      </c>
      <c r="G1591" s="259"/>
      <c r="H1591" s="260" t="s">
        <v>1</v>
      </c>
      <c r="I1591" s="262"/>
      <c r="J1591" s="259"/>
      <c r="K1591" s="259"/>
      <c r="L1591" s="263"/>
      <c r="M1591" s="264"/>
      <c r="N1591" s="265"/>
      <c r="O1591" s="265"/>
      <c r="P1591" s="265"/>
      <c r="Q1591" s="265"/>
      <c r="R1591" s="265"/>
      <c r="S1591" s="265"/>
      <c r="T1591" s="266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T1591" s="267" t="s">
        <v>163</v>
      </c>
      <c r="AU1591" s="267" t="s">
        <v>88</v>
      </c>
      <c r="AV1591" s="15" t="s">
        <v>86</v>
      </c>
      <c r="AW1591" s="15" t="s">
        <v>35</v>
      </c>
      <c r="AX1591" s="15" t="s">
        <v>78</v>
      </c>
      <c r="AY1591" s="267" t="s">
        <v>153</v>
      </c>
    </row>
    <row r="1592" s="15" customFormat="1">
      <c r="A1592" s="15"/>
      <c r="B1592" s="258"/>
      <c r="C1592" s="259"/>
      <c r="D1592" s="234" t="s">
        <v>163</v>
      </c>
      <c r="E1592" s="260" t="s">
        <v>1</v>
      </c>
      <c r="F1592" s="261" t="s">
        <v>2202</v>
      </c>
      <c r="G1592" s="259"/>
      <c r="H1592" s="260" t="s">
        <v>1</v>
      </c>
      <c r="I1592" s="262"/>
      <c r="J1592" s="259"/>
      <c r="K1592" s="259"/>
      <c r="L1592" s="263"/>
      <c r="M1592" s="264"/>
      <c r="N1592" s="265"/>
      <c r="O1592" s="265"/>
      <c r="P1592" s="265"/>
      <c r="Q1592" s="265"/>
      <c r="R1592" s="265"/>
      <c r="S1592" s="265"/>
      <c r="T1592" s="266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T1592" s="267" t="s">
        <v>163</v>
      </c>
      <c r="AU1592" s="267" t="s">
        <v>88</v>
      </c>
      <c r="AV1592" s="15" t="s">
        <v>86</v>
      </c>
      <c r="AW1592" s="15" t="s">
        <v>35</v>
      </c>
      <c r="AX1592" s="15" t="s">
        <v>78</v>
      </c>
      <c r="AY1592" s="267" t="s">
        <v>153</v>
      </c>
    </row>
    <row r="1593" s="15" customFormat="1">
      <c r="A1593" s="15"/>
      <c r="B1593" s="258"/>
      <c r="C1593" s="259"/>
      <c r="D1593" s="234" t="s">
        <v>163</v>
      </c>
      <c r="E1593" s="260" t="s">
        <v>1</v>
      </c>
      <c r="F1593" s="261" t="s">
        <v>2203</v>
      </c>
      <c r="G1593" s="259"/>
      <c r="H1593" s="260" t="s">
        <v>1</v>
      </c>
      <c r="I1593" s="262"/>
      <c r="J1593" s="259"/>
      <c r="K1593" s="259"/>
      <c r="L1593" s="263"/>
      <c r="M1593" s="264"/>
      <c r="N1593" s="265"/>
      <c r="O1593" s="265"/>
      <c r="P1593" s="265"/>
      <c r="Q1593" s="265"/>
      <c r="R1593" s="265"/>
      <c r="S1593" s="265"/>
      <c r="T1593" s="266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T1593" s="267" t="s">
        <v>163</v>
      </c>
      <c r="AU1593" s="267" t="s">
        <v>88</v>
      </c>
      <c r="AV1593" s="15" t="s">
        <v>86</v>
      </c>
      <c r="AW1593" s="15" t="s">
        <v>35</v>
      </c>
      <c r="AX1593" s="15" t="s">
        <v>78</v>
      </c>
      <c r="AY1593" s="267" t="s">
        <v>153</v>
      </c>
    </row>
    <row r="1594" s="15" customFormat="1">
      <c r="A1594" s="15"/>
      <c r="B1594" s="258"/>
      <c r="C1594" s="259"/>
      <c r="D1594" s="234" t="s">
        <v>163</v>
      </c>
      <c r="E1594" s="260" t="s">
        <v>1</v>
      </c>
      <c r="F1594" s="261" t="s">
        <v>2204</v>
      </c>
      <c r="G1594" s="259"/>
      <c r="H1594" s="260" t="s">
        <v>1</v>
      </c>
      <c r="I1594" s="262"/>
      <c r="J1594" s="259"/>
      <c r="K1594" s="259"/>
      <c r="L1594" s="263"/>
      <c r="M1594" s="264"/>
      <c r="N1594" s="265"/>
      <c r="O1594" s="265"/>
      <c r="P1594" s="265"/>
      <c r="Q1594" s="265"/>
      <c r="R1594" s="265"/>
      <c r="S1594" s="265"/>
      <c r="T1594" s="266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T1594" s="267" t="s">
        <v>163</v>
      </c>
      <c r="AU1594" s="267" t="s">
        <v>88</v>
      </c>
      <c r="AV1594" s="15" t="s">
        <v>86</v>
      </c>
      <c r="AW1594" s="15" t="s">
        <v>35</v>
      </c>
      <c r="AX1594" s="15" t="s">
        <v>78</v>
      </c>
      <c r="AY1594" s="267" t="s">
        <v>153</v>
      </c>
    </row>
    <row r="1595" s="13" customFormat="1">
      <c r="A1595" s="13"/>
      <c r="B1595" s="232"/>
      <c r="C1595" s="233"/>
      <c r="D1595" s="234" t="s">
        <v>163</v>
      </c>
      <c r="E1595" s="235" t="s">
        <v>1</v>
      </c>
      <c r="F1595" s="236" t="s">
        <v>2205</v>
      </c>
      <c r="G1595" s="233"/>
      <c r="H1595" s="237">
        <v>5.1299999999999999</v>
      </c>
      <c r="I1595" s="238"/>
      <c r="J1595" s="233"/>
      <c r="K1595" s="233"/>
      <c r="L1595" s="239"/>
      <c r="M1595" s="240"/>
      <c r="N1595" s="241"/>
      <c r="O1595" s="241"/>
      <c r="P1595" s="241"/>
      <c r="Q1595" s="241"/>
      <c r="R1595" s="241"/>
      <c r="S1595" s="241"/>
      <c r="T1595" s="242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3" t="s">
        <v>163</v>
      </c>
      <c r="AU1595" s="243" t="s">
        <v>88</v>
      </c>
      <c r="AV1595" s="13" t="s">
        <v>88</v>
      </c>
      <c r="AW1595" s="13" t="s">
        <v>35</v>
      </c>
      <c r="AX1595" s="13" t="s">
        <v>78</v>
      </c>
      <c r="AY1595" s="243" t="s">
        <v>153</v>
      </c>
    </row>
    <row r="1596" s="14" customFormat="1">
      <c r="A1596" s="14"/>
      <c r="B1596" s="244"/>
      <c r="C1596" s="245"/>
      <c r="D1596" s="234" t="s">
        <v>163</v>
      </c>
      <c r="E1596" s="246" t="s">
        <v>1</v>
      </c>
      <c r="F1596" s="247" t="s">
        <v>167</v>
      </c>
      <c r="G1596" s="245"/>
      <c r="H1596" s="248">
        <v>5.1299999999999999</v>
      </c>
      <c r="I1596" s="249"/>
      <c r="J1596" s="245"/>
      <c r="K1596" s="245"/>
      <c r="L1596" s="250"/>
      <c r="M1596" s="251"/>
      <c r="N1596" s="252"/>
      <c r="O1596" s="252"/>
      <c r="P1596" s="252"/>
      <c r="Q1596" s="252"/>
      <c r="R1596" s="252"/>
      <c r="S1596" s="252"/>
      <c r="T1596" s="253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4" t="s">
        <v>163</v>
      </c>
      <c r="AU1596" s="254" t="s">
        <v>88</v>
      </c>
      <c r="AV1596" s="14" t="s">
        <v>161</v>
      </c>
      <c r="AW1596" s="14" t="s">
        <v>35</v>
      </c>
      <c r="AX1596" s="14" t="s">
        <v>86</v>
      </c>
      <c r="AY1596" s="254" t="s">
        <v>153</v>
      </c>
    </row>
    <row r="1597" s="2" customFormat="1" ht="24.15" customHeight="1">
      <c r="A1597" s="39"/>
      <c r="B1597" s="40"/>
      <c r="C1597" s="219" t="s">
        <v>2206</v>
      </c>
      <c r="D1597" s="219" t="s">
        <v>156</v>
      </c>
      <c r="E1597" s="220" t="s">
        <v>2207</v>
      </c>
      <c r="F1597" s="221" t="s">
        <v>2208</v>
      </c>
      <c r="G1597" s="222" t="s">
        <v>355</v>
      </c>
      <c r="H1597" s="223">
        <v>17</v>
      </c>
      <c r="I1597" s="224"/>
      <c r="J1597" s="225">
        <f>ROUND(I1597*H1597,2)</f>
        <v>0</v>
      </c>
      <c r="K1597" s="221" t="s">
        <v>160</v>
      </c>
      <c r="L1597" s="45"/>
      <c r="M1597" s="226" t="s">
        <v>1</v>
      </c>
      <c r="N1597" s="227" t="s">
        <v>43</v>
      </c>
      <c r="O1597" s="92"/>
      <c r="P1597" s="228">
        <f>O1597*H1597</f>
        <v>0</v>
      </c>
      <c r="Q1597" s="228">
        <v>0</v>
      </c>
      <c r="R1597" s="228">
        <f>Q1597*H1597</f>
        <v>0</v>
      </c>
      <c r="S1597" s="228">
        <v>0</v>
      </c>
      <c r="T1597" s="229">
        <f>S1597*H1597</f>
        <v>0</v>
      </c>
      <c r="U1597" s="39"/>
      <c r="V1597" s="39"/>
      <c r="W1597" s="39"/>
      <c r="X1597" s="39"/>
      <c r="Y1597" s="39"/>
      <c r="Z1597" s="39"/>
      <c r="AA1597" s="39"/>
      <c r="AB1597" s="39"/>
      <c r="AC1597" s="39"/>
      <c r="AD1597" s="39"/>
      <c r="AE1597" s="39"/>
      <c r="AR1597" s="230" t="s">
        <v>240</v>
      </c>
      <c r="AT1597" s="230" t="s">
        <v>156</v>
      </c>
      <c r="AU1597" s="230" t="s">
        <v>88</v>
      </c>
      <c r="AY1597" s="18" t="s">
        <v>153</v>
      </c>
      <c r="BE1597" s="231">
        <f>IF(N1597="základní",J1597,0)</f>
        <v>0</v>
      </c>
      <c r="BF1597" s="231">
        <f>IF(N1597="snížená",J1597,0)</f>
        <v>0</v>
      </c>
      <c r="BG1597" s="231">
        <f>IF(N1597="zákl. přenesená",J1597,0)</f>
        <v>0</v>
      </c>
      <c r="BH1597" s="231">
        <f>IF(N1597="sníž. přenesená",J1597,0)</f>
        <v>0</v>
      </c>
      <c r="BI1597" s="231">
        <f>IF(N1597="nulová",J1597,0)</f>
        <v>0</v>
      </c>
      <c r="BJ1597" s="18" t="s">
        <v>86</v>
      </c>
      <c r="BK1597" s="231">
        <f>ROUND(I1597*H1597,2)</f>
        <v>0</v>
      </c>
      <c r="BL1597" s="18" t="s">
        <v>240</v>
      </c>
      <c r="BM1597" s="230" t="s">
        <v>2209</v>
      </c>
    </row>
    <row r="1598" s="13" customFormat="1">
      <c r="A1598" s="13"/>
      <c r="B1598" s="232"/>
      <c r="C1598" s="233"/>
      <c r="D1598" s="234" t="s">
        <v>163</v>
      </c>
      <c r="E1598" s="235" t="s">
        <v>1</v>
      </c>
      <c r="F1598" s="236" t="s">
        <v>2210</v>
      </c>
      <c r="G1598" s="233"/>
      <c r="H1598" s="237">
        <v>17</v>
      </c>
      <c r="I1598" s="238"/>
      <c r="J1598" s="233"/>
      <c r="K1598" s="233"/>
      <c r="L1598" s="239"/>
      <c r="M1598" s="240"/>
      <c r="N1598" s="241"/>
      <c r="O1598" s="241"/>
      <c r="P1598" s="241"/>
      <c r="Q1598" s="241"/>
      <c r="R1598" s="241"/>
      <c r="S1598" s="241"/>
      <c r="T1598" s="242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3" t="s">
        <v>163</v>
      </c>
      <c r="AU1598" s="243" t="s">
        <v>88</v>
      </c>
      <c r="AV1598" s="13" t="s">
        <v>88</v>
      </c>
      <c r="AW1598" s="13" t="s">
        <v>35</v>
      </c>
      <c r="AX1598" s="13" t="s">
        <v>86</v>
      </c>
      <c r="AY1598" s="243" t="s">
        <v>153</v>
      </c>
    </row>
    <row r="1599" s="2" customFormat="1" ht="16.5" customHeight="1">
      <c r="A1599" s="39"/>
      <c r="B1599" s="40"/>
      <c r="C1599" s="268" t="s">
        <v>2211</v>
      </c>
      <c r="D1599" s="268" t="s">
        <v>509</v>
      </c>
      <c r="E1599" s="269" t="s">
        <v>2212</v>
      </c>
      <c r="F1599" s="270" t="s">
        <v>2213</v>
      </c>
      <c r="G1599" s="271" t="s">
        <v>355</v>
      </c>
      <c r="H1599" s="272">
        <v>17</v>
      </c>
      <c r="I1599" s="273"/>
      <c r="J1599" s="274">
        <f>ROUND(I1599*H1599,2)</f>
        <v>0</v>
      </c>
      <c r="K1599" s="270" t="s">
        <v>160</v>
      </c>
      <c r="L1599" s="275"/>
      <c r="M1599" s="276" t="s">
        <v>1</v>
      </c>
      <c r="N1599" s="277" t="s">
        <v>43</v>
      </c>
      <c r="O1599" s="92"/>
      <c r="P1599" s="228">
        <f>O1599*H1599</f>
        <v>0</v>
      </c>
      <c r="Q1599" s="228">
        <v>0.0023999999999999998</v>
      </c>
      <c r="R1599" s="228">
        <f>Q1599*H1599</f>
        <v>0.040799999999999996</v>
      </c>
      <c r="S1599" s="228">
        <v>0</v>
      </c>
      <c r="T1599" s="229">
        <f>S1599*H1599</f>
        <v>0</v>
      </c>
      <c r="U1599" s="39"/>
      <c r="V1599" s="39"/>
      <c r="W1599" s="39"/>
      <c r="X1599" s="39"/>
      <c r="Y1599" s="39"/>
      <c r="Z1599" s="39"/>
      <c r="AA1599" s="39"/>
      <c r="AB1599" s="39"/>
      <c r="AC1599" s="39"/>
      <c r="AD1599" s="39"/>
      <c r="AE1599" s="39"/>
      <c r="AR1599" s="230" t="s">
        <v>332</v>
      </c>
      <c r="AT1599" s="230" t="s">
        <v>509</v>
      </c>
      <c r="AU1599" s="230" t="s">
        <v>88</v>
      </c>
      <c r="AY1599" s="18" t="s">
        <v>153</v>
      </c>
      <c r="BE1599" s="231">
        <f>IF(N1599="základní",J1599,0)</f>
        <v>0</v>
      </c>
      <c r="BF1599" s="231">
        <f>IF(N1599="snížená",J1599,0)</f>
        <v>0</v>
      </c>
      <c r="BG1599" s="231">
        <f>IF(N1599="zákl. přenesená",J1599,0)</f>
        <v>0</v>
      </c>
      <c r="BH1599" s="231">
        <f>IF(N1599="sníž. přenesená",J1599,0)</f>
        <v>0</v>
      </c>
      <c r="BI1599" s="231">
        <f>IF(N1599="nulová",J1599,0)</f>
        <v>0</v>
      </c>
      <c r="BJ1599" s="18" t="s">
        <v>86</v>
      </c>
      <c r="BK1599" s="231">
        <f>ROUND(I1599*H1599,2)</f>
        <v>0</v>
      </c>
      <c r="BL1599" s="18" t="s">
        <v>240</v>
      </c>
      <c r="BM1599" s="230" t="s">
        <v>2214</v>
      </c>
    </row>
    <row r="1600" s="2" customFormat="1" ht="16.5" customHeight="1">
      <c r="A1600" s="39"/>
      <c r="B1600" s="40"/>
      <c r="C1600" s="219" t="s">
        <v>2215</v>
      </c>
      <c r="D1600" s="219" t="s">
        <v>156</v>
      </c>
      <c r="E1600" s="220" t="s">
        <v>2216</v>
      </c>
      <c r="F1600" s="221" t="s">
        <v>2217</v>
      </c>
      <c r="G1600" s="222" t="s">
        <v>355</v>
      </c>
      <c r="H1600" s="223">
        <v>36</v>
      </c>
      <c r="I1600" s="224"/>
      <c r="J1600" s="225">
        <f>ROUND(I1600*H1600,2)</f>
        <v>0</v>
      </c>
      <c r="K1600" s="221" t="s">
        <v>160</v>
      </c>
      <c r="L1600" s="45"/>
      <c r="M1600" s="226" t="s">
        <v>1</v>
      </c>
      <c r="N1600" s="227" t="s">
        <v>43</v>
      </c>
      <c r="O1600" s="92"/>
      <c r="P1600" s="228">
        <f>O1600*H1600</f>
        <v>0</v>
      </c>
      <c r="Q1600" s="228">
        <v>0</v>
      </c>
      <c r="R1600" s="228">
        <f>Q1600*H1600</f>
        <v>0</v>
      </c>
      <c r="S1600" s="228">
        <v>0</v>
      </c>
      <c r="T1600" s="229">
        <f>S1600*H1600</f>
        <v>0</v>
      </c>
      <c r="U1600" s="39"/>
      <c r="V1600" s="39"/>
      <c r="W1600" s="39"/>
      <c r="X1600" s="39"/>
      <c r="Y1600" s="39"/>
      <c r="Z1600" s="39"/>
      <c r="AA1600" s="39"/>
      <c r="AB1600" s="39"/>
      <c r="AC1600" s="39"/>
      <c r="AD1600" s="39"/>
      <c r="AE1600" s="39"/>
      <c r="AR1600" s="230" t="s">
        <v>240</v>
      </c>
      <c r="AT1600" s="230" t="s">
        <v>156</v>
      </c>
      <c r="AU1600" s="230" t="s">
        <v>88</v>
      </c>
      <c r="AY1600" s="18" t="s">
        <v>153</v>
      </c>
      <c r="BE1600" s="231">
        <f>IF(N1600="základní",J1600,0)</f>
        <v>0</v>
      </c>
      <c r="BF1600" s="231">
        <f>IF(N1600="snížená",J1600,0)</f>
        <v>0</v>
      </c>
      <c r="BG1600" s="231">
        <f>IF(N1600="zákl. přenesená",J1600,0)</f>
        <v>0</v>
      </c>
      <c r="BH1600" s="231">
        <f>IF(N1600="sníž. přenesená",J1600,0)</f>
        <v>0</v>
      </c>
      <c r="BI1600" s="231">
        <f>IF(N1600="nulová",J1600,0)</f>
        <v>0</v>
      </c>
      <c r="BJ1600" s="18" t="s">
        <v>86</v>
      </c>
      <c r="BK1600" s="231">
        <f>ROUND(I1600*H1600,2)</f>
        <v>0</v>
      </c>
      <c r="BL1600" s="18" t="s">
        <v>240</v>
      </c>
      <c r="BM1600" s="230" t="s">
        <v>2218</v>
      </c>
    </row>
    <row r="1601" s="13" customFormat="1">
      <c r="A1601" s="13"/>
      <c r="B1601" s="232"/>
      <c r="C1601" s="233"/>
      <c r="D1601" s="234" t="s">
        <v>163</v>
      </c>
      <c r="E1601" s="235" t="s">
        <v>1</v>
      </c>
      <c r="F1601" s="236" t="s">
        <v>2219</v>
      </c>
      <c r="G1601" s="233"/>
      <c r="H1601" s="237">
        <v>36</v>
      </c>
      <c r="I1601" s="238"/>
      <c r="J1601" s="233"/>
      <c r="K1601" s="233"/>
      <c r="L1601" s="239"/>
      <c r="M1601" s="240"/>
      <c r="N1601" s="241"/>
      <c r="O1601" s="241"/>
      <c r="P1601" s="241"/>
      <c r="Q1601" s="241"/>
      <c r="R1601" s="241"/>
      <c r="S1601" s="241"/>
      <c r="T1601" s="242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3" t="s">
        <v>163</v>
      </c>
      <c r="AU1601" s="243" t="s">
        <v>88</v>
      </c>
      <c r="AV1601" s="13" t="s">
        <v>88</v>
      </c>
      <c r="AW1601" s="13" t="s">
        <v>35</v>
      </c>
      <c r="AX1601" s="13" t="s">
        <v>86</v>
      </c>
      <c r="AY1601" s="243" t="s">
        <v>153</v>
      </c>
    </row>
    <row r="1602" s="2" customFormat="1" ht="16.5" customHeight="1">
      <c r="A1602" s="39"/>
      <c r="B1602" s="40"/>
      <c r="C1602" s="268" t="s">
        <v>2220</v>
      </c>
      <c r="D1602" s="268" t="s">
        <v>509</v>
      </c>
      <c r="E1602" s="269" t="s">
        <v>2221</v>
      </c>
      <c r="F1602" s="270" t="s">
        <v>2222</v>
      </c>
      <c r="G1602" s="271" t="s">
        <v>355</v>
      </c>
      <c r="H1602" s="272">
        <v>36</v>
      </c>
      <c r="I1602" s="273"/>
      <c r="J1602" s="274">
        <f>ROUND(I1602*H1602,2)</f>
        <v>0</v>
      </c>
      <c r="K1602" s="270" t="s">
        <v>1</v>
      </c>
      <c r="L1602" s="275"/>
      <c r="M1602" s="276" t="s">
        <v>1</v>
      </c>
      <c r="N1602" s="277" t="s">
        <v>43</v>
      </c>
      <c r="O1602" s="92"/>
      <c r="P1602" s="228">
        <f>O1602*H1602</f>
        <v>0</v>
      </c>
      <c r="Q1602" s="228">
        <v>0.00014999999999999999</v>
      </c>
      <c r="R1602" s="228">
        <f>Q1602*H1602</f>
        <v>0.0053999999999999994</v>
      </c>
      <c r="S1602" s="228">
        <v>0</v>
      </c>
      <c r="T1602" s="229">
        <f>S1602*H1602</f>
        <v>0</v>
      </c>
      <c r="U1602" s="39"/>
      <c r="V1602" s="39"/>
      <c r="W1602" s="39"/>
      <c r="X1602" s="39"/>
      <c r="Y1602" s="39"/>
      <c r="Z1602" s="39"/>
      <c r="AA1602" s="39"/>
      <c r="AB1602" s="39"/>
      <c r="AC1602" s="39"/>
      <c r="AD1602" s="39"/>
      <c r="AE1602" s="39"/>
      <c r="AR1602" s="230" t="s">
        <v>332</v>
      </c>
      <c r="AT1602" s="230" t="s">
        <v>509</v>
      </c>
      <c r="AU1602" s="230" t="s">
        <v>88</v>
      </c>
      <c r="AY1602" s="18" t="s">
        <v>153</v>
      </c>
      <c r="BE1602" s="231">
        <f>IF(N1602="základní",J1602,0)</f>
        <v>0</v>
      </c>
      <c r="BF1602" s="231">
        <f>IF(N1602="snížená",J1602,0)</f>
        <v>0</v>
      </c>
      <c r="BG1602" s="231">
        <f>IF(N1602="zákl. přenesená",J1602,0)</f>
        <v>0</v>
      </c>
      <c r="BH1602" s="231">
        <f>IF(N1602="sníž. přenesená",J1602,0)</f>
        <v>0</v>
      </c>
      <c r="BI1602" s="231">
        <f>IF(N1602="nulová",J1602,0)</f>
        <v>0</v>
      </c>
      <c r="BJ1602" s="18" t="s">
        <v>86</v>
      </c>
      <c r="BK1602" s="231">
        <f>ROUND(I1602*H1602,2)</f>
        <v>0</v>
      </c>
      <c r="BL1602" s="18" t="s">
        <v>240</v>
      </c>
      <c r="BM1602" s="230" t="s">
        <v>2223</v>
      </c>
    </row>
    <row r="1603" s="2" customFormat="1" ht="21.75" customHeight="1">
      <c r="A1603" s="39"/>
      <c r="B1603" s="40"/>
      <c r="C1603" s="219" t="s">
        <v>2224</v>
      </c>
      <c r="D1603" s="219" t="s">
        <v>156</v>
      </c>
      <c r="E1603" s="220" t="s">
        <v>2225</v>
      </c>
      <c r="F1603" s="221" t="s">
        <v>2226</v>
      </c>
      <c r="G1603" s="222" t="s">
        <v>355</v>
      </c>
      <c r="H1603" s="223">
        <v>36</v>
      </c>
      <c r="I1603" s="224"/>
      <c r="J1603" s="225">
        <f>ROUND(I1603*H1603,2)</f>
        <v>0</v>
      </c>
      <c r="K1603" s="221" t="s">
        <v>160</v>
      </c>
      <c r="L1603" s="45"/>
      <c r="M1603" s="226" t="s">
        <v>1</v>
      </c>
      <c r="N1603" s="227" t="s">
        <v>43</v>
      </c>
      <c r="O1603" s="92"/>
      <c r="P1603" s="228">
        <f>O1603*H1603</f>
        <v>0</v>
      </c>
      <c r="Q1603" s="228">
        <v>0</v>
      </c>
      <c r="R1603" s="228">
        <f>Q1603*H1603</f>
        <v>0</v>
      </c>
      <c r="S1603" s="228">
        <v>0</v>
      </c>
      <c r="T1603" s="229">
        <f>S1603*H1603</f>
        <v>0</v>
      </c>
      <c r="U1603" s="39"/>
      <c r="V1603" s="39"/>
      <c r="W1603" s="39"/>
      <c r="X1603" s="39"/>
      <c r="Y1603" s="39"/>
      <c r="Z1603" s="39"/>
      <c r="AA1603" s="39"/>
      <c r="AB1603" s="39"/>
      <c r="AC1603" s="39"/>
      <c r="AD1603" s="39"/>
      <c r="AE1603" s="39"/>
      <c r="AR1603" s="230" t="s">
        <v>240</v>
      </c>
      <c r="AT1603" s="230" t="s">
        <v>156</v>
      </c>
      <c r="AU1603" s="230" t="s">
        <v>88</v>
      </c>
      <c r="AY1603" s="18" t="s">
        <v>153</v>
      </c>
      <c r="BE1603" s="231">
        <f>IF(N1603="základní",J1603,0)</f>
        <v>0</v>
      </c>
      <c r="BF1603" s="231">
        <f>IF(N1603="snížená",J1603,0)</f>
        <v>0</v>
      </c>
      <c r="BG1603" s="231">
        <f>IF(N1603="zákl. přenesená",J1603,0)</f>
        <v>0</v>
      </c>
      <c r="BH1603" s="231">
        <f>IF(N1603="sníž. přenesená",J1603,0)</f>
        <v>0</v>
      </c>
      <c r="BI1603" s="231">
        <f>IF(N1603="nulová",J1603,0)</f>
        <v>0</v>
      </c>
      <c r="BJ1603" s="18" t="s">
        <v>86</v>
      </c>
      <c r="BK1603" s="231">
        <f>ROUND(I1603*H1603,2)</f>
        <v>0</v>
      </c>
      <c r="BL1603" s="18" t="s">
        <v>240</v>
      </c>
      <c r="BM1603" s="230" t="s">
        <v>2227</v>
      </c>
    </row>
    <row r="1604" s="13" customFormat="1">
      <c r="A1604" s="13"/>
      <c r="B1604" s="232"/>
      <c r="C1604" s="233"/>
      <c r="D1604" s="234" t="s">
        <v>163</v>
      </c>
      <c r="E1604" s="235" t="s">
        <v>1</v>
      </c>
      <c r="F1604" s="236" t="s">
        <v>2219</v>
      </c>
      <c r="G1604" s="233"/>
      <c r="H1604" s="237">
        <v>36</v>
      </c>
      <c r="I1604" s="238"/>
      <c r="J1604" s="233"/>
      <c r="K1604" s="233"/>
      <c r="L1604" s="239"/>
      <c r="M1604" s="240"/>
      <c r="N1604" s="241"/>
      <c r="O1604" s="241"/>
      <c r="P1604" s="241"/>
      <c r="Q1604" s="241"/>
      <c r="R1604" s="241"/>
      <c r="S1604" s="241"/>
      <c r="T1604" s="242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3" t="s">
        <v>163</v>
      </c>
      <c r="AU1604" s="243" t="s">
        <v>88</v>
      </c>
      <c r="AV1604" s="13" t="s">
        <v>88</v>
      </c>
      <c r="AW1604" s="13" t="s">
        <v>35</v>
      </c>
      <c r="AX1604" s="13" t="s">
        <v>86</v>
      </c>
      <c r="AY1604" s="243" t="s">
        <v>153</v>
      </c>
    </row>
    <row r="1605" s="2" customFormat="1" ht="16.5" customHeight="1">
      <c r="A1605" s="39"/>
      <c r="B1605" s="40"/>
      <c r="C1605" s="268" t="s">
        <v>2228</v>
      </c>
      <c r="D1605" s="268" t="s">
        <v>509</v>
      </c>
      <c r="E1605" s="269" t="s">
        <v>2229</v>
      </c>
      <c r="F1605" s="270" t="s">
        <v>2230</v>
      </c>
      <c r="G1605" s="271" t="s">
        <v>355</v>
      </c>
      <c r="H1605" s="272">
        <v>36</v>
      </c>
      <c r="I1605" s="273"/>
      <c r="J1605" s="274">
        <f>ROUND(I1605*H1605,2)</f>
        <v>0</v>
      </c>
      <c r="K1605" s="270" t="s">
        <v>160</v>
      </c>
      <c r="L1605" s="275"/>
      <c r="M1605" s="276" t="s">
        <v>1</v>
      </c>
      <c r="N1605" s="277" t="s">
        <v>43</v>
      </c>
      <c r="O1605" s="92"/>
      <c r="P1605" s="228">
        <f>O1605*H1605</f>
        <v>0</v>
      </c>
      <c r="Q1605" s="228">
        <v>0.0022000000000000001</v>
      </c>
      <c r="R1605" s="228">
        <f>Q1605*H1605</f>
        <v>0.079200000000000007</v>
      </c>
      <c r="S1605" s="228">
        <v>0</v>
      </c>
      <c r="T1605" s="229">
        <f>S1605*H1605</f>
        <v>0</v>
      </c>
      <c r="U1605" s="39"/>
      <c r="V1605" s="39"/>
      <c r="W1605" s="39"/>
      <c r="X1605" s="39"/>
      <c r="Y1605" s="39"/>
      <c r="Z1605" s="39"/>
      <c r="AA1605" s="39"/>
      <c r="AB1605" s="39"/>
      <c r="AC1605" s="39"/>
      <c r="AD1605" s="39"/>
      <c r="AE1605" s="39"/>
      <c r="AR1605" s="230" t="s">
        <v>332</v>
      </c>
      <c r="AT1605" s="230" t="s">
        <v>509</v>
      </c>
      <c r="AU1605" s="230" t="s">
        <v>88</v>
      </c>
      <c r="AY1605" s="18" t="s">
        <v>153</v>
      </c>
      <c r="BE1605" s="231">
        <f>IF(N1605="základní",J1605,0)</f>
        <v>0</v>
      </c>
      <c r="BF1605" s="231">
        <f>IF(N1605="snížená",J1605,0)</f>
        <v>0</v>
      </c>
      <c r="BG1605" s="231">
        <f>IF(N1605="zákl. přenesená",J1605,0)</f>
        <v>0</v>
      </c>
      <c r="BH1605" s="231">
        <f>IF(N1605="sníž. přenesená",J1605,0)</f>
        <v>0</v>
      </c>
      <c r="BI1605" s="231">
        <f>IF(N1605="nulová",J1605,0)</f>
        <v>0</v>
      </c>
      <c r="BJ1605" s="18" t="s">
        <v>86</v>
      </c>
      <c r="BK1605" s="231">
        <f>ROUND(I1605*H1605,2)</f>
        <v>0</v>
      </c>
      <c r="BL1605" s="18" t="s">
        <v>240</v>
      </c>
      <c r="BM1605" s="230" t="s">
        <v>2231</v>
      </c>
    </row>
    <row r="1606" s="2" customFormat="1" ht="24.15" customHeight="1">
      <c r="A1606" s="39"/>
      <c r="B1606" s="40"/>
      <c r="C1606" s="219" t="s">
        <v>2232</v>
      </c>
      <c r="D1606" s="219" t="s">
        <v>156</v>
      </c>
      <c r="E1606" s="220" t="s">
        <v>2233</v>
      </c>
      <c r="F1606" s="221" t="s">
        <v>2234</v>
      </c>
      <c r="G1606" s="222" t="s">
        <v>355</v>
      </c>
      <c r="H1606" s="223">
        <v>1</v>
      </c>
      <c r="I1606" s="224"/>
      <c r="J1606" s="225">
        <f>ROUND(I1606*H1606,2)</f>
        <v>0</v>
      </c>
      <c r="K1606" s="221" t="s">
        <v>160</v>
      </c>
      <c r="L1606" s="45"/>
      <c r="M1606" s="226" t="s">
        <v>1</v>
      </c>
      <c r="N1606" s="227" t="s">
        <v>43</v>
      </c>
      <c r="O1606" s="92"/>
      <c r="P1606" s="228">
        <f>O1606*H1606</f>
        <v>0</v>
      </c>
      <c r="Q1606" s="228">
        <v>0</v>
      </c>
      <c r="R1606" s="228">
        <f>Q1606*H1606</f>
        <v>0</v>
      </c>
      <c r="S1606" s="228">
        <v>0</v>
      </c>
      <c r="T1606" s="229">
        <f>S1606*H1606</f>
        <v>0</v>
      </c>
      <c r="U1606" s="39"/>
      <c r="V1606" s="39"/>
      <c r="W1606" s="39"/>
      <c r="X1606" s="39"/>
      <c r="Y1606" s="39"/>
      <c r="Z1606" s="39"/>
      <c r="AA1606" s="39"/>
      <c r="AB1606" s="39"/>
      <c r="AC1606" s="39"/>
      <c r="AD1606" s="39"/>
      <c r="AE1606" s="39"/>
      <c r="AR1606" s="230" t="s">
        <v>240</v>
      </c>
      <c r="AT1606" s="230" t="s">
        <v>156</v>
      </c>
      <c r="AU1606" s="230" t="s">
        <v>88</v>
      </c>
      <c r="AY1606" s="18" t="s">
        <v>153</v>
      </c>
      <c r="BE1606" s="231">
        <f>IF(N1606="základní",J1606,0)</f>
        <v>0</v>
      </c>
      <c r="BF1606" s="231">
        <f>IF(N1606="snížená",J1606,0)</f>
        <v>0</v>
      </c>
      <c r="BG1606" s="231">
        <f>IF(N1606="zákl. přenesená",J1606,0)</f>
        <v>0</v>
      </c>
      <c r="BH1606" s="231">
        <f>IF(N1606="sníž. přenesená",J1606,0)</f>
        <v>0</v>
      </c>
      <c r="BI1606" s="231">
        <f>IF(N1606="nulová",J1606,0)</f>
        <v>0</v>
      </c>
      <c r="BJ1606" s="18" t="s">
        <v>86</v>
      </c>
      <c r="BK1606" s="231">
        <f>ROUND(I1606*H1606,2)</f>
        <v>0</v>
      </c>
      <c r="BL1606" s="18" t="s">
        <v>240</v>
      </c>
      <c r="BM1606" s="230" t="s">
        <v>2235</v>
      </c>
    </row>
    <row r="1607" s="2" customFormat="1" ht="16.5" customHeight="1">
      <c r="A1607" s="39"/>
      <c r="B1607" s="40"/>
      <c r="C1607" s="268" t="s">
        <v>2236</v>
      </c>
      <c r="D1607" s="268" t="s">
        <v>509</v>
      </c>
      <c r="E1607" s="269" t="s">
        <v>2237</v>
      </c>
      <c r="F1607" s="270" t="s">
        <v>2238</v>
      </c>
      <c r="G1607" s="271" t="s">
        <v>355</v>
      </c>
      <c r="H1607" s="272">
        <v>1</v>
      </c>
      <c r="I1607" s="273"/>
      <c r="J1607" s="274">
        <f>ROUND(I1607*H1607,2)</f>
        <v>0</v>
      </c>
      <c r="K1607" s="270" t="s">
        <v>160</v>
      </c>
      <c r="L1607" s="275"/>
      <c r="M1607" s="276" t="s">
        <v>1</v>
      </c>
      <c r="N1607" s="277" t="s">
        <v>43</v>
      </c>
      <c r="O1607" s="92"/>
      <c r="P1607" s="228">
        <f>O1607*H1607</f>
        <v>0</v>
      </c>
      <c r="Q1607" s="228">
        <v>5.0000000000000002E-05</v>
      </c>
      <c r="R1607" s="228">
        <f>Q1607*H1607</f>
        <v>5.0000000000000002E-05</v>
      </c>
      <c r="S1607" s="228">
        <v>0</v>
      </c>
      <c r="T1607" s="229">
        <f>S1607*H1607</f>
        <v>0</v>
      </c>
      <c r="U1607" s="39"/>
      <c r="V1607" s="39"/>
      <c r="W1607" s="39"/>
      <c r="X1607" s="39"/>
      <c r="Y1607" s="39"/>
      <c r="Z1607" s="39"/>
      <c r="AA1607" s="39"/>
      <c r="AB1607" s="39"/>
      <c r="AC1607" s="39"/>
      <c r="AD1607" s="39"/>
      <c r="AE1607" s="39"/>
      <c r="AR1607" s="230" t="s">
        <v>332</v>
      </c>
      <c r="AT1607" s="230" t="s">
        <v>509</v>
      </c>
      <c r="AU1607" s="230" t="s">
        <v>88</v>
      </c>
      <c r="AY1607" s="18" t="s">
        <v>153</v>
      </c>
      <c r="BE1607" s="231">
        <f>IF(N1607="základní",J1607,0)</f>
        <v>0</v>
      </c>
      <c r="BF1607" s="231">
        <f>IF(N1607="snížená",J1607,0)</f>
        <v>0</v>
      </c>
      <c r="BG1607" s="231">
        <f>IF(N1607="zákl. přenesená",J1607,0)</f>
        <v>0</v>
      </c>
      <c r="BH1607" s="231">
        <f>IF(N1607="sníž. přenesená",J1607,0)</f>
        <v>0</v>
      </c>
      <c r="BI1607" s="231">
        <f>IF(N1607="nulová",J1607,0)</f>
        <v>0</v>
      </c>
      <c r="BJ1607" s="18" t="s">
        <v>86</v>
      </c>
      <c r="BK1607" s="231">
        <f>ROUND(I1607*H1607,2)</f>
        <v>0</v>
      </c>
      <c r="BL1607" s="18" t="s">
        <v>240</v>
      </c>
      <c r="BM1607" s="230" t="s">
        <v>2239</v>
      </c>
    </row>
    <row r="1608" s="2" customFormat="1" ht="24.15" customHeight="1">
      <c r="A1608" s="39"/>
      <c r="B1608" s="40"/>
      <c r="C1608" s="219" t="s">
        <v>2240</v>
      </c>
      <c r="D1608" s="219" t="s">
        <v>156</v>
      </c>
      <c r="E1608" s="220" t="s">
        <v>2241</v>
      </c>
      <c r="F1608" s="221" t="s">
        <v>2242</v>
      </c>
      <c r="G1608" s="222" t="s">
        <v>355</v>
      </c>
      <c r="H1608" s="223">
        <v>16</v>
      </c>
      <c r="I1608" s="224"/>
      <c r="J1608" s="225">
        <f>ROUND(I1608*H1608,2)</f>
        <v>0</v>
      </c>
      <c r="K1608" s="221" t="s">
        <v>160</v>
      </c>
      <c r="L1608" s="45"/>
      <c r="M1608" s="226" t="s">
        <v>1</v>
      </c>
      <c r="N1608" s="227" t="s">
        <v>43</v>
      </c>
      <c r="O1608" s="92"/>
      <c r="P1608" s="228">
        <f>O1608*H1608</f>
        <v>0</v>
      </c>
      <c r="Q1608" s="228">
        <v>0.00046999999999999999</v>
      </c>
      <c r="R1608" s="228">
        <f>Q1608*H1608</f>
        <v>0.0075199999999999998</v>
      </c>
      <c r="S1608" s="228">
        <v>0</v>
      </c>
      <c r="T1608" s="229">
        <f>S1608*H1608</f>
        <v>0</v>
      </c>
      <c r="U1608" s="39"/>
      <c r="V1608" s="39"/>
      <c r="W1608" s="39"/>
      <c r="X1608" s="39"/>
      <c r="Y1608" s="39"/>
      <c r="Z1608" s="39"/>
      <c r="AA1608" s="39"/>
      <c r="AB1608" s="39"/>
      <c r="AC1608" s="39"/>
      <c r="AD1608" s="39"/>
      <c r="AE1608" s="39"/>
      <c r="AR1608" s="230" t="s">
        <v>240</v>
      </c>
      <c r="AT1608" s="230" t="s">
        <v>156</v>
      </c>
      <c r="AU1608" s="230" t="s">
        <v>88</v>
      </c>
      <c r="AY1608" s="18" t="s">
        <v>153</v>
      </c>
      <c r="BE1608" s="231">
        <f>IF(N1608="základní",J1608,0)</f>
        <v>0</v>
      </c>
      <c r="BF1608" s="231">
        <f>IF(N1608="snížená",J1608,0)</f>
        <v>0</v>
      </c>
      <c r="BG1608" s="231">
        <f>IF(N1608="zákl. přenesená",J1608,0)</f>
        <v>0</v>
      </c>
      <c r="BH1608" s="231">
        <f>IF(N1608="sníž. přenesená",J1608,0)</f>
        <v>0</v>
      </c>
      <c r="BI1608" s="231">
        <f>IF(N1608="nulová",J1608,0)</f>
        <v>0</v>
      </c>
      <c r="BJ1608" s="18" t="s">
        <v>86</v>
      </c>
      <c r="BK1608" s="231">
        <f>ROUND(I1608*H1608,2)</f>
        <v>0</v>
      </c>
      <c r="BL1608" s="18" t="s">
        <v>240</v>
      </c>
      <c r="BM1608" s="230" t="s">
        <v>2243</v>
      </c>
    </row>
    <row r="1609" s="13" customFormat="1">
      <c r="A1609" s="13"/>
      <c r="B1609" s="232"/>
      <c r="C1609" s="233"/>
      <c r="D1609" s="234" t="s">
        <v>163</v>
      </c>
      <c r="E1609" s="235" t="s">
        <v>1</v>
      </c>
      <c r="F1609" s="236" t="s">
        <v>2244</v>
      </c>
      <c r="G1609" s="233"/>
      <c r="H1609" s="237">
        <v>16</v>
      </c>
      <c r="I1609" s="238"/>
      <c r="J1609" s="233"/>
      <c r="K1609" s="233"/>
      <c r="L1609" s="239"/>
      <c r="M1609" s="240"/>
      <c r="N1609" s="241"/>
      <c r="O1609" s="241"/>
      <c r="P1609" s="241"/>
      <c r="Q1609" s="241"/>
      <c r="R1609" s="241"/>
      <c r="S1609" s="241"/>
      <c r="T1609" s="242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3" t="s">
        <v>163</v>
      </c>
      <c r="AU1609" s="243" t="s">
        <v>88</v>
      </c>
      <c r="AV1609" s="13" t="s">
        <v>88</v>
      </c>
      <c r="AW1609" s="13" t="s">
        <v>35</v>
      </c>
      <c r="AX1609" s="13" t="s">
        <v>86</v>
      </c>
      <c r="AY1609" s="243" t="s">
        <v>153</v>
      </c>
    </row>
    <row r="1610" s="2" customFormat="1" ht="24.15" customHeight="1">
      <c r="A1610" s="39"/>
      <c r="B1610" s="40"/>
      <c r="C1610" s="219" t="s">
        <v>2245</v>
      </c>
      <c r="D1610" s="219" t="s">
        <v>156</v>
      </c>
      <c r="E1610" s="220" t="s">
        <v>2246</v>
      </c>
      <c r="F1610" s="221" t="s">
        <v>2247</v>
      </c>
      <c r="G1610" s="222" t="s">
        <v>355</v>
      </c>
      <c r="H1610" s="223">
        <v>7</v>
      </c>
      <c r="I1610" s="224"/>
      <c r="J1610" s="225">
        <f>ROUND(I1610*H1610,2)</f>
        <v>0</v>
      </c>
      <c r="K1610" s="221" t="s">
        <v>160</v>
      </c>
      <c r="L1610" s="45"/>
      <c r="M1610" s="226" t="s">
        <v>1</v>
      </c>
      <c r="N1610" s="227" t="s">
        <v>43</v>
      </c>
      <c r="O1610" s="92"/>
      <c r="P1610" s="228">
        <f>O1610*H1610</f>
        <v>0</v>
      </c>
      <c r="Q1610" s="228">
        <v>0.00048000000000000001</v>
      </c>
      <c r="R1610" s="228">
        <f>Q1610*H1610</f>
        <v>0.0033600000000000001</v>
      </c>
      <c r="S1610" s="228">
        <v>0</v>
      </c>
      <c r="T1610" s="229">
        <f>S1610*H1610</f>
        <v>0</v>
      </c>
      <c r="U1610" s="39"/>
      <c r="V1610" s="39"/>
      <c r="W1610" s="39"/>
      <c r="X1610" s="39"/>
      <c r="Y1610" s="39"/>
      <c r="Z1610" s="39"/>
      <c r="AA1610" s="39"/>
      <c r="AB1610" s="39"/>
      <c r="AC1610" s="39"/>
      <c r="AD1610" s="39"/>
      <c r="AE1610" s="39"/>
      <c r="AR1610" s="230" t="s">
        <v>240</v>
      </c>
      <c r="AT1610" s="230" t="s">
        <v>156</v>
      </c>
      <c r="AU1610" s="230" t="s">
        <v>88</v>
      </c>
      <c r="AY1610" s="18" t="s">
        <v>153</v>
      </c>
      <c r="BE1610" s="231">
        <f>IF(N1610="základní",J1610,0)</f>
        <v>0</v>
      </c>
      <c r="BF1610" s="231">
        <f>IF(N1610="snížená",J1610,0)</f>
        <v>0</v>
      </c>
      <c r="BG1610" s="231">
        <f>IF(N1610="zákl. přenesená",J1610,0)</f>
        <v>0</v>
      </c>
      <c r="BH1610" s="231">
        <f>IF(N1610="sníž. přenesená",J1610,0)</f>
        <v>0</v>
      </c>
      <c r="BI1610" s="231">
        <f>IF(N1610="nulová",J1610,0)</f>
        <v>0</v>
      </c>
      <c r="BJ1610" s="18" t="s">
        <v>86</v>
      </c>
      <c r="BK1610" s="231">
        <f>ROUND(I1610*H1610,2)</f>
        <v>0</v>
      </c>
      <c r="BL1610" s="18" t="s">
        <v>240</v>
      </c>
      <c r="BM1610" s="230" t="s">
        <v>2248</v>
      </c>
    </row>
    <row r="1611" s="13" customFormat="1">
      <c r="A1611" s="13"/>
      <c r="B1611" s="232"/>
      <c r="C1611" s="233"/>
      <c r="D1611" s="234" t="s">
        <v>163</v>
      </c>
      <c r="E1611" s="235" t="s">
        <v>1</v>
      </c>
      <c r="F1611" s="236" t="s">
        <v>2249</v>
      </c>
      <c r="G1611" s="233"/>
      <c r="H1611" s="237">
        <v>7</v>
      </c>
      <c r="I1611" s="238"/>
      <c r="J1611" s="233"/>
      <c r="K1611" s="233"/>
      <c r="L1611" s="239"/>
      <c r="M1611" s="240"/>
      <c r="N1611" s="241"/>
      <c r="O1611" s="241"/>
      <c r="P1611" s="241"/>
      <c r="Q1611" s="241"/>
      <c r="R1611" s="241"/>
      <c r="S1611" s="241"/>
      <c r="T1611" s="242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3" t="s">
        <v>163</v>
      </c>
      <c r="AU1611" s="243" t="s">
        <v>88</v>
      </c>
      <c r="AV1611" s="13" t="s">
        <v>88</v>
      </c>
      <c r="AW1611" s="13" t="s">
        <v>35</v>
      </c>
      <c r="AX1611" s="13" t="s">
        <v>86</v>
      </c>
      <c r="AY1611" s="243" t="s">
        <v>153</v>
      </c>
    </row>
    <row r="1612" s="2" customFormat="1" ht="33" customHeight="1">
      <c r="A1612" s="39"/>
      <c r="B1612" s="40"/>
      <c r="C1612" s="268" t="s">
        <v>2250</v>
      </c>
      <c r="D1612" s="268" t="s">
        <v>509</v>
      </c>
      <c r="E1612" s="269" t="s">
        <v>2251</v>
      </c>
      <c r="F1612" s="270" t="s">
        <v>2252</v>
      </c>
      <c r="G1612" s="271" t="s">
        <v>355</v>
      </c>
      <c r="H1612" s="272">
        <v>15</v>
      </c>
      <c r="I1612" s="273"/>
      <c r="J1612" s="274">
        <f>ROUND(I1612*H1612,2)</f>
        <v>0</v>
      </c>
      <c r="K1612" s="270" t="s">
        <v>1</v>
      </c>
      <c r="L1612" s="275"/>
      <c r="M1612" s="276" t="s">
        <v>1</v>
      </c>
      <c r="N1612" s="277" t="s">
        <v>43</v>
      </c>
      <c r="O1612" s="92"/>
      <c r="P1612" s="228">
        <f>O1612*H1612</f>
        <v>0</v>
      </c>
      <c r="Q1612" s="228">
        <v>0.025999999999999999</v>
      </c>
      <c r="R1612" s="228">
        <f>Q1612*H1612</f>
        <v>0.38999999999999996</v>
      </c>
      <c r="S1612" s="228">
        <v>0</v>
      </c>
      <c r="T1612" s="229">
        <f>S1612*H1612</f>
        <v>0</v>
      </c>
      <c r="U1612" s="39"/>
      <c r="V1612" s="39"/>
      <c r="W1612" s="39"/>
      <c r="X1612" s="39"/>
      <c r="Y1612" s="39"/>
      <c r="Z1612" s="39"/>
      <c r="AA1612" s="39"/>
      <c r="AB1612" s="39"/>
      <c r="AC1612" s="39"/>
      <c r="AD1612" s="39"/>
      <c r="AE1612" s="39"/>
      <c r="AR1612" s="230" t="s">
        <v>332</v>
      </c>
      <c r="AT1612" s="230" t="s">
        <v>509</v>
      </c>
      <c r="AU1612" s="230" t="s">
        <v>88</v>
      </c>
      <c r="AY1612" s="18" t="s">
        <v>153</v>
      </c>
      <c r="BE1612" s="231">
        <f>IF(N1612="základní",J1612,0)</f>
        <v>0</v>
      </c>
      <c r="BF1612" s="231">
        <f>IF(N1612="snížená",J1612,0)</f>
        <v>0</v>
      </c>
      <c r="BG1612" s="231">
        <f>IF(N1612="zákl. přenesená",J1612,0)</f>
        <v>0</v>
      </c>
      <c r="BH1612" s="231">
        <f>IF(N1612="sníž. přenesená",J1612,0)</f>
        <v>0</v>
      </c>
      <c r="BI1612" s="231">
        <f>IF(N1612="nulová",J1612,0)</f>
        <v>0</v>
      </c>
      <c r="BJ1612" s="18" t="s">
        <v>86</v>
      </c>
      <c r="BK1612" s="231">
        <f>ROUND(I1612*H1612,2)</f>
        <v>0</v>
      </c>
      <c r="BL1612" s="18" t="s">
        <v>240</v>
      </c>
      <c r="BM1612" s="230" t="s">
        <v>2253</v>
      </c>
    </row>
    <row r="1613" s="13" customFormat="1">
      <c r="A1613" s="13"/>
      <c r="B1613" s="232"/>
      <c r="C1613" s="233"/>
      <c r="D1613" s="234" t="s">
        <v>163</v>
      </c>
      <c r="E1613" s="235" t="s">
        <v>1</v>
      </c>
      <c r="F1613" s="236" t="s">
        <v>2254</v>
      </c>
      <c r="G1613" s="233"/>
      <c r="H1613" s="237">
        <v>15</v>
      </c>
      <c r="I1613" s="238"/>
      <c r="J1613" s="233"/>
      <c r="K1613" s="233"/>
      <c r="L1613" s="239"/>
      <c r="M1613" s="240"/>
      <c r="N1613" s="241"/>
      <c r="O1613" s="241"/>
      <c r="P1613" s="241"/>
      <c r="Q1613" s="241"/>
      <c r="R1613" s="241"/>
      <c r="S1613" s="241"/>
      <c r="T1613" s="242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3" t="s">
        <v>163</v>
      </c>
      <c r="AU1613" s="243" t="s">
        <v>88</v>
      </c>
      <c r="AV1613" s="13" t="s">
        <v>88</v>
      </c>
      <c r="AW1613" s="13" t="s">
        <v>35</v>
      </c>
      <c r="AX1613" s="13" t="s">
        <v>86</v>
      </c>
      <c r="AY1613" s="243" t="s">
        <v>153</v>
      </c>
    </row>
    <row r="1614" s="2" customFormat="1" ht="33" customHeight="1">
      <c r="A1614" s="39"/>
      <c r="B1614" s="40"/>
      <c r="C1614" s="268" t="s">
        <v>2255</v>
      </c>
      <c r="D1614" s="268" t="s">
        <v>509</v>
      </c>
      <c r="E1614" s="269" t="s">
        <v>2256</v>
      </c>
      <c r="F1614" s="270" t="s">
        <v>2257</v>
      </c>
      <c r="G1614" s="271" t="s">
        <v>355</v>
      </c>
      <c r="H1614" s="272">
        <v>7</v>
      </c>
      <c r="I1614" s="273"/>
      <c r="J1614" s="274">
        <f>ROUND(I1614*H1614,2)</f>
        <v>0</v>
      </c>
      <c r="K1614" s="270" t="s">
        <v>1</v>
      </c>
      <c r="L1614" s="275"/>
      <c r="M1614" s="276" t="s">
        <v>1</v>
      </c>
      <c r="N1614" s="277" t="s">
        <v>43</v>
      </c>
      <c r="O1614" s="92"/>
      <c r="P1614" s="228">
        <f>O1614*H1614</f>
        <v>0</v>
      </c>
      <c r="Q1614" s="228">
        <v>0.035000000000000003</v>
      </c>
      <c r="R1614" s="228">
        <f>Q1614*H1614</f>
        <v>0.24500000000000002</v>
      </c>
      <c r="S1614" s="228">
        <v>0</v>
      </c>
      <c r="T1614" s="229">
        <f>S1614*H1614</f>
        <v>0</v>
      </c>
      <c r="U1614" s="39"/>
      <c r="V1614" s="39"/>
      <c r="W1614" s="39"/>
      <c r="X1614" s="39"/>
      <c r="Y1614" s="39"/>
      <c r="Z1614" s="39"/>
      <c r="AA1614" s="39"/>
      <c r="AB1614" s="39"/>
      <c r="AC1614" s="39"/>
      <c r="AD1614" s="39"/>
      <c r="AE1614" s="39"/>
      <c r="AR1614" s="230" t="s">
        <v>332</v>
      </c>
      <c r="AT1614" s="230" t="s">
        <v>509</v>
      </c>
      <c r="AU1614" s="230" t="s">
        <v>88</v>
      </c>
      <c r="AY1614" s="18" t="s">
        <v>153</v>
      </c>
      <c r="BE1614" s="231">
        <f>IF(N1614="základní",J1614,0)</f>
        <v>0</v>
      </c>
      <c r="BF1614" s="231">
        <f>IF(N1614="snížená",J1614,0)</f>
        <v>0</v>
      </c>
      <c r="BG1614" s="231">
        <f>IF(N1614="zákl. přenesená",J1614,0)</f>
        <v>0</v>
      </c>
      <c r="BH1614" s="231">
        <f>IF(N1614="sníž. přenesená",J1614,0)</f>
        <v>0</v>
      </c>
      <c r="BI1614" s="231">
        <f>IF(N1614="nulová",J1614,0)</f>
        <v>0</v>
      </c>
      <c r="BJ1614" s="18" t="s">
        <v>86</v>
      </c>
      <c r="BK1614" s="231">
        <f>ROUND(I1614*H1614,2)</f>
        <v>0</v>
      </c>
      <c r="BL1614" s="18" t="s">
        <v>240</v>
      </c>
      <c r="BM1614" s="230" t="s">
        <v>2258</v>
      </c>
    </row>
    <row r="1615" s="13" customFormat="1">
      <c r="A1615" s="13"/>
      <c r="B1615" s="232"/>
      <c r="C1615" s="233"/>
      <c r="D1615" s="234" t="s">
        <v>163</v>
      </c>
      <c r="E1615" s="235" t="s">
        <v>1</v>
      </c>
      <c r="F1615" s="236" t="s">
        <v>2249</v>
      </c>
      <c r="G1615" s="233"/>
      <c r="H1615" s="237">
        <v>7</v>
      </c>
      <c r="I1615" s="238"/>
      <c r="J1615" s="233"/>
      <c r="K1615" s="233"/>
      <c r="L1615" s="239"/>
      <c r="M1615" s="240"/>
      <c r="N1615" s="241"/>
      <c r="O1615" s="241"/>
      <c r="P1615" s="241"/>
      <c r="Q1615" s="241"/>
      <c r="R1615" s="241"/>
      <c r="S1615" s="241"/>
      <c r="T1615" s="242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3" t="s">
        <v>163</v>
      </c>
      <c r="AU1615" s="243" t="s">
        <v>88</v>
      </c>
      <c r="AV1615" s="13" t="s">
        <v>88</v>
      </c>
      <c r="AW1615" s="13" t="s">
        <v>35</v>
      </c>
      <c r="AX1615" s="13" t="s">
        <v>86</v>
      </c>
      <c r="AY1615" s="243" t="s">
        <v>153</v>
      </c>
    </row>
    <row r="1616" s="2" customFormat="1" ht="33" customHeight="1">
      <c r="A1616" s="39"/>
      <c r="B1616" s="40"/>
      <c r="C1616" s="268" t="s">
        <v>2259</v>
      </c>
      <c r="D1616" s="268" t="s">
        <v>509</v>
      </c>
      <c r="E1616" s="269" t="s">
        <v>2260</v>
      </c>
      <c r="F1616" s="270" t="s">
        <v>2261</v>
      </c>
      <c r="G1616" s="271" t="s">
        <v>355</v>
      </c>
      <c r="H1616" s="272">
        <v>1</v>
      </c>
      <c r="I1616" s="273"/>
      <c r="J1616" s="274">
        <f>ROUND(I1616*H1616,2)</f>
        <v>0</v>
      </c>
      <c r="K1616" s="270" t="s">
        <v>1</v>
      </c>
      <c r="L1616" s="275"/>
      <c r="M1616" s="276" t="s">
        <v>1</v>
      </c>
      <c r="N1616" s="277" t="s">
        <v>43</v>
      </c>
      <c r="O1616" s="92"/>
      <c r="P1616" s="228">
        <f>O1616*H1616</f>
        <v>0</v>
      </c>
      <c r="Q1616" s="228">
        <v>0.029999999999999999</v>
      </c>
      <c r="R1616" s="228">
        <f>Q1616*H1616</f>
        <v>0.029999999999999999</v>
      </c>
      <c r="S1616" s="228">
        <v>0</v>
      </c>
      <c r="T1616" s="229">
        <f>S1616*H1616</f>
        <v>0</v>
      </c>
      <c r="U1616" s="39"/>
      <c r="V1616" s="39"/>
      <c r="W1616" s="39"/>
      <c r="X1616" s="39"/>
      <c r="Y1616" s="39"/>
      <c r="Z1616" s="39"/>
      <c r="AA1616" s="39"/>
      <c r="AB1616" s="39"/>
      <c r="AC1616" s="39"/>
      <c r="AD1616" s="39"/>
      <c r="AE1616" s="39"/>
      <c r="AR1616" s="230" t="s">
        <v>332</v>
      </c>
      <c r="AT1616" s="230" t="s">
        <v>509</v>
      </c>
      <c r="AU1616" s="230" t="s">
        <v>88</v>
      </c>
      <c r="AY1616" s="18" t="s">
        <v>153</v>
      </c>
      <c r="BE1616" s="231">
        <f>IF(N1616="základní",J1616,0)</f>
        <v>0</v>
      </c>
      <c r="BF1616" s="231">
        <f>IF(N1616="snížená",J1616,0)</f>
        <v>0</v>
      </c>
      <c r="BG1616" s="231">
        <f>IF(N1616="zákl. přenesená",J1616,0)</f>
        <v>0</v>
      </c>
      <c r="BH1616" s="231">
        <f>IF(N1616="sníž. přenesená",J1616,0)</f>
        <v>0</v>
      </c>
      <c r="BI1616" s="231">
        <f>IF(N1616="nulová",J1616,0)</f>
        <v>0</v>
      </c>
      <c r="BJ1616" s="18" t="s">
        <v>86</v>
      </c>
      <c r="BK1616" s="231">
        <f>ROUND(I1616*H1616,2)</f>
        <v>0</v>
      </c>
      <c r="BL1616" s="18" t="s">
        <v>240</v>
      </c>
      <c r="BM1616" s="230" t="s">
        <v>2262</v>
      </c>
    </row>
    <row r="1617" s="13" customFormat="1">
      <c r="A1617" s="13"/>
      <c r="B1617" s="232"/>
      <c r="C1617" s="233"/>
      <c r="D1617" s="234" t="s">
        <v>163</v>
      </c>
      <c r="E1617" s="235" t="s">
        <v>1</v>
      </c>
      <c r="F1617" s="236" t="s">
        <v>86</v>
      </c>
      <c r="G1617" s="233"/>
      <c r="H1617" s="237">
        <v>1</v>
      </c>
      <c r="I1617" s="238"/>
      <c r="J1617" s="233"/>
      <c r="K1617" s="233"/>
      <c r="L1617" s="239"/>
      <c r="M1617" s="240"/>
      <c r="N1617" s="241"/>
      <c r="O1617" s="241"/>
      <c r="P1617" s="241"/>
      <c r="Q1617" s="241"/>
      <c r="R1617" s="241"/>
      <c r="S1617" s="241"/>
      <c r="T1617" s="242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3" t="s">
        <v>163</v>
      </c>
      <c r="AU1617" s="243" t="s">
        <v>88</v>
      </c>
      <c r="AV1617" s="13" t="s">
        <v>88</v>
      </c>
      <c r="AW1617" s="13" t="s">
        <v>35</v>
      </c>
      <c r="AX1617" s="13" t="s">
        <v>86</v>
      </c>
      <c r="AY1617" s="243" t="s">
        <v>153</v>
      </c>
    </row>
    <row r="1618" s="2" customFormat="1" ht="24.15" customHeight="1">
      <c r="A1618" s="39"/>
      <c r="B1618" s="40"/>
      <c r="C1618" s="219" t="s">
        <v>2263</v>
      </c>
      <c r="D1618" s="219" t="s">
        <v>156</v>
      </c>
      <c r="E1618" s="220" t="s">
        <v>2264</v>
      </c>
      <c r="F1618" s="221" t="s">
        <v>2265</v>
      </c>
      <c r="G1618" s="222" t="s">
        <v>355</v>
      </c>
      <c r="H1618" s="223">
        <v>9</v>
      </c>
      <c r="I1618" s="224"/>
      <c r="J1618" s="225">
        <f>ROUND(I1618*H1618,2)</f>
        <v>0</v>
      </c>
      <c r="K1618" s="221" t="s">
        <v>160</v>
      </c>
      <c r="L1618" s="45"/>
      <c r="M1618" s="226" t="s">
        <v>1</v>
      </c>
      <c r="N1618" s="227" t="s">
        <v>43</v>
      </c>
      <c r="O1618" s="92"/>
      <c r="P1618" s="228">
        <f>O1618*H1618</f>
        <v>0</v>
      </c>
      <c r="Q1618" s="228">
        <v>0.00040000000000000002</v>
      </c>
      <c r="R1618" s="228">
        <f>Q1618*H1618</f>
        <v>0.0036000000000000003</v>
      </c>
      <c r="S1618" s="228">
        <v>0</v>
      </c>
      <c r="T1618" s="229">
        <f>S1618*H1618</f>
        <v>0</v>
      </c>
      <c r="U1618" s="39"/>
      <c r="V1618" s="39"/>
      <c r="W1618" s="39"/>
      <c r="X1618" s="39"/>
      <c r="Y1618" s="39"/>
      <c r="Z1618" s="39"/>
      <c r="AA1618" s="39"/>
      <c r="AB1618" s="39"/>
      <c r="AC1618" s="39"/>
      <c r="AD1618" s="39"/>
      <c r="AE1618" s="39"/>
      <c r="AR1618" s="230" t="s">
        <v>240</v>
      </c>
      <c r="AT1618" s="230" t="s">
        <v>156</v>
      </c>
      <c r="AU1618" s="230" t="s">
        <v>88</v>
      </c>
      <c r="AY1618" s="18" t="s">
        <v>153</v>
      </c>
      <c r="BE1618" s="231">
        <f>IF(N1618="základní",J1618,0)</f>
        <v>0</v>
      </c>
      <c r="BF1618" s="231">
        <f>IF(N1618="snížená",J1618,0)</f>
        <v>0</v>
      </c>
      <c r="BG1618" s="231">
        <f>IF(N1618="zákl. přenesená",J1618,0)</f>
        <v>0</v>
      </c>
      <c r="BH1618" s="231">
        <f>IF(N1618="sníž. přenesená",J1618,0)</f>
        <v>0</v>
      </c>
      <c r="BI1618" s="231">
        <f>IF(N1618="nulová",J1618,0)</f>
        <v>0</v>
      </c>
      <c r="BJ1618" s="18" t="s">
        <v>86</v>
      </c>
      <c r="BK1618" s="231">
        <f>ROUND(I1618*H1618,2)</f>
        <v>0</v>
      </c>
      <c r="BL1618" s="18" t="s">
        <v>240</v>
      </c>
      <c r="BM1618" s="230" t="s">
        <v>2266</v>
      </c>
    </row>
    <row r="1619" s="13" customFormat="1">
      <c r="A1619" s="13"/>
      <c r="B1619" s="232"/>
      <c r="C1619" s="233"/>
      <c r="D1619" s="234" t="s">
        <v>163</v>
      </c>
      <c r="E1619" s="235" t="s">
        <v>1</v>
      </c>
      <c r="F1619" s="236" t="s">
        <v>2267</v>
      </c>
      <c r="G1619" s="233"/>
      <c r="H1619" s="237">
        <v>9</v>
      </c>
      <c r="I1619" s="238"/>
      <c r="J1619" s="233"/>
      <c r="K1619" s="233"/>
      <c r="L1619" s="239"/>
      <c r="M1619" s="240"/>
      <c r="N1619" s="241"/>
      <c r="O1619" s="241"/>
      <c r="P1619" s="241"/>
      <c r="Q1619" s="241"/>
      <c r="R1619" s="241"/>
      <c r="S1619" s="241"/>
      <c r="T1619" s="242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3" t="s">
        <v>163</v>
      </c>
      <c r="AU1619" s="243" t="s">
        <v>88</v>
      </c>
      <c r="AV1619" s="13" t="s">
        <v>88</v>
      </c>
      <c r="AW1619" s="13" t="s">
        <v>35</v>
      </c>
      <c r="AX1619" s="13" t="s">
        <v>86</v>
      </c>
      <c r="AY1619" s="243" t="s">
        <v>153</v>
      </c>
    </row>
    <row r="1620" s="2" customFormat="1" ht="33" customHeight="1">
      <c r="A1620" s="39"/>
      <c r="B1620" s="40"/>
      <c r="C1620" s="219" t="s">
        <v>2268</v>
      </c>
      <c r="D1620" s="219" t="s">
        <v>156</v>
      </c>
      <c r="E1620" s="220" t="s">
        <v>2269</v>
      </c>
      <c r="F1620" s="221" t="s">
        <v>2270</v>
      </c>
      <c r="G1620" s="222" t="s">
        <v>355</v>
      </c>
      <c r="H1620" s="223">
        <v>3</v>
      </c>
      <c r="I1620" s="224"/>
      <c r="J1620" s="225">
        <f>ROUND(I1620*H1620,2)</f>
        <v>0</v>
      </c>
      <c r="K1620" s="221" t="s">
        <v>160</v>
      </c>
      <c r="L1620" s="45"/>
      <c r="M1620" s="226" t="s">
        <v>1</v>
      </c>
      <c r="N1620" s="227" t="s">
        <v>43</v>
      </c>
      <c r="O1620" s="92"/>
      <c r="P1620" s="228">
        <f>O1620*H1620</f>
        <v>0</v>
      </c>
      <c r="Q1620" s="228">
        <v>0.00040999999999999999</v>
      </c>
      <c r="R1620" s="228">
        <f>Q1620*H1620</f>
        <v>0.00123</v>
      </c>
      <c r="S1620" s="228">
        <v>0</v>
      </c>
      <c r="T1620" s="229">
        <f>S1620*H1620</f>
        <v>0</v>
      </c>
      <c r="U1620" s="39"/>
      <c r="V1620" s="39"/>
      <c r="W1620" s="39"/>
      <c r="X1620" s="39"/>
      <c r="Y1620" s="39"/>
      <c r="Z1620" s="39"/>
      <c r="AA1620" s="39"/>
      <c r="AB1620" s="39"/>
      <c r="AC1620" s="39"/>
      <c r="AD1620" s="39"/>
      <c r="AE1620" s="39"/>
      <c r="AR1620" s="230" t="s">
        <v>240</v>
      </c>
      <c r="AT1620" s="230" t="s">
        <v>156</v>
      </c>
      <c r="AU1620" s="230" t="s">
        <v>88</v>
      </c>
      <c r="AY1620" s="18" t="s">
        <v>153</v>
      </c>
      <c r="BE1620" s="231">
        <f>IF(N1620="základní",J1620,0)</f>
        <v>0</v>
      </c>
      <c r="BF1620" s="231">
        <f>IF(N1620="snížená",J1620,0)</f>
        <v>0</v>
      </c>
      <c r="BG1620" s="231">
        <f>IF(N1620="zákl. přenesená",J1620,0)</f>
        <v>0</v>
      </c>
      <c r="BH1620" s="231">
        <f>IF(N1620="sníž. přenesená",J1620,0)</f>
        <v>0</v>
      </c>
      <c r="BI1620" s="231">
        <f>IF(N1620="nulová",J1620,0)</f>
        <v>0</v>
      </c>
      <c r="BJ1620" s="18" t="s">
        <v>86</v>
      </c>
      <c r="BK1620" s="231">
        <f>ROUND(I1620*H1620,2)</f>
        <v>0</v>
      </c>
      <c r="BL1620" s="18" t="s">
        <v>240</v>
      </c>
      <c r="BM1620" s="230" t="s">
        <v>2271</v>
      </c>
    </row>
    <row r="1621" s="13" customFormat="1">
      <c r="A1621" s="13"/>
      <c r="B1621" s="232"/>
      <c r="C1621" s="233"/>
      <c r="D1621" s="234" t="s">
        <v>163</v>
      </c>
      <c r="E1621" s="235" t="s">
        <v>1</v>
      </c>
      <c r="F1621" s="236" t="s">
        <v>940</v>
      </c>
      <c r="G1621" s="233"/>
      <c r="H1621" s="237">
        <v>3</v>
      </c>
      <c r="I1621" s="238"/>
      <c r="J1621" s="233"/>
      <c r="K1621" s="233"/>
      <c r="L1621" s="239"/>
      <c r="M1621" s="240"/>
      <c r="N1621" s="241"/>
      <c r="O1621" s="241"/>
      <c r="P1621" s="241"/>
      <c r="Q1621" s="241"/>
      <c r="R1621" s="241"/>
      <c r="S1621" s="241"/>
      <c r="T1621" s="242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3" t="s">
        <v>163</v>
      </c>
      <c r="AU1621" s="243" t="s">
        <v>88</v>
      </c>
      <c r="AV1621" s="13" t="s">
        <v>88</v>
      </c>
      <c r="AW1621" s="13" t="s">
        <v>35</v>
      </c>
      <c r="AX1621" s="13" t="s">
        <v>86</v>
      </c>
      <c r="AY1621" s="243" t="s">
        <v>153</v>
      </c>
    </row>
    <row r="1622" s="2" customFormat="1" ht="37.8" customHeight="1">
      <c r="A1622" s="39"/>
      <c r="B1622" s="40"/>
      <c r="C1622" s="268" t="s">
        <v>2272</v>
      </c>
      <c r="D1622" s="268" t="s">
        <v>509</v>
      </c>
      <c r="E1622" s="269" t="s">
        <v>2273</v>
      </c>
      <c r="F1622" s="270" t="s">
        <v>2274</v>
      </c>
      <c r="G1622" s="271" t="s">
        <v>355</v>
      </c>
      <c r="H1622" s="272">
        <v>11</v>
      </c>
      <c r="I1622" s="273"/>
      <c r="J1622" s="274">
        <f>ROUND(I1622*H1622,2)</f>
        <v>0</v>
      </c>
      <c r="K1622" s="270" t="s">
        <v>1</v>
      </c>
      <c r="L1622" s="275"/>
      <c r="M1622" s="276" t="s">
        <v>1</v>
      </c>
      <c r="N1622" s="277" t="s">
        <v>43</v>
      </c>
      <c r="O1622" s="92"/>
      <c r="P1622" s="228">
        <f>O1622*H1622</f>
        <v>0</v>
      </c>
      <c r="Q1622" s="228">
        <v>0.025999999999999999</v>
      </c>
      <c r="R1622" s="228">
        <f>Q1622*H1622</f>
        <v>0.28599999999999998</v>
      </c>
      <c r="S1622" s="228">
        <v>0</v>
      </c>
      <c r="T1622" s="229">
        <f>S1622*H1622</f>
        <v>0</v>
      </c>
      <c r="U1622" s="39"/>
      <c r="V1622" s="39"/>
      <c r="W1622" s="39"/>
      <c r="X1622" s="39"/>
      <c r="Y1622" s="39"/>
      <c r="Z1622" s="39"/>
      <c r="AA1622" s="39"/>
      <c r="AB1622" s="39"/>
      <c r="AC1622" s="39"/>
      <c r="AD1622" s="39"/>
      <c r="AE1622" s="39"/>
      <c r="AR1622" s="230" t="s">
        <v>332</v>
      </c>
      <c r="AT1622" s="230" t="s">
        <v>509</v>
      </c>
      <c r="AU1622" s="230" t="s">
        <v>88</v>
      </c>
      <c r="AY1622" s="18" t="s">
        <v>153</v>
      </c>
      <c r="BE1622" s="231">
        <f>IF(N1622="základní",J1622,0)</f>
        <v>0</v>
      </c>
      <c r="BF1622" s="231">
        <f>IF(N1622="snížená",J1622,0)</f>
        <v>0</v>
      </c>
      <c r="BG1622" s="231">
        <f>IF(N1622="zákl. přenesená",J1622,0)</f>
        <v>0</v>
      </c>
      <c r="BH1622" s="231">
        <f>IF(N1622="sníž. přenesená",J1622,0)</f>
        <v>0</v>
      </c>
      <c r="BI1622" s="231">
        <f>IF(N1622="nulová",J1622,0)</f>
        <v>0</v>
      </c>
      <c r="BJ1622" s="18" t="s">
        <v>86</v>
      </c>
      <c r="BK1622" s="231">
        <f>ROUND(I1622*H1622,2)</f>
        <v>0</v>
      </c>
      <c r="BL1622" s="18" t="s">
        <v>240</v>
      </c>
      <c r="BM1622" s="230" t="s">
        <v>2275</v>
      </c>
    </row>
    <row r="1623" s="13" customFormat="1">
      <c r="A1623" s="13"/>
      <c r="B1623" s="232"/>
      <c r="C1623" s="233"/>
      <c r="D1623" s="234" t="s">
        <v>163</v>
      </c>
      <c r="E1623" s="235" t="s">
        <v>1</v>
      </c>
      <c r="F1623" s="236" t="s">
        <v>2276</v>
      </c>
      <c r="G1623" s="233"/>
      <c r="H1623" s="237">
        <v>11</v>
      </c>
      <c r="I1623" s="238"/>
      <c r="J1623" s="233"/>
      <c r="K1623" s="233"/>
      <c r="L1623" s="239"/>
      <c r="M1623" s="240"/>
      <c r="N1623" s="241"/>
      <c r="O1623" s="241"/>
      <c r="P1623" s="241"/>
      <c r="Q1623" s="241"/>
      <c r="R1623" s="241"/>
      <c r="S1623" s="241"/>
      <c r="T1623" s="242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43" t="s">
        <v>163</v>
      </c>
      <c r="AU1623" s="243" t="s">
        <v>88</v>
      </c>
      <c r="AV1623" s="13" t="s">
        <v>88</v>
      </c>
      <c r="AW1623" s="13" t="s">
        <v>35</v>
      </c>
      <c r="AX1623" s="13" t="s">
        <v>86</v>
      </c>
      <c r="AY1623" s="243" t="s">
        <v>153</v>
      </c>
    </row>
    <row r="1624" s="2" customFormat="1" ht="37.8" customHeight="1">
      <c r="A1624" s="39"/>
      <c r="B1624" s="40"/>
      <c r="C1624" s="268" t="s">
        <v>2277</v>
      </c>
      <c r="D1624" s="268" t="s">
        <v>509</v>
      </c>
      <c r="E1624" s="269" t="s">
        <v>2278</v>
      </c>
      <c r="F1624" s="270" t="s">
        <v>2279</v>
      </c>
      <c r="G1624" s="271" t="s">
        <v>355</v>
      </c>
      <c r="H1624" s="272">
        <v>1</v>
      </c>
      <c r="I1624" s="273"/>
      <c r="J1624" s="274">
        <f>ROUND(I1624*H1624,2)</f>
        <v>0</v>
      </c>
      <c r="K1624" s="270" t="s">
        <v>1</v>
      </c>
      <c r="L1624" s="275"/>
      <c r="M1624" s="276" t="s">
        <v>1</v>
      </c>
      <c r="N1624" s="277" t="s">
        <v>43</v>
      </c>
      <c r="O1624" s="92"/>
      <c r="P1624" s="228">
        <f>O1624*H1624</f>
        <v>0</v>
      </c>
      <c r="Q1624" s="228">
        <v>0.035000000000000003</v>
      </c>
      <c r="R1624" s="228">
        <f>Q1624*H1624</f>
        <v>0.035000000000000003</v>
      </c>
      <c r="S1624" s="228">
        <v>0</v>
      </c>
      <c r="T1624" s="229">
        <f>S1624*H1624</f>
        <v>0</v>
      </c>
      <c r="U1624" s="39"/>
      <c r="V1624" s="39"/>
      <c r="W1624" s="39"/>
      <c r="X1624" s="39"/>
      <c r="Y1624" s="39"/>
      <c r="Z1624" s="39"/>
      <c r="AA1624" s="39"/>
      <c r="AB1624" s="39"/>
      <c r="AC1624" s="39"/>
      <c r="AD1624" s="39"/>
      <c r="AE1624" s="39"/>
      <c r="AR1624" s="230" t="s">
        <v>332</v>
      </c>
      <c r="AT1624" s="230" t="s">
        <v>509</v>
      </c>
      <c r="AU1624" s="230" t="s">
        <v>88</v>
      </c>
      <c r="AY1624" s="18" t="s">
        <v>153</v>
      </c>
      <c r="BE1624" s="231">
        <f>IF(N1624="základní",J1624,0)</f>
        <v>0</v>
      </c>
      <c r="BF1624" s="231">
        <f>IF(N1624="snížená",J1624,0)</f>
        <v>0</v>
      </c>
      <c r="BG1624" s="231">
        <f>IF(N1624="zákl. přenesená",J1624,0)</f>
        <v>0</v>
      </c>
      <c r="BH1624" s="231">
        <f>IF(N1624="sníž. přenesená",J1624,0)</f>
        <v>0</v>
      </c>
      <c r="BI1624" s="231">
        <f>IF(N1624="nulová",J1624,0)</f>
        <v>0</v>
      </c>
      <c r="BJ1624" s="18" t="s">
        <v>86</v>
      </c>
      <c r="BK1624" s="231">
        <f>ROUND(I1624*H1624,2)</f>
        <v>0</v>
      </c>
      <c r="BL1624" s="18" t="s">
        <v>240</v>
      </c>
      <c r="BM1624" s="230" t="s">
        <v>2280</v>
      </c>
    </row>
    <row r="1625" s="13" customFormat="1">
      <c r="A1625" s="13"/>
      <c r="B1625" s="232"/>
      <c r="C1625" s="233"/>
      <c r="D1625" s="234" t="s">
        <v>163</v>
      </c>
      <c r="E1625" s="235" t="s">
        <v>1</v>
      </c>
      <c r="F1625" s="236" t="s">
        <v>86</v>
      </c>
      <c r="G1625" s="233"/>
      <c r="H1625" s="237">
        <v>1</v>
      </c>
      <c r="I1625" s="238"/>
      <c r="J1625" s="233"/>
      <c r="K1625" s="233"/>
      <c r="L1625" s="239"/>
      <c r="M1625" s="240"/>
      <c r="N1625" s="241"/>
      <c r="O1625" s="241"/>
      <c r="P1625" s="241"/>
      <c r="Q1625" s="241"/>
      <c r="R1625" s="241"/>
      <c r="S1625" s="241"/>
      <c r="T1625" s="242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3" t="s">
        <v>163</v>
      </c>
      <c r="AU1625" s="243" t="s">
        <v>88</v>
      </c>
      <c r="AV1625" s="13" t="s">
        <v>88</v>
      </c>
      <c r="AW1625" s="13" t="s">
        <v>35</v>
      </c>
      <c r="AX1625" s="13" t="s">
        <v>86</v>
      </c>
      <c r="AY1625" s="243" t="s">
        <v>153</v>
      </c>
    </row>
    <row r="1626" s="2" customFormat="1" ht="33" customHeight="1">
      <c r="A1626" s="39"/>
      <c r="B1626" s="40"/>
      <c r="C1626" s="219" t="s">
        <v>2281</v>
      </c>
      <c r="D1626" s="219" t="s">
        <v>156</v>
      </c>
      <c r="E1626" s="220" t="s">
        <v>2282</v>
      </c>
      <c r="F1626" s="221" t="s">
        <v>2283</v>
      </c>
      <c r="G1626" s="222" t="s">
        <v>355</v>
      </c>
      <c r="H1626" s="223">
        <v>1</v>
      </c>
      <c r="I1626" s="224"/>
      <c r="J1626" s="225">
        <f>ROUND(I1626*H1626,2)</f>
        <v>0</v>
      </c>
      <c r="K1626" s="221" t="s">
        <v>160</v>
      </c>
      <c r="L1626" s="45"/>
      <c r="M1626" s="226" t="s">
        <v>1</v>
      </c>
      <c r="N1626" s="227" t="s">
        <v>43</v>
      </c>
      <c r="O1626" s="92"/>
      <c r="P1626" s="228">
        <f>O1626*H1626</f>
        <v>0</v>
      </c>
      <c r="Q1626" s="228">
        <v>0.00040999999999999999</v>
      </c>
      <c r="R1626" s="228">
        <f>Q1626*H1626</f>
        <v>0.00040999999999999999</v>
      </c>
      <c r="S1626" s="228">
        <v>0</v>
      </c>
      <c r="T1626" s="229">
        <f>S1626*H1626</f>
        <v>0</v>
      </c>
      <c r="U1626" s="39"/>
      <c r="V1626" s="39"/>
      <c r="W1626" s="39"/>
      <c r="X1626" s="39"/>
      <c r="Y1626" s="39"/>
      <c r="Z1626" s="39"/>
      <c r="AA1626" s="39"/>
      <c r="AB1626" s="39"/>
      <c r="AC1626" s="39"/>
      <c r="AD1626" s="39"/>
      <c r="AE1626" s="39"/>
      <c r="AR1626" s="230" t="s">
        <v>240</v>
      </c>
      <c r="AT1626" s="230" t="s">
        <v>156</v>
      </c>
      <c r="AU1626" s="230" t="s">
        <v>88</v>
      </c>
      <c r="AY1626" s="18" t="s">
        <v>153</v>
      </c>
      <c r="BE1626" s="231">
        <f>IF(N1626="základní",J1626,0)</f>
        <v>0</v>
      </c>
      <c r="BF1626" s="231">
        <f>IF(N1626="snížená",J1626,0)</f>
        <v>0</v>
      </c>
      <c r="BG1626" s="231">
        <f>IF(N1626="zákl. přenesená",J1626,0)</f>
        <v>0</v>
      </c>
      <c r="BH1626" s="231">
        <f>IF(N1626="sníž. přenesená",J1626,0)</f>
        <v>0</v>
      </c>
      <c r="BI1626" s="231">
        <f>IF(N1626="nulová",J1626,0)</f>
        <v>0</v>
      </c>
      <c r="BJ1626" s="18" t="s">
        <v>86</v>
      </c>
      <c r="BK1626" s="231">
        <f>ROUND(I1626*H1626,2)</f>
        <v>0</v>
      </c>
      <c r="BL1626" s="18" t="s">
        <v>240</v>
      </c>
      <c r="BM1626" s="230" t="s">
        <v>2284</v>
      </c>
    </row>
    <row r="1627" s="2" customFormat="1" ht="37.8" customHeight="1">
      <c r="A1627" s="39"/>
      <c r="B1627" s="40"/>
      <c r="C1627" s="268" t="s">
        <v>2285</v>
      </c>
      <c r="D1627" s="268" t="s">
        <v>509</v>
      </c>
      <c r="E1627" s="269" t="s">
        <v>2286</v>
      </c>
      <c r="F1627" s="270" t="s">
        <v>2287</v>
      </c>
      <c r="G1627" s="271" t="s">
        <v>355</v>
      </c>
      <c r="H1627" s="272">
        <v>1</v>
      </c>
      <c r="I1627" s="273"/>
      <c r="J1627" s="274">
        <f>ROUND(I1627*H1627,2)</f>
        <v>0</v>
      </c>
      <c r="K1627" s="270" t="s">
        <v>1</v>
      </c>
      <c r="L1627" s="275"/>
      <c r="M1627" s="276" t="s">
        <v>1</v>
      </c>
      <c r="N1627" s="277" t="s">
        <v>43</v>
      </c>
      <c r="O1627" s="92"/>
      <c r="P1627" s="228">
        <f>O1627*H1627</f>
        <v>0</v>
      </c>
      <c r="Q1627" s="228">
        <v>0.041000000000000002</v>
      </c>
      <c r="R1627" s="228">
        <f>Q1627*H1627</f>
        <v>0.041000000000000002</v>
      </c>
      <c r="S1627" s="228">
        <v>0</v>
      </c>
      <c r="T1627" s="229">
        <f>S1627*H1627</f>
        <v>0</v>
      </c>
      <c r="U1627" s="39"/>
      <c r="V1627" s="39"/>
      <c r="W1627" s="39"/>
      <c r="X1627" s="39"/>
      <c r="Y1627" s="39"/>
      <c r="Z1627" s="39"/>
      <c r="AA1627" s="39"/>
      <c r="AB1627" s="39"/>
      <c r="AC1627" s="39"/>
      <c r="AD1627" s="39"/>
      <c r="AE1627" s="39"/>
      <c r="AR1627" s="230" t="s">
        <v>332</v>
      </c>
      <c r="AT1627" s="230" t="s">
        <v>509</v>
      </c>
      <c r="AU1627" s="230" t="s">
        <v>88</v>
      </c>
      <c r="AY1627" s="18" t="s">
        <v>153</v>
      </c>
      <c r="BE1627" s="231">
        <f>IF(N1627="základní",J1627,0)</f>
        <v>0</v>
      </c>
      <c r="BF1627" s="231">
        <f>IF(N1627="snížená",J1627,0)</f>
        <v>0</v>
      </c>
      <c r="BG1627" s="231">
        <f>IF(N1627="zákl. přenesená",J1627,0)</f>
        <v>0</v>
      </c>
      <c r="BH1627" s="231">
        <f>IF(N1627="sníž. přenesená",J1627,0)</f>
        <v>0</v>
      </c>
      <c r="BI1627" s="231">
        <f>IF(N1627="nulová",J1627,0)</f>
        <v>0</v>
      </c>
      <c r="BJ1627" s="18" t="s">
        <v>86</v>
      </c>
      <c r="BK1627" s="231">
        <f>ROUND(I1627*H1627,2)</f>
        <v>0</v>
      </c>
      <c r="BL1627" s="18" t="s">
        <v>240</v>
      </c>
      <c r="BM1627" s="230" t="s">
        <v>2288</v>
      </c>
    </row>
    <row r="1628" s="2" customFormat="1" ht="24.15" customHeight="1">
      <c r="A1628" s="39"/>
      <c r="B1628" s="40"/>
      <c r="C1628" s="219" t="s">
        <v>2289</v>
      </c>
      <c r="D1628" s="219" t="s">
        <v>156</v>
      </c>
      <c r="E1628" s="220" t="s">
        <v>2290</v>
      </c>
      <c r="F1628" s="221" t="s">
        <v>2291</v>
      </c>
      <c r="G1628" s="222" t="s">
        <v>196</v>
      </c>
      <c r="H1628" s="223">
        <v>11.65</v>
      </c>
      <c r="I1628" s="224"/>
      <c r="J1628" s="225">
        <f>ROUND(I1628*H1628,2)</f>
        <v>0</v>
      </c>
      <c r="K1628" s="221" t="s">
        <v>160</v>
      </c>
      <c r="L1628" s="45"/>
      <c r="M1628" s="226" t="s">
        <v>1</v>
      </c>
      <c r="N1628" s="227" t="s">
        <v>43</v>
      </c>
      <c r="O1628" s="92"/>
      <c r="P1628" s="228">
        <f>O1628*H1628</f>
        <v>0</v>
      </c>
      <c r="Q1628" s="228">
        <v>0</v>
      </c>
      <c r="R1628" s="228">
        <f>Q1628*H1628</f>
        <v>0</v>
      </c>
      <c r="S1628" s="228">
        <v>0</v>
      </c>
      <c r="T1628" s="229">
        <f>S1628*H1628</f>
        <v>0</v>
      </c>
      <c r="U1628" s="39"/>
      <c r="V1628" s="39"/>
      <c r="W1628" s="39"/>
      <c r="X1628" s="39"/>
      <c r="Y1628" s="39"/>
      <c r="Z1628" s="39"/>
      <c r="AA1628" s="39"/>
      <c r="AB1628" s="39"/>
      <c r="AC1628" s="39"/>
      <c r="AD1628" s="39"/>
      <c r="AE1628" s="39"/>
      <c r="AR1628" s="230" t="s">
        <v>240</v>
      </c>
      <c r="AT1628" s="230" t="s">
        <v>156</v>
      </c>
      <c r="AU1628" s="230" t="s">
        <v>88</v>
      </c>
      <c r="AY1628" s="18" t="s">
        <v>153</v>
      </c>
      <c r="BE1628" s="231">
        <f>IF(N1628="základní",J1628,0)</f>
        <v>0</v>
      </c>
      <c r="BF1628" s="231">
        <f>IF(N1628="snížená",J1628,0)</f>
        <v>0</v>
      </c>
      <c r="BG1628" s="231">
        <f>IF(N1628="zákl. přenesená",J1628,0)</f>
        <v>0</v>
      </c>
      <c r="BH1628" s="231">
        <f>IF(N1628="sníž. přenesená",J1628,0)</f>
        <v>0</v>
      </c>
      <c r="BI1628" s="231">
        <f>IF(N1628="nulová",J1628,0)</f>
        <v>0</v>
      </c>
      <c r="BJ1628" s="18" t="s">
        <v>86</v>
      </c>
      <c r="BK1628" s="231">
        <f>ROUND(I1628*H1628,2)</f>
        <v>0</v>
      </c>
      <c r="BL1628" s="18" t="s">
        <v>240</v>
      </c>
      <c r="BM1628" s="230" t="s">
        <v>2292</v>
      </c>
    </row>
    <row r="1629" s="13" customFormat="1">
      <c r="A1629" s="13"/>
      <c r="B1629" s="232"/>
      <c r="C1629" s="233"/>
      <c r="D1629" s="234" t="s">
        <v>163</v>
      </c>
      <c r="E1629" s="235" t="s">
        <v>1</v>
      </c>
      <c r="F1629" s="236" t="s">
        <v>2293</v>
      </c>
      <c r="G1629" s="233"/>
      <c r="H1629" s="237">
        <v>1.8500000000000001</v>
      </c>
      <c r="I1629" s="238"/>
      <c r="J1629" s="233"/>
      <c r="K1629" s="233"/>
      <c r="L1629" s="239"/>
      <c r="M1629" s="240"/>
      <c r="N1629" s="241"/>
      <c r="O1629" s="241"/>
      <c r="P1629" s="241"/>
      <c r="Q1629" s="241"/>
      <c r="R1629" s="241"/>
      <c r="S1629" s="241"/>
      <c r="T1629" s="242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3" t="s">
        <v>163</v>
      </c>
      <c r="AU1629" s="243" t="s">
        <v>88</v>
      </c>
      <c r="AV1629" s="13" t="s">
        <v>88</v>
      </c>
      <c r="AW1629" s="13" t="s">
        <v>35</v>
      </c>
      <c r="AX1629" s="13" t="s">
        <v>78</v>
      </c>
      <c r="AY1629" s="243" t="s">
        <v>153</v>
      </c>
    </row>
    <row r="1630" s="13" customFormat="1">
      <c r="A1630" s="13"/>
      <c r="B1630" s="232"/>
      <c r="C1630" s="233"/>
      <c r="D1630" s="234" t="s">
        <v>163</v>
      </c>
      <c r="E1630" s="235" t="s">
        <v>1</v>
      </c>
      <c r="F1630" s="236" t="s">
        <v>2294</v>
      </c>
      <c r="G1630" s="233"/>
      <c r="H1630" s="237">
        <v>9.8000000000000007</v>
      </c>
      <c r="I1630" s="238"/>
      <c r="J1630" s="233"/>
      <c r="K1630" s="233"/>
      <c r="L1630" s="239"/>
      <c r="M1630" s="240"/>
      <c r="N1630" s="241"/>
      <c r="O1630" s="241"/>
      <c r="P1630" s="241"/>
      <c r="Q1630" s="241"/>
      <c r="R1630" s="241"/>
      <c r="S1630" s="241"/>
      <c r="T1630" s="242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3" t="s">
        <v>163</v>
      </c>
      <c r="AU1630" s="243" t="s">
        <v>88</v>
      </c>
      <c r="AV1630" s="13" t="s">
        <v>88</v>
      </c>
      <c r="AW1630" s="13" t="s">
        <v>35</v>
      </c>
      <c r="AX1630" s="13" t="s">
        <v>78</v>
      </c>
      <c r="AY1630" s="243" t="s">
        <v>153</v>
      </c>
    </row>
    <row r="1631" s="14" customFormat="1">
      <c r="A1631" s="14"/>
      <c r="B1631" s="244"/>
      <c r="C1631" s="245"/>
      <c r="D1631" s="234" t="s">
        <v>163</v>
      </c>
      <c r="E1631" s="246" t="s">
        <v>1</v>
      </c>
      <c r="F1631" s="247" t="s">
        <v>167</v>
      </c>
      <c r="G1631" s="245"/>
      <c r="H1631" s="248">
        <v>11.65</v>
      </c>
      <c r="I1631" s="249"/>
      <c r="J1631" s="245"/>
      <c r="K1631" s="245"/>
      <c r="L1631" s="250"/>
      <c r="M1631" s="251"/>
      <c r="N1631" s="252"/>
      <c r="O1631" s="252"/>
      <c r="P1631" s="252"/>
      <c r="Q1631" s="252"/>
      <c r="R1631" s="252"/>
      <c r="S1631" s="252"/>
      <c r="T1631" s="253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4" t="s">
        <v>163</v>
      </c>
      <c r="AU1631" s="254" t="s">
        <v>88</v>
      </c>
      <c r="AV1631" s="14" t="s">
        <v>161</v>
      </c>
      <c r="AW1631" s="14" t="s">
        <v>35</v>
      </c>
      <c r="AX1631" s="14" t="s">
        <v>86</v>
      </c>
      <c r="AY1631" s="254" t="s">
        <v>153</v>
      </c>
    </row>
    <row r="1632" s="2" customFormat="1" ht="24.15" customHeight="1">
      <c r="A1632" s="39"/>
      <c r="B1632" s="40"/>
      <c r="C1632" s="268" t="s">
        <v>2295</v>
      </c>
      <c r="D1632" s="268" t="s">
        <v>509</v>
      </c>
      <c r="E1632" s="269" t="s">
        <v>2296</v>
      </c>
      <c r="F1632" s="270" t="s">
        <v>2297</v>
      </c>
      <c r="G1632" s="271" t="s">
        <v>196</v>
      </c>
      <c r="H1632" s="272">
        <v>12.815</v>
      </c>
      <c r="I1632" s="273"/>
      <c r="J1632" s="274">
        <f>ROUND(I1632*H1632,2)</f>
        <v>0</v>
      </c>
      <c r="K1632" s="270" t="s">
        <v>1</v>
      </c>
      <c r="L1632" s="275"/>
      <c r="M1632" s="276" t="s">
        <v>1</v>
      </c>
      <c r="N1632" s="277" t="s">
        <v>43</v>
      </c>
      <c r="O1632" s="92"/>
      <c r="P1632" s="228">
        <f>O1632*H1632</f>
        <v>0</v>
      </c>
      <c r="Q1632" s="228">
        <v>0.0050000000000000001</v>
      </c>
      <c r="R1632" s="228">
        <f>Q1632*H1632</f>
        <v>0.064074999999999993</v>
      </c>
      <c r="S1632" s="228">
        <v>0</v>
      </c>
      <c r="T1632" s="229">
        <f>S1632*H1632</f>
        <v>0</v>
      </c>
      <c r="U1632" s="39"/>
      <c r="V1632" s="39"/>
      <c r="W1632" s="39"/>
      <c r="X1632" s="39"/>
      <c r="Y1632" s="39"/>
      <c r="Z1632" s="39"/>
      <c r="AA1632" s="39"/>
      <c r="AB1632" s="39"/>
      <c r="AC1632" s="39"/>
      <c r="AD1632" s="39"/>
      <c r="AE1632" s="39"/>
      <c r="AR1632" s="230" t="s">
        <v>332</v>
      </c>
      <c r="AT1632" s="230" t="s">
        <v>509</v>
      </c>
      <c r="AU1632" s="230" t="s">
        <v>88</v>
      </c>
      <c r="AY1632" s="18" t="s">
        <v>153</v>
      </c>
      <c r="BE1632" s="231">
        <f>IF(N1632="základní",J1632,0)</f>
        <v>0</v>
      </c>
      <c r="BF1632" s="231">
        <f>IF(N1632="snížená",J1632,0)</f>
        <v>0</v>
      </c>
      <c r="BG1632" s="231">
        <f>IF(N1632="zákl. přenesená",J1632,0)</f>
        <v>0</v>
      </c>
      <c r="BH1632" s="231">
        <f>IF(N1632="sníž. přenesená",J1632,0)</f>
        <v>0</v>
      </c>
      <c r="BI1632" s="231">
        <f>IF(N1632="nulová",J1632,0)</f>
        <v>0</v>
      </c>
      <c r="BJ1632" s="18" t="s">
        <v>86</v>
      </c>
      <c r="BK1632" s="231">
        <f>ROUND(I1632*H1632,2)</f>
        <v>0</v>
      </c>
      <c r="BL1632" s="18" t="s">
        <v>240</v>
      </c>
      <c r="BM1632" s="230" t="s">
        <v>2298</v>
      </c>
    </row>
    <row r="1633" s="15" customFormat="1">
      <c r="A1633" s="15"/>
      <c r="B1633" s="258"/>
      <c r="C1633" s="259"/>
      <c r="D1633" s="234" t="s">
        <v>163</v>
      </c>
      <c r="E1633" s="260" t="s">
        <v>1</v>
      </c>
      <c r="F1633" s="261" t="s">
        <v>2299</v>
      </c>
      <c r="G1633" s="259"/>
      <c r="H1633" s="260" t="s">
        <v>1</v>
      </c>
      <c r="I1633" s="262"/>
      <c r="J1633" s="259"/>
      <c r="K1633" s="259"/>
      <c r="L1633" s="263"/>
      <c r="M1633" s="264"/>
      <c r="N1633" s="265"/>
      <c r="O1633" s="265"/>
      <c r="P1633" s="265"/>
      <c r="Q1633" s="265"/>
      <c r="R1633" s="265"/>
      <c r="S1633" s="265"/>
      <c r="T1633" s="266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67" t="s">
        <v>163</v>
      </c>
      <c r="AU1633" s="267" t="s">
        <v>88</v>
      </c>
      <c r="AV1633" s="15" t="s">
        <v>86</v>
      </c>
      <c r="AW1633" s="15" t="s">
        <v>35</v>
      </c>
      <c r="AX1633" s="15" t="s">
        <v>78</v>
      </c>
      <c r="AY1633" s="267" t="s">
        <v>153</v>
      </c>
    </row>
    <row r="1634" s="13" customFormat="1">
      <c r="A1634" s="13"/>
      <c r="B1634" s="232"/>
      <c r="C1634" s="233"/>
      <c r="D1634" s="234" t="s">
        <v>163</v>
      </c>
      <c r="E1634" s="235" t="s">
        <v>1</v>
      </c>
      <c r="F1634" s="236" t="s">
        <v>2300</v>
      </c>
      <c r="G1634" s="233"/>
      <c r="H1634" s="237">
        <v>12.815</v>
      </c>
      <c r="I1634" s="238"/>
      <c r="J1634" s="233"/>
      <c r="K1634" s="233"/>
      <c r="L1634" s="239"/>
      <c r="M1634" s="240"/>
      <c r="N1634" s="241"/>
      <c r="O1634" s="241"/>
      <c r="P1634" s="241"/>
      <c r="Q1634" s="241"/>
      <c r="R1634" s="241"/>
      <c r="S1634" s="241"/>
      <c r="T1634" s="242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43" t="s">
        <v>163</v>
      </c>
      <c r="AU1634" s="243" t="s">
        <v>88</v>
      </c>
      <c r="AV1634" s="13" t="s">
        <v>88</v>
      </c>
      <c r="AW1634" s="13" t="s">
        <v>35</v>
      </c>
      <c r="AX1634" s="13" t="s">
        <v>86</v>
      </c>
      <c r="AY1634" s="243" t="s">
        <v>153</v>
      </c>
    </row>
    <row r="1635" s="2" customFormat="1" ht="24.15" customHeight="1">
      <c r="A1635" s="39"/>
      <c r="B1635" s="40"/>
      <c r="C1635" s="219" t="s">
        <v>2301</v>
      </c>
      <c r="D1635" s="219" t="s">
        <v>156</v>
      </c>
      <c r="E1635" s="220" t="s">
        <v>2302</v>
      </c>
      <c r="F1635" s="221" t="s">
        <v>2303</v>
      </c>
      <c r="G1635" s="222" t="s">
        <v>2304</v>
      </c>
      <c r="H1635" s="223">
        <v>1</v>
      </c>
      <c r="I1635" s="224"/>
      <c r="J1635" s="225">
        <f>ROUND(I1635*H1635,2)</f>
        <v>0</v>
      </c>
      <c r="K1635" s="221" t="s">
        <v>1</v>
      </c>
      <c r="L1635" s="45"/>
      <c r="M1635" s="226" t="s">
        <v>1</v>
      </c>
      <c r="N1635" s="227" t="s">
        <v>43</v>
      </c>
      <c r="O1635" s="92"/>
      <c r="P1635" s="228">
        <f>O1635*H1635</f>
        <v>0</v>
      </c>
      <c r="Q1635" s="228">
        <v>0</v>
      </c>
      <c r="R1635" s="228">
        <f>Q1635*H1635</f>
        <v>0</v>
      </c>
      <c r="S1635" s="228">
        <v>0</v>
      </c>
      <c r="T1635" s="229">
        <f>S1635*H1635</f>
        <v>0</v>
      </c>
      <c r="U1635" s="39"/>
      <c r="V1635" s="39"/>
      <c r="W1635" s="39"/>
      <c r="X1635" s="39"/>
      <c r="Y1635" s="39"/>
      <c r="Z1635" s="39"/>
      <c r="AA1635" s="39"/>
      <c r="AB1635" s="39"/>
      <c r="AC1635" s="39"/>
      <c r="AD1635" s="39"/>
      <c r="AE1635" s="39"/>
      <c r="AR1635" s="230" t="s">
        <v>240</v>
      </c>
      <c r="AT1635" s="230" t="s">
        <v>156</v>
      </c>
      <c r="AU1635" s="230" t="s">
        <v>88</v>
      </c>
      <c r="AY1635" s="18" t="s">
        <v>153</v>
      </c>
      <c r="BE1635" s="231">
        <f>IF(N1635="základní",J1635,0)</f>
        <v>0</v>
      </c>
      <c r="BF1635" s="231">
        <f>IF(N1635="snížená",J1635,0)</f>
        <v>0</v>
      </c>
      <c r="BG1635" s="231">
        <f>IF(N1635="zákl. přenesená",J1635,0)</f>
        <v>0</v>
      </c>
      <c r="BH1635" s="231">
        <f>IF(N1635="sníž. přenesená",J1635,0)</f>
        <v>0</v>
      </c>
      <c r="BI1635" s="231">
        <f>IF(N1635="nulová",J1635,0)</f>
        <v>0</v>
      </c>
      <c r="BJ1635" s="18" t="s">
        <v>86</v>
      </c>
      <c r="BK1635" s="231">
        <f>ROUND(I1635*H1635,2)</f>
        <v>0</v>
      </c>
      <c r="BL1635" s="18" t="s">
        <v>240</v>
      </c>
      <c r="BM1635" s="230" t="s">
        <v>2305</v>
      </c>
    </row>
    <row r="1636" s="15" customFormat="1">
      <c r="A1636" s="15"/>
      <c r="B1636" s="258"/>
      <c r="C1636" s="259"/>
      <c r="D1636" s="234" t="s">
        <v>163</v>
      </c>
      <c r="E1636" s="260" t="s">
        <v>1</v>
      </c>
      <c r="F1636" s="261" t="s">
        <v>2306</v>
      </c>
      <c r="G1636" s="259"/>
      <c r="H1636" s="260" t="s">
        <v>1</v>
      </c>
      <c r="I1636" s="262"/>
      <c r="J1636" s="259"/>
      <c r="K1636" s="259"/>
      <c r="L1636" s="263"/>
      <c r="M1636" s="264"/>
      <c r="N1636" s="265"/>
      <c r="O1636" s="265"/>
      <c r="P1636" s="265"/>
      <c r="Q1636" s="265"/>
      <c r="R1636" s="265"/>
      <c r="S1636" s="265"/>
      <c r="T1636" s="266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67" t="s">
        <v>163</v>
      </c>
      <c r="AU1636" s="267" t="s">
        <v>88</v>
      </c>
      <c r="AV1636" s="15" t="s">
        <v>86</v>
      </c>
      <c r="AW1636" s="15" t="s">
        <v>35</v>
      </c>
      <c r="AX1636" s="15" t="s">
        <v>78</v>
      </c>
      <c r="AY1636" s="267" t="s">
        <v>153</v>
      </c>
    </row>
    <row r="1637" s="15" customFormat="1">
      <c r="A1637" s="15"/>
      <c r="B1637" s="258"/>
      <c r="C1637" s="259"/>
      <c r="D1637" s="234" t="s">
        <v>163</v>
      </c>
      <c r="E1637" s="260" t="s">
        <v>1</v>
      </c>
      <c r="F1637" s="261" t="s">
        <v>2307</v>
      </c>
      <c r="G1637" s="259"/>
      <c r="H1637" s="260" t="s">
        <v>1</v>
      </c>
      <c r="I1637" s="262"/>
      <c r="J1637" s="259"/>
      <c r="K1637" s="259"/>
      <c r="L1637" s="263"/>
      <c r="M1637" s="264"/>
      <c r="N1637" s="265"/>
      <c r="O1637" s="265"/>
      <c r="P1637" s="265"/>
      <c r="Q1637" s="265"/>
      <c r="R1637" s="265"/>
      <c r="S1637" s="265"/>
      <c r="T1637" s="266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T1637" s="267" t="s">
        <v>163</v>
      </c>
      <c r="AU1637" s="267" t="s">
        <v>88</v>
      </c>
      <c r="AV1637" s="15" t="s">
        <v>86</v>
      </c>
      <c r="AW1637" s="15" t="s">
        <v>35</v>
      </c>
      <c r="AX1637" s="15" t="s">
        <v>78</v>
      </c>
      <c r="AY1637" s="267" t="s">
        <v>153</v>
      </c>
    </row>
    <row r="1638" s="15" customFormat="1">
      <c r="A1638" s="15"/>
      <c r="B1638" s="258"/>
      <c r="C1638" s="259"/>
      <c r="D1638" s="234" t="s">
        <v>163</v>
      </c>
      <c r="E1638" s="260" t="s">
        <v>1</v>
      </c>
      <c r="F1638" s="261" t="s">
        <v>2308</v>
      </c>
      <c r="G1638" s="259"/>
      <c r="H1638" s="260" t="s">
        <v>1</v>
      </c>
      <c r="I1638" s="262"/>
      <c r="J1638" s="259"/>
      <c r="K1638" s="259"/>
      <c r="L1638" s="263"/>
      <c r="M1638" s="264"/>
      <c r="N1638" s="265"/>
      <c r="O1638" s="265"/>
      <c r="P1638" s="265"/>
      <c r="Q1638" s="265"/>
      <c r="R1638" s="265"/>
      <c r="S1638" s="265"/>
      <c r="T1638" s="266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T1638" s="267" t="s">
        <v>163</v>
      </c>
      <c r="AU1638" s="267" t="s">
        <v>88</v>
      </c>
      <c r="AV1638" s="15" t="s">
        <v>86</v>
      </c>
      <c r="AW1638" s="15" t="s">
        <v>35</v>
      </c>
      <c r="AX1638" s="15" t="s">
        <v>78</v>
      </c>
      <c r="AY1638" s="267" t="s">
        <v>153</v>
      </c>
    </row>
    <row r="1639" s="15" customFormat="1">
      <c r="A1639" s="15"/>
      <c r="B1639" s="258"/>
      <c r="C1639" s="259"/>
      <c r="D1639" s="234" t="s">
        <v>163</v>
      </c>
      <c r="E1639" s="260" t="s">
        <v>1</v>
      </c>
      <c r="F1639" s="261" t="s">
        <v>2309</v>
      </c>
      <c r="G1639" s="259"/>
      <c r="H1639" s="260" t="s">
        <v>1</v>
      </c>
      <c r="I1639" s="262"/>
      <c r="J1639" s="259"/>
      <c r="K1639" s="259"/>
      <c r="L1639" s="263"/>
      <c r="M1639" s="264"/>
      <c r="N1639" s="265"/>
      <c r="O1639" s="265"/>
      <c r="P1639" s="265"/>
      <c r="Q1639" s="265"/>
      <c r="R1639" s="265"/>
      <c r="S1639" s="265"/>
      <c r="T1639" s="266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T1639" s="267" t="s">
        <v>163</v>
      </c>
      <c r="AU1639" s="267" t="s">
        <v>88</v>
      </c>
      <c r="AV1639" s="15" t="s">
        <v>86</v>
      </c>
      <c r="AW1639" s="15" t="s">
        <v>35</v>
      </c>
      <c r="AX1639" s="15" t="s">
        <v>78</v>
      </c>
      <c r="AY1639" s="267" t="s">
        <v>153</v>
      </c>
    </row>
    <row r="1640" s="15" customFormat="1">
      <c r="A1640" s="15"/>
      <c r="B1640" s="258"/>
      <c r="C1640" s="259"/>
      <c r="D1640" s="234" t="s">
        <v>163</v>
      </c>
      <c r="E1640" s="260" t="s">
        <v>1</v>
      </c>
      <c r="F1640" s="261" t="s">
        <v>2310</v>
      </c>
      <c r="G1640" s="259"/>
      <c r="H1640" s="260" t="s">
        <v>1</v>
      </c>
      <c r="I1640" s="262"/>
      <c r="J1640" s="259"/>
      <c r="K1640" s="259"/>
      <c r="L1640" s="263"/>
      <c r="M1640" s="264"/>
      <c r="N1640" s="265"/>
      <c r="O1640" s="265"/>
      <c r="P1640" s="265"/>
      <c r="Q1640" s="265"/>
      <c r="R1640" s="265"/>
      <c r="S1640" s="265"/>
      <c r="T1640" s="266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T1640" s="267" t="s">
        <v>163</v>
      </c>
      <c r="AU1640" s="267" t="s">
        <v>88</v>
      </c>
      <c r="AV1640" s="15" t="s">
        <v>86</v>
      </c>
      <c r="AW1640" s="15" t="s">
        <v>35</v>
      </c>
      <c r="AX1640" s="15" t="s">
        <v>78</v>
      </c>
      <c r="AY1640" s="267" t="s">
        <v>153</v>
      </c>
    </row>
    <row r="1641" s="15" customFormat="1">
      <c r="A1641" s="15"/>
      <c r="B1641" s="258"/>
      <c r="C1641" s="259"/>
      <c r="D1641" s="234" t="s">
        <v>163</v>
      </c>
      <c r="E1641" s="260" t="s">
        <v>1</v>
      </c>
      <c r="F1641" s="261" t="s">
        <v>2311</v>
      </c>
      <c r="G1641" s="259"/>
      <c r="H1641" s="260" t="s">
        <v>1</v>
      </c>
      <c r="I1641" s="262"/>
      <c r="J1641" s="259"/>
      <c r="K1641" s="259"/>
      <c r="L1641" s="263"/>
      <c r="M1641" s="264"/>
      <c r="N1641" s="265"/>
      <c r="O1641" s="265"/>
      <c r="P1641" s="265"/>
      <c r="Q1641" s="265"/>
      <c r="R1641" s="265"/>
      <c r="S1641" s="265"/>
      <c r="T1641" s="266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T1641" s="267" t="s">
        <v>163</v>
      </c>
      <c r="AU1641" s="267" t="s">
        <v>88</v>
      </c>
      <c r="AV1641" s="15" t="s">
        <v>86</v>
      </c>
      <c r="AW1641" s="15" t="s">
        <v>35</v>
      </c>
      <c r="AX1641" s="15" t="s">
        <v>78</v>
      </c>
      <c r="AY1641" s="267" t="s">
        <v>153</v>
      </c>
    </row>
    <row r="1642" s="15" customFormat="1">
      <c r="A1642" s="15"/>
      <c r="B1642" s="258"/>
      <c r="C1642" s="259"/>
      <c r="D1642" s="234" t="s">
        <v>163</v>
      </c>
      <c r="E1642" s="260" t="s">
        <v>1</v>
      </c>
      <c r="F1642" s="261" t="s">
        <v>2312</v>
      </c>
      <c r="G1642" s="259"/>
      <c r="H1642" s="260" t="s">
        <v>1</v>
      </c>
      <c r="I1642" s="262"/>
      <c r="J1642" s="259"/>
      <c r="K1642" s="259"/>
      <c r="L1642" s="263"/>
      <c r="M1642" s="264"/>
      <c r="N1642" s="265"/>
      <c r="O1642" s="265"/>
      <c r="P1642" s="265"/>
      <c r="Q1642" s="265"/>
      <c r="R1642" s="265"/>
      <c r="S1642" s="265"/>
      <c r="T1642" s="266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T1642" s="267" t="s">
        <v>163</v>
      </c>
      <c r="AU1642" s="267" t="s">
        <v>88</v>
      </c>
      <c r="AV1642" s="15" t="s">
        <v>86</v>
      </c>
      <c r="AW1642" s="15" t="s">
        <v>35</v>
      </c>
      <c r="AX1642" s="15" t="s">
        <v>78</v>
      </c>
      <c r="AY1642" s="267" t="s">
        <v>153</v>
      </c>
    </row>
    <row r="1643" s="15" customFormat="1">
      <c r="A1643" s="15"/>
      <c r="B1643" s="258"/>
      <c r="C1643" s="259"/>
      <c r="D1643" s="234" t="s">
        <v>163</v>
      </c>
      <c r="E1643" s="260" t="s">
        <v>1</v>
      </c>
      <c r="F1643" s="261" t="s">
        <v>2313</v>
      </c>
      <c r="G1643" s="259"/>
      <c r="H1643" s="260" t="s">
        <v>1</v>
      </c>
      <c r="I1643" s="262"/>
      <c r="J1643" s="259"/>
      <c r="K1643" s="259"/>
      <c r="L1643" s="263"/>
      <c r="M1643" s="264"/>
      <c r="N1643" s="265"/>
      <c r="O1643" s="265"/>
      <c r="P1643" s="265"/>
      <c r="Q1643" s="265"/>
      <c r="R1643" s="265"/>
      <c r="S1643" s="265"/>
      <c r="T1643" s="266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T1643" s="267" t="s">
        <v>163</v>
      </c>
      <c r="AU1643" s="267" t="s">
        <v>88</v>
      </c>
      <c r="AV1643" s="15" t="s">
        <v>86</v>
      </c>
      <c r="AW1643" s="15" t="s">
        <v>35</v>
      </c>
      <c r="AX1643" s="15" t="s">
        <v>78</v>
      </c>
      <c r="AY1643" s="267" t="s">
        <v>153</v>
      </c>
    </row>
    <row r="1644" s="15" customFormat="1">
      <c r="A1644" s="15"/>
      <c r="B1644" s="258"/>
      <c r="C1644" s="259"/>
      <c r="D1644" s="234" t="s">
        <v>163</v>
      </c>
      <c r="E1644" s="260" t="s">
        <v>1</v>
      </c>
      <c r="F1644" s="261" t="s">
        <v>2314</v>
      </c>
      <c r="G1644" s="259"/>
      <c r="H1644" s="260" t="s">
        <v>1</v>
      </c>
      <c r="I1644" s="262"/>
      <c r="J1644" s="259"/>
      <c r="K1644" s="259"/>
      <c r="L1644" s="263"/>
      <c r="M1644" s="264"/>
      <c r="N1644" s="265"/>
      <c r="O1644" s="265"/>
      <c r="P1644" s="265"/>
      <c r="Q1644" s="265"/>
      <c r="R1644" s="265"/>
      <c r="S1644" s="265"/>
      <c r="T1644" s="266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T1644" s="267" t="s">
        <v>163</v>
      </c>
      <c r="AU1644" s="267" t="s">
        <v>88</v>
      </c>
      <c r="AV1644" s="15" t="s">
        <v>86</v>
      </c>
      <c r="AW1644" s="15" t="s">
        <v>35</v>
      </c>
      <c r="AX1644" s="15" t="s">
        <v>78</v>
      </c>
      <c r="AY1644" s="267" t="s">
        <v>153</v>
      </c>
    </row>
    <row r="1645" s="13" customFormat="1">
      <c r="A1645" s="13"/>
      <c r="B1645" s="232"/>
      <c r="C1645" s="233"/>
      <c r="D1645" s="234" t="s">
        <v>163</v>
      </c>
      <c r="E1645" s="235" t="s">
        <v>1</v>
      </c>
      <c r="F1645" s="236" t="s">
        <v>86</v>
      </c>
      <c r="G1645" s="233"/>
      <c r="H1645" s="237">
        <v>1</v>
      </c>
      <c r="I1645" s="238"/>
      <c r="J1645" s="233"/>
      <c r="K1645" s="233"/>
      <c r="L1645" s="239"/>
      <c r="M1645" s="240"/>
      <c r="N1645" s="241"/>
      <c r="O1645" s="241"/>
      <c r="P1645" s="241"/>
      <c r="Q1645" s="241"/>
      <c r="R1645" s="241"/>
      <c r="S1645" s="241"/>
      <c r="T1645" s="242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3" t="s">
        <v>163</v>
      </c>
      <c r="AU1645" s="243" t="s">
        <v>88</v>
      </c>
      <c r="AV1645" s="13" t="s">
        <v>88</v>
      </c>
      <c r="AW1645" s="13" t="s">
        <v>35</v>
      </c>
      <c r="AX1645" s="13" t="s">
        <v>86</v>
      </c>
      <c r="AY1645" s="243" t="s">
        <v>153</v>
      </c>
    </row>
    <row r="1646" s="2" customFormat="1" ht="16.5" customHeight="1">
      <c r="A1646" s="39"/>
      <c r="B1646" s="40"/>
      <c r="C1646" s="219" t="s">
        <v>2315</v>
      </c>
      <c r="D1646" s="219" t="s">
        <v>156</v>
      </c>
      <c r="E1646" s="220" t="s">
        <v>2316</v>
      </c>
      <c r="F1646" s="221" t="s">
        <v>2317</v>
      </c>
      <c r="G1646" s="222" t="s">
        <v>2304</v>
      </c>
      <c r="H1646" s="223">
        <v>2</v>
      </c>
      <c r="I1646" s="224"/>
      <c r="J1646" s="225">
        <f>ROUND(I1646*H1646,2)</f>
        <v>0</v>
      </c>
      <c r="K1646" s="221" t="s">
        <v>1</v>
      </c>
      <c r="L1646" s="45"/>
      <c r="M1646" s="226" t="s">
        <v>1</v>
      </c>
      <c r="N1646" s="227" t="s">
        <v>43</v>
      </c>
      <c r="O1646" s="92"/>
      <c r="P1646" s="228">
        <f>O1646*H1646</f>
        <v>0</v>
      </c>
      <c r="Q1646" s="228">
        <v>0</v>
      </c>
      <c r="R1646" s="228">
        <f>Q1646*H1646</f>
        <v>0</v>
      </c>
      <c r="S1646" s="228">
        <v>0</v>
      </c>
      <c r="T1646" s="229">
        <f>S1646*H1646</f>
        <v>0</v>
      </c>
      <c r="U1646" s="39"/>
      <c r="V1646" s="39"/>
      <c r="W1646" s="39"/>
      <c r="X1646" s="39"/>
      <c r="Y1646" s="39"/>
      <c r="Z1646" s="39"/>
      <c r="AA1646" s="39"/>
      <c r="AB1646" s="39"/>
      <c r="AC1646" s="39"/>
      <c r="AD1646" s="39"/>
      <c r="AE1646" s="39"/>
      <c r="AR1646" s="230" t="s">
        <v>240</v>
      </c>
      <c r="AT1646" s="230" t="s">
        <v>156</v>
      </c>
      <c r="AU1646" s="230" t="s">
        <v>88</v>
      </c>
      <c r="AY1646" s="18" t="s">
        <v>153</v>
      </c>
      <c r="BE1646" s="231">
        <f>IF(N1646="základní",J1646,0)</f>
        <v>0</v>
      </c>
      <c r="BF1646" s="231">
        <f>IF(N1646="snížená",J1646,0)</f>
        <v>0</v>
      </c>
      <c r="BG1646" s="231">
        <f>IF(N1646="zákl. přenesená",J1646,0)</f>
        <v>0</v>
      </c>
      <c r="BH1646" s="231">
        <f>IF(N1646="sníž. přenesená",J1646,0)</f>
        <v>0</v>
      </c>
      <c r="BI1646" s="231">
        <f>IF(N1646="nulová",J1646,0)</f>
        <v>0</v>
      </c>
      <c r="BJ1646" s="18" t="s">
        <v>86</v>
      </c>
      <c r="BK1646" s="231">
        <f>ROUND(I1646*H1646,2)</f>
        <v>0</v>
      </c>
      <c r="BL1646" s="18" t="s">
        <v>240</v>
      </c>
      <c r="BM1646" s="230" t="s">
        <v>2318</v>
      </c>
    </row>
    <row r="1647" s="15" customFormat="1">
      <c r="A1647" s="15"/>
      <c r="B1647" s="258"/>
      <c r="C1647" s="259"/>
      <c r="D1647" s="234" t="s">
        <v>163</v>
      </c>
      <c r="E1647" s="260" t="s">
        <v>1</v>
      </c>
      <c r="F1647" s="261" t="s">
        <v>2319</v>
      </c>
      <c r="G1647" s="259"/>
      <c r="H1647" s="260" t="s">
        <v>1</v>
      </c>
      <c r="I1647" s="262"/>
      <c r="J1647" s="259"/>
      <c r="K1647" s="259"/>
      <c r="L1647" s="263"/>
      <c r="M1647" s="264"/>
      <c r="N1647" s="265"/>
      <c r="O1647" s="265"/>
      <c r="P1647" s="265"/>
      <c r="Q1647" s="265"/>
      <c r="R1647" s="265"/>
      <c r="S1647" s="265"/>
      <c r="T1647" s="266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T1647" s="267" t="s">
        <v>163</v>
      </c>
      <c r="AU1647" s="267" t="s">
        <v>88</v>
      </c>
      <c r="AV1647" s="15" t="s">
        <v>86</v>
      </c>
      <c r="AW1647" s="15" t="s">
        <v>35</v>
      </c>
      <c r="AX1647" s="15" t="s">
        <v>78</v>
      </c>
      <c r="AY1647" s="267" t="s">
        <v>153</v>
      </c>
    </row>
    <row r="1648" s="15" customFormat="1">
      <c r="A1648" s="15"/>
      <c r="B1648" s="258"/>
      <c r="C1648" s="259"/>
      <c r="D1648" s="234" t="s">
        <v>163</v>
      </c>
      <c r="E1648" s="260" t="s">
        <v>1</v>
      </c>
      <c r="F1648" s="261" t="s">
        <v>2320</v>
      </c>
      <c r="G1648" s="259"/>
      <c r="H1648" s="260" t="s">
        <v>1</v>
      </c>
      <c r="I1648" s="262"/>
      <c r="J1648" s="259"/>
      <c r="K1648" s="259"/>
      <c r="L1648" s="263"/>
      <c r="M1648" s="264"/>
      <c r="N1648" s="265"/>
      <c r="O1648" s="265"/>
      <c r="P1648" s="265"/>
      <c r="Q1648" s="265"/>
      <c r="R1648" s="265"/>
      <c r="S1648" s="265"/>
      <c r="T1648" s="266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T1648" s="267" t="s">
        <v>163</v>
      </c>
      <c r="AU1648" s="267" t="s">
        <v>88</v>
      </c>
      <c r="AV1648" s="15" t="s">
        <v>86</v>
      </c>
      <c r="AW1648" s="15" t="s">
        <v>35</v>
      </c>
      <c r="AX1648" s="15" t="s">
        <v>78</v>
      </c>
      <c r="AY1648" s="267" t="s">
        <v>153</v>
      </c>
    </row>
    <row r="1649" s="15" customFormat="1">
      <c r="A1649" s="15"/>
      <c r="B1649" s="258"/>
      <c r="C1649" s="259"/>
      <c r="D1649" s="234" t="s">
        <v>163</v>
      </c>
      <c r="E1649" s="260" t="s">
        <v>1</v>
      </c>
      <c r="F1649" s="261" t="s">
        <v>2321</v>
      </c>
      <c r="G1649" s="259"/>
      <c r="H1649" s="260" t="s">
        <v>1</v>
      </c>
      <c r="I1649" s="262"/>
      <c r="J1649" s="259"/>
      <c r="K1649" s="259"/>
      <c r="L1649" s="263"/>
      <c r="M1649" s="264"/>
      <c r="N1649" s="265"/>
      <c r="O1649" s="265"/>
      <c r="P1649" s="265"/>
      <c r="Q1649" s="265"/>
      <c r="R1649" s="265"/>
      <c r="S1649" s="265"/>
      <c r="T1649" s="266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T1649" s="267" t="s">
        <v>163</v>
      </c>
      <c r="AU1649" s="267" t="s">
        <v>88</v>
      </c>
      <c r="AV1649" s="15" t="s">
        <v>86</v>
      </c>
      <c r="AW1649" s="15" t="s">
        <v>35</v>
      </c>
      <c r="AX1649" s="15" t="s">
        <v>78</v>
      </c>
      <c r="AY1649" s="267" t="s">
        <v>153</v>
      </c>
    </row>
    <row r="1650" s="15" customFormat="1">
      <c r="A1650" s="15"/>
      <c r="B1650" s="258"/>
      <c r="C1650" s="259"/>
      <c r="D1650" s="234" t="s">
        <v>163</v>
      </c>
      <c r="E1650" s="260" t="s">
        <v>1</v>
      </c>
      <c r="F1650" s="261" t="s">
        <v>2322</v>
      </c>
      <c r="G1650" s="259"/>
      <c r="H1650" s="260" t="s">
        <v>1</v>
      </c>
      <c r="I1650" s="262"/>
      <c r="J1650" s="259"/>
      <c r="K1650" s="259"/>
      <c r="L1650" s="263"/>
      <c r="M1650" s="264"/>
      <c r="N1650" s="265"/>
      <c r="O1650" s="265"/>
      <c r="P1650" s="265"/>
      <c r="Q1650" s="265"/>
      <c r="R1650" s="265"/>
      <c r="S1650" s="265"/>
      <c r="T1650" s="266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T1650" s="267" t="s">
        <v>163</v>
      </c>
      <c r="AU1650" s="267" t="s">
        <v>88</v>
      </c>
      <c r="AV1650" s="15" t="s">
        <v>86</v>
      </c>
      <c r="AW1650" s="15" t="s">
        <v>35</v>
      </c>
      <c r="AX1650" s="15" t="s">
        <v>78</v>
      </c>
      <c r="AY1650" s="267" t="s">
        <v>153</v>
      </c>
    </row>
    <row r="1651" s="15" customFormat="1">
      <c r="A1651" s="15"/>
      <c r="B1651" s="258"/>
      <c r="C1651" s="259"/>
      <c r="D1651" s="234" t="s">
        <v>163</v>
      </c>
      <c r="E1651" s="260" t="s">
        <v>1</v>
      </c>
      <c r="F1651" s="261" t="s">
        <v>2323</v>
      </c>
      <c r="G1651" s="259"/>
      <c r="H1651" s="260" t="s">
        <v>1</v>
      </c>
      <c r="I1651" s="262"/>
      <c r="J1651" s="259"/>
      <c r="K1651" s="259"/>
      <c r="L1651" s="263"/>
      <c r="M1651" s="264"/>
      <c r="N1651" s="265"/>
      <c r="O1651" s="265"/>
      <c r="P1651" s="265"/>
      <c r="Q1651" s="265"/>
      <c r="R1651" s="265"/>
      <c r="S1651" s="265"/>
      <c r="T1651" s="266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T1651" s="267" t="s">
        <v>163</v>
      </c>
      <c r="AU1651" s="267" t="s">
        <v>88</v>
      </c>
      <c r="AV1651" s="15" t="s">
        <v>86</v>
      </c>
      <c r="AW1651" s="15" t="s">
        <v>35</v>
      </c>
      <c r="AX1651" s="15" t="s">
        <v>78</v>
      </c>
      <c r="AY1651" s="267" t="s">
        <v>153</v>
      </c>
    </row>
    <row r="1652" s="15" customFormat="1">
      <c r="A1652" s="15"/>
      <c r="B1652" s="258"/>
      <c r="C1652" s="259"/>
      <c r="D1652" s="234" t="s">
        <v>163</v>
      </c>
      <c r="E1652" s="260" t="s">
        <v>1</v>
      </c>
      <c r="F1652" s="261" t="s">
        <v>2324</v>
      </c>
      <c r="G1652" s="259"/>
      <c r="H1652" s="260" t="s">
        <v>1</v>
      </c>
      <c r="I1652" s="262"/>
      <c r="J1652" s="259"/>
      <c r="K1652" s="259"/>
      <c r="L1652" s="263"/>
      <c r="M1652" s="264"/>
      <c r="N1652" s="265"/>
      <c r="O1652" s="265"/>
      <c r="P1652" s="265"/>
      <c r="Q1652" s="265"/>
      <c r="R1652" s="265"/>
      <c r="S1652" s="265"/>
      <c r="T1652" s="266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67" t="s">
        <v>163</v>
      </c>
      <c r="AU1652" s="267" t="s">
        <v>88</v>
      </c>
      <c r="AV1652" s="15" t="s">
        <v>86</v>
      </c>
      <c r="AW1652" s="15" t="s">
        <v>35</v>
      </c>
      <c r="AX1652" s="15" t="s">
        <v>78</v>
      </c>
      <c r="AY1652" s="267" t="s">
        <v>153</v>
      </c>
    </row>
    <row r="1653" s="15" customFormat="1">
      <c r="A1653" s="15"/>
      <c r="B1653" s="258"/>
      <c r="C1653" s="259"/>
      <c r="D1653" s="234" t="s">
        <v>163</v>
      </c>
      <c r="E1653" s="260" t="s">
        <v>1</v>
      </c>
      <c r="F1653" s="261" t="s">
        <v>2325</v>
      </c>
      <c r="G1653" s="259"/>
      <c r="H1653" s="260" t="s">
        <v>1</v>
      </c>
      <c r="I1653" s="262"/>
      <c r="J1653" s="259"/>
      <c r="K1653" s="259"/>
      <c r="L1653" s="263"/>
      <c r="M1653" s="264"/>
      <c r="N1653" s="265"/>
      <c r="O1653" s="265"/>
      <c r="P1653" s="265"/>
      <c r="Q1653" s="265"/>
      <c r="R1653" s="265"/>
      <c r="S1653" s="265"/>
      <c r="T1653" s="266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T1653" s="267" t="s">
        <v>163</v>
      </c>
      <c r="AU1653" s="267" t="s">
        <v>88</v>
      </c>
      <c r="AV1653" s="15" t="s">
        <v>86</v>
      </c>
      <c r="AW1653" s="15" t="s">
        <v>35</v>
      </c>
      <c r="AX1653" s="15" t="s">
        <v>78</v>
      </c>
      <c r="AY1653" s="267" t="s">
        <v>153</v>
      </c>
    </row>
    <row r="1654" s="15" customFormat="1">
      <c r="A1654" s="15"/>
      <c r="B1654" s="258"/>
      <c r="C1654" s="259"/>
      <c r="D1654" s="234" t="s">
        <v>163</v>
      </c>
      <c r="E1654" s="260" t="s">
        <v>1</v>
      </c>
      <c r="F1654" s="261" t="s">
        <v>2326</v>
      </c>
      <c r="G1654" s="259"/>
      <c r="H1654" s="260" t="s">
        <v>1</v>
      </c>
      <c r="I1654" s="262"/>
      <c r="J1654" s="259"/>
      <c r="K1654" s="259"/>
      <c r="L1654" s="263"/>
      <c r="M1654" s="264"/>
      <c r="N1654" s="265"/>
      <c r="O1654" s="265"/>
      <c r="P1654" s="265"/>
      <c r="Q1654" s="265"/>
      <c r="R1654" s="265"/>
      <c r="S1654" s="265"/>
      <c r="T1654" s="266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T1654" s="267" t="s">
        <v>163</v>
      </c>
      <c r="AU1654" s="267" t="s">
        <v>88</v>
      </c>
      <c r="AV1654" s="15" t="s">
        <v>86</v>
      </c>
      <c r="AW1654" s="15" t="s">
        <v>35</v>
      </c>
      <c r="AX1654" s="15" t="s">
        <v>78</v>
      </c>
      <c r="AY1654" s="267" t="s">
        <v>153</v>
      </c>
    </row>
    <row r="1655" s="13" customFormat="1">
      <c r="A1655" s="13"/>
      <c r="B1655" s="232"/>
      <c r="C1655" s="233"/>
      <c r="D1655" s="234" t="s">
        <v>163</v>
      </c>
      <c r="E1655" s="235" t="s">
        <v>1</v>
      </c>
      <c r="F1655" s="236" t="s">
        <v>88</v>
      </c>
      <c r="G1655" s="233"/>
      <c r="H1655" s="237">
        <v>2</v>
      </c>
      <c r="I1655" s="238"/>
      <c r="J1655" s="233"/>
      <c r="K1655" s="233"/>
      <c r="L1655" s="239"/>
      <c r="M1655" s="240"/>
      <c r="N1655" s="241"/>
      <c r="O1655" s="241"/>
      <c r="P1655" s="241"/>
      <c r="Q1655" s="241"/>
      <c r="R1655" s="241"/>
      <c r="S1655" s="241"/>
      <c r="T1655" s="242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3" t="s">
        <v>163</v>
      </c>
      <c r="AU1655" s="243" t="s">
        <v>88</v>
      </c>
      <c r="AV1655" s="13" t="s">
        <v>88</v>
      </c>
      <c r="AW1655" s="13" t="s">
        <v>35</v>
      </c>
      <c r="AX1655" s="13" t="s">
        <v>86</v>
      </c>
      <c r="AY1655" s="243" t="s">
        <v>153</v>
      </c>
    </row>
    <row r="1656" s="2" customFormat="1" ht="16.5" customHeight="1">
      <c r="A1656" s="39"/>
      <c r="B1656" s="40"/>
      <c r="C1656" s="219" t="s">
        <v>2327</v>
      </c>
      <c r="D1656" s="219" t="s">
        <v>156</v>
      </c>
      <c r="E1656" s="220" t="s">
        <v>2328</v>
      </c>
      <c r="F1656" s="221" t="s">
        <v>2329</v>
      </c>
      <c r="G1656" s="222" t="s">
        <v>2304</v>
      </c>
      <c r="H1656" s="223">
        <v>4</v>
      </c>
      <c r="I1656" s="224"/>
      <c r="J1656" s="225">
        <f>ROUND(I1656*H1656,2)</f>
        <v>0</v>
      </c>
      <c r="K1656" s="221" t="s">
        <v>1</v>
      </c>
      <c r="L1656" s="45"/>
      <c r="M1656" s="226" t="s">
        <v>1</v>
      </c>
      <c r="N1656" s="227" t="s">
        <v>43</v>
      </c>
      <c r="O1656" s="92"/>
      <c r="P1656" s="228">
        <f>O1656*H1656</f>
        <v>0</v>
      </c>
      <c r="Q1656" s="228">
        <v>0</v>
      </c>
      <c r="R1656" s="228">
        <f>Q1656*H1656</f>
        <v>0</v>
      </c>
      <c r="S1656" s="228">
        <v>0</v>
      </c>
      <c r="T1656" s="229">
        <f>S1656*H1656</f>
        <v>0</v>
      </c>
      <c r="U1656" s="39"/>
      <c r="V1656" s="39"/>
      <c r="W1656" s="39"/>
      <c r="X1656" s="39"/>
      <c r="Y1656" s="39"/>
      <c r="Z1656" s="39"/>
      <c r="AA1656" s="39"/>
      <c r="AB1656" s="39"/>
      <c r="AC1656" s="39"/>
      <c r="AD1656" s="39"/>
      <c r="AE1656" s="39"/>
      <c r="AR1656" s="230" t="s">
        <v>240</v>
      </c>
      <c r="AT1656" s="230" t="s">
        <v>156</v>
      </c>
      <c r="AU1656" s="230" t="s">
        <v>88</v>
      </c>
      <c r="AY1656" s="18" t="s">
        <v>153</v>
      </c>
      <c r="BE1656" s="231">
        <f>IF(N1656="základní",J1656,0)</f>
        <v>0</v>
      </c>
      <c r="BF1656" s="231">
        <f>IF(N1656="snížená",J1656,0)</f>
        <v>0</v>
      </c>
      <c r="BG1656" s="231">
        <f>IF(N1656="zákl. přenesená",J1656,0)</f>
        <v>0</v>
      </c>
      <c r="BH1656" s="231">
        <f>IF(N1656="sníž. přenesená",J1656,0)</f>
        <v>0</v>
      </c>
      <c r="BI1656" s="231">
        <f>IF(N1656="nulová",J1656,0)</f>
        <v>0</v>
      </c>
      <c r="BJ1656" s="18" t="s">
        <v>86</v>
      </c>
      <c r="BK1656" s="231">
        <f>ROUND(I1656*H1656,2)</f>
        <v>0</v>
      </c>
      <c r="BL1656" s="18" t="s">
        <v>240</v>
      </c>
      <c r="BM1656" s="230" t="s">
        <v>2330</v>
      </c>
    </row>
    <row r="1657" s="15" customFormat="1">
      <c r="A1657" s="15"/>
      <c r="B1657" s="258"/>
      <c r="C1657" s="259"/>
      <c r="D1657" s="234" t="s">
        <v>163</v>
      </c>
      <c r="E1657" s="260" t="s">
        <v>1</v>
      </c>
      <c r="F1657" s="261" t="s">
        <v>2331</v>
      </c>
      <c r="G1657" s="259"/>
      <c r="H1657" s="260" t="s">
        <v>1</v>
      </c>
      <c r="I1657" s="262"/>
      <c r="J1657" s="259"/>
      <c r="K1657" s="259"/>
      <c r="L1657" s="263"/>
      <c r="M1657" s="264"/>
      <c r="N1657" s="265"/>
      <c r="O1657" s="265"/>
      <c r="P1657" s="265"/>
      <c r="Q1657" s="265"/>
      <c r="R1657" s="265"/>
      <c r="S1657" s="265"/>
      <c r="T1657" s="266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T1657" s="267" t="s">
        <v>163</v>
      </c>
      <c r="AU1657" s="267" t="s">
        <v>88</v>
      </c>
      <c r="AV1657" s="15" t="s">
        <v>86</v>
      </c>
      <c r="AW1657" s="15" t="s">
        <v>35</v>
      </c>
      <c r="AX1657" s="15" t="s">
        <v>78</v>
      </c>
      <c r="AY1657" s="267" t="s">
        <v>153</v>
      </c>
    </row>
    <row r="1658" s="15" customFormat="1">
      <c r="A1658" s="15"/>
      <c r="B1658" s="258"/>
      <c r="C1658" s="259"/>
      <c r="D1658" s="234" t="s">
        <v>163</v>
      </c>
      <c r="E1658" s="260" t="s">
        <v>1</v>
      </c>
      <c r="F1658" s="261" t="s">
        <v>2332</v>
      </c>
      <c r="G1658" s="259"/>
      <c r="H1658" s="260" t="s">
        <v>1</v>
      </c>
      <c r="I1658" s="262"/>
      <c r="J1658" s="259"/>
      <c r="K1658" s="259"/>
      <c r="L1658" s="263"/>
      <c r="M1658" s="264"/>
      <c r="N1658" s="265"/>
      <c r="O1658" s="265"/>
      <c r="P1658" s="265"/>
      <c r="Q1658" s="265"/>
      <c r="R1658" s="265"/>
      <c r="S1658" s="265"/>
      <c r="T1658" s="266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T1658" s="267" t="s">
        <v>163</v>
      </c>
      <c r="AU1658" s="267" t="s">
        <v>88</v>
      </c>
      <c r="AV1658" s="15" t="s">
        <v>86</v>
      </c>
      <c r="AW1658" s="15" t="s">
        <v>35</v>
      </c>
      <c r="AX1658" s="15" t="s">
        <v>78</v>
      </c>
      <c r="AY1658" s="267" t="s">
        <v>153</v>
      </c>
    </row>
    <row r="1659" s="15" customFormat="1">
      <c r="A1659" s="15"/>
      <c r="B1659" s="258"/>
      <c r="C1659" s="259"/>
      <c r="D1659" s="234" t="s">
        <v>163</v>
      </c>
      <c r="E1659" s="260" t="s">
        <v>1</v>
      </c>
      <c r="F1659" s="261" t="s">
        <v>2333</v>
      </c>
      <c r="G1659" s="259"/>
      <c r="H1659" s="260" t="s">
        <v>1</v>
      </c>
      <c r="I1659" s="262"/>
      <c r="J1659" s="259"/>
      <c r="K1659" s="259"/>
      <c r="L1659" s="263"/>
      <c r="M1659" s="264"/>
      <c r="N1659" s="265"/>
      <c r="O1659" s="265"/>
      <c r="P1659" s="265"/>
      <c r="Q1659" s="265"/>
      <c r="R1659" s="265"/>
      <c r="S1659" s="265"/>
      <c r="T1659" s="266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67" t="s">
        <v>163</v>
      </c>
      <c r="AU1659" s="267" t="s">
        <v>88</v>
      </c>
      <c r="AV1659" s="15" t="s">
        <v>86</v>
      </c>
      <c r="AW1659" s="15" t="s">
        <v>35</v>
      </c>
      <c r="AX1659" s="15" t="s">
        <v>78</v>
      </c>
      <c r="AY1659" s="267" t="s">
        <v>153</v>
      </c>
    </row>
    <row r="1660" s="15" customFormat="1">
      <c r="A1660" s="15"/>
      <c r="B1660" s="258"/>
      <c r="C1660" s="259"/>
      <c r="D1660" s="234" t="s">
        <v>163</v>
      </c>
      <c r="E1660" s="260" t="s">
        <v>1</v>
      </c>
      <c r="F1660" s="261" t="s">
        <v>2334</v>
      </c>
      <c r="G1660" s="259"/>
      <c r="H1660" s="260" t="s">
        <v>1</v>
      </c>
      <c r="I1660" s="262"/>
      <c r="J1660" s="259"/>
      <c r="K1660" s="259"/>
      <c r="L1660" s="263"/>
      <c r="M1660" s="264"/>
      <c r="N1660" s="265"/>
      <c r="O1660" s="265"/>
      <c r="P1660" s="265"/>
      <c r="Q1660" s="265"/>
      <c r="R1660" s="265"/>
      <c r="S1660" s="265"/>
      <c r="T1660" s="266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T1660" s="267" t="s">
        <v>163</v>
      </c>
      <c r="AU1660" s="267" t="s">
        <v>88</v>
      </c>
      <c r="AV1660" s="15" t="s">
        <v>86</v>
      </c>
      <c r="AW1660" s="15" t="s">
        <v>35</v>
      </c>
      <c r="AX1660" s="15" t="s">
        <v>78</v>
      </c>
      <c r="AY1660" s="267" t="s">
        <v>153</v>
      </c>
    </row>
    <row r="1661" s="15" customFormat="1">
      <c r="A1661" s="15"/>
      <c r="B1661" s="258"/>
      <c r="C1661" s="259"/>
      <c r="D1661" s="234" t="s">
        <v>163</v>
      </c>
      <c r="E1661" s="260" t="s">
        <v>1</v>
      </c>
      <c r="F1661" s="261" t="s">
        <v>2335</v>
      </c>
      <c r="G1661" s="259"/>
      <c r="H1661" s="260" t="s">
        <v>1</v>
      </c>
      <c r="I1661" s="262"/>
      <c r="J1661" s="259"/>
      <c r="K1661" s="259"/>
      <c r="L1661" s="263"/>
      <c r="M1661" s="264"/>
      <c r="N1661" s="265"/>
      <c r="O1661" s="265"/>
      <c r="P1661" s="265"/>
      <c r="Q1661" s="265"/>
      <c r="R1661" s="265"/>
      <c r="S1661" s="265"/>
      <c r="T1661" s="266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T1661" s="267" t="s">
        <v>163</v>
      </c>
      <c r="AU1661" s="267" t="s">
        <v>88</v>
      </c>
      <c r="AV1661" s="15" t="s">
        <v>86</v>
      </c>
      <c r="AW1661" s="15" t="s">
        <v>35</v>
      </c>
      <c r="AX1661" s="15" t="s">
        <v>78</v>
      </c>
      <c r="AY1661" s="267" t="s">
        <v>153</v>
      </c>
    </row>
    <row r="1662" s="15" customFormat="1">
      <c r="A1662" s="15"/>
      <c r="B1662" s="258"/>
      <c r="C1662" s="259"/>
      <c r="D1662" s="234" t="s">
        <v>163</v>
      </c>
      <c r="E1662" s="260" t="s">
        <v>1</v>
      </c>
      <c r="F1662" s="261" t="s">
        <v>2336</v>
      </c>
      <c r="G1662" s="259"/>
      <c r="H1662" s="260" t="s">
        <v>1</v>
      </c>
      <c r="I1662" s="262"/>
      <c r="J1662" s="259"/>
      <c r="K1662" s="259"/>
      <c r="L1662" s="263"/>
      <c r="M1662" s="264"/>
      <c r="N1662" s="265"/>
      <c r="O1662" s="265"/>
      <c r="P1662" s="265"/>
      <c r="Q1662" s="265"/>
      <c r="R1662" s="265"/>
      <c r="S1662" s="265"/>
      <c r="T1662" s="266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T1662" s="267" t="s">
        <v>163</v>
      </c>
      <c r="AU1662" s="267" t="s">
        <v>88</v>
      </c>
      <c r="AV1662" s="15" t="s">
        <v>86</v>
      </c>
      <c r="AW1662" s="15" t="s">
        <v>35</v>
      </c>
      <c r="AX1662" s="15" t="s">
        <v>78</v>
      </c>
      <c r="AY1662" s="267" t="s">
        <v>153</v>
      </c>
    </row>
    <row r="1663" s="15" customFormat="1">
      <c r="A1663" s="15"/>
      <c r="B1663" s="258"/>
      <c r="C1663" s="259"/>
      <c r="D1663" s="234" t="s">
        <v>163</v>
      </c>
      <c r="E1663" s="260" t="s">
        <v>1</v>
      </c>
      <c r="F1663" s="261" t="s">
        <v>2337</v>
      </c>
      <c r="G1663" s="259"/>
      <c r="H1663" s="260" t="s">
        <v>1</v>
      </c>
      <c r="I1663" s="262"/>
      <c r="J1663" s="259"/>
      <c r="K1663" s="259"/>
      <c r="L1663" s="263"/>
      <c r="M1663" s="264"/>
      <c r="N1663" s="265"/>
      <c r="O1663" s="265"/>
      <c r="P1663" s="265"/>
      <c r="Q1663" s="265"/>
      <c r="R1663" s="265"/>
      <c r="S1663" s="265"/>
      <c r="T1663" s="266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T1663" s="267" t="s">
        <v>163</v>
      </c>
      <c r="AU1663" s="267" t="s">
        <v>88</v>
      </c>
      <c r="AV1663" s="15" t="s">
        <v>86</v>
      </c>
      <c r="AW1663" s="15" t="s">
        <v>35</v>
      </c>
      <c r="AX1663" s="15" t="s">
        <v>78</v>
      </c>
      <c r="AY1663" s="267" t="s">
        <v>153</v>
      </c>
    </row>
    <row r="1664" s="13" customFormat="1">
      <c r="A1664" s="13"/>
      <c r="B1664" s="232"/>
      <c r="C1664" s="233"/>
      <c r="D1664" s="234" t="s">
        <v>163</v>
      </c>
      <c r="E1664" s="235" t="s">
        <v>1</v>
      </c>
      <c r="F1664" s="236" t="s">
        <v>161</v>
      </c>
      <c r="G1664" s="233"/>
      <c r="H1664" s="237">
        <v>4</v>
      </c>
      <c r="I1664" s="238"/>
      <c r="J1664" s="233"/>
      <c r="K1664" s="233"/>
      <c r="L1664" s="239"/>
      <c r="M1664" s="240"/>
      <c r="N1664" s="241"/>
      <c r="O1664" s="241"/>
      <c r="P1664" s="241"/>
      <c r="Q1664" s="241"/>
      <c r="R1664" s="241"/>
      <c r="S1664" s="241"/>
      <c r="T1664" s="242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3" t="s">
        <v>163</v>
      </c>
      <c r="AU1664" s="243" t="s">
        <v>88</v>
      </c>
      <c r="AV1664" s="13" t="s">
        <v>88</v>
      </c>
      <c r="AW1664" s="13" t="s">
        <v>35</v>
      </c>
      <c r="AX1664" s="13" t="s">
        <v>86</v>
      </c>
      <c r="AY1664" s="243" t="s">
        <v>153</v>
      </c>
    </row>
    <row r="1665" s="2" customFormat="1" ht="16.5" customHeight="1">
      <c r="A1665" s="39"/>
      <c r="B1665" s="40"/>
      <c r="C1665" s="219" t="s">
        <v>2338</v>
      </c>
      <c r="D1665" s="219" t="s">
        <v>156</v>
      </c>
      <c r="E1665" s="220" t="s">
        <v>2339</v>
      </c>
      <c r="F1665" s="221" t="s">
        <v>2340</v>
      </c>
      <c r="G1665" s="222" t="s">
        <v>2304</v>
      </c>
      <c r="H1665" s="223">
        <v>4</v>
      </c>
      <c r="I1665" s="224"/>
      <c r="J1665" s="225">
        <f>ROUND(I1665*H1665,2)</f>
        <v>0</v>
      </c>
      <c r="K1665" s="221" t="s">
        <v>1</v>
      </c>
      <c r="L1665" s="45"/>
      <c r="M1665" s="226" t="s">
        <v>1</v>
      </c>
      <c r="N1665" s="227" t="s">
        <v>43</v>
      </c>
      <c r="O1665" s="92"/>
      <c r="P1665" s="228">
        <f>O1665*H1665</f>
        <v>0</v>
      </c>
      <c r="Q1665" s="228">
        <v>0</v>
      </c>
      <c r="R1665" s="228">
        <f>Q1665*H1665</f>
        <v>0</v>
      </c>
      <c r="S1665" s="228">
        <v>0</v>
      </c>
      <c r="T1665" s="229">
        <f>S1665*H1665</f>
        <v>0</v>
      </c>
      <c r="U1665" s="39"/>
      <c r="V1665" s="39"/>
      <c r="W1665" s="39"/>
      <c r="X1665" s="39"/>
      <c r="Y1665" s="39"/>
      <c r="Z1665" s="39"/>
      <c r="AA1665" s="39"/>
      <c r="AB1665" s="39"/>
      <c r="AC1665" s="39"/>
      <c r="AD1665" s="39"/>
      <c r="AE1665" s="39"/>
      <c r="AR1665" s="230" t="s">
        <v>240</v>
      </c>
      <c r="AT1665" s="230" t="s">
        <v>156</v>
      </c>
      <c r="AU1665" s="230" t="s">
        <v>88</v>
      </c>
      <c r="AY1665" s="18" t="s">
        <v>153</v>
      </c>
      <c r="BE1665" s="231">
        <f>IF(N1665="základní",J1665,0)</f>
        <v>0</v>
      </c>
      <c r="BF1665" s="231">
        <f>IF(N1665="snížená",J1665,0)</f>
        <v>0</v>
      </c>
      <c r="BG1665" s="231">
        <f>IF(N1665="zákl. přenesená",J1665,0)</f>
        <v>0</v>
      </c>
      <c r="BH1665" s="231">
        <f>IF(N1665="sníž. přenesená",J1665,0)</f>
        <v>0</v>
      </c>
      <c r="BI1665" s="231">
        <f>IF(N1665="nulová",J1665,0)</f>
        <v>0</v>
      </c>
      <c r="BJ1665" s="18" t="s">
        <v>86</v>
      </c>
      <c r="BK1665" s="231">
        <f>ROUND(I1665*H1665,2)</f>
        <v>0</v>
      </c>
      <c r="BL1665" s="18" t="s">
        <v>240</v>
      </c>
      <c r="BM1665" s="230" t="s">
        <v>2341</v>
      </c>
    </row>
    <row r="1666" s="15" customFormat="1">
      <c r="A1666" s="15"/>
      <c r="B1666" s="258"/>
      <c r="C1666" s="259"/>
      <c r="D1666" s="234" t="s">
        <v>163</v>
      </c>
      <c r="E1666" s="260" t="s">
        <v>1</v>
      </c>
      <c r="F1666" s="261" t="s">
        <v>2342</v>
      </c>
      <c r="G1666" s="259"/>
      <c r="H1666" s="260" t="s">
        <v>1</v>
      </c>
      <c r="I1666" s="262"/>
      <c r="J1666" s="259"/>
      <c r="K1666" s="259"/>
      <c r="L1666" s="263"/>
      <c r="M1666" s="264"/>
      <c r="N1666" s="265"/>
      <c r="O1666" s="265"/>
      <c r="P1666" s="265"/>
      <c r="Q1666" s="265"/>
      <c r="R1666" s="265"/>
      <c r="S1666" s="265"/>
      <c r="T1666" s="266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T1666" s="267" t="s">
        <v>163</v>
      </c>
      <c r="AU1666" s="267" t="s">
        <v>88</v>
      </c>
      <c r="AV1666" s="15" t="s">
        <v>86</v>
      </c>
      <c r="AW1666" s="15" t="s">
        <v>35</v>
      </c>
      <c r="AX1666" s="15" t="s">
        <v>78</v>
      </c>
      <c r="AY1666" s="267" t="s">
        <v>153</v>
      </c>
    </row>
    <row r="1667" s="15" customFormat="1">
      <c r="A1667" s="15"/>
      <c r="B1667" s="258"/>
      <c r="C1667" s="259"/>
      <c r="D1667" s="234" t="s">
        <v>163</v>
      </c>
      <c r="E1667" s="260" t="s">
        <v>1</v>
      </c>
      <c r="F1667" s="261" t="s">
        <v>2343</v>
      </c>
      <c r="G1667" s="259"/>
      <c r="H1667" s="260" t="s">
        <v>1</v>
      </c>
      <c r="I1667" s="262"/>
      <c r="J1667" s="259"/>
      <c r="K1667" s="259"/>
      <c r="L1667" s="263"/>
      <c r="M1667" s="264"/>
      <c r="N1667" s="265"/>
      <c r="O1667" s="265"/>
      <c r="P1667" s="265"/>
      <c r="Q1667" s="265"/>
      <c r="R1667" s="265"/>
      <c r="S1667" s="265"/>
      <c r="T1667" s="266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T1667" s="267" t="s">
        <v>163</v>
      </c>
      <c r="AU1667" s="267" t="s">
        <v>88</v>
      </c>
      <c r="AV1667" s="15" t="s">
        <v>86</v>
      </c>
      <c r="AW1667" s="15" t="s">
        <v>35</v>
      </c>
      <c r="AX1667" s="15" t="s">
        <v>78</v>
      </c>
      <c r="AY1667" s="267" t="s">
        <v>153</v>
      </c>
    </row>
    <row r="1668" s="15" customFormat="1">
      <c r="A1668" s="15"/>
      <c r="B1668" s="258"/>
      <c r="C1668" s="259"/>
      <c r="D1668" s="234" t="s">
        <v>163</v>
      </c>
      <c r="E1668" s="260" t="s">
        <v>1</v>
      </c>
      <c r="F1668" s="261" t="s">
        <v>2344</v>
      </c>
      <c r="G1668" s="259"/>
      <c r="H1668" s="260" t="s">
        <v>1</v>
      </c>
      <c r="I1668" s="262"/>
      <c r="J1668" s="259"/>
      <c r="K1668" s="259"/>
      <c r="L1668" s="263"/>
      <c r="M1668" s="264"/>
      <c r="N1668" s="265"/>
      <c r="O1668" s="265"/>
      <c r="P1668" s="265"/>
      <c r="Q1668" s="265"/>
      <c r="R1668" s="265"/>
      <c r="S1668" s="265"/>
      <c r="T1668" s="266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T1668" s="267" t="s">
        <v>163</v>
      </c>
      <c r="AU1668" s="267" t="s">
        <v>88</v>
      </c>
      <c r="AV1668" s="15" t="s">
        <v>86</v>
      </c>
      <c r="AW1668" s="15" t="s">
        <v>35</v>
      </c>
      <c r="AX1668" s="15" t="s">
        <v>78</v>
      </c>
      <c r="AY1668" s="267" t="s">
        <v>153</v>
      </c>
    </row>
    <row r="1669" s="15" customFormat="1">
      <c r="A1669" s="15"/>
      <c r="B1669" s="258"/>
      <c r="C1669" s="259"/>
      <c r="D1669" s="234" t="s">
        <v>163</v>
      </c>
      <c r="E1669" s="260" t="s">
        <v>1</v>
      </c>
      <c r="F1669" s="261" t="s">
        <v>2345</v>
      </c>
      <c r="G1669" s="259"/>
      <c r="H1669" s="260" t="s">
        <v>1</v>
      </c>
      <c r="I1669" s="262"/>
      <c r="J1669" s="259"/>
      <c r="K1669" s="259"/>
      <c r="L1669" s="263"/>
      <c r="M1669" s="264"/>
      <c r="N1669" s="265"/>
      <c r="O1669" s="265"/>
      <c r="P1669" s="265"/>
      <c r="Q1669" s="265"/>
      <c r="R1669" s="265"/>
      <c r="S1669" s="265"/>
      <c r="T1669" s="266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T1669" s="267" t="s">
        <v>163</v>
      </c>
      <c r="AU1669" s="267" t="s">
        <v>88</v>
      </c>
      <c r="AV1669" s="15" t="s">
        <v>86</v>
      </c>
      <c r="AW1669" s="15" t="s">
        <v>35</v>
      </c>
      <c r="AX1669" s="15" t="s">
        <v>78</v>
      </c>
      <c r="AY1669" s="267" t="s">
        <v>153</v>
      </c>
    </row>
    <row r="1670" s="15" customFormat="1">
      <c r="A1670" s="15"/>
      <c r="B1670" s="258"/>
      <c r="C1670" s="259"/>
      <c r="D1670" s="234" t="s">
        <v>163</v>
      </c>
      <c r="E1670" s="260" t="s">
        <v>1</v>
      </c>
      <c r="F1670" s="261" t="s">
        <v>2346</v>
      </c>
      <c r="G1670" s="259"/>
      <c r="H1670" s="260" t="s">
        <v>1</v>
      </c>
      <c r="I1670" s="262"/>
      <c r="J1670" s="259"/>
      <c r="K1670" s="259"/>
      <c r="L1670" s="263"/>
      <c r="M1670" s="264"/>
      <c r="N1670" s="265"/>
      <c r="O1670" s="265"/>
      <c r="P1670" s="265"/>
      <c r="Q1670" s="265"/>
      <c r="R1670" s="265"/>
      <c r="S1670" s="265"/>
      <c r="T1670" s="266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T1670" s="267" t="s">
        <v>163</v>
      </c>
      <c r="AU1670" s="267" t="s">
        <v>88</v>
      </c>
      <c r="AV1670" s="15" t="s">
        <v>86</v>
      </c>
      <c r="AW1670" s="15" t="s">
        <v>35</v>
      </c>
      <c r="AX1670" s="15" t="s">
        <v>78</v>
      </c>
      <c r="AY1670" s="267" t="s">
        <v>153</v>
      </c>
    </row>
    <row r="1671" s="15" customFormat="1">
      <c r="A1671" s="15"/>
      <c r="B1671" s="258"/>
      <c r="C1671" s="259"/>
      <c r="D1671" s="234" t="s">
        <v>163</v>
      </c>
      <c r="E1671" s="260" t="s">
        <v>1</v>
      </c>
      <c r="F1671" s="261" t="s">
        <v>2347</v>
      </c>
      <c r="G1671" s="259"/>
      <c r="H1671" s="260" t="s">
        <v>1</v>
      </c>
      <c r="I1671" s="262"/>
      <c r="J1671" s="259"/>
      <c r="K1671" s="259"/>
      <c r="L1671" s="263"/>
      <c r="M1671" s="264"/>
      <c r="N1671" s="265"/>
      <c r="O1671" s="265"/>
      <c r="P1671" s="265"/>
      <c r="Q1671" s="265"/>
      <c r="R1671" s="265"/>
      <c r="S1671" s="265"/>
      <c r="T1671" s="266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67" t="s">
        <v>163</v>
      </c>
      <c r="AU1671" s="267" t="s">
        <v>88</v>
      </c>
      <c r="AV1671" s="15" t="s">
        <v>86</v>
      </c>
      <c r="AW1671" s="15" t="s">
        <v>35</v>
      </c>
      <c r="AX1671" s="15" t="s">
        <v>78</v>
      </c>
      <c r="AY1671" s="267" t="s">
        <v>153</v>
      </c>
    </row>
    <row r="1672" s="15" customFormat="1">
      <c r="A1672" s="15"/>
      <c r="B1672" s="258"/>
      <c r="C1672" s="259"/>
      <c r="D1672" s="234" t="s">
        <v>163</v>
      </c>
      <c r="E1672" s="260" t="s">
        <v>1</v>
      </c>
      <c r="F1672" s="261" t="s">
        <v>2348</v>
      </c>
      <c r="G1672" s="259"/>
      <c r="H1672" s="260" t="s">
        <v>1</v>
      </c>
      <c r="I1672" s="262"/>
      <c r="J1672" s="259"/>
      <c r="K1672" s="259"/>
      <c r="L1672" s="263"/>
      <c r="M1672" s="264"/>
      <c r="N1672" s="265"/>
      <c r="O1672" s="265"/>
      <c r="P1672" s="265"/>
      <c r="Q1672" s="265"/>
      <c r="R1672" s="265"/>
      <c r="S1672" s="265"/>
      <c r="T1672" s="266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T1672" s="267" t="s">
        <v>163</v>
      </c>
      <c r="AU1672" s="267" t="s">
        <v>88</v>
      </c>
      <c r="AV1672" s="15" t="s">
        <v>86</v>
      </c>
      <c r="AW1672" s="15" t="s">
        <v>35</v>
      </c>
      <c r="AX1672" s="15" t="s">
        <v>78</v>
      </c>
      <c r="AY1672" s="267" t="s">
        <v>153</v>
      </c>
    </row>
    <row r="1673" s="15" customFormat="1">
      <c r="A1673" s="15"/>
      <c r="B1673" s="258"/>
      <c r="C1673" s="259"/>
      <c r="D1673" s="234" t="s">
        <v>163</v>
      </c>
      <c r="E1673" s="260" t="s">
        <v>1</v>
      </c>
      <c r="F1673" s="261" t="s">
        <v>2349</v>
      </c>
      <c r="G1673" s="259"/>
      <c r="H1673" s="260" t="s">
        <v>1</v>
      </c>
      <c r="I1673" s="262"/>
      <c r="J1673" s="259"/>
      <c r="K1673" s="259"/>
      <c r="L1673" s="263"/>
      <c r="M1673" s="264"/>
      <c r="N1673" s="265"/>
      <c r="O1673" s="265"/>
      <c r="P1673" s="265"/>
      <c r="Q1673" s="265"/>
      <c r="R1673" s="265"/>
      <c r="S1673" s="265"/>
      <c r="T1673" s="266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67" t="s">
        <v>163</v>
      </c>
      <c r="AU1673" s="267" t="s">
        <v>88</v>
      </c>
      <c r="AV1673" s="15" t="s">
        <v>86</v>
      </c>
      <c r="AW1673" s="15" t="s">
        <v>35</v>
      </c>
      <c r="AX1673" s="15" t="s">
        <v>78</v>
      </c>
      <c r="AY1673" s="267" t="s">
        <v>153</v>
      </c>
    </row>
    <row r="1674" s="13" customFormat="1">
      <c r="A1674" s="13"/>
      <c r="B1674" s="232"/>
      <c r="C1674" s="233"/>
      <c r="D1674" s="234" t="s">
        <v>163</v>
      </c>
      <c r="E1674" s="235" t="s">
        <v>1</v>
      </c>
      <c r="F1674" s="236" t="s">
        <v>161</v>
      </c>
      <c r="G1674" s="233"/>
      <c r="H1674" s="237">
        <v>4</v>
      </c>
      <c r="I1674" s="238"/>
      <c r="J1674" s="233"/>
      <c r="K1674" s="233"/>
      <c r="L1674" s="239"/>
      <c r="M1674" s="240"/>
      <c r="N1674" s="241"/>
      <c r="O1674" s="241"/>
      <c r="P1674" s="241"/>
      <c r="Q1674" s="241"/>
      <c r="R1674" s="241"/>
      <c r="S1674" s="241"/>
      <c r="T1674" s="242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3" t="s">
        <v>163</v>
      </c>
      <c r="AU1674" s="243" t="s">
        <v>88</v>
      </c>
      <c r="AV1674" s="13" t="s">
        <v>88</v>
      </c>
      <c r="AW1674" s="13" t="s">
        <v>35</v>
      </c>
      <c r="AX1674" s="13" t="s">
        <v>86</v>
      </c>
      <c r="AY1674" s="243" t="s">
        <v>153</v>
      </c>
    </row>
    <row r="1675" s="2" customFormat="1" ht="16.5" customHeight="1">
      <c r="A1675" s="39"/>
      <c r="B1675" s="40"/>
      <c r="C1675" s="219" t="s">
        <v>2350</v>
      </c>
      <c r="D1675" s="219" t="s">
        <v>156</v>
      </c>
      <c r="E1675" s="220" t="s">
        <v>2351</v>
      </c>
      <c r="F1675" s="221" t="s">
        <v>2352</v>
      </c>
      <c r="G1675" s="222" t="s">
        <v>2304</v>
      </c>
      <c r="H1675" s="223">
        <v>6</v>
      </c>
      <c r="I1675" s="224"/>
      <c r="J1675" s="225">
        <f>ROUND(I1675*H1675,2)</f>
        <v>0</v>
      </c>
      <c r="K1675" s="221" t="s">
        <v>1</v>
      </c>
      <c r="L1675" s="45"/>
      <c r="M1675" s="226" t="s">
        <v>1</v>
      </c>
      <c r="N1675" s="227" t="s">
        <v>43</v>
      </c>
      <c r="O1675" s="92"/>
      <c r="P1675" s="228">
        <f>O1675*H1675</f>
        <v>0</v>
      </c>
      <c r="Q1675" s="228">
        <v>0</v>
      </c>
      <c r="R1675" s="228">
        <f>Q1675*H1675</f>
        <v>0</v>
      </c>
      <c r="S1675" s="228">
        <v>0</v>
      </c>
      <c r="T1675" s="229">
        <f>S1675*H1675</f>
        <v>0</v>
      </c>
      <c r="U1675" s="39"/>
      <c r="V1675" s="39"/>
      <c r="W1675" s="39"/>
      <c r="X1675" s="39"/>
      <c r="Y1675" s="39"/>
      <c r="Z1675" s="39"/>
      <c r="AA1675" s="39"/>
      <c r="AB1675" s="39"/>
      <c r="AC1675" s="39"/>
      <c r="AD1675" s="39"/>
      <c r="AE1675" s="39"/>
      <c r="AR1675" s="230" t="s">
        <v>240</v>
      </c>
      <c r="AT1675" s="230" t="s">
        <v>156</v>
      </c>
      <c r="AU1675" s="230" t="s">
        <v>88</v>
      </c>
      <c r="AY1675" s="18" t="s">
        <v>153</v>
      </c>
      <c r="BE1675" s="231">
        <f>IF(N1675="základní",J1675,0)</f>
        <v>0</v>
      </c>
      <c r="BF1675" s="231">
        <f>IF(N1675="snížená",J1675,0)</f>
        <v>0</v>
      </c>
      <c r="BG1675" s="231">
        <f>IF(N1675="zákl. přenesená",J1675,0)</f>
        <v>0</v>
      </c>
      <c r="BH1675" s="231">
        <f>IF(N1675="sníž. přenesená",J1675,0)</f>
        <v>0</v>
      </c>
      <c r="BI1675" s="231">
        <f>IF(N1675="nulová",J1675,0)</f>
        <v>0</v>
      </c>
      <c r="BJ1675" s="18" t="s">
        <v>86</v>
      </c>
      <c r="BK1675" s="231">
        <f>ROUND(I1675*H1675,2)</f>
        <v>0</v>
      </c>
      <c r="BL1675" s="18" t="s">
        <v>240</v>
      </c>
      <c r="BM1675" s="230" t="s">
        <v>2353</v>
      </c>
    </row>
    <row r="1676" s="15" customFormat="1">
      <c r="A1676" s="15"/>
      <c r="B1676" s="258"/>
      <c r="C1676" s="259"/>
      <c r="D1676" s="234" t="s">
        <v>163</v>
      </c>
      <c r="E1676" s="260" t="s">
        <v>1</v>
      </c>
      <c r="F1676" s="261" t="s">
        <v>2354</v>
      </c>
      <c r="G1676" s="259"/>
      <c r="H1676" s="260" t="s">
        <v>1</v>
      </c>
      <c r="I1676" s="262"/>
      <c r="J1676" s="259"/>
      <c r="K1676" s="259"/>
      <c r="L1676" s="263"/>
      <c r="M1676" s="264"/>
      <c r="N1676" s="265"/>
      <c r="O1676" s="265"/>
      <c r="P1676" s="265"/>
      <c r="Q1676" s="265"/>
      <c r="R1676" s="265"/>
      <c r="S1676" s="265"/>
      <c r="T1676" s="266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T1676" s="267" t="s">
        <v>163</v>
      </c>
      <c r="AU1676" s="267" t="s">
        <v>88</v>
      </c>
      <c r="AV1676" s="15" t="s">
        <v>86</v>
      </c>
      <c r="AW1676" s="15" t="s">
        <v>35</v>
      </c>
      <c r="AX1676" s="15" t="s">
        <v>78</v>
      </c>
      <c r="AY1676" s="267" t="s">
        <v>153</v>
      </c>
    </row>
    <row r="1677" s="15" customFormat="1">
      <c r="A1677" s="15"/>
      <c r="B1677" s="258"/>
      <c r="C1677" s="259"/>
      <c r="D1677" s="234" t="s">
        <v>163</v>
      </c>
      <c r="E1677" s="260" t="s">
        <v>1</v>
      </c>
      <c r="F1677" s="261" t="s">
        <v>2355</v>
      </c>
      <c r="G1677" s="259"/>
      <c r="H1677" s="260" t="s">
        <v>1</v>
      </c>
      <c r="I1677" s="262"/>
      <c r="J1677" s="259"/>
      <c r="K1677" s="259"/>
      <c r="L1677" s="263"/>
      <c r="M1677" s="264"/>
      <c r="N1677" s="265"/>
      <c r="O1677" s="265"/>
      <c r="P1677" s="265"/>
      <c r="Q1677" s="265"/>
      <c r="R1677" s="265"/>
      <c r="S1677" s="265"/>
      <c r="T1677" s="266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T1677" s="267" t="s">
        <v>163</v>
      </c>
      <c r="AU1677" s="267" t="s">
        <v>88</v>
      </c>
      <c r="AV1677" s="15" t="s">
        <v>86</v>
      </c>
      <c r="AW1677" s="15" t="s">
        <v>35</v>
      </c>
      <c r="AX1677" s="15" t="s">
        <v>78</v>
      </c>
      <c r="AY1677" s="267" t="s">
        <v>153</v>
      </c>
    </row>
    <row r="1678" s="15" customFormat="1">
      <c r="A1678" s="15"/>
      <c r="B1678" s="258"/>
      <c r="C1678" s="259"/>
      <c r="D1678" s="234" t="s">
        <v>163</v>
      </c>
      <c r="E1678" s="260" t="s">
        <v>1</v>
      </c>
      <c r="F1678" s="261" t="s">
        <v>2356</v>
      </c>
      <c r="G1678" s="259"/>
      <c r="H1678" s="260" t="s">
        <v>1</v>
      </c>
      <c r="I1678" s="262"/>
      <c r="J1678" s="259"/>
      <c r="K1678" s="259"/>
      <c r="L1678" s="263"/>
      <c r="M1678" s="264"/>
      <c r="N1678" s="265"/>
      <c r="O1678" s="265"/>
      <c r="P1678" s="265"/>
      <c r="Q1678" s="265"/>
      <c r="R1678" s="265"/>
      <c r="S1678" s="265"/>
      <c r="T1678" s="266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T1678" s="267" t="s">
        <v>163</v>
      </c>
      <c r="AU1678" s="267" t="s">
        <v>88</v>
      </c>
      <c r="AV1678" s="15" t="s">
        <v>86</v>
      </c>
      <c r="AW1678" s="15" t="s">
        <v>35</v>
      </c>
      <c r="AX1678" s="15" t="s">
        <v>78</v>
      </c>
      <c r="AY1678" s="267" t="s">
        <v>153</v>
      </c>
    </row>
    <row r="1679" s="15" customFormat="1">
      <c r="A1679" s="15"/>
      <c r="B1679" s="258"/>
      <c r="C1679" s="259"/>
      <c r="D1679" s="234" t="s">
        <v>163</v>
      </c>
      <c r="E1679" s="260" t="s">
        <v>1</v>
      </c>
      <c r="F1679" s="261" t="s">
        <v>2357</v>
      </c>
      <c r="G1679" s="259"/>
      <c r="H1679" s="260" t="s">
        <v>1</v>
      </c>
      <c r="I1679" s="262"/>
      <c r="J1679" s="259"/>
      <c r="K1679" s="259"/>
      <c r="L1679" s="263"/>
      <c r="M1679" s="264"/>
      <c r="N1679" s="265"/>
      <c r="O1679" s="265"/>
      <c r="P1679" s="265"/>
      <c r="Q1679" s="265"/>
      <c r="R1679" s="265"/>
      <c r="S1679" s="265"/>
      <c r="T1679" s="266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T1679" s="267" t="s">
        <v>163</v>
      </c>
      <c r="AU1679" s="267" t="s">
        <v>88</v>
      </c>
      <c r="AV1679" s="15" t="s">
        <v>86</v>
      </c>
      <c r="AW1679" s="15" t="s">
        <v>35</v>
      </c>
      <c r="AX1679" s="15" t="s">
        <v>78</v>
      </c>
      <c r="AY1679" s="267" t="s">
        <v>153</v>
      </c>
    </row>
    <row r="1680" s="15" customFormat="1">
      <c r="A1680" s="15"/>
      <c r="B1680" s="258"/>
      <c r="C1680" s="259"/>
      <c r="D1680" s="234" t="s">
        <v>163</v>
      </c>
      <c r="E1680" s="260" t="s">
        <v>1</v>
      </c>
      <c r="F1680" s="261" t="s">
        <v>2358</v>
      </c>
      <c r="G1680" s="259"/>
      <c r="H1680" s="260" t="s">
        <v>1</v>
      </c>
      <c r="I1680" s="262"/>
      <c r="J1680" s="259"/>
      <c r="K1680" s="259"/>
      <c r="L1680" s="263"/>
      <c r="M1680" s="264"/>
      <c r="N1680" s="265"/>
      <c r="O1680" s="265"/>
      <c r="P1680" s="265"/>
      <c r="Q1680" s="265"/>
      <c r="R1680" s="265"/>
      <c r="S1680" s="265"/>
      <c r="T1680" s="266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T1680" s="267" t="s">
        <v>163</v>
      </c>
      <c r="AU1680" s="267" t="s">
        <v>88</v>
      </c>
      <c r="AV1680" s="15" t="s">
        <v>86</v>
      </c>
      <c r="AW1680" s="15" t="s">
        <v>35</v>
      </c>
      <c r="AX1680" s="15" t="s">
        <v>78</v>
      </c>
      <c r="AY1680" s="267" t="s">
        <v>153</v>
      </c>
    </row>
    <row r="1681" s="15" customFormat="1">
      <c r="A1681" s="15"/>
      <c r="B1681" s="258"/>
      <c r="C1681" s="259"/>
      <c r="D1681" s="234" t="s">
        <v>163</v>
      </c>
      <c r="E1681" s="260" t="s">
        <v>1</v>
      </c>
      <c r="F1681" s="261" t="s">
        <v>2359</v>
      </c>
      <c r="G1681" s="259"/>
      <c r="H1681" s="260" t="s">
        <v>1</v>
      </c>
      <c r="I1681" s="262"/>
      <c r="J1681" s="259"/>
      <c r="K1681" s="259"/>
      <c r="L1681" s="263"/>
      <c r="M1681" s="264"/>
      <c r="N1681" s="265"/>
      <c r="O1681" s="265"/>
      <c r="P1681" s="265"/>
      <c r="Q1681" s="265"/>
      <c r="R1681" s="265"/>
      <c r="S1681" s="265"/>
      <c r="T1681" s="266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67" t="s">
        <v>163</v>
      </c>
      <c r="AU1681" s="267" t="s">
        <v>88</v>
      </c>
      <c r="AV1681" s="15" t="s">
        <v>86</v>
      </c>
      <c r="AW1681" s="15" t="s">
        <v>35</v>
      </c>
      <c r="AX1681" s="15" t="s">
        <v>78</v>
      </c>
      <c r="AY1681" s="267" t="s">
        <v>153</v>
      </c>
    </row>
    <row r="1682" s="15" customFormat="1">
      <c r="A1682" s="15"/>
      <c r="B1682" s="258"/>
      <c r="C1682" s="259"/>
      <c r="D1682" s="234" t="s">
        <v>163</v>
      </c>
      <c r="E1682" s="260" t="s">
        <v>1</v>
      </c>
      <c r="F1682" s="261" t="s">
        <v>2360</v>
      </c>
      <c r="G1682" s="259"/>
      <c r="H1682" s="260" t="s">
        <v>1</v>
      </c>
      <c r="I1682" s="262"/>
      <c r="J1682" s="259"/>
      <c r="K1682" s="259"/>
      <c r="L1682" s="263"/>
      <c r="M1682" s="264"/>
      <c r="N1682" s="265"/>
      <c r="O1682" s="265"/>
      <c r="P1682" s="265"/>
      <c r="Q1682" s="265"/>
      <c r="R1682" s="265"/>
      <c r="S1682" s="265"/>
      <c r="T1682" s="266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T1682" s="267" t="s">
        <v>163</v>
      </c>
      <c r="AU1682" s="267" t="s">
        <v>88</v>
      </c>
      <c r="AV1682" s="15" t="s">
        <v>86</v>
      </c>
      <c r="AW1682" s="15" t="s">
        <v>35</v>
      </c>
      <c r="AX1682" s="15" t="s">
        <v>78</v>
      </c>
      <c r="AY1682" s="267" t="s">
        <v>153</v>
      </c>
    </row>
    <row r="1683" s="13" customFormat="1">
      <c r="A1683" s="13"/>
      <c r="B1683" s="232"/>
      <c r="C1683" s="233"/>
      <c r="D1683" s="234" t="s">
        <v>163</v>
      </c>
      <c r="E1683" s="235" t="s">
        <v>1</v>
      </c>
      <c r="F1683" s="236" t="s">
        <v>188</v>
      </c>
      <c r="G1683" s="233"/>
      <c r="H1683" s="237">
        <v>6</v>
      </c>
      <c r="I1683" s="238"/>
      <c r="J1683" s="233"/>
      <c r="K1683" s="233"/>
      <c r="L1683" s="239"/>
      <c r="M1683" s="240"/>
      <c r="N1683" s="241"/>
      <c r="O1683" s="241"/>
      <c r="P1683" s="241"/>
      <c r="Q1683" s="241"/>
      <c r="R1683" s="241"/>
      <c r="S1683" s="241"/>
      <c r="T1683" s="242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3" t="s">
        <v>163</v>
      </c>
      <c r="AU1683" s="243" t="s">
        <v>88</v>
      </c>
      <c r="AV1683" s="13" t="s">
        <v>88</v>
      </c>
      <c r="AW1683" s="13" t="s">
        <v>35</v>
      </c>
      <c r="AX1683" s="13" t="s">
        <v>86</v>
      </c>
      <c r="AY1683" s="243" t="s">
        <v>153</v>
      </c>
    </row>
    <row r="1684" s="2" customFormat="1" ht="16.5" customHeight="1">
      <c r="A1684" s="39"/>
      <c r="B1684" s="40"/>
      <c r="C1684" s="219" t="s">
        <v>2361</v>
      </c>
      <c r="D1684" s="219" t="s">
        <v>156</v>
      </c>
      <c r="E1684" s="220" t="s">
        <v>2362</v>
      </c>
      <c r="F1684" s="221" t="s">
        <v>2363</v>
      </c>
      <c r="G1684" s="222" t="s">
        <v>2304</v>
      </c>
      <c r="H1684" s="223">
        <v>4</v>
      </c>
      <c r="I1684" s="224"/>
      <c r="J1684" s="225">
        <f>ROUND(I1684*H1684,2)</f>
        <v>0</v>
      </c>
      <c r="K1684" s="221" t="s">
        <v>1</v>
      </c>
      <c r="L1684" s="45"/>
      <c r="M1684" s="226" t="s">
        <v>1</v>
      </c>
      <c r="N1684" s="227" t="s">
        <v>43</v>
      </c>
      <c r="O1684" s="92"/>
      <c r="P1684" s="228">
        <f>O1684*H1684</f>
        <v>0</v>
      </c>
      <c r="Q1684" s="228">
        <v>0</v>
      </c>
      <c r="R1684" s="228">
        <f>Q1684*H1684</f>
        <v>0</v>
      </c>
      <c r="S1684" s="228">
        <v>0</v>
      </c>
      <c r="T1684" s="229">
        <f>S1684*H1684</f>
        <v>0</v>
      </c>
      <c r="U1684" s="39"/>
      <c r="V1684" s="39"/>
      <c r="W1684" s="39"/>
      <c r="X1684" s="39"/>
      <c r="Y1684" s="39"/>
      <c r="Z1684" s="39"/>
      <c r="AA1684" s="39"/>
      <c r="AB1684" s="39"/>
      <c r="AC1684" s="39"/>
      <c r="AD1684" s="39"/>
      <c r="AE1684" s="39"/>
      <c r="AR1684" s="230" t="s">
        <v>240</v>
      </c>
      <c r="AT1684" s="230" t="s">
        <v>156</v>
      </c>
      <c r="AU1684" s="230" t="s">
        <v>88</v>
      </c>
      <c r="AY1684" s="18" t="s">
        <v>153</v>
      </c>
      <c r="BE1684" s="231">
        <f>IF(N1684="základní",J1684,0)</f>
        <v>0</v>
      </c>
      <c r="BF1684" s="231">
        <f>IF(N1684="snížená",J1684,0)</f>
        <v>0</v>
      </c>
      <c r="BG1684" s="231">
        <f>IF(N1684="zákl. přenesená",J1684,0)</f>
        <v>0</v>
      </c>
      <c r="BH1684" s="231">
        <f>IF(N1684="sníž. přenesená",J1684,0)</f>
        <v>0</v>
      </c>
      <c r="BI1684" s="231">
        <f>IF(N1684="nulová",J1684,0)</f>
        <v>0</v>
      </c>
      <c r="BJ1684" s="18" t="s">
        <v>86</v>
      </c>
      <c r="BK1684" s="231">
        <f>ROUND(I1684*H1684,2)</f>
        <v>0</v>
      </c>
      <c r="BL1684" s="18" t="s">
        <v>240</v>
      </c>
      <c r="BM1684" s="230" t="s">
        <v>2364</v>
      </c>
    </row>
    <row r="1685" s="15" customFormat="1">
      <c r="A1685" s="15"/>
      <c r="B1685" s="258"/>
      <c r="C1685" s="259"/>
      <c r="D1685" s="234" t="s">
        <v>163</v>
      </c>
      <c r="E1685" s="260" t="s">
        <v>1</v>
      </c>
      <c r="F1685" s="261" t="s">
        <v>2365</v>
      </c>
      <c r="G1685" s="259"/>
      <c r="H1685" s="260" t="s">
        <v>1</v>
      </c>
      <c r="I1685" s="262"/>
      <c r="J1685" s="259"/>
      <c r="K1685" s="259"/>
      <c r="L1685" s="263"/>
      <c r="M1685" s="264"/>
      <c r="N1685" s="265"/>
      <c r="O1685" s="265"/>
      <c r="P1685" s="265"/>
      <c r="Q1685" s="265"/>
      <c r="R1685" s="265"/>
      <c r="S1685" s="265"/>
      <c r="T1685" s="266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T1685" s="267" t="s">
        <v>163</v>
      </c>
      <c r="AU1685" s="267" t="s">
        <v>88</v>
      </c>
      <c r="AV1685" s="15" t="s">
        <v>86</v>
      </c>
      <c r="AW1685" s="15" t="s">
        <v>35</v>
      </c>
      <c r="AX1685" s="15" t="s">
        <v>78</v>
      </c>
      <c r="AY1685" s="267" t="s">
        <v>153</v>
      </c>
    </row>
    <row r="1686" s="15" customFormat="1">
      <c r="A1686" s="15"/>
      <c r="B1686" s="258"/>
      <c r="C1686" s="259"/>
      <c r="D1686" s="234" t="s">
        <v>163</v>
      </c>
      <c r="E1686" s="260" t="s">
        <v>1</v>
      </c>
      <c r="F1686" s="261" t="s">
        <v>2366</v>
      </c>
      <c r="G1686" s="259"/>
      <c r="H1686" s="260" t="s">
        <v>1</v>
      </c>
      <c r="I1686" s="262"/>
      <c r="J1686" s="259"/>
      <c r="K1686" s="259"/>
      <c r="L1686" s="263"/>
      <c r="M1686" s="264"/>
      <c r="N1686" s="265"/>
      <c r="O1686" s="265"/>
      <c r="P1686" s="265"/>
      <c r="Q1686" s="265"/>
      <c r="R1686" s="265"/>
      <c r="S1686" s="265"/>
      <c r="T1686" s="266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T1686" s="267" t="s">
        <v>163</v>
      </c>
      <c r="AU1686" s="267" t="s">
        <v>88</v>
      </c>
      <c r="AV1686" s="15" t="s">
        <v>86</v>
      </c>
      <c r="AW1686" s="15" t="s">
        <v>35</v>
      </c>
      <c r="AX1686" s="15" t="s">
        <v>78</v>
      </c>
      <c r="AY1686" s="267" t="s">
        <v>153</v>
      </c>
    </row>
    <row r="1687" s="15" customFormat="1">
      <c r="A1687" s="15"/>
      <c r="B1687" s="258"/>
      <c r="C1687" s="259"/>
      <c r="D1687" s="234" t="s">
        <v>163</v>
      </c>
      <c r="E1687" s="260" t="s">
        <v>1</v>
      </c>
      <c r="F1687" s="261" t="s">
        <v>2356</v>
      </c>
      <c r="G1687" s="259"/>
      <c r="H1687" s="260" t="s">
        <v>1</v>
      </c>
      <c r="I1687" s="262"/>
      <c r="J1687" s="259"/>
      <c r="K1687" s="259"/>
      <c r="L1687" s="263"/>
      <c r="M1687" s="264"/>
      <c r="N1687" s="265"/>
      <c r="O1687" s="265"/>
      <c r="P1687" s="265"/>
      <c r="Q1687" s="265"/>
      <c r="R1687" s="265"/>
      <c r="S1687" s="265"/>
      <c r="T1687" s="266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T1687" s="267" t="s">
        <v>163</v>
      </c>
      <c r="AU1687" s="267" t="s">
        <v>88</v>
      </c>
      <c r="AV1687" s="15" t="s">
        <v>86</v>
      </c>
      <c r="AW1687" s="15" t="s">
        <v>35</v>
      </c>
      <c r="AX1687" s="15" t="s">
        <v>78</v>
      </c>
      <c r="AY1687" s="267" t="s">
        <v>153</v>
      </c>
    </row>
    <row r="1688" s="15" customFormat="1">
      <c r="A1688" s="15"/>
      <c r="B1688" s="258"/>
      <c r="C1688" s="259"/>
      <c r="D1688" s="234" t="s">
        <v>163</v>
      </c>
      <c r="E1688" s="260" t="s">
        <v>1</v>
      </c>
      <c r="F1688" s="261" t="s">
        <v>2357</v>
      </c>
      <c r="G1688" s="259"/>
      <c r="H1688" s="260" t="s">
        <v>1</v>
      </c>
      <c r="I1688" s="262"/>
      <c r="J1688" s="259"/>
      <c r="K1688" s="259"/>
      <c r="L1688" s="263"/>
      <c r="M1688" s="264"/>
      <c r="N1688" s="265"/>
      <c r="O1688" s="265"/>
      <c r="P1688" s="265"/>
      <c r="Q1688" s="265"/>
      <c r="R1688" s="265"/>
      <c r="S1688" s="265"/>
      <c r="T1688" s="266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67" t="s">
        <v>163</v>
      </c>
      <c r="AU1688" s="267" t="s">
        <v>88</v>
      </c>
      <c r="AV1688" s="15" t="s">
        <v>86</v>
      </c>
      <c r="AW1688" s="15" t="s">
        <v>35</v>
      </c>
      <c r="AX1688" s="15" t="s">
        <v>78</v>
      </c>
      <c r="AY1688" s="267" t="s">
        <v>153</v>
      </c>
    </row>
    <row r="1689" s="15" customFormat="1">
      <c r="A1689" s="15"/>
      <c r="B1689" s="258"/>
      <c r="C1689" s="259"/>
      <c r="D1689" s="234" t="s">
        <v>163</v>
      </c>
      <c r="E1689" s="260" t="s">
        <v>1</v>
      </c>
      <c r="F1689" s="261" t="s">
        <v>2358</v>
      </c>
      <c r="G1689" s="259"/>
      <c r="H1689" s="260" t="s">
        <v>1</v>
      </c>
      <c r="I1689" s="262"/>
      <c r="J1689" s="259"/>
      <c r="K1689" s="259"/>
      <c r="L1689" s="263"/>
      <c r="M1689" s="264"/>
      <c r="N1689" s="265"/>
      <c r="O1689" s="265"/>
      <c r="P1689" s="265"/>
      <c r="Q1689" s="265"/>
      <c r="R1689" s="265"/>
      <c r="S1689" s="265"/>
      <c r="T1689" s="266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T1689" s="267" t="s">
        <v>163</v>
      </c>
      <c r="AU1689" s="267" t="s">
        <v>88</v>
      </c>
      <c r="AV1689" s="15" t="s">
        <v>86</v>
      </c>
      <c r="AW1689" s="15" t="s">
        <v>35</v>
      </c>
      <c r="AX1689" s="15" t="s">
        <v>78</v>
      </c>
      <c r="AY1689" s="267" t="s">
        <v>153</v>
      </c>
    </row>
    <row r="1690" s="15" customFormat="1">
      <c r="A1690" s="15"/>
      <c r="B1690" s="258"/>
      <c r="C1690" s="259"/>
      <c r="D1690" s="234" t="s">
        <v>163</v>
      </c>
      <c r="E1690" s="260" t="s">
        <v>1</v>
      </c>
      <c r="F1690" s="261" t="s">
        <v>2359</v>
      </c>
      <c r="G1690" s="259"/>
      <c r="H1690" s="260" t="s">
        <v>1</v>
      </c>
      <c r="I1690" s="262"/>
      <c r="J1690" s="259"/>
      <c r="K1690" s="259"/>
      <c r="L1690" s="263"/>
      <c r="M1690" s="264"/>
      <c r="N1690" s="265"/>
      <c r="O1690" s="265"/>
      <c r="P1690" s="265"/>
      <c r="Q1690" s="265"/>
      <c r="R1690" s="265"/>
      <c r="S1690" s="265"/>
      <c r="T1690" s="266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T1690" s="267" t="s">
        <v>163</v>
      </c>
      <c r="AU1690" s="267" t="s">
        <v>88</v>
      </c>
      <c r="AV1690" s="15" t="s">
        <v>86</v>
      </c>
      <c r="AW1690" s="15" t="s">
        <v>35</v>
      </c>
      <c r="AX1690" s="15" t="s">
        <v>78</v>
      </c>
      <c r="AY1690" s="267" t="s">
        <v>153</v>
      </c>
    </row>
    <row r="1691" s="15" customFormat="1">
      <c r="A1691" s="15"/>
      <c r="B1691" s="258"/>
      <c r="C1691" s="259"/>
      <c r="D1691" s="234" t="s">
        <v>163</v>
      </c>
      <c r="E1691" s="260" t="s">
        <v>1</v>
      </c>
      <c r="F1691" s="261" t="s">
        <v>2367</v>
      </c>
      <c r="G1691" s="259"/>
      <c r="H1691" s="260" t="s">
        <v>1</v>
      </c>
      <c r="I1691" s="262"/>
      <c r="J1691" s="259"/>
      <c r="K1691" s="259"/>
      <c r="L1691" s="263"/>
      <c r="M1691" s="264"/>
      <c r="N1691" s="265"/>
      <c r="O1691" s="265"/>
      <c r="P1691" s="265"/>
      <c r="Q1691" s="265"/>
      <c r="R1691" s="265"/>
      <c r="S1691" s="265"/>
      <c r="T1691" s="266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T1691" s="267" t="s">
        <v>163</v>
      </c>
      <c r="AU1691" s="267" t="s">
        <v>88</v>
      </c>
      <c r="AV1691" s="15" t="s">
        <v>86</v>
      </c>
      <c r="AW1691" s="15" t="s">
        <v>35</v>
      </c>
      <c r="AX1691" s="15" t="s">
        <v>78</v>
      </c>
      <c r="AY1691" s="267" t="s">
        <v>153</v>
      </c>
    </row>
    <row r="1692" s="13" customFormat="1">
      <c r="A1692" s="13"/>
      <c r="B1692" s="232"/>
      <c r="C1692" s="233"/>
      <c r="D1692" s="234" t="s">
        <v>163</v>
      </c>
      <c r="E1692" s="235" t="s">
        <v>1</v>
      </c>
      <c r="F1692" s="236" t="s">
        <v>161</v>
      </c>
      <c r="G1692" s="233"/>
      <c r="H1692" s="237">
        <v>4</v>
      </c>
      <c r="I1692" s="238"/>
      <c r="J1692" s="233"/>
      <c r="K1692" s="233"/>
      <c r="L1692" s="239"/>
      <c r="M1692" s="240"/>
      <c r="N1692" s="241"/>
      <c r="O1692" s="241"/>
      <c r="P1692" s="241"/>
      <c r="Q1692" s="241"/>
      <c r="R1692" s="241"/>
      <c r="S1692" s="241"/>
      <c r="T1692" s="242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3" t="s">
        <v>163</v>
      </c>
      <c r="AU1692" s="243" t="s">
        <v>88</v>
      </c>
      <c r="AV1692" s="13" t="s">
        <v>88</v>
      </c>
      <c r="AW1692" s="13" t="s">
        <v>35</v>
      </c>
      <c r="AX1692" s="13" t="s">
        <v>86</v>
      </c>
      <c r="AY1692" s="243" t="s">
        <v>153</v>
      </c>
    </row>
    <row r="1693" s="2" customFormat="1" ht="16.5" customHeight="1">
      <c r="A1693" s="39"/>
      <c r="B1693" s="40"/>
      <c r="C1693" s="219" t="s">
        <v>2368</v>
      </c>
      <c r="D1693" s="219" t="s">
        <v>156</v>
      </c>
      <c r="E1693" s="220" t="s">
        <v>2369</v>
      </c>
      <c r="F1693" s="221" t="s">
        <v>2370</v>
      </c>
      <c r="G1693" s="222" t="s">
        <v>2304</v>
      </c>
      <c r="H1693" s="223">
        <v>1</v>
      </c>
      <c r="I1693" s="224"/>
      <c r="J1693" s="225">
        <f>ROUND(I1693*H1693,2)</f>
        <v>0</v>
      </c>
      <c r="K1693" s="221" t="s">
        <v>1</v>
      </c>
      <c r="L1693" s="45"/>
      <c r="M1693" s="226" t="s">
        <v>1</v>
      </c>
      <c r="N1693" s="227" t="s">
        <v>43</v>
      </c>
      <c r="O1693" s="92"/>
      <c r="P1693" s="228">
        <f>O1693*H1693</f>
        <v>0</v>
      </c>
      <c r="Q1693" s="228">
        <v>0</v>
      </c>
      <c r="R1693" s="228">
        <f>Q1693*H1693</f>
        <v>0</v>
      </c>
      <c r="S1693" s="228">
        <v>0</v>
      </c>
      <c r="T1693" s="229">
        <f>S1693*H1693</f>
        <v>0</v>
      </c>
      <c r="U1693" s="39"/>
      <c r="V1693" s="39"/>
      <c r="W1693" s="39"/>
      <c r="X1693" s="39"/>
      <c r="Y1693" s="39"/>
      <c r="Z1693" s="39"/>
      <c r="AA1693" s="39"/>
      <c r="AB1693" s="39"/>
      <c r="AC1693" s="39"/>
      <c r="AD1693" s="39"/>
      <c r="AE1693" s="39"/>
      <c r="AR1693" s="230" t="s">
        <v>240</v>
      </c>
      <c r="AT1693" s="230" t="s">
        <v>156</v>
      </c>
      <c r="AU1693" s="230" t="s">
        <v>88</v>
      </c>
      <c r="AY1693" s="18" t="s">
        <v>153</v>
      </c>
      <c r="BE1693" s="231">
        <f>IF(N1693="základní",J1693,0)</f>
        <v>0</v>
      </c>
      <c r="BF1693" s="231">
        <f>IF(N1693="snížená",J1693,0)</f>
        <v>0</v>
      </c>
      <c r="BG1693" s="231">
        <f>IF(N1693="zákl. přenesená",J1693,0)</f>
        <v>0</v>
      </c>
      <c r="BH1693" s="231">
        <f>IF(N1693="sníž. přenesená",J1693,0)</f>
        <v>0</v>
      </c>
      <c r="BI1693" s="231">
        <f>IF(N1693="nulová",J1693,0)</f>
        <v>0</v>
      </c>
      <c r="BJ1693" s="18" t="s">
        <v>86</v>
      </c>
      <c r="BK1693" s="231">
        <f>ROUND(I1693*H1693,2)</f>
        <v>0</v>
      </c>
      <c r="BL1693" s="18" t="s">
        <v>240</v>
      </c>
      <c r="BM1693" s="230" t="s">
        <v>2371</v>
      </c>
    </row>
    <row r="1694" s="15" customFormat="1">
      <c r="A1694" s="15"/>
      <c r="B1694" s="258"/>
      <c r="C1694" s="259"/>
      <c r="D1694" s="234" t="s">
        <v>163</v>
      </c>
      <c r="E1694" s="260" t="s">
        <v>1</v>
      </c>
      <c r="F1694" s="261" t="s">
        <v>2372</v>
      </c>
      <c r="G1694" s="259"/>
      <c r="H1694" s="260" t="s">
        <v>1</v>
      </c>
      <c r="I1694" s="262"/>
      <c r="J1694" s="259"/>
      <c r="K1694" s="259"/>
      <c r="L1694" s="263"/>
      <c r="M1694" s="264"/>
      <c r="N1694" s="265"/>
      <c r="O1694" s="265"/>
      <c r="P1694" s="265"/>
      <c r="Q1694" s="265"/>
      <c r="R1694" s="265"/>
      <c r="S1694" s="265"/>
      <c r="T1694" s="266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T1694" s="267" t="s">
        <v>163</v>
      </c>
      <c r="AU1694" s="267" t="s">
        <v>88</v>
      </c>
      <c r="AV1694" s="15" t="s">
        <v>86</v>
      </c>
      <c r="AW1694" s="15" t="s">
        <v>35</v>
      </c>
      <c r="AX1694" s="15" t="s">
        <v>78</v>
      </c>
      <c r="AY1694" s="267" t="s">
        <v>153</v>
      </c>
    </row>
    <row r="1695" s="15" customFormat="1">
      <c r="A1695" s="15"/>
      <c r="B1695" s="258"/>
      <c r="C1695" s="259"/>
      <c r="D1695" s="234" t="s">
        <v>163</v>
      </c>
      <c r="E1695" s="260" t="s">
        <v>1</v>
      </c>
      <c r="F1695" s="261" t="s">
        <v>2373</v>
      </c>
      <c r="G1695" s="259"/>
      <c r="H1695" s="260" t="s">
        <v>1</v>
      </c>
      <c r="I1695" s="262"/>
      <c r="J1695" s="259"/>
      <c r="K1695" s="259"/>
      <c r="L1695" s="263"/>
      <c r="M1695" s="264"/>
      <c r="N1695" s="265"/>
      <c r="O1695" s="265"/>
      <c r="P1695" s="265"/>
      <c r="Q1695" s="265"/>
      <c r="R1695" s="265"/>
      <c r="S1695" s="265"/>
      <c r="T1695" s="266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67" t="s">
        <v>163</v>
      </c>
      <c r="AU1695" s="267" t="s">
        <v>88</v>
      </c>
      <c r="AV1695" s="15" t="s">
        <v>86</v>
      </c>
      <c r="AW1695" s="15" t="s">
        <v>35</v>
      </c>
      <c r="AX1695" s="15" t="s">
        <v>78</v>
      </c>
      <c r="AY1695" s="267" t="s">
        <v>153</v>
      </c>
    </row>
    <row r="1696" s="15" customFormat="1">
      <c r="A1696" s="15"/>
      <c r="B1696" s="258"/>
      <c r="C1696" s="259"/>
      <c r="D1696" s="234" t="s">
        <v>163</v>
      </c>
      <c r="E1696" s="260" t="s">
        <v>1</v>
      </c>
      <c r="F1696" s="261" t="s">
        <v>2374</v>
      </c>
      <c r="G1696" s="259"/>
      <c r="H1696" s="260" t="s">
        <v>1</v>
      </c>
      <c r="I1696" s="262"/>
      <c r="J1696" s="259"/>
      <c r="K1696" s="259"/>
      <c r="L1696" s="263"/>
      <c r="M1696" s="264"/>
      <c r="N1696" s="265"/>
      <c r="O1696" s="265"/>
      <c r="P1696" s="265"/>
      <c r="Q1696" s="265"/>
      <c r="R1696" s="265"/>
      <c r="S1696" s="265"/>
      <c r="T1696" s="266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T1696" s="267" t="s">
        <v>163</v>
      </c>
      <c r="AU1696" s="267" t="s">
        <v>88</v>
      </c>
      <c r="AV1696" s="15" t="s">
        <v>86</v>
      </c>
      <c r="AW1696" s="15" t="s">
        <v>35</v>
      </c>
      <c r="AX1696" s="15" t="s">
        <v>78</v>
      </c>
      <c r="AY1696" s="267" t="s">
        <v>153</v>
      </c>
    </row>
    <row r="1697" s="15" customFormat="1">
      <c r="A1697" s="15"/>
      <c r="B1697" s="258"/>
      <c r="C1697" s="259"/>
      <c r="D1697" s="234" t="s">
        <v>163</v>
      </c>
      <c r="E1697" s="260" t="s">
        <v>1</v>
      </c>
      <c r="F1697" s="261" t="s">
        <v>2375</v>
      </c>
      <c r="G1697" s="259"/>
      <c r="H1697" s="260" t="s">
        <v>1</v>
      </c>
      <c r="I1697" s="262"/>
      <c r="J1697" s="259"/>
      <c r="K1697" s="259"/>
      <c r="L1697" s="263"/>
      <c r="M1697" s="264"/>
      <c r="N1697" s="265"/>
      <c r="O1697" s="265"/>
      <c r="P1697" s="265"/>
      <c r="Q1697" s="265"/>
      <c r="R1697" s="265"/>
      <c r="S1697" s="265"/>
      <c r="T1697" s="266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T1697" s="267" t="s">
        <v>163</v>
      </c>
      <c r="AU1697" s="267" t="s">
        <v>88</v>
      </c>
      <c r="AV1697" s="15" t="s">
        <v>86</v>
      </c>
      <c r="AW1697" s="15" t="s">
        <v>35</v>
      </c>
      <c r="AX1697" s="15" t="s">
        <v>78</v>
      </c>
      <c r="AY1697" s="267" t="s">
        <v>153</v>
      </c>
    </row>
    <row r="1698" s="15" customFormat="1">
      <c r="A1698" s="15"/>
      <c r="B1698" s="258"/>
      <c r="C1698" s="259"/>
      <c r="D1698" s="234" t="s">
        <v>163</v>
      </c>
      <c r="E1698" s="260" t="s">
        <v>1</v>
      </c>
      <c r="F1698" s="261" t="s">
        <v>2376</v>
      </c>
      <c r="G1698" s="259"/>
      <c r="H1698" s="260" t="s">
        <v>1</v>
      </c>
      <c r="I1698" s="262"/>
      <c r="J1698" s="259"/>
      <c r="K1698" s="259"/>
      <c r="L1698" s="263"/>
      <c r="M1698" s="264"/>
      <c r="N1698" s="265"/>
      <c r="O1698" s="265"/>
      <c r="P1698" s="265"/>
      <c r="Q1698" s="265"/>
      <c r="R1698" s="265"/>
      <c r="S1698" s="265"/>
      <c r="T1698" s="266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T1698" s="267" t="s">
        <v>163</v>
      </c>
      <c r="AU1698" s="267" t="s">
        <v>88</v>
      </c>
      <c r="AV1698" s="15" t="s">
        <v>86</v>
      </c>
      <c r="AW1698" s="15" t="s">
        <v>35</v>
      </c>
      <c r="AX1698" s="15" t="s">
        <v>78</v>
      </c>
      <c r="AY1698" s="267" t="s">
        <v>153</v>
      </c>
    </row>
    <row r="1699" s="15" customFormat="1">
      <c r="A1699" s="15"/>
      <c r="B1699" s="258"/>
      <c r="C1699" s="259"/>
      <c r="D1699" s="234" t="s">
        <v>163</v>
      </c>
      <c r="E1699" s="260" t="s">
        <v>1</v>
      </c>
      <c r="F1699" s="261" t="s">
        <v>2326</v>
      </c>
      <c r="G1699" s="259"/>
      <c r="H1699" s="260" t="s">
        <v>1</v>
      </c>
      <c r="I1699" s="262"/>
      <c r="J1699" s="259"/>
      <c r="K1699" s="259"/>
      <c r="L1699" s="263"/>
      <c r="M1699" s="264"/>
      <c r="N1699" s="265"/>
      <c r="O1699" s="265"/>
      <c r="P1699" s="265"/>
      <c r="Q1699" s="265"/>
      <c r="R1699" s="265"/>
      <c r="S1699" s="265"/>
      <c r="T1699" s="266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T1699" s="267" t="s">
        <v>163</v>
      </c>
      <c r="AU1699" s="267" t="s">
        <v>88</v>
      </c>
      <c r="AV1699" s="15" t="s">
        <v>86</v>
      </c>
      <c r="AW1699" s="15" t="s">
        <v>35</v>
      </c>
      <c r="AX1699" s="15" t="s">
        <v>78</v>
      </c>
      <c r="AY1699" s="267" t="s">
        <v>153</v>
      </c>
    </row>
    <row r="1700" s="13" customFormat="1">
      <c r="A1700" s="13"/>
      <c r="B1700" s="232"/>
      <c r="C1700" s="233"/>
      <c r="D1700" s="234" t="s">
        <v>163</v>
      </c>
      <c r="E1700" s="235" t="s">
        <v>1</v>
      </c>
      <c r="F1700" s="236" t="s">
        <v>86</v>
      </c>
      <c r="G1700" s="233"/>
      <c r="H1700" s="237">
        <v>1</v>
      </c>
      <c r="I1700" s="238"/>
      <c r="J1700" s="233"/>
      <c r="K1700" s="233"/>
      <c r="L1700" s="239"/>
      <c r="M1700" s="240"/>
      <c r="N1700" s="241"/>
      <c r="O1700" s="241"/>
      <c r="P1700" s="241"/>
      <c r="Q1700" s="241"/>
      <c r="R1700" s="241"/>
      <c r="S1700" s="241"/>
      <c r="T1700" s="242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3" t="s">
        <v>163</v>
      </c>
      <c r="AU1700" s="243" t="s">
        <v>88</v>
      </c>
      <c r="AV1700" s="13" t="s">
        <v>88</v>
      </c>
      <c r="AW1700" s="13" t="s">
        <v>35</v>
      </c>
      <c r="AX1700" s="13" t="s">
        <v>86</v>
      </c>
      <c r="AY1700" s="243" t="s">
        <v>153</v>
      </c>
    </row>
    <row r="1701" s="2" customFormat="1" ht="16.5" customHeight="1">
      <c r="A1701" s="39"/>
      <c r="B1701" s="40"/>
      <c r="C1701" s="219" t="s">
        <v>2377</v>
      </c>
      <c r="D1701" s="219" t="s">
        <v>156</v>
      </c>
      <c r="E1701" s="220" t="s">
        <v>2378</v>
      </c>
      <c r="F1701" s="221" t="s">
        <v>2379</v>
      </c>
      <c r="G1701" s="222" t="s">
        <v>243</v>
      </c>
      <c r="H1701" s="223">
        <v>1</v>
      </c>
      <c r="I1701" s="224"/>
      <c r="J1701" s="225">
        <f>ROUND(I1701*H1701,2)</f>
        <v>0</v>
      </c>
      <c r="K1701" s="221" t="s">
        <v>1</v>
      </c>
      <c r="L1701" s="45"/>
      <c r="M1701" s="226" t="s">
        <v>1</v>
      </c>
      <c r="N1701" s="227" t="s">
        <v>43</v>
      </c>
      <c r="O1701" s="92"/>
      <c r="P1701" s="228">
        <f>O1701*H1701</f>
        <v>0</v>
      </c>
      <c r="Q1701" s="228">
        <v>0</v>
      </c>
      <c r="R1701" s="228">
        <f>Q1701*H1701</f>
        <v>0</v>
      </c>
      <c r="S1701" s="228">
        <v>0</v>
      </c>
      <c r="T1701" s="229">
        <f>S1701*H1701</f>
        <v>0</v>
      </c>
      <c r="U1701" s="39"/>
      <c r="V1701" s="39"/>
      <c r="W1701" s="39"/>
      <c r="X1701" s="39"/>
      <c r="Y1701" s="39"/>
      <c r="Z1701" s="39"/>
      <c r="AA1701" s="39"/>
      <c r="AB1701" s="39"/>
      <c r="AC1701" s="39"/>
      <c r="AD1701" s="39"/>
      <c r="AE1701" s="39"/>
      <c r="AR1701" s="230" t="s">
        <v>240</v>
      </c>
      <c r="AT1701" s="230" t="s">
        <v>156</v>
      </c>
      <c r="AU1701" s="230" t="s">
        <v>88</v>
      </c>
      <c r="AY1701" s="18" t="s">
        <v>153</v>
      </c>
      <c r="BE1701" s="231">
        <f>IF(N1701="základní",J1701,0)</f>
        <v>0</v>
      </c>
      <c r="BF1701" s="231">
        <f>IF(N1701="snížená",J1701,0)</f>
        <v>0</v>
      </c>
      <c r="BG1701" s="231">
        <f>IF(N1701="zákl. přenesená",J1701,0)</f>
        <v>0</v>
      </c>
      <c r="BH1701" s="231">
        <f>IF(N1701="sníž. přenesená",J1701,0)</f>
        <v>0</v>
      </c>
      <c r="BI1701" s="231">
        <f>IF(N1701="nulová",J1701,0)</f>
        <v>0</v>
      </c>
      <c r="BJ1701" s="18" t="s">
        <v>86</v>
      </c>
      <c r="BK1701" s="231">
        <f>ROUND(I1701*H1701,2)</f>
        <v>0</v>
      </c>
      <c r="BL1701" s="18" t="s">
        <v>240</v>
      </c>
      <c r="BM1701" s="230" t="s">
        <v>2380</v>
      </c>
    </row>
    <row r="1702" s="15" customFormat="1">
      <c r="A1702" s="15"/>
      <c r="B1702" s="258"/>
      <c r="C1702" s="259"/>
      <c r="D1702" s="234" t="s">
        <v>163</v>
      </c>
      <c r="E1702" s="260" t="s">
        <v>1</v>
      </c>
      <c r="F1702" s="261" t="s">
        <v>2381</v>
      </c>
      <c r="G1702" s="259"/>
      <c r="H1702" s="260" t="s">
        <v>1</v>
      </c>
      <c r="I1702" s="262"/>
      <c r="J1702" s="259"/>
      <c r="K1702" s="259"/>
      <c r="L1702" s="263"/>
      <c r="M1702" s="264"/>
      <c r="N1702" s="265"/>
      <c r="O1702" s="265"/>
      <c r="P1702" s="265"/>
      <c r="Q1702" s="265"/>
      <c r="R1702" s="265"/>
      <c r="S1702" s="265"/>
      <c r="T1702" s="266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67" t="s">
        <v>163</v>
      </c>
      <c r="AU1702" s="267" t="s">
        <v>88</v>
      </c>
      <c r="AV1702" s="15" t="s">
        <v>86</v>
      </c>
      <c r="AW1702" s="15" t="s">
        <v>35</v>
      </c>
      <c r="AX1702" s="15" t="s">
        <v>78</v>
      </c>
      <c r="AY1702" s="267" t="s">
        <v>153</v>
      </c>
    </row>
    <row r="1703" s="15" customFormat="1">
      <c r="A1703" s="15"/>
      <c r="B1703" s="258"/>
      <c r="C1703" s="259"/>
      <c r="D1703" s="234" t="s">
        <v>163</v>
      </c>
      <c r="E1703" s="260" t="s">
        <v>1</v>
      </c>
      <c r="F1703" s="261" t="s">
        <v>2382</v>
      </c>
      <c r="G1703" s="259"/>
      <c r="H1703" s="260" t="s">
        <v>1</v>
      </c>
      <c r="I1703" s="262"/>
      <c r="J1703" s="259"/>
      <c r="K1703" s="259"/>
      <c r="L1703" s="263"/>
      <c r="M1703" s="264"/>
      <c r="N1703" s="265"/>
      <c r="O1703" s="265"/>
      <c r="P1703" s="265"/>
      <c r="Q1703" s="265"/>
      <c r="R1703" s="265"/>
      <c r="S1703" s="265"/>
      <c r="T1703" s="266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T1703" s="267" t="s">
        <v>163</v>
      </c>
      <c r="AU1703" s="267" t="s">
        <v>88</v>
      </c>
      <c r="AV1703" s="15" t="s">
        <v>86</v>
      </c>
      <c r="AW1703" s="15" t="s">
        <v>35</v>
      </c>
      <c r="AX1703" s="15" t="s">
        <v>78</v>
      </c>
      <c r="AY1703" s="267" t="s">
        <v>153</v>
      </c>
    </row>
    <row r="1704" s="15" customFormat="1">
      <c r="A1704" s="15"/>
      <c r="B1704" s="258"/>
      <c r="C1704" s="259"/>
      <c r="D1704" s="234" t="s">
        <v>163</v>
      </c>
      <c r="E1704" s="260" t="s">
        <v>1</v>
      </c>
      <c r="F1704" s="261" t="s">
        <v>2383</v>
      </c>
      <c r="G1704" s="259"/>
      <c r="H1704" s="260" t="s">
        <v>1</v>
      </c>
      <c r="I1704" s="262"/>
      <c r="J1704" s="259"/>
      <c r="K1704" s="259"/>
      <c r="L1704" s="263"/>
      <c r="M1704" s="264"/>
      <c r="N1704" s="265"/>
      <c r="O1704" s="265"/>
      <c r="P1704" s="265"/>
      <c r="Q1704" s="265"/>
      <c r="R1704" s="265"/>
      <c r="S1704" s="265"/>
      <c r="T1704" s="266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T1704" s="267" t="s">
        <v>163</v>
      </c>
      <c r="AU1704" s="267" t="s">
        <v>88</v>
      </c>
      <c r="AV1704" s="15" t="s">
        <v>86</v>
      </c>
      <c r="AW1704" s="15" t="s">
        <v>35</v>
      </c>
      <c r="AX1704" s="15" t="s">
        <v>78</v>
      </c>
      <c r="AY1704" s="267" t="s">
        <v>153</v>
      </c>
    </row>
    <row r="1705" s="15" customFormat="1">
      <c r="A1705" s="15"/>
      <c r="B1705" s="258"/>
      <c r="C1705" s="259"/>
      <c r="D1705" s="234" t="s">
        <v>163</v>
      </c>
      <c r="E1705" s="260" t="s">
        <v>1</v>
      </c>
      <c r="F1705" s="261" t="s">
        <v>2384</v>
      </c>
      <c r="G1705" s="259"/>
      <c r="H1705" s="260" t="s">
        <v>1</v>
      </c>
      <c r="I1705" s="262"/>
      <c r="J1705" s="259"/>
      <c r="K1705" s="259"/>
      <c r="L1705" s="263"/>
      <c r="M1705" s="264"/>
      <c r="N1705" s="265"/>
      <c r="O1705" s="265"/>
      <c r="P1705" s="265"/>
      <c r="Q1705" s="265"/>
      <c r="R1705" s="265"/>
      <c r="S1705" s="265"/>
      <c r="T1705" s="266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T1705" s="267" t="s">
        <v>163</v>
      </c>
      <c r="AU1705" s="267" t="s">
        <v>88</v>
      </c>
      <c r="AV1705" s="15" t="s">
        <v>86</v>
      </c>
      <c r="AW1705" s="15" t="s">
        <v>35</v>
      </c>
      <c r="AX1705" s="15" t="s">
        <v>78</v>
      </c>
      <c r="AY1705" s="267" t="s">
        <v>153</v>
      </c>
    </row>
    <row r="1706" s="15" customFormat="1">
      <c r="A1706" s="15"/>
      <c r="B1706" s="258"/>
      <c r="C1706" s="259"/>
      <c r="D1706" s="234" t="s">
        <v>163</v>
      </c>
      <c r="E1706" s="260" t="s">
        <v>1</v>
      </c>
      <c r="F1706" s="261" t="s">
        <v>2385</v>
      </c>
      <c r="G1706" s="259"/>
      <c r="H1706" s="260" t="s">
        <v>1</v>
      </c>
      <c r="I1706" s="262"/>
      <c r="J1706" s="259"/>
      <c r="K1706" s="259"/>
      <c r="L1706" s="263"/>
      <c r="M1706" s="264"/>
      <c r="N1706" s="265"/>
      <c r="O1706" s="265"/>
      <c r="P1706" s="265"/>
      <c r="Q1706" s="265"/>
      <c r="R1706" s="265"/>
      <c r="S1706" s="265"/>
      <c r="T1706" s="266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T1706" s="267" t="s">
        <v>163</v>
      </c>
      <c r="AU1706" s="267" t="s">
        <v>88</v>
      </c>
      <c r="AV1706" s="15" t="s">
        <v>86</v>
      </c>
      <c r="AW1706" s="15" t="s">
        <v>35</v>
      </c>
      <c r="AX1706" s="15" t="s">
        <v>78</v>
      </c>
      <c r="AY1706" s="267" t="s">
        <v>153</v>
      </c>
    </row>
    <row r="1707" s="15" customFormat="1">
      <c r="A1707" s="15"/>
      <c r="B1707" s="258"/>
      <c r="C1707" s="259"/>
      <c r="D1707" s="234" t="s">
        <v>163</v>
      </c>
      <c r="E1707" s="260" t="s">
        <v>1</v>
      </c>
      <c r="F1707" s="261" t="s">
        <v>2376</v>
      </c>
      <c r="G1707" s="259"/>
      <c r="H1707" s="260" t="s">
        <v>1</v>
      </c>
      <c r="I1707" s="262"/>
      <c r="J1707" s="259"/>
      <c r="K1707" s="259"/>
      <c r="L1707" s="263"/>
      <c r="M1707" s="264"/>
      <c r="N1707" s="265"/>
      <c r="O1707" s="265"/>
      <c r="P1707" s="265"/>
      <c r="Q1707" s="265"/>
      <c r="R1707" s="265"/>
      <c r="S1707" s="265"/>
      <c r="T1707" s="266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T1707" s="267" t="s">
        <v>163</v>
      </c>
      <c r="AU1707" s="267" t="s">
        <v>88</v>
      </c>
      <c r="AV1707" s="15" t="s">
        <v>86</v>
      </c>
      <c r="AW1707" s="15" t="s">
        <v>35</v>
      </c>
      <c r="AX1707" s="15" t="s">
        <v>78</v>
      </c>
      <c r="AY1707" s="267" t="s">
        <v>153</v>
      </c>
    </row>
    <row r="1708" s="15" customFormat="1">
      <c r="A1708" s="15"/>
      <c r="B1708" s="258"/>
      <c r="C1708" s="259"/>
      <c r="D1708" s="234" t="s">
        <v>163</v>
      </c>
      <c r="E1708" s="260" t="s">
        <v>1</v>
      </c>
      <c r="F1708" s="261" t="s">
        <v>2386</v>
      </c>
      <c r="G1708" s="259"/>
      <c r="H1708" s="260" t="s">
        <v>1</v>
      </c>
      <c r="I1708" s="262"/>
      <c r="J1708" s="259"/>
      <c r="K1708" s="259"/>
      <c r="L1708" s="263"/>
      <c r="M1708" s="264"/>
      <c r="N1708" s="265"/>
      <c r="O1708" s="265"/>
      <c r="P1708" s="265"/>
      <c r="Q1708" s="265"/>
      <c r="R1708" s="265"/>
      <c r="S1708" s="265"/>
      <c r="T1708" s="266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T1708" s="267" t="s">
        <v>163</v>
      </c>
      <c r="AU1708" s="267" t="s">
        <v>88</v>
      </c>
      <c r="AV1708" s="15" t="s">
        <v>86</v>
      </c>
      <c r="AW1708" s="15" t="s">
        <v>35</v>
      </c>
      <c r="AX1708" s="15" t="s">
        <v>78</v>
      </c>
      <c r="AY1708" s="267" t="s">
        <v>153</v>
      </c>
    </row>
    <row r="1709" s="13" customFormat="1">
      <c r="A1709" s="13"/>
      <c r="B1709" s="232"/>
      <c r="C1709" s="233"/>
      <c r="D1709" s="234" t="s">
        <v>163</v>
      </c>
      <c r="E1709" s="235" t="s">
        <v>1</v>
      </c>
      <c r="F1709" s="236" t="s">
        <v>86</v>
      </c>
      <c r="G1709" s="233"/>
      <c r="H1709" s="237">
        <v>1</v>
      </c>
      <c r="I1709" s="238"/>
      <c r="J1709" s="233"/>
      <c r="K1709" s="233"/>
      <c r="L1709" s="239"/>
      <c r="M1709" s="240"/>
      <c r="N1709" s="241"/>
      <c r="O1709" s="241"/>
      <c r="P1709" s="241"/>
      <c r="Q1709" s="241"/>
      <c r="R1709" s="241"/>
      <c r="S1709" s="241"/>
      <c r="T1709" s="242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3" t="s">
        <v>163</v>
      </c>
      <c r="AU1709" s="243" t="s">
        <v>88</v>
      </c>
      <c r="AV1709" s="13" t="s">
        <v>88</v>
      </c>
      <c r="AW1709" s="13" t="s">
        <v>35</v>
      </c>
      <c r="AX1709" s="13" t="s">
        <v>86</v>
      </c>
      <c r="AY1709" s="243" t="s">
        <v>153</v>
      </c>
    </row>
    <row r="1710" s="2" customFormat="1" ht="16.5" customHeight="1">
      <c r="A1710" s="39"/>
      <c r="B1710" s="40"/>
      <c r="C1710" s="219" t="s">
        <v>2387</v>
      </c>
      <c r="D1710" s="219" t="s">
        <v>156</v>
      </c>
      <c r="E1710" s="220" t="s">
        <v>2388</v>
      </c>
      <c r="F1710" s="221" t="s">
        <v>2389</v>
      </c>
      <c r="G1710" s="222" t="s">
        <v>2304</v>
      </c>
      <c r="H1710" s="223">
        <v>6</v>
      </c>
      <c r="I1710" s="224"/>
      <c r="J1710" s="225">
        <f>ROUND(I1710*H1710,2)</f>
        <v>0</v>
      </c>
      <c r="K1710" s="221" t="s">
        <v>1</v>
      </c>
      <c r="L1710" s="45"/>
      <c r="M1710" s="226" t="s">
        <v>1</v>
      </c>
      <c r="N1710" s="227" t="s">
        <v>43</v>
      </c>
      <c r="O1710" s="92"/>
      <c r="P1710" s="228">
        <f>O1710*H1710</f>
        <v>0</v>
      </c>
      <c r="Q1710" s="228">
        <v>0</v>
      </c>
      <c r="R1710" s="228">
        <f>Q1710*H1710</f>
        <v>0</v>
      </c>
      <c r="S1710" s="228">
        <v>0</v>
      </c>
      <c r="T1710" s="229">
        <f>S1710*H1710</f>
        <v>0</v>
      </c>
      <c r="U1710" s="39"/>
      <c r="V1710" s="39"/>
      <c r="W1710" s="39"/>
      <c r="X1710" s="39"/>
      <c r="Y1710" s="39"/>
      <c r="Z1710" s="39"/>
      <c r="AA1710" s="39"/>
      <c r="AB1710" s="39"/>
      <c r="AC1710" s="39"/>
      <c r="AD1710" s="39"/>
      <c r="AE1710" s="39"/>
      <c r="AR1710" s="230" t="s">
        <v>240</v>
      </c>
      <c r="AT1710" s="230" t="s">
        <v>156</v>
      </c>
      <c r="AU1710" s="230" t="s">
        <v>88</v>
      </c>
      <c r="AY1710" s="18" t="s">
        <v>153</v>
      </c>
      <c r="BE1710" s="231">
        <f>IF(N1710="základní",J1710,0)</f>
        <v>0</v>
      </c>
      <c r="BF1710" s="231">
        <f>IF(N1710="snížená",J1710,0)</f>
        <v>0</v>
      </c>
      <c r="BG1710" s="231">
        <f>IF(N1710="zákl. přenesená",J1710,0)</f>
        <v>0</v>
      </c>
      <c r="BH1710" s="231">
        <f>IF(N1710="sníž. přenesená",J1710,0)</f>
        <v>0</v>
      </c>
      <c r="BI1710" s="231">
        <f>IF(N1710="nulová",J1710,0)</f>
        <v>0</v>
      </c>
      <c r="BJ1710" s="18" t="s">
        <v>86</v>
      </c>
      <c r="BK1710" s="231">
        <f>ROUND(I1710*H1710,2)</f>
        <v>0</v>
      </c>
      <c r="BL1710" s="18" t="s">
        <v>240</v>
      </c>
      <c r="BM1710" s="230" t="s">
        <v>2390</v>
      </c>
    </row>
    <row r="1711" s="15" customFormat="1">
      <c r="A1711" s="15"/>
      <c r="B1711" s="258"/>
      <c r="C1711" s="259"/>
      <c r="D1711" s="234" t="s">
        <v>163</v>
      </c>
      <c r="E1711" s="260" t="s">
        <v>1</v>
      </c>
      <c r="F1711" s="261" t="s">
        <v>2391</v>
      </c>
      <c r="G1711" s="259"/>
      <c r="H1711" s="260" t="s">
        <v>1</v>
      </c>
      <c r="I1711" s="262"/>
      <c r="J1711" s="259"/>
      <c r="K1711" s="259"/>
      <c r="L1711" s="263"/>
      <c r="M1711" s="264"/>
      <c r="N1711" s="265"/>
      <c r="O1711" s="265"/>
      <c r="P1711" s="265"/>
      <c r="Q1711" s="265"/>
      <c r="R1711" s="265"/>
      <c r="S1711" s="265"/>
      <c r="T1711" s="266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T1711" s="267" t="s">
        <v>163</v>
      </c>
      <c r="AU1711" s="267" t="s">
        <v>88</v>
      </c>
      <c r="AV1711" s="15" t="s">
        <v>86</v>
      </c>
      <c r="AW1711" s="15" t="s">
        <v>35</v>
      </c>
      <c r="AX1711" s="15" t="s">
        <v>78</v>
      </c>
      <c r="AY1711" s="267" t="s">
        <v>153</v>
      </c>
    </row>
    <row r="1712" s="15" customFormat="1">
      <c r="A1712" s="15"/>
      <c r="B1712" s="258"/>
      <c r="C1712" s="259"/>
      <c r="D1712" s="234" t="s">
        <v>163</v>
      </c>
      <c r="E1712" s="260" t="s">
        <v>1</v>
      </c>
      <c r="F1712" s="261" t="s">
        <v>2392</v>
      </c>
      <c r="G1712" s="259"/>
      <c r="H1712" s="260" t="s">
        <v>1</v>
      </c>
      <c r="I1712" s="262"/>
      <c r="J1712" s="259"/>
      <c r="K1712" s="259"/>
      <c r="L1712" s="263"/>
      <c r="M1712" s="264"/>
      <c r="N1712" s="265"/>
      <c r="O1712" s="265"/>
      <c r="P1712" s="265"/>
      <c r="Q1712" s="265"/>
      <c r="R1712" s="265"/>
      <c r="S1712" s="265"/>
      <c r="T1712" s="266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T1712" s="267" t="s">
        <v>163</v>
      </c>
      <c r="AU1712" s="267" t="s">
        <v>88</v>
      </c>
      <c r="AV1712" s="15" t="s">
        <v>86</v>
      </c>
      <c r="AW1712" s="15" t="s">
        <v>35</v>
      </c>
      <c r="AX1712" s="15" t="s">
        <v>78</v>
      </c>
      <c r="AY1712" s="267" t="s">
        <v>153</v>
      </c>
    </row>
    <row r="1713" s="15" customFormat="1">
      <c r="A1713" s="15"/>
      <c r="B1713" s="258"/>
      <c r="C1713" s="259"/>
      <c r="D1713" s="234" t="s">
        <v>163</v>
      </c>
      <c r="E1713" s="260" t="s">
        <v>1</v>
      </c>
      <c r="F1713" s="261" t="s">
        <v>2393</v>
      </c>
      <c r="G1713" s="259"/>
      <c r="H1713" s="260" t="s">
        <v>1</v>
      </c>
      <c r="I1713" s="262"/>
      <c r="J1713" s="259"/>
      <c r="K1713" s="259"/>
      <c r="L1713" s="263"/>
      <c r="M1713" s="264"/>
      <c r="N1713" s="265"/>
      <c r="O1713" s="265"/>
      <c r="P1713" s="265"/>
      <c r="Q1713" s="265"/>
      <c r="R1713" s="265"/>
      <c r="S1713" s="265"/>
      <c r="T1713" s="266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T1713" s="267" t="s">
        <v>163</v>
      </c>
      <c r="AU1713" s="267" t="s">
        <v>88</v>
      </c>
      <c r="AV1713" s="15" t="s">
        <v>86</v>
      </c>
      <c r="AW1713" s="15" t="s">
        <v>35</v>
      </c>
      <c r="AX1713" s="15" t="s">
        <v>78</v>
      </c>
      <c r="AY1713" s="267" t="s">
        <v>153</v>
      </c>
    </row>
    <row r="1714" s="15" customFormat="1">
      <c r="A1714" s="15"/>
      <c r="B1714" s="258"/>
      <c r="C1714" s="259"/>
      <c r="D1714" s="234" t="s">
        <v>163</v>
      </c>
      <c r="E1714" s="260" t="s">
        <v>1</v>
      </c>
      <c r="F1714" s="261" t="s">
        <v>2394</v>
      </c>
      <c r="G1714" s="259"/>
      <c r="H1714" s="260" t="s">
        <v>1</v>
      </c>
      <c r="I1714" s="262"/>
      <c r="J1714" s="259"/>
      <c r="K1714" s="259"/>
      <c r="L1714" s="263"/>
      <c r="M1714" s="264"/>
      <c r="N1714" s="265"/>
      <c r="O1714" s="265"/>
      <c r="P1714" s="265"/>
      <c r="Q1714" s="265"/>
      <c r="R1714" s="265"/>
      <c r="S1714" s="265"/>
      <c r="T1714" s="266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T1714" s="267" t="s">
        <v>163</v>
      </c>
      <c r="AU1714" s="267" t="s">
        <v>88</v>
      </c>
      <c r="AV1714" s="15" t="s">
        <v>86</v>
      </c>
      <c r="AW1714" s="15" t="s">
        <v>35</v>
      </c>
      <c r="AX1714" s="15" t="s">
        <v>78</v>
      </c>
      <c r="AY1714" s="267" t="s">
        <v>153</v>
      </c>
    </row>
    <row r="1715" s="15" customFormat="1">
      <c r="A1715" s="15"/>
      <c r="B1715" s="258"/>
      <c r="C1715" s="259"/>
      <c r="D1715" s="234" t="s">
        <v>163</v>
      </c>
      <c r="E1715" s="260" t="s">
        <v>1</v>
      </c>
      <c r="F1715" s="261" t="s">
        <v>2395</v>
      </c>
      <c r="G1715" s="259"/>
      <c r="H1715" s="260" t="s">
        <v>1</v>
      </c>
      <c r="I1715" s="262"/>
      <c r="J1715" s="259"/>
      <c r="K1715" s="259"/>
      <c r="L1715" s="263"/>
      <c r="M1715" s="264"/>
      <c r="N1715" s="265"/>
      <c r="O1715" s="265"/>
      <c r="P1715" s="265"/>
      <c r="Q1715" s="265"/>
      <c r="R1715" s="265"/>
      <c r="S1715" s="265"/>
      <c r="T1715" s="266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T1715" s="267" t="s">
        <v>163</v>
      </c>
      <c r="AU1715" s="267" t="s">
        <v>88</v>
      </c>
      <c r="AV1715" s="15" t="s">
        <v>86</v>
      </c>
      <c r="AW1715" s="15" t="s">
        <v>35</v>
      </c>
      <c r="AX1715" s="15" t="s">
        <v>78</v>
      </c>
      <c r="AY1715" s="267" t="s">
        <v>153</v>
      </c>
    </row>
    <row r="1716" s="15" customFormat="1">
      <c r="A1716" s="15"/>
      <c r="B1716" s="258"/>
      <c r="C1716" s="259"/>
      <c r="D1716" s="234" t="s">
        <v>163</v>
      </c>
      <c r="E1716" s="260" t="s">
        <v>1</v>
      </c>
      <c r="F1716" s="261" t="s">
        <v>2396</v>
      </c>
      <c r="G1716" s="259"/>
      <c r="H1716" s="260" t="s">
        <v>1</v>
      </c>
      <c r="I1716" s="262"/>
      <c r="J1716" s="259"/>
      <c r="K1716" s="259"/>
      <c r="L1716" s="263"/>
      <c r="M1716" s="264"/>
      <c r="N1716" s="265"/>
      <c r="O1716" s="265"/>
      <c r="P1716" s="265"/>
      <c r="Q1716" s="265"/>
      <c r="R1716" s="265"/>
      <c r="S1716" s="265"/>
      <c r="T1716" s="266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T1716" s="267" t="s">
        <v>163</v>
      </c>
      <c r="AU1716" s="267" t="s">
        <v>88</v>
      </c>
      <c r="AV1716" s="15" t="s">
        <v>86</v>
      </c>
      <c r="AW1716" s="15" t="s">
        <v>35</v>
      </c>
      <c r="AX1716" s="15" t="s">
        <v>78</v>
      </c>
      <c r="AY1716" s="267" t="s">
        <v>153</v>
      </c>
    </row>
    <row r="1717" s="13" customFormat="1">
      <c r="A1717" s="13"/>
      <c r="B1717" s="232"/>
      <c r="C1717" s="233"/>
      <c r="D1717" s="234" t="s">
        <v>163</v>
      </c>
      <c r="E1717" s="235" t="s">
        <v>1</v>
      </c>
      <c r="F1717" s="236" t="s">
        <v>188</v>
      </c>
      <c r="G1717" s="233"/>
      <c r="H1717" s="237">
        <v>6</v>
      </c>
      <c r="I1717" s="238"/>
      <c r="J1717" s="233"/>
      <c r="K1717" s="233"/>
      <c r="L1717" s="239"/>
      <c r="M1717" s="240"/>
      <c r="N1717" s="241"/>
      <c r="O1717" s="241"/>
      <c r="P1717" s="241"/>
      <c r="Q1717" s="241"/>
      <c r="R1717" s="241"/>
      <c r="S1717" s="241"/>
      <c r="T1717" s="242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3" t="s">
        <v>163</v>
      </c>
      <c r="AU1717" s="243" t="s">
        <v>88</v>
      </c>
      <c r="AV1717" s="13" t="s">
        <v>88</v>
      </c>
      <c r="AW1717" s="13" t="s">
        <v>35</v>
      </c>
      <c r="AX1717" s="13" t="s">
        <v>86</v>
      </c>
      <c r="AY1717" s="243" t="s">
        <v>153</v>
      </c>
    </row>
    <row r="1718" s="2" customFormat="1" ht="16.5" customHeight="1">
      <c r="A1718" s="39"/>
      <c r="B1718" s="40"/>
      <c r="C1718" s="219" t="s">
        <v>2397</v>
      </c>
      <c r="D1718" s="219" t="s">
        <v>156</v>
      </c>
      <c r="E1718" s="220" t="s">
        <v>2398</v>
      </c>
      <c r="F1718" s="221" t="s">
        <v>2399</v>
      </c>
      <c r="G1718" s="222" t="s">
        <v>2304</v>
      </c>
      <c r="H1718" s="223">
        <v>4</v>
      </c>
      <c r="I1718" s="224"/>
      <c r="J1718" s="225">
        <f>ROUND(I1718*H1718,2)</f>
        <v>0</v>
      </c>
      <c r="K1718" s="221" t="s">
        <v>1</v>
      </c>
      <c r="L1718" s="45"/>
      <c r="M1718" s="226" t="s">
        <v>1</v>
      </c>
      <c r="N1718" s="227" t="s">
        <v>43</v>
      </c>
      <c r="O1718" s="92"/>
      <c r="P1718" s="228">
        <f>O1718*H1718</f>
        <v>0</v>
      </c>
      <c r="Q1718" s="228">
        <v>0</v>
      </c>
      <c r="R1718" s="228">
        <f>Q1718*H1718</f>
        <v>0</v>
      </c>
      <c r="S1718" s="228">
        <v>0</v>
      </c>
      <c r="T1718" s="229">
        <f>S1718*H1718</f>
        <v>0</v>
      </c>
      <c r="U1718" s="39"/>
      <c r="V1718" s="39"/>
      <c r="W1718" s="39"/>
      <c r="X1718" s="39"/>
      <c r="Y1718" s="39"/>
      <c r="Z1718" s="39"/>
      <c r="AA1718" s="39"/>
      <c r="AB1718" s="39"/>
      <c r="AC1718" s="39"/>
      <c r="AD1718" s="39"/>
      <c r="AE1718" s="39"/>
      <c r="AR1718" s="230" t="s">
        <v>240</v>
      </c>
      <c r="AT1718" s="230" t="s">
        <v>156</v>
      </c>
      <c r="AU1718" s="230" t="s">
        <v>88</v>
      </c>
      <c r="AY1718" s="18" t="s">
        <v>153</v>
      </c>
      <c r="BE1718" s="231">
        <f>IF(N1718="základní",J1718,0)</f>
        <v>0</v>
      </c>
      <c r="BF1718" s="231">
        <f>IF(N1718="snížená",J1718,0)</f>
        <v>0</v>
      </c>
      <c r="BG1718" s="231">
        <f>IF(N1718="zákl. přenesená",J1718,0)</f>
        <v>0</v>
      </c>
      <c r="BH1718" s="231">
        <f>IF(N1718="sníž. přenesená",J1718,0)</f>
        <v>0</v>
      </c>
      <c r="BI1718" s="231">
        <f>IF(N1718="nulová",J1718,0)</f>
        <v>0</v>
      </c>
      <c r="BJ1718" s="18" t="s">
        <v>86</v>
      </c>
      <c r="BK1718" s="231">
        <f>ROUND(I1718*H1718,2)</f>
        <v>0</v>
      </c>
      <c r="BL1718" s="18" t="s">
        <v>240</v>
      </c>
      <c r="BM1718" s="230" t="s">
        <v>2400</v>
      </c>
    </row>
    <row r="1719" s="15" customFormat="1">
      <c r="A1719" s="15"/>
      <c r="B1719" s="258"/>
      <c r="C1719" s="259"/>
      <c r="D1719" s="234" t="s">
        <v>163</v>
      </c>
      <c r="E1719" s="260" t="s">
        <v>1</v>
      </c>
      <c r="F1719" s="261" t="s">
        <v>2391</v>
      </c>
      <c r="G1719" s="259"/>
      <c r="H1719" s="260" t="s">
        <v>1</v>
      </c>
      <c r="I1719" s="262"/>
      <c r="J1719" s="259"/>
      <c r="K1719" s="259"/>
      <c r="L1719" s="263"/>
      <c r="M1719" s="264"/>
      <c r="N1719" s="265"/>
      <c r="O1719" s="265"/>
      <c r="P1719" s="265"/>
      <c r="Q1719" s="265"/>
      <c r="R1719" s="265"/>
      <c r="S1719" s="265"/>
      <c r="T1719" s="266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T1719" s="267" t="s">
        <v>163</v>
      </c>
      <c r="AU1719" s="267" t="s">
        <v>88</v>
      </c>
      <c r="AV1719" s="15" t="s">
        <v>86</v>
      </c>
      <c r="AW1719" s="15" t="s">
        <v>35</v>
      </c>
      <c r="AX1719" s="15" t="s">
        <v>78</v>
      </c>
      <c r="AY1719" s="267" t="s">
        <v>153</v>
      </c>
    </row>
    <row r="1720" s="15" customFormat="1">
      <c r="A1720" s="15"/>
      <c r="B1720" s="258"/>
      <c r="C1720" s="259"/>
      <c r="D1720" s="234" t="s">
        <v>163</v>
      </c>
      <c r="E1720" s="260" t="s">
        <v>1</v>
      </c>
      <c r="F1720" s="261" t="s">
        <v>2392</v>
      </c>
      <c r="G1720" s="259"/>
      <c r="H1720" s="260" t="s">
        <v>1</v>
      </c>
      <c r="I1720" s="262"/>
      <c r="J1720" s="259"/>
      <c r="K1720" s="259"/>
      <c r="L1720" s="263"/>
      <c r="M1720" s="264"/>
      <c r="N1720" s="265"/>
      <c r="O1720" s="265"/>
      <c r="P1720" s="265"/>
      <c r="Q1720" s="265"/>
      <c r="R1720" s="265"/>
      <c r="S1720" s="265"/>
      <c r="T1720" s="266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T1720" s="267" t="s">
        <v>163</v>
      </c>
      <c r="AU1720" s="267" t="s">
        <v>88</v>
      </c>
      <c r="AV1720" s="15" t="s">
        <v>86</v>
      </c>
      <c r="AW1720" s="15" t="s">
        <v>35</v>
      </c>
      <c r="AX1720" s="15" t="s">
        <v>78</v>
      </c>
      <c r="AY1720" s="267" t="s">
        <v>153</v>
      </c>
    </row>
    <row r="1721" s="15" customFormat="1">
      <c r="A1721" s="15"/>
      <c r="B1721" s="258"/>
      <c r="C1721" s="259"/>
      <c r="D1721" s="234" t="s">
        <v>163</v>
      </c>
      <c r="E1721" s="260" t="s">
        <v>1</v>
      </c>
      <c r="F1721" s="261" t="s">
        <v>2401</v>
      </c>
      <c r="G1721" s="259"/>
      <c r="H1721" s="260" t="s">
        <v>1</v>
      </c>
      <c r="I1721" s="262"/>
      <c r="J1721" s="259"/>
      <c r="K1721" s="259"/>
      <c r="L1721" s="263"/>
      <c r="M1721" s="264"/>
      <c r="N1721" s="265"/>
      <c r="O1721" s="265"/>
      <c r="P1721" s="265"/>
      <c r="Q1721" s="265"/>
      <c r="R1721" s="265"/>
      <c r="S1721" s="265"/>
      <c r="T1721" s="266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T1721" s="267" t="s">
        <v>163</v>
      </c>
      <c r="AU1721" s="267" t="s">
        <v>88</v>
      </c>
      <c r="AV1721" s="15" t="s">
        <v>86</v>
      </c>
      <c r="AW1721" s="15" t="s">
        <v>35</v>
      </c>
      <c r="AX1721" s="15" t="s">
        <v>78</v>
      </c>
      <c r="AY1721" s="267" t="s">
        <v>153</v>
      </c>
    </row>
    <row r="1722" s="15" customFormat="1">
      <c r="A1722" s="15"/>
      <c r="B1722" s="258"/>
      <c r="C1722" s="259"/>
      <c r="D1722" s="234" t="s">
        <v>163</v>
      </c>
      <c r="E1722" s="260" t="s">
        <v>1</v>
      </c>
      <c r="F1722" s="261" t="s">
        <v>2394</v>
      </c>
      <c r="G1722" s="259"/>
      <c r="H1722" s="260" t="s">
        <v>1</v>
      </c>
      <c r="I1722" s="262"/>
      <c r="J1722" s="259"/>
      <c r="K1722" s="259"/>
      <c r="L1722" s="263"/>
      <c r="M1722" s="264"/>
      <c r="N1722" s="265"/>
      <c r="O1722" s="265"/>
      <c r="P1722" s="265"/>
      <c r="Q1722" s="265"/>
      <c r="R1722" s="265"/>
      <c r="S1722" s="265"/>
      <c r="T1722" s="266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T1722" s="267" t="s">
        <v>163</v>
      </c>
      <c r="AU1722" s="267" t="s">
        <v>88</v>
      </c>
      <c r="AV1722" s="15" t="s">
        <v>86</v>
      </c>
      <c r="AW1722" s="15" t="s">
        <v>35</v>
      </c>
      <c r="AX1722" s="15" t="s">
        <v>78</v>
      </c>
      <c r="AY1722" s="267" t="s">
        <v>153</v>
      </c>
    </row>
    <row r="1723" s="15" customFormat="1">
      <c r="A1723" s="15"/>
      <c r="B1723" s="258"/>
      <c r="C1723" s="259"/>
      <c r="D1723" s="234" t="s">
        <v>163</v>
      </c>
      <c r="E1723" s="260" t="s">
        <v>1</v>
      </c>
      <c r="F1723" s="261" t="s">
        <v>2395</v>
      </c>
      <c r="G1723" s="259"/>
      <c r="H1723" s="260" t="s">
        <v>1</v>
      </c>
      <c r="I1723" s="262"/>
      <c r="J1723" s="259"/>
      <c r="K1723" s="259"/>
      <c r="L1723" s="263"/>
      <c r="M1723" s="264"/>
      <c r="N1723" s="265"/>
      <c r="O1723" s="265"/>
      <c r="P1723" s="265"/>
      <c r="Q1723" s="265"/>
      <c r="R1723" s="265"/>
      <c r="S1723" s="265"/>
      <c r="T1723" s="266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T1723" s="267" t="s">
        <v>163</v>
      </c>
      <c r="AU1723" s="267" t="s">
        <v>88</v>
      </c>
      <c r="AV1723" s="15" t="s">
        <v>86</v>
      </c>
      <c r="AW1723" s="15" t="s">
        <v>35</v>
      </c>
      <c r="AX1723" s="15" t="s">
        <v>78</v>
      </c>
      <c r="AY1723" s="267" t="s">
        <v>153</v>
      </c>
    </row>
    <row r="1724" s="15" customFormat="1">
      <c r="A1724" s="15"/>
      <c r="B1724" s="258"/>
      <c r="C1724" s="259"/>
      <c r="D1724" s="234" t="s">
        <v>163</v>
      </c>
      <c r="E1724" s="260" t="s">
        <v>1</v>
      </c>
      <c r="F1724" s="261" t="s">
        <v>2396</v>
      </c>
      <c r="G1724" s="259"/>
      <c r="H1724" s="260" t="s">
        <v>1</v>
      </c>
      <c r="I1724" s="262"/>
      <c r="J1724" s="259"/>
      <c r="K1724" s="259"/>
      <c r="L1724" s="263"/>
      <c r="M1724" s="264"/>
      <c r="N1724" s="265"/>
      <c r="O1724" s="265"/>
      <c r="P1724" s="265"/>
      <c r="Q1724" s="265"/>
      <c r="R1724" s="265"/>
      <c r="S1724" s="265"/>
      <c r="T1724" s="266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T1724" s="267" t="s">
        <v>163</v>
      </c>
      <c r="AU1724" s="267" t="s">
        <v>88</v>
      </c>
      <c r="AV1724" s="15" t="s">
        <v>86</v>
      </c>
      <c r="AW1724" s="15" t="s">
        <v>35</v>
      </c>
      <c r="AX1724" s="15" t="s">
        <v>78</v>
      </c>
      <c r="AY1724" s="267" t="s">
        <v>153</v>
      </c>
    </row>
    <row r="1725" s="13" customFormat="1">
      <c r="A1725" s="13"/>
      <c r="B1725" s="232"/>
      <c r="C1725" s="233"/>
      <c r="D1725" s="234" t="s">
        <v>163</v>
      </c>
      <c r="E1725" s="235" t="s">
        <v>1</v>
      </c>
      <c r="F1725" s="236" t="s">
        <v>161</v>
      </c>
      <c r="G1725" s="233"/>
      <c r="H1725" s="237">
        <v>4</v>
      </c>
      <c r="I1725" s="238"/>
      <c r="J1725" s="233"/>
      <c r="K1725" s="233"/>
      <c r="L1725" s="239"/>
      <c r="M1725" s="240"/>
      <c r="N1725" s="241"/>
      <c r="O1725" s="241"/>
      <c r="P1725" s="241"/>
      <c r="Q1725" s="241"/>
      <c r="R1725" s="241"/>
      <c r="S1725" s="241"/>
      <c r="T1725" s="242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3" t="s">
        <v>163</v>
      </c>
      <c r="AU1725" s="243" t="s">
        <v>88</v>
      </c>
      <c r="AV1725" s="13" t="s">
        <v>88</v>
      </c>
      <c r="AW1725" s="13" t="s">
        <v>35</v>
      </c>
      <c r="AX1725" s="13" t="s">
        <v>86</v>
      </c>
      <c r="AY1725" s="243" t="s">
        <v>153</v>
      </c>
    </row>
    <row r="1726" s="2" customFormat="1" ht="16.5" customHeight="1">
      <c r="A1726" s="39"/>
      <c r="B1726" s="40"/>
      <c r="C1726" s="219" t="s">
        <v>2402</v>
      </c>
      <c r="D1726" s="219" t="s">
        <v>156</v>
      </c>
      <c r="E1726" s="220" t="s">
        <v>2403</v>
      </c>
      <c r="F1726" s="221" t="s">
        <v>2404</v>
      </c>
      <c r="G1726" s="222" t="s">
        <v>2304</v>
      </c>
      <c r="H1726" s="223">
        <v>4</v>
      </c>
      <c r="I1726" s="224"/>
      <c r="J1726" s="225">
        <f>ROUND(I1726*H1726,2)</f>
        <v>0</v>
      </c>
      <c r="K1726" s="221" t="s">
        <v>1</v>
      </c>
      <c r="L1726" s="45"/>
      <c r="M1726" s="226" t="s">
        <v>1</v>
      </c>
      <c r="N1726" s="227" t="s">
        <v>43</v>
      </c>
      <c r="O1726" s="92"/>
      <c r="P1726" s="228">
        <f>O1726*H1726</f>
        <v>0</v>
      </c>
      <c r="Q1726" s="228">
        <v>0</v>
      </c>
      <c r="R1726" s="228">
        <f>Q1726*H1726</f>
        <v>0</v>
      </c>
      <c r="S1726" s="228">
        <v>0</v>
      </c>
      <c r="T1726" s="229">
        <f>S1726*H1726</f>
        <v>0</v>
      </c>
      <c r="U1726" s="39"/>
      <c r="V1726" s="39"/>
      <c r="W1726" s="39"/>
      <c r="X1726" s="39"/>
      <c r="Y1726" s="39"/>
      <c r="Z1726" s="39"/>
      <c r="AA1726" s="39"/>
      <c r="AB1726" s="39"/>
      <c r="AC1726" s="39"/>
      <c r="AD1726" s="39"/>
      <c r="AE1726" s="39"/>
      <c r="AR1726" s="230" t="s">
        <v>240</v>
      </c>
      <c r="AT1726" s="230" t="s">
        <v>156</v>
      </c>
      <c r="AU1726" s="230" t="s">
        <v>88</v>
      </c>
      <c r="AY1726" s="18" t="s">
        <v>153</v>
      </c>
      <c r="BE1726" s="231">
        <f>IF(N1726="základní",J1726,0)</f>
        <v>0</v>
      </c>
      <c r="BF1726" s="231">
        <f>IF(N1726="snížená",J1726,0)</f>
        <v>0</v>
      </c>
      <c r="BG1726" s="231">
        <f>IF(N1726="zákl. přenesená",J1726,0)</f>
        <v>0</v>
      </c>
      <c r="BH1726" s="231">
        <f>IF(N1726="sníž. přenesená",J1726,0)</f>
        <v>0</v>
      </c>
      <c r="BI1726" s="231">
        <f>IF(N1726="nulová",J1726,0)</f>
        <v>0</v>
      </c>
      <c r="BJ1726" s="18" t="s">
        <v>86</v>
      </c>
      <c r="BK1726" s="231">
        <f>ROUND(I1726*H1726,2)</f>
        <v>0</v>
      </c>
      <c r="BL1726" s="18" t="s">
        <v>240</v>
      </c>
      <c r="BM1726" s="230" t="s">
        <v>2405</v>
      </c>
    </row>
    <row r="1727" s="15" customFormat="1">
      <c r="A1727" s="15"/>
      <c r="B1727" s="258"/>
      <c r="C1727" s="259"/>
      <c r="D1727" s="234" t="s">
        <v>163</v>
      </c>
      <c r="E1727" s="260" t="s">
        <v>1</v>
      </c>
      <c r="F1727" s="261" t="s">
        <v>2406</v>
      </c>
      <c r="G1727" s="259"/>
      <c r="H1727" s="260" t="s">
        <v>1</v>
      </c>
      <c r="I1727" s="262"/>
      <c r="J1727" s="259"/>
      <c r="K1727" s="259"/>
      <c r="L1727" s="263"/>
      <c r="M1727" s="264"/>
      <c r="N1727" s="265"/>
      <c r="O1727" s="265"/>
      <c r="P1727" s="265"/>
      <c r="Q1727" s="265"/>
      <c r="R1727" s="265"/>
      <c r="S1727" s="265"/>
      <c r="T1727" s="266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T1727" s="267" t="s">
        <v>163</v>
      </c>
      <c r="AU1727" s="267" t="s">
        <v>88</v>
      </c>
      <c r="AV1727" s="15" t="s">
        <v>86</v>
      </c>
      <c r="AW1727" s="15" t="s">
        <v>35</v>
      </c>
      <c r="AX1727" s="15" t="s">
        <v>78</v>
      </c>
      <c r="AY1727" s="267" t="s">
        <v>153</v>
      </c>
    </row>
    <row r="1728" s="15" customFormat="1">
      <c r="A1728" s="15"/>
      <c r="B1728" s="258"/>
      <c r="C1728" s="259"/>
      <c r="D1728" s="234" t="s">
        <v>163</v>
      </c>
      <c r="E1728" s="260" t="s">
        <v>1</v>
      </c>
      <c r="F1728" s="261" t="s">
        <v>2407</v>
      </c>
      <c r="G1728" s="259"/>
      <c r="H1728" s="260" t="s">
        <v>1</v>
      </c>
      <c r="I1728" s="262"/>
      <c r="J1728" s="259"/>
      <c r="K1728" s="259"/>
      <c r="L1728" s="263"/>
      <c r="M1728" s="264"/>
      <c r="N1728" s="265"/>
      <c r="O1728" s="265"/>
      <c r="P1728" s="265"/>
      <c r="Q1728" s="265"/>
      <c r="R1728" s="265"/>
      <c r="S1728" s="265"/>
      <c r="T1728" s="266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T1728" s="267" t="s">
        <v>163</v>
      </c>
      <c r="AU1728" s="267" t="s">
        <v>88</v>
      </c>
      <c r="AV1728" s="15" t="s">
        <v>86</v>
      </c>
      <c r="AW1728" s="15" t="s">
        <v>35</v>
      </c>
      <c r="AX1728" s="15" t="s">
        <v>78</v>
      </c>
      <c r="AY1728" s="267" t="s">
        <v>153</v>
      </c>
    </row>
    <row r="1729" s="15" customFormat="1">
      <c r="A1729" s="15"/>
      <c r="B1729" s="258"/>
      <c r="C1729" s="259"/>
      <c r="D1729" s="234" t="s">
        <v>163</v>
      </c>
      <c r="E1729" s="260" t="s">
        <v>1</v>
      </c>
      <c r="F1729" s="261" t="s">
        <v>2408</v>
      </c>
      <c r="G1729" s="259"/>
      <c r="H1729" s="260" t="s">
        <v>1</v>
      </c>
      <c r="I1729" s="262"/>
      <c r="J1729" s="259"/>
      <c r="K1729" s="259"/>
      <c r="L1729" s="263"/>
      <c r="M1729" s="264"/>
      <c r="N1729" s="265"/>
      <c r="O1729" s="265"/>
      <c r="P1729" s="265"/>
      <c r="Q1729" s="265"/>
      <c r="R1729" s="265"/>
      <c r="S1729" s="265"/>
      <c r="T1729" s="266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T1729" s="267" t="s">
        <v>163</v>
      </c>
      <c r="AU1729" s="267" t="s">
        <v>88</v>
      </c>
      <c r="AV1729" s="15" t="s">
        <v>86</v>
      </c>
      <c r="AW1729" s="15" t="s">
        <v>35</v>
      </c>
      <c r="AX1729" s="15" t="s">
        <v>78</v>
      </c>
      <c r="AY1729" s="267" t="s">
        <v>153</v>
      </c>
    </row>
    <row r="1730" s="15" customFormat="1">
      <c r="A1730" s="15"/>
      <c r="B1730" s="258"/>
      <c r="C1730" s="259"/>
      <c r="D1730" s="234" t="s">
        <v>163</v>
      </c>
      <c r="E1730" s="260" t="s">
        <v>1</v>
      </c>
      <c r="F1730" s="261" t="s">
        <v>2409</v>
      </c>
      <c r="G1730" s="259"/>
      <c r="H1730" s="260" t="s">
        <v>1</v>
      </c>
      <c r="I1730" s="262"/>
      <c r="J1730" s="259"/>
      <c r="K1730" s="259"/>
      <c r="L1730" s="263"/>
      <c r="M1730" s="264"/>
      <c r="N1730" s="265"/>
      <c r="O1730" s="265"/>
      <c r="P1730" s="265"/>
      <c r="Q1730" s="265"/>
      <c r="R1730" s="265"/>
      <c r="S1730" s="265"/>
      <c r="T1730" s="266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T1730" s="267" t="s">
        <v>163</v>
      </c>
      <c r="AU1730" s="267" t="s">
        <v>88</v>
      </c>
      <c r="AV1730" s="15" t="s">
        <v>86</v>
      </c>
      <c r="AW1730" s="15" t="s">
        <v>35</v>
      </c>
      <c r="AX1730" s="15" t="s">
        <v>78</v>
      </c>
      <c r="AY1730" s="267" t="s">
        <v>153</v>
      </c>
    </row>
    <row r="1731" s="15" customFormat="1">
      <c r="A1731" s="15"/>
      <c r="B1731" s="258"/>
      <c r="C1731" s="259"/>
      <c r="D1731" s="234" t="s">
        <v>163</v>
      </c>
      <c r="E1731" s="260" t="s">
        <v>1</v>
      </c>
      <c r="F1731" s="261" t="s">
        <v>2410</v>
      </c>
      <c r="G1731" s="259"/>
      <c r="H1731" s="260" t="s">
        <v>1</v>
      </c>
      <c r="I1731" s="262"/>
      <c r="J1731" s="259"/>
      <c r="K1731" s="259"/>
      <c r="L1731" s="263"/>
      <c r="M1731" s="264"/>
      <c r="N1731" s="265"/>
      <c r="O1731" s="265"/>
      <c r="P1731" s="265"/>
      <c r="Q1731" s="265"/>
      <c r="R1731" s="265"/>
      <c r="S1731" s="265"/>
      <c r="T1731" s="266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T1731" s="267" t="s">
        <v>163</v>
      </c>
      <c r="AU1731" s="267" t="s">
        <v>88</v>
      </c>
      <c r="AV1731" s="15" t="s">
        <v>86</v>
      </c>
      <c r="AW1731" s="15" t="s">
        <v>35</v>
      </c>
      <c r="AX1731" s="15" t="s">
        <v>78</v>
      </c>
      <c r="AY1731" s="267" t="s">
        <v>153</v>
      </c>
    </row>
    <row r="1732" s="15" customFormat="1">
      <c r="A1732" s="15"/>
      <c r="B1732" s="258"/>
      <c r="C1732" s="259"/>
      <c r="D1732" s="234" t="s">
        <v>163</v>
      </c>
      <c r="E1732" s="260" t="s">
        <v>1</v>
      </c>
      <c r="F1732" s="261" t="s">
        <v>2411</v>
      </c>
      <c r="G1732" s="259"/>
      <c r="H1732" s="260" t="s">
        <v>1</v>
      </c>
      <c r="I1732" s="262"/>
      <c r="J1732" s="259"/>
      <c r="K1732" s="259"/>
      <c r="L1732" s="263"/>
      <c r="M1732" s="264"/>
      <c r="N1732" s="265"/>
      <c r="O1732" s="265"/>
      <c r="P1732" s="265"/>
      <c r="Q1732" s="265"/>
      <c r="R1732" s="265"/>
      <c r="S1732" s="265"/>
      <c r="T1732" s="266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T1732" s="267" t="s">
        <v>163</v>
      </c>
      <c r="AU1732" s="267" t="s">
        <v>88</v>
      </c>
      <c r="AV1732" s="15" t="s">
        <v>86</v>
      </c>
      <c r="AW1732" s="15" t="s">
        <v>35</v>
      </c>
      <c r="AX1732" s="15" t="s">
        <v>78</v>
      </c>
      <c r="AY1732" s="267" t="s">
        <v>153</v>
      </c>
    </row>
    <row r="1733" s="15" customFormat="1">
      <c r="A1733" s="15"/>
      <c r="B1733" s="258"/>
      <c r="C1733" s="259"/>
      <c r="D1733" s="234" t="s">
        <v>163</v>
      </c>
      <c r="E1733" s="260" t="s">
        <v>1</v>
      </c>
      <c r="F1733" s="261" t="s">
        <v>2337</v>
      </c>
      <c r="G1733" s="259"/>
      <c r="H1733" s="260" t="s">
        <v>1</v>
      </c>
      <c r="I1733" s="262"/>
      <c r="J1733" s="259"/>
      <c r="K1733" s="259"/>
      <c r="L1733" s="263"/>
      <c r="M1733" s="264"/>
      <c r="N1733" s="265"/>
      <c r="O1733" s="265"/>
      <c r="P1733" s="265"/>
      <c r="Q1733" s="265"/>
      <c r="R1733" s="265"/>
      <c r="S1733" s="265"/>
      <c r="T1733" s="266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T1733" s="267" t="s">
        <v>163</v>
      </c>
      <c r="AU1733" s="267" t="s">
        <v>88</v>
      </c>
      <c r="AV1733" s="15" t="s">
        <v>86</v>
      </c>
      <c r="AW1733" s="15" t="s">
        <v>35</v>
      </c>
      <c r="AX1733" s="15" t="s">
        <v>78</v>
      </c>
      <c r="AY1733" s="267" t="s">
        <v>153</v>
      </c>
    </row>
    <row r="1734" s="13" customFormat="1">
      <c r="A1734" s="13"/>
      <c r="B1734" s="232"/>
      <c r="C1734" s="233"/>
      <c r="D1734" s="234" t="s">
        <v>163</v>
      </c>
      <c r="E1734" s="235" t="s">
        <v>1</v>
      </c>
      <c r="F1734" s="236" t="s">
        <v>161</v>
      </c>
      <c r="G1734" s="233"/>
      <c r="H1734" s="237">
        <v>4</v>
      </c>
      <c r="I1734" s="238"/>
      <c r="J1734" s="233"/>
      <c r="K1734" s="233"/>
      <c r="L1734" s="239"/>
      <c r="M1734" s="240"/>
      <c r="N1734" s="241"/>
      <c r="O1734" s="241"/>
      <c r="P1734" s="241"/>
      <c r="Q1734" s="241"/>
      <c r="R1734" s="241"/>
      <c r="S1734" s="241"/>
      <c r="T1734" s="242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3" t="s">
        <v>163</v>
      </c>
      <c r="AU1734" s="243" t="s">
        <v>88</v>
      </c>
      <c r="AV1734" s="13" t="s">
        <v>88</v>
      </c>
      <c r="AW1734" s="13" t="s">
        <v>35</v>
      </c>
      <c r="AX1734" s="13" t="s">
        <v>86</v>
      </c>
      <c r="AY1734" s="243" t="s">
        <v>153</v>
      </c>
    </row>
    <row r="1735" s="2" customFormat="1" ht="24.15" customHeight="1">
      <c r="A1735" s="39"/>
      <c r="B1735" s="40"/>
      <c r="C1735" s="219" t="s">
        <v>2412</v>
      </c>
      <c r="D1735" s="219" t="s">
        <v>156</v>
      </c>
      <c r="E1735" s="220" t="s">
        <v>2413</v>
      </c>
      <c r="F1735" s="221" t="s">
        <v>2414</v>
      </c>
      <c r="G1735" s="222" t="s">
        <v>2415</v>
      </c>
      <c r="H1735" s="289"/>
      <c r="I1735" s="224"/>
      <c r="J1735" s="225">
        <f>ROUND(I1735*H1735,2)</f>
        <v>0</v>
      </c>
      <c r="K1735" s="221" t="s">
        <v>160</v>
      </c>
      <c r="L1735" s="45"/>
      <c r="M1735" s="226" t="s">
        <v>1</v>
      </c>
      <c r="N1735" s="227" t="s">
        <v>43</v>
      </c>
      <c r="O1735" s="92"/>
      <c r="P1735" s="228">
        <f>O1735*H1735</f>
        <v>0</v>
      </c>
      <c r="Q1735" s="228">
        <v>0</v>
      </c>
      <c r="R1735" s="228">
        <f>Q1735*H1735</f>
        <v>0</v>
      </c>
      <c r="S1735" s="228">
        <v>0</v>
      </c>
      <c r="T1735" s="229">
        <f>S1735*H1735</f>
        <v>0</v>
      </c>
      <c r="U1735" s="39"/>
      <c r="V1735" s="39"/>
      <c r="W1735" s="39"/>
      <c r="X1735" s="39"/>
      <c r="Y1735" s="39"/>
      <c r="Z1735" s="39"/>
      <c r="AA1735" s="39"/>
      <c r="AB1735" s="39"/>
      <c r="AC1735" s="39"/>
      <c r="AD1735" s="39"/>
      <c r="AE1735" s="39"/>
      <c r="AR1735" s="230" t="s">
        <v>240</v>
      </c>
      <c r="AT1735" s="230" t="s">
        <v>156</v>
      </c>
      <c r="AU1735" s="230" t="s">
        <v>88</v>
      </c>
      <c r="AY1735" s="18" t="s">
        <v>153</v>
      </c>
      <c r="BE1735" s="231">
        <f>IF(N1735="základní",J1735,0)</f>
        <v>0</v>
      </c>
      <c r="BF1735" s="231">
        <f>IF(N1735="snížená",J1735,0)</f>
        <v>0</v>
      </c>
      <c r="BG1735" s="231">
        <f>IF(N1735="zákl. přenesená",J1735,0)</f>
        <v>0</v>
      </c>
      <c r="BH1735" s="231">
        <f>IF(N1735="sníž. přenesená",J1735,0)</f>
        <v>0</v>
      </c>
      <c r="BI1735" s="231">
        <f>IF(N1735="nulová",J1735,0)</f>
        <v>0</v>
      </c>
      <c r="BJ1735" s="18" t="s">
        <v>86</v>
      </c>
      <c r="BK1735" s="231">
        <f>ROUND(I1735*H1735,2)</f>
        <v>0</v>
      </c>
      <c r="BL1735" s="18" t="s">
        <v>240</v>
      </c>
      <c r="BM1735" s="230" t="s">
        <v>2416</v>
      </c>
    </row>
    <row r="1736" s="12" customFormat="1" ht="22.8" customHeight="1">
      <c r="A1736" s="12"/>
      <c r="B1736" s="203"/>
      <c r="C1736" s="204"/>
      <c r="D1736" s="205" t="s">
        <v>77</v>
      </c>
      <c r="E1736" s="217" t="s">
        <v>2417</v>
      </c>
      <c r="F1736" s="217" t="s">
        <v>2418</v>
      </c>
      <c r="G1736" s="204"/>
      <c r="H1736" s="204"/>
      <c r="I1736" s="207"/>
      <c r="J1736" s="218">
        <f>BK1736</f>
        <v>0</v>
      </c>
      <c r="K1736" s="204"/>
      <c r="L1736" s="209"/>
      <c r="M1736" s="210"/>
      <c r="N1736" s="211"/>
      <c r="O1736" s="211"/>
      <c r="P1736" s="212">
        <f>SUM(P1737:P1751)</f>
        <v>0</v>
      </c>
      <c r="Q1736" s="211"/>
      <c r="R1736" s="212">
        <f>SUM(R1737:R1751)</f>
        <v>0</v>
      </c>
      <c r="S1736" s="211"/>
      <c r="T1736" s="213">
        <f>SUM(T1737:T1751)</f>
        <v>0</v>
      </c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R1736" s="214" t="s">
        <v>88</v>
      </c>
      <c r="AT1736" s="215" t="s">
        <v>77</v>
      </c>
      <c r="AU1736" s="215" t="s">
        <v>86</v>
      </c>
      <c r="AY1736" s="214" t="s">
        <v>153</v>
      </c>
      <c r="BK1736" s="216">
        <f>SUM(BK1737:BK1751)</f>
        <v>0</v>
      </c>
    </row>
    <row r="1737" s="2" customFormat="1" ht="16.5" customHeight="1">
      <c r="A1737" s="39"/>
      <c r="B1737" s="40"/>
      <c r="C1737" s="219" t="s">
        <v>2419</v>
      </c>
      <c r="D1737" s="219" t="s">
        <v>156</v>
      </c>
      <c r="E1737" s="220" t="s">
        <v>2420</v>
      </c>
      <c r="F1737" s="221" t="s">
        <v>2421</v>
      </c>
      <c r="G1737" s="222" t="s">
        <v>2304</v>
      </c>
      <c r="H1737" s="223">
        <v>1</v>
      </c>
      <c r="I1737" s="224"/>
      <c r="J1737" s="225">
        <f>ROUND(I1737*H1737,2)</f>
        <v>0</v>
      </c>
      <c r="K1737" s="221" t="s">
        <v>1</v>
      </c>
      <c r="L1737" s="45"/>
      <c r="M1737" s="226" t="s">
        <v>1</v>
      </c>
      <c r="N1737" s="227" t="s">
        <v>43</v>
      </c>
      <c r="O1737" s="92"/>
      <c r="P1737" s="228">
        <f>O1737*H1737</f>
        <v>0</v>
      </c>
      <c r="Q1737" s="228">
        <v>0</v>
      </c>
      <c r="R1737" s="228">
        <f>Q1737*H1737</f>
        <v>0</v>
      </c>
      <c r="S1737" s="228">
        <v>0</v>
      </c>
      <c r="T1737" s="229">
        <f>S1737*H1737</f>
        <v>0</v>
      </c>
      <c r="U1737" s="39"/>
      <c r="V1737" s="39"/>
      <c r="W1737" s="39"/>
      <c r="X1737" s="39"/>
      <c r="Y1737" s="39"/>
      <c r="Z1737" s="39"/>
      <c r="AA1737" s="39"/>
      <c r="AB1737" s="39"/>
      <c r="AC1737" s="39"/>
      <c r="AD1737" s="39"/>
      <c r="AE1737" s="39"/>
      <c r="AR1737" s="230" t="s">
        <v>240</v>
      </c>
      <c r="AT1737" s="230" t="s">
        <v>156</v>
      </c>
      <c r="AU1737" s="230" t="s">
        <v>88</v>
      </c>
      <c r="AY1737" s="18" t="s">
        <v>153</v>
      </c>
      <c r="BE1737" s="231">
        <f>IF(N1737="základní",J1737,0)</f>
        <v>0</v>
      </c>
      <c r="BF1737" s="231">
        <f>IF(N1737="snížená",J1737,0)</f>
        <v>0</v>
      </c>
      <c r="BG1737" s="231">
        <f>IF(N1737="zákl. přenesená",J1737,0)</f>
        <v>0</v>
      </c>
      <c r="BH1737" s="231">
        <f>IF(N1737="sníž. přenesená",J1737,0)</f>
        <v>0</v>
      </c>
      <c r="BI1737" s="231">
        <f>IF(N1737="nulová",J1737,0)</f>
        <v>0</v>
      </c>
      <c r="BJ1737" s="18" t="s">
        <v>86</v>
      </c>
      <c r="BK1737" s="231">
        <f>ROUND(I1737*H1737,2)</f>
        <v>0</v>
      </c>
      <c r="BL1737" s="18" t="s">
        <v>240</v>
      </c>
      <c r="BM1737" s="230" t="s">
        <v>2422</v>
      </c>
    </row>
    <row r="1738" s="15" customFormat="1">
      <c r="A1738" s="15"/>
      <c r="B1738" s="258"/>
      <c r="C1738" s="259"/>
      <c r="D1738" s="234" t="s">
        <v>163</v>
      </c>
      <c r="E1738" s="260" t="s">
        <v>1</v>
      </c>
      <c r="F1738" s="261" t="s">
        <v>2423</v>
      </c>
      <c r="G1738" s="259"/>
      <c r="H1738" s="260" t="s">
        <v>1</v>
      </c>
      <c r="I1738" s="262"/>
      <c r="J1738" s="259"/>
      <c r="K1738" s="259"/>
      <c r="L1738" s="263"/>
      <c r="M1738" s="264"/>
      <c r="N1738" s="265"/>
      <c r="O1738" s="265"/>
      <c r="P1738" s="265"/>
      <c r="Q1738" s="265"/>
      <c r="R1738" s="265"/>
      <c r="S1738" s="265"/>
      <c r="T1738" s="266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T1738" s="267" t="s">
        <v>163</v>
      </c>
      <c r="AU1738" s="267" t="s">
        <v>88</v>
      </c>
      <c r="AV1738" s="15" t="s">
        <v>86</v>
      </c>
      <c r="AW1738" s="15" t="s">
        <v>35</v>
      </c>
      <c r="AX1738" s="15" t="s">
        <v>78</v>
      </c>
      <c r="AY1738" s="267" t="s">
        <v>153</v>
      </c>
    </row>
    <row r="1739" s="15" customFormat="1">
      <c r="A1739" s="15"/>
      <c r="B1739" s="258"/>
      <c r="C1739" s="259"/>
      <c r="D1739" s="234" t="s">
        <v>163</v>
      </c>
      <c r="E1739" s="260" t="s">
        <v>1</v>
      </c>
      <c r="F1739" s="261" t="s">
        <v>2424</v>
      </c>
      <c r="G1739" s="259"/>
      <c r="H1739" s="260" t="s">
        <v>1</v>
      </c>
      <c r="I1739" s="262"/>
      <c r="J1739" s="259"/>
      <c r="K1739" s="259"/>
      <c r="L1739" s="263"/>
      <c r="M1739" s="264"/>
      <c r="N1739" s="265"/>
      <c r="O1739" s="265"/>
      <c r="P1739" s="265"/>
      <c r="Q1739" s="265"/>
      <c r="R1739" s="265"/>
      <c r="S1739" s="265"/>
      <c r="T1739" s="266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T1739" s="267" t="s">
        <v>163</v>
      </c>
      <c r="AU1739" s="267" t="s">
        <v>88</v>
      </c>
      <c r="AV1739" s="15" t="s">
        <v>86</v>
      </c>
      <c r="AW1739" s="15" t="s">
        <v>35</v>
      </c>
      <c r="AX1739" s="15" t="s">
        <v>78</v>
      </c>
      <c r="AY1739" s="267" t="s">
        <v>153</v>
      </c>
    </row>
    <row r="1740" s="15" customFormat="1">
      <c r="A1740" s="15"/>
      <c r="B1740" s="258"/>
      <c r="C1740" s="259"/>
      <c r="D1740" s="234" t="s">
        <v>163</v>
      </c>
      <c r="E1740" s="260" t="s">
        <v>1</v>
      </c>
      <c r="F1740" s="261" t="s">
        <v>2425</v>
      </c>
      <c r="G1740" s="259"/>
      <c r="H1740" s="260" t="s">
        <v>1</v>
      </c>
      <c r="I1740" s="262"/>
      <c r="J1740" s="259"/>
      <c r="K1740" s="259"/>
      <c r="L1740" s="263"/>
      <c r="M1740" s="264"/>
      <c r="N1740" s="265"/>
      <c r="O1740" s="265"/>
      <c r="P1740" s="265"/>
      <c r="Q1740" s="265"/>
      <c r="R1740" s="265"/>
      <c r="S1740" s="265"/>
      <c r="T1740" s="266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T1740" s="267" t="s">
        <v>163</v>
      </c>
      <c r="AU1740" s="267" t="s">
        <v>88</v>
      </c>
      <c r="AV1740" s="15" t="s">
        <v>86</v>
      </c>
      <c r="AW1740" s="15" t="s">
        <v>35</v>
      </c>
      <c r="AX1740" s="15" t="s">
        <v>78</v>
      </c>
      <c r="AY1740" s="267" t="s">
        <v>153</v>
      </c>
    </row>
    <row r="1741" s="15" customFormat="1">
      <c r="A1741" s="15"/>
      <c r="B1741" s="258"/>
      <c r="C1741" s="259"/>
      <c r="D1741" s="234" t="s">
        <v>163</v>
      </c>
      <c r="E1741" s="260" t="s">
        <v>1</v>
      </c>
      <c r="F1741" s="261" t="s">
        <v>2426</v>
      </c>
      <c r="G1741" s="259"/>
      <c r="H1741" s="260" t="s">
        <v>1</v>
      </c>
      <c r="I1741" s="262"/>
      <c r="J1741" s="259"/>
      <c r="K1741" s="259"/>
      <c r="L1741" s="263"/>
      <c r="M1741" s="264"/>
      <c r="N1741" s="265"/>
      <c r="O1741" s="265"/>
      <c r="P1741" s="265"/>
      <c r="Q1741" s="265"/>
      <c r="R1741" s="265"/>
      <c r="S1741" s="265"/>
      <c r="T1741" s="266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T1741" s="267" t="s">
        <v>163</v>
      </c>
      <c r="AU1741" s="267" t="s">
        <v>88</v>
      </c>
      <c r="AV1741" s="15" t="s">
        <v>86</v>
      </c>
      <c r="AW1741" s="15" t="s">
        <v>35</v>
      </c>
      <c r="AX1741" s="15" t="s">
        <v>78</v>
      </c>
      <c r="AY1741" s="267" t="s">
        <v>153</v>
      </c>
    </row>
    <row r="1742" s="15" customFormat="1">
      <c r="A1742" s="15"/>
      <c r="B1742" s="258"/>
      <c r="C1742" s="259"/>
      <c r="D1742" s="234" t="s">
        <v>163</v>
      </c>
      <c r="E1742" s="260" t="s">
        <v>1</v>
      </c>
      <c r="F1742" s="261" t="s">
        <v>2427</v>
      </c>
      <c r="G1742" s="259"/>
      <c r="H1742" s="260" t="s">
        <v>1</v>
      </c>
      <c r="I1742" s="262"/>
      <c r="J1742" s="259"/>
      <c r="K1742" s="259"/>
      <c r="L1742" s="263"/>
      <c r="M1742" s="264"/>
      <c r="N1742" s="265"/>
      <c r="O1742" s="265"/>
      <c r="P1742" s="265"/>
      <c r="Q1742" s="265"/>
      <c r="R1742" s="265"/>
      <c r="S1742" s="265"/>
      <c r="T1742" s="266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T1742" s="267" t="s">
        <v>163</v>
      </c>
      <c r="AU1742" s="267" t="s">
        <v>88</v>
      </c>
      <c r="AV1742" s="15" t="s">
        <v>86</v>
      </c>
      <c r="AW1742" s="15" t="s">
        <v>35</v>
      </c>
      <c r="AX1742" s="15" t="s">
        <v>78</v>
      </c>
      <c r="AY1742" s="267" t="s">
        <v>153</v>
      </c>
    </row>
    <row r="1743" s="13" customFormat="1">
      <c r="A1743" s="13"/>
      <c r="B1743" s="232"/>
      <c r="C1743" s="233"/>
      <c r="D1743" s="234" t="s">
        <v>163</v>
      </c>
      <c r="E1743" s="235" t="s">
        <v>1</v>
      </c>
      <c r="F1743" s="236" t="s">
        <v>86</v>
      </c>
      <c r="G1743" s="233"/>
      <c r="H1743" s="237">
        <v>1</v>
      </c>
      <c r="I1743" s="238"/>
      <c r="J1743" s="233"/>
      <c r="K1743" s="233"/>
      <c r="L1743" s="239"/>
      <c r="M1743" s="240"/>
      <c r="N1743" s="241"/>
      <c r="O1743" s="241"/>
      <c r="P1743" s="241"/>
      <c r="Q1743" s="241"/>
      <c r="R1743" s="241"/>
      <c r="S1743" s="241"/>
      <c r="T1743" s="242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3" t="s">
        <v>163</v>
      </c>
      <c r="AU1743" s="243" t="s">
        <v>88</v>
      </c>
      <c r="AV1743" s="13" t="s">
        <v>88</v>
      </c>
      <c r="AW1743" s="13" t="s">
        <v>35</v>
      </c>
      <c r="AX1743" s="13" t="s">
        <v>86</v>
      </c>
      <c r="AY1743" s="243" t="s">
        <v>153</v>
      </c>
    </row>
    <row r="1744" s="2" customFormat="1" ht="16.5" customHeight="1">
      <c r="A1744" s="39"/>
      <c r="B1744" s="40"/>
      <c r="C1744" s="219" t="s">
        <v>2428</v>
      </c>
      <c r="D1744" s="219" t="s">
        <v>156</v>
      </c>
      <c r="E1744" s="220" t="s">
        <v>2429</v>
      </c>
      <c r="F1744" s="221" t="s">
        <v>2430</v>
      </c>
      <c r="G1744" s="222" t="s">
        <v>2304</v>
      </c>
      <c r="H1744" s="223">
        <v>1</v>
      </c>
      <c r="I1744" s="224"/>
      <c r="J1744" s="225">
        <f>ROUND(I1744*H1744,2)</f>
        <v>0</v>
      </c>
      <c r="K1744" s="221" t="s">
        <v>1</v>
      </c>
      <c r="L1744" s="45"/>
      <c r="M1744" s="226" t="s">
        <v>1</v>
      </c>
      <c r="N1744" s="227" t="s">
        <v>43</v>
      </c>
      <c r="O1744" s="92"/>
      <c r="P1744" s="228">
        <f>O1744*H1744</f>
        <v>0</v>
      </c>
      <c r="Q1744" s="228">
        <v>0</v>
      </c>
      <c r="R1744" s="228">
        <f>Q1744*H1744</f>
        <v>0</v>
      </c>
      <c r="S1744" s="228">
        <v>0</v>
      </c>
      <c r="T1744" s="229">
        <f>S1744*H1744</f>
        <v>0</v>
      </c>
      <c r="U1744" s="39"/>
      <c r="V1744" s="39"/>
      <c r="W1744" s="39"/>
      <c r="X1744" s="39"/>
      <c r="Y1744" s="39"/>
      <c r="Z1744" s="39"/>
      <c r="AA1744" s="39"/>
      <c r="AB1744" s="39"/>
      <c r="AC1744" s="39"/>
      <c r="AD1744" s="39"/>
      <c r="AE1744" s="39"/>
      <c r="AR1744" s="230" t="s">
        <v>240</v>
      </c>
      <c r="AT1744" s="230" t="s">
        <v>156</v>
      </c>
      <c r="AU1744" s="230" t="s">
        <v>88</v>
      </c>
      <c r="AY1744" s="18" t="s">
        <v>153</v>
      </c>
      <c r="BE1744" s="231">
        <f>IF(N1744="základní",J1744,0)</f>
        <v>0</v>
      </c>
      <c r="BF1744" s="231">
        <f>IF(N1744="snížená",J1744,0)</f>
        <v>0</v>
      </c>
      <c r="BG1744" s="231">
        <f>IF(N1744="zákl. přenesená",J1744,0)</f>
        <v>0</v>
      </c>
      <c r="BH1744" s="231">
        <f>IF(N1744="sníž. přenesená",J1744,0)</f>
        <v>0</v>
      </c>
      <c r="BI1744" s="231">
        <f>IF(N1744="nulová",J1744,0)</f>
        <v>0</v>
      </c>
      <c r="BJ1744" s="18" t="s">
        <v>86</v>
      </c>
      <c r="BK1744" s="231">
        <f>ROUND(I1744*H1744,2)</f>
        <v>0</v>
      </c>
      <c r="BL1744" s="18" t="s">
        <v>240</v>
      </c>
      <c r="BM1744" s="230" t="s">
        <v>2431</v>
      </c>
    </row>
    <row r="1745" s="15" customFormat="1">
      <c r="A1745" s="15"/>
      <c r="B1745" s="258"/>
      <c r="C1745" s="259"/>
      <c r="D1745" s="234" t="s">
        <v>163</v>
      </c>
      <c r="E1745" s="260" t="s">
        <v>1</v>
      </c>
      <c r="F1745" s="261" t="s">
        <v>2423</v>
      </c>
      <c r="G1745" s="259"/>
      <c r="H1745" s="260" t="s">
        <v>1</v>
      </c>
      <c r="I1745" s="262"/>
      <c r="J1745" s="259"/>
      <c r="K1745" s="259"/>
      <c r="L1745" s="263"/>
      <c r="M1745" s="264"/>
      <c r="N1745" s="265"/>
      <c r="O1745" s="265"/>
      <c r="P1745" s="265"/>
      <c r="Q1745" s="265"/>
      <c r="R1745" s="265"/>
      <c r="S1745" s="265"/>
      <c r="T1745" s="266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T1745" s="267" t="s">
        <v>163</v>
      </c>
      <c r="AU1745" s="267" t="s">
        <v>88</v>
      </c>
      <c r="AV1745" s="15" t="s">
        <v>86</v>
      </c>
      <c r="AW1745" s="15" t="s">
        <v>35</v>
      </c>
      <c r="AX1745" s="15" t="s">
        <v>78</v>
      </c>
      <c r="AY1745" s="267" t="s">
        <v>153</v>
      </c>
    </row>
    <row r="1746" s="15" customFormat="1">
      <c r="A1746" s="15"/>
      <c r="B1746" s="258"/>
      <c r="C1746" s="259"/>
      <c r="D1746" s="234" t="s">
        <v>163</v>
      </c>
      <c r="E1746" s="260" t="s">
        <v>1</v>
      </c>
      <c r="F1746" s="261" t="s">
        <v>2424</v>
      </c>
      <c r="G1746" s="259"/>
      <c r="H1746" s="260" t="s">
        <v>1</v>
      </c>
      <c r="I1746" s="262"/>
      <c r="J1746" s="259"/>
      <c r="K1746" s="259"/>
      <c r="L1746" s="263"/>
      <c r="M1746" s="264"/>
      <c r="N1746" s="265"/>
      <c r="O1746" s="265"/>
      <c r="P1746" s="265"/>
      <c r="Q1746" s="265"/>
      <c r="R1746" s="265"/>
      <c r="S1746" s="265"/>
      <c r="T1746" s="266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T1746" s="267" t="s">
        <v>163</v>
      </c>
      <c r="AU1746" s="267" t="s">
        <v>88</v>
      </c>
      <c r="AV1746" s="15" t="s">
        <v>86</v>
      </c>
      <c r="AW1746" s="15" t="s">
        <v>35</v>
      </c>
      <c r="AX1746" s="15" t="s">
        <v>78</v>
      </c>
      <c r="AY1746" s="267" t="s">
        <v>153</v>
      </c>
    </row>
    <row r="1747" s="15" customFormat="1">
      <c r="A1747" s="15"/>
      <c r="B1747" s="258"/>
      <c r="C1747" s="259"/>
      <c r="D1747" s="234" t="s">
        <v>163</v>
      </c>
      <c r="E1747" s="260" t="s">
        <v>1</v>
      </c>
      <c r="F1747" s="261" t="s">
        <v>2425</v>
      </c>
      <c r="G1747" s="259"/>
      <c r="H1747" s="260" t="s">
        <v>1</v>
      </c>
      <c r="I1747" s="262"/>
      <c r="J1747" s="259"/>
      <c r="K1747" s="259"/>
      <c r="L1747" s="263"/>
      <c r="M1747" s="264"/>
      <c r="N1747" s="265"/>
      <c r="O1747" s="265"/>
      <c r="P1747" s="265"/>
      <c r="Q1747" s="265"/>
      <c r="R1747" s="265"/>
      <c r="S1747" s="265"/>
      <c r="T1747" s="266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T1747" s="267" t="s">
        <v>163</v>
      </c>
      <c r="AU1747" s="267" t="s">
        <v>88</v>
      </c>
      <c r="AV1747" s="15" t="s">
        <v>86</v>
      </c>
      <c r="AW1747" s="15" t="s">
        <v>35</v>
      </c>
      <c r="AX1747" s="15" t="s">
        <v>78</v>
      </c>
      <c r="AY1747" s="267" t="s">
        <v>153</v>
      </c>
    </row>
    <row r="1748" s="15" customFormat="1">
      <c r="A1748" s="15"/>
      <c r="B1748" s="258"/>
      <c r="C1748" s="259"/>
      <c r="D1748" s="234" t="s">
        <v>163</v>
      </c>
      <c r="E1748" s="260" t="s">
        <v>1</v>
      </c>
      <c r="F1748" s="261" t="s">
        <v>2426</v>
      </c>
      <c r="G1748" s="259"/>
      <c r="H1748" s="260" t="s">
        <v>1</v>
      </c>
      <c r="I1748" s="262"/>
      <c r="J1748" s="259"/>
      <c r="K1748" s="259"/>
      <c r="L1748" s="263"/>
      <c r="M1748" s="264"/>
      <c r="N1748" s="265"/>
      <c r="O1748" s="265"/>
      <c r="P1748" s="265"/>
      <c r="Q1748" s="265"/>
      <c r="R1748" s="265"/>
      <c r="S1748" s="265"/>
      <c r="T1748" s="266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T1748" s="267" t="s">
        <v>163</v>
      </c>
      <c r="AU1748" s="267" t="s">
        <v>88</v>
      </c>
      <c r="AV1748" s="15" t="s">
        <v>86</v>
      </c>
      <c r="AW1748" s="15" t="s">
        <v>35</v>
      </c>
      <c r="AX1748" s="15" t="s">
        <v>78</v>
      </c>
      <c r="AY1748" s="267" t="s">
        <v>153</v>
      </c>
    </row>
    <row r="1749" s="15" customFormat="1">
      <c r="A1749" s="15"/>
      <c r="B1749" s="258"/>
      <c r="C1749" s="259"/>
      <c r="D1749" s="234" t="s">
        <v>163</v>
      </c>
      <c r="E1749" s="260" t="s">
        <v>1</v>
      </c>
      <c r="F1749" s="261" t="s">
        <v>2427</v>
      </c>
      <c r="G1749" s="259"/>
      <c r="H1749" s="260" t="s">
        <v>1</v>
      </c>
      <c r="I1749" s="262"/>
      <c r="J1749" s="259"/>
      <c r="K1749" s="259"/>
      <c r="L1749" s="263"/>
      <c r="M1749" s="264"/>
      <c r="N1749" s="265"/>
      <c r="O1749" s="265"/>
      <c r="P1749" s="265"/>
      <c r="Q1749" s="265"/>
      <c r="R1749" s="265"/>
      <c r="S1749" s="265"/>
      <c r="T1749" s="266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T1749" s="267" t="s">
        <v>163</v>
      </c>
      <c r="AU1749" s="267" t="s">
        <v>88</v>
      </c>
      <c r="AV1749" s="15" t="s">
        <v>86</v>
      </c>
      <c r="AW1749" s="15" t="s">
        <v>35</v>
      </c>
      <c r="AX1749" s="15" t="s">
        <v>78</v>
      </c>
      <c r="AY1749" s="267" t="s">
        <v>153</v>
      </c>
    </row>
    <row r="1750" s="13" customFormat="1">
      <c r="A1750" s="13"/>
      <c r="B1750" s="232"/>
      <c r="C1750" s="233"/>
      <c r="D1750" s="234" t="s">
        <v>163</v>
      </c>
      <c r="E1750" s="235" t="s">
        <v>1</v>
      </c>
      <c r="F1750" s="236" t="s">
        <v>86</v>
      </c>
      <c r="G1750" s="233"/>
      <c r="H1750" s="237">
        <v>1</v>
      </c>
      <c r="I1750" s="238"/>
      <c r="J1750" s="233"/>
      <c r="K1750" s="233"/>
      <c r="L1750" s="239"/>
      <c r="M1750" s="240"/>
      <c r="N1750" s="241"/>
      <c r="O1750" s="241"/>
      <c r="P1750" s="241"/>
      <c r="Q1750" s="241"/>
      <c r="R1750" s="241"/>
      <c r="S1750" s="241"/>
      <c r="T1750" s="242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43" t="s">
        <v>163</v>
      </c>
      <c r="AU1750" s="243" t="s">
        <v>88</v>
      </c>
      <c r="AV1750" s="13" t="s">
        <v>88</v>
      </c>
      <c r="AW1750" s="13" t="s">
        <v>35</v>
      </c>
      <c r="AX1750" s="13" t="s">
        <v>86</v>
      </c>
      <c r="AY1750" s="243" t="s">
        <v>153</v>
      </c>
    </row>
    <row r="1751" s="2" customFormat="1" ht="37.8" customHeight="1">
      <c r="A1751" s="39"/>
      <c r="B1751" s="40"/>
      <c r="C1751" s="219" t="s">
        <v>2432</v>
      </c>
      <c r="D1751" s="219" t="s">
        <v>156</v>
      </c>
      <c r="E1751" s="220" t="s">
        <v>2433</v>
      </c>
      <c r="F1751" s="221" t="s">
        <v>2434</v>
      </c>
      <c r="G1751" s="222" t="s">
        <v>243</v>
      </c>
      <c r="H1751" s="223">
        <v>1</v>
      </c>
      <c r="I1751" s="224"/>
      <c r="J1751" s="225">
        <f>ROUND(I1751*H1751,2)</f>
        <v>0</v>
      </c>
      <c r="K1751" s="221" t="s">
        <v>1</v>
      </c>
      <c r="L1751" s="45"/>
      <c r="M1751" s="226" t="s">
        <v>1</v>
      </c>
      <c r="N1751" s="227" t="s">
        <v>43</v>
      </c>
      <c r="O1751" s="92"/>
      <c r="P1751" s="228">
        <f>O1751*H1751</f>
        <v>0</v>
      </c>
      <c r="Q1751" s="228">
        <v>0</v>
      </c>
      <c r="R1751" s="228">
        <f>Q1751*H1751</f>
        <v>0</v>
      </c>
      <c r="S1751" s="228">
        <v>0</v>
      </c>
      <c r="T1751" s="229">
        <f>S1751*H1751</f>
        <v>0</v>
      </c>
      <c r="U1751" s="39"/>
      <c r="V1751" s="39"/>
      <c r="W1751" s="39"/>
      <c r="X1751" s="39"/>
      <c r="Y1751" s="39"/>
      <c r="Z1751" s="39"/>
      <c r="AA1751" s="39"/>
      <c r="AB1751" s="39"/>
      <c r="AC1751" s="39"/>
      <c r="AD1751" s="39"/>
      <c r="AE1751" s="39"/>
      <c r="AR1751" s="230" t="s">
        <v>240</v>
      </c>
      <c r="AT1751" s="230" t="s">
        <v>156</v>
      </c>
      <c r="AU1751" s="230" t="s">
        <v>88</v>
      </c>
      <c r="AY1751" s="18" t="s">
        <v>153</v>
      </c>
      <c r="BE1751" s="231">
        <f>IF(N1751="základní",J1751,0)</f>
        <v>0</v>
      </c>
      <c r="BF1751" s="231">
        <f>IF(N1751="snížená",J1751,0)</f>
        <v>0</v>
      </c>
      <c r="BG1751" s="231">
        <f>IF(N1751="zákl. přenesená",J1751,0)</f>
        <v>0</v>
      </c>
      <c r="BH1751" s="231">
        <f>IF(N1751="sníž. přenesená",J1751,0)</f>
        <v>0</v>
      </c>
      <c r="BI1751" s="231">
        <f>IF(N1751="nulová",J1751,0)</f>
        <v>0</v>
      </c>
      <c r="BJ1751" s="18" t="s">
        <v>86</v>
      </c>
      <c r="BK1751" s="231">
        <f>ROUND(I1751*H1751,2)</f>
        <v>0</v>
      </c>
      <c r="BL1751" s="18" t="s">
        <v>240</v>
      </c>
      <c r="BM1751" s="230" t="s">
        <v>2435</v>
      </c>
    </row>
    <row r="1752" s="12" customFormat="1" ht="22.8" customHeight="1">
      <c r="A1752" s="12"/>
      <c r="B1752" s="203"/>
      <c r="C1752" s="204"/>
      <c r="D1752" s="205" t="s">
        <v>77</v>
      </c>
      <c r="E1752" s="217" t="s">
        <v>379</v>
      </c>
      <c r="F1752" s="217" t="s">
        <v>380</v>
      </c>
      <c r="G1752" s="204"/>
      <c r="H1752" s="204"/>
      <c r="I1752" s="207"/>
      <c r="J1752" s="218">
        <f>BK1752</f>
        <v>0</v>
      </c>
      <c r="K1752" s="204"/>
      <c r="L1752" s="209"/>
      <c r="M1752" s="210"/>
      <c r="N1752" s="211"/>
      <c r="O1752" s="211"/>
      <c r="P1752" s="212">
        <f>SUM(P1753:P1990)</f>
        <v>0</v>
      </c>
      <c r="Q1752" s="211"/>
      <c r="R1752" s="212">
        <f>SUM(R1753:R1990)</f>
        <v>6.5085763000000023</v>
      </c>
      <c r="S1752" s="211"/>
      <c r="T1752" s="213">
        <f>SUM(T1753:T1990)</f>
        <v>0</v>
      </c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R1752" s="214" t="s">
        <v>88</v>
      </c>
      <c r="AT1752" s="215" t="s">
        <v>77</v>
      </c>
      <c r="AU1752" s="215" t="s">
        <v>86</v>
      </c>
      <c r="AY1752" s="214" t="s">
        <v>153</v>
      </c>
      <c r="BK1752" s="216">
        <f>SUM(BK1753:BK1990)</f>
        <v>0</v>
      </c>
    </row>
    <row r="1753" s="2" customFormat="1" ht="24.15" customHeight="1">
      <c r="A1753" s="39"/>
      <c r="B1753" s="40"/>
      <c r="C1753" s="219" t="s">
        <v>2436</v>
      </c>
      <c r="D1753" s="219" t="s">
        <v>156</v>
      </c>
      <c r="E1753" s="220" t="s">
        <v>2437</v>
      </c>
      <c r="F1753" s="221" t="s">
        <v>2438</v>
      </c>
      <c r="G1753" s="222" t="s">
        <v>196</v>
      </c>
      <c r="H1753" s="223">
        <v>18</v>
      </c>
      <c r="I1753" s="224"/>
      <c r="J1753" s="225">
        <f>ROUND(I1753*H1753,2)</f>
        <v>0</v>
      </c>
      <c r="K1753" s="221" t="s">
        <v>1</v>
      </c>
      <c r="L1753" s="45"/>
      <c r="M1753" s="226" t="s">
        <v>1</v>
      </c>
      <c r="N1753" s="227" t="s">
        <v>43</v>
      </c>
      <c r="O1753" s="92"/>
      <c r="P1753" s="228">
        <f>O1753*H1753</f>
        <v>0</v>
      </c>
      <c r="Q1753" s="228">
        <v>0</v>
      </c>
      <c r="R1753" s="228">
        <f>Q1753*H1753</f>
        <v>0</v>
      </c>
      <c r="S1753" s="228">
        <v>0</v>
      </c>
      <c r="T1753" s="229">
        <f>S1753*H1753</f>
        <v>0</v>
      </c>
      <c r="U1753" s="39"/>
      <c r="V1753" s="39"/>
      <c r="W1753" s="39"/>
      <c r="X1753" s="39"/>
      <c r="Y1753" s="39"/>
      <c r="Z1753" s="39"/>
      <c r="AA1753" s="39"/>
      <c r="AB1753" s="39"/>
      <c r="AC1753" s="39"/>
      <c r="AD1753" s="39"/>
      <c r="AE1753" s="39"/>
      <c r="AR1753" s="230" t="s">
        <v>240</v>
      </c>
      <c r="AT1753" s="230" t="s">
        <v>156</v>
      </c>
      <c r="AU1753" s="230" t="s">
        <v>88</v>
      </c>
      <c r="AY1753" s="18" t="s">
        <v>153</v>
      </c>
      <c r="BE1753" s="231">
        <f>IF(N1753="základní",J1753,0)</f>
        <v>0</v>
      </c>
      <c r="BF1753" s="231">
        <f>IF(N1753="snížená",J1753,0)</f>
        <v>0</v>
      </c>
      <c r="BG1753" s="231">
        <f>IF(N1753="zákl. přenesená",J1753,0)</f>
        <v>0</v>
      </c>
      <c r="BH1753" s="231">
        <f>IF(N1753="sníž. přenesená",J1753,0)</f>
        <v>0</v>
      </c>
      <c r="BI1753" s="231">
        <f>IF(N1753="nulová",J1753,0)</f>
        <v>0</v>
      </c>
      <c r="BJ1753" s="18" t="s">
        <v>86</v>
      </c>
      <c r="BK1753" s="231">
        <f>ROUND(I1753*H1753,2)</f>
        <v>0</v>
      </c>
      <c r="BL1753" s="18" t="s">
        <v>240</v>
      </c>
      <c r="BM1753" s="230" t="s">
        <v>2439</v>
      </c>
    </row>
    <row r="1754" s="15" customFormat="1">
      <c r="A1754" s="15"/>
      <c r="B1754" s="258"/>
      <c r="C1754" s="259"/>
      <c r="D1754" s="234" t="s">
        <v>163</v>
      </c>
      <c r="E1754" s="260" t="s">
        <v>1</v>
      </c>
      <c r="F1754" s="261" t="s">
        <v>2440</v>
      </c>
      <c r="G1754" s="259"/>
      <c r="H1754" s="260" t="s">
        <v>1</v>
      </c>
      <c r="I1754" s="262"/>
      <c r="J1754" s="259"/>
      <c r="K1754" s="259"/>
      <c r="L1754" s="263"/>
      <c r="M1754" s="264"/>
      <c r="N1754" s="265"/>
      <c r="O1754" s="265"/>
      <c r="P1754" s="265"/>
      <c r="Q1754" s="265"/>
      <c r="R1754" s="265"/>
      <c r="S1754" s="265"/>
      <c r="T1754" s="266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T1754" s="267" t="s">
        <v>163</v>
      </c>
      <c r="AU1754" s="267" t="s">
        <v>88</v>
      </c>
      <c r="AV1754" s="15" t="s">
        <v>86</v>
      </c>
      <c r="AW1754" s="15" t="s">
        <v>35</v>
      </c>
      <c r="AX1754" s="15" t="s">
        <v>78</v>
      </c>
      <c r="AY1754" s="267" t="s">
        <v>153</v>
      </c>
    </row>
    <row r="1755" s="15" customFormat="1">
      <c r="A1755" s="15"/>
      <c r="B1755" s="258"/>
      <c r="C1755" s="259"/>
      <c r="D1755" s="234" t="s">
        <v>163</v>
      </c>
      <c r="E1755" s="260" t="s">
        <v>1</v>
      </c>
      <c r="F1755" s="261" t="s">
        <v>2441</v>
      </c>
      <c r="G1755" s="259"/>
      <c r="H1755" s="260" t="s">
        <v>1</v>
      </c>
      <c r="I1755" s="262"/>
      <c r="J1755" s="259"/>
      <c r="K1755" s="259"/>
      <c r="L1755" s="263"/>
      <c r="M1755" s="264"/>
      <c r="N1755" s="265"/>
      <c r="O1755" s="265"/>
      <c r="P1755" s="265"/>
      <c r="Q1755" s="265"/>
      <c r="R1755" s="265"/>
      <c r="S1755" s="265"/>
      <c r="T1755" s="266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T1755" s="267" t="s">
        <v>163</v>
      </c>
      <c r="AU1755" s="267" t="s">
        <v>88</v>
      </c>
      <c r="AV1755" s="15" t="s">
        <v>86</v>
      </c>
      <c r="AW1755" s="15" t="s">
        <v>35</v>
      </c>
      <c r="AX1755" s="15" t="s">
        <v>78</v>
      </c>
      <c r="AY1755" s="267" t="s">
        <v>153</v>
      </c>
    </row>
    <row r="1756" s="13" customFormat="1">
      <c r="A1756" s="13"/>
      <c r="B1756" s="232"/>
      <c r="C1756" s="233"/>
      <c r="D1756" s="234" t="s">
        <v>163</v>
      </c>
      <c r="E1756" s="235" t="s">
        <v>1</v>
      </c>
      <c r="F1756" s="236" t="s">
        <v>2442</v>
      </c>
      <c r="G1756" s="233"/>
      <c r="H1756" s="237">
        <v>18</v>
      </c>
      <c r="I1756" s="238"/>
      <c r="J1756" s="233"/>
      <c r="K1756" s="233"/>
      <c r="L1756" s="239"/>
      <c r="M1756" s="240"/>
      <c r="N1756" s="241"/>
      <c r="O1756" s="241"/>
      <c r="P1756" s="241"/>
      <c r="Q1756" s="241"/>
      <c r="R1756" s="241"/>
      <c r="S1756" s="241"/>
      <c r="T1756" s="242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43" t="s">
        <v>163</v>
      </c>
      <c r="AU1756" s="243" t="s">
        <v>88</v>
      </c>
      <c r="AV1756" s="13" t="s">
        <v>88</v>
      </c>
      <c r="AW1756" s="13" t="s">
        <v>35</v>
      </c>
      <c r="AX1756" s="13" t="s">
        <v>86</v>
      </c>
      <c r="AY1756" s="243" t="s">
        <v>153</v>
      </c>
    </row>
    <row r="1757" s="2" customFormat="1" ht="33" customHeight="1">
      <c r="A1757" s="39"/>
      <c r="B1757" s="40"/>
      <c r="C1757" s="219" t="s">
        <v>2443</v>
      </c>
      <c r="D1757" s="219" t="s">
        <v>156</v>
      </c>
      <c r="E1757" s="220" t="s">
        <v>2444</v>
      </c>
      <c r="F1757" s="221" t="s">
        <v>2445</v>
      </c>
      <c r="G1757" s="222" t="s">
        <v>2304</v>
      </c>
      <c r="H1757" s="223">
        <v>1</v>
      </c>
      <c r="I1757" s="224"/>
      <c r="J1757" s="225">
        <f>ROUND(I1757*H1757,2)</f>
        <v>0</v>
      </c>
      <c r="K1757" s="221" t="s">
        <v>1</v>
      </c>
      <c r="L1757" s="45"/>
      <c r="M1757" s="226" t="s">
        <v>1</v>
      </c>
      <c r="N1757" s="227" t="s">
        <v>43</v>
      </c>
      <c r="O1757" s="92"/>
      <c r="P1757" s="228">
        <f>O1757*H1757</f>
        <v>0</v>
      </c>
      <c r="Q1757" s="228">
        <v>0</v>
      </c>
      <c r="R1757" s="228">
        <f>Q1757*H1757</f>
        <v>0</v>
      </c>
      <c r="S1757" s="228">
        <v>0</v>
      </c>
      <c r="T1757" s="229">
        <f>S1757*H1757</f>
        <v>0</v>
      </c>
      <c r="U1757" s="39"/>
      <c r="V1757" s="39"/>
      <c r="W1757" s="39"/>
      <c r="X1757" s="39"/>
      <c r="Y1757" s="39"/>
      <c r="Z1757" s="39"/>
      <c r="AA1757" s="39"/>
      <c r="AB1757" s="39"/>
      <c r="AC1757" s="39"/>
      <c r="AD1757" s="39"/>
      <c r="AE1757" s="39"/>
      <c r="AR1757" s="230" t="s">
        <v>240</v>
      </c>
      <c r="AT1757" s="230" t="s">
        <v>156</v>
      </c>
      <c r="AU1757" s="230" t="s">
        <v>88</v>
      </c>
      <c r="AY1757" s="18" t="s">
        <v>153</v>
      </c>
      <c r="BE1757" s="231">
        <f>IF(N1757="základní",J1757,0)</f>
        <v>0</v>
      </c>
      <c r="BF1757" s="231">
        <f>IF(N1757="snížená",J1757,0)</f>
        <v>0</v>
      </c>
      <c r="BG1757" s="231">
        <f>IF(N1757="zákl. přenesená",J1757,0)</f>
        <v>0</v>
      </c>
      <c r="BH1757" s="231">
        <f>IF(N1757="sníž. přenesená",J1757,0)</f>
        <v>0</v>
      </c>
      <c r="BI1757" s="231">
        <f>IF(N1757="nulová",J1757,0)</f>
        <v>0</v>
      </c>
      <c r="BJ1757" s="18" t="s">
        <v>86</v>
      </c>
      <c r="BK1757" s="231">
        <f>ROUND(I1757*H1757,2)</f>
        <v>0</v>
      </c>
      <c r="BL1757" s="18" t="s">
        <v>240</v>
      </c>
      <c r="BM1757" s="230" t="s">
        <v>2446</v>
      </c>
    </row>
    <row r="1758" s="15" customFormat="1">
      <c r="A1758" s="15"/>
      <c r="B1758" s="258"/>
      <c r="C1758" s="259"/>
      <c r="D1758" s="234" t="s">
        <v>163</v>
      </c>
      <c r="E1758" s="260" t="s">
        <v>1</v>
      </c>
      <c r="F1758" s="261" t="s">
        <v>2440</v>
      </c>
      <c r="G1758" s="259"/>
      <c r="H1758" s="260" t="s">
        <v>1</v>
      </c>
      <c r="I1758" s="262"/>
      <c r="J1758" s="259"/>
      <c r="K1758" s="259"/>
      <c r="L1758" s="263"/>
      <c r="M1758" s="264"/>
      <c r="N1758" s="265"/>
      <c r="O1758" s="265"/>
      <c r="P1758" s="265"/>
      <c r="Q1758" s="265"/>
      <c r="R1758" s="265"/>
      <c r="S1758" s="265"/>
      <c r="T1758" s="266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67" t="s">
        <v>163</v>
      </c>
      <c r="AU1758" s="267" t="s">
        <v>88</v>
      </c>
      <c r="AV1758" s="15" t="s">
        <v>86</v>
      </c>
      <c r="AW1758" s="15" t="s">
        <v>35</v>
      </c>
      <c r="AX1758" s="15" t="s">
        <v>78</v>
      </c>
      <c r="AY1758" s="267" t="s">
        <v>153</v>
      </c>
    </row>
    <row r="1759" s="15" customFormat="1">
      <c r="A1759" s="15"/>
      <c r="B1759" s="258"/>
      <c r="C1759" s="259"/>
      <c r="D1759" s="234" t="s">
        <v>163</v>
      </c>
      <c r="E1759" s="260" t="s">
        <v>1</v>
      </c>
      <c r="F1759" s="261" t="s">
        <v>2447</v>
      </c>
      <c r="G1759" s="259"/>
      <c r="H1759" s="260" t="s">
        <v>1</v>
      </c>
      <c r="I1759" s="262"/>
      <c r="J1759" s="259"/>
      <c r="K1759" s="259"/>
      <c r="L1759" s="263"/>
      <c r="M1759" s="264"/>
      <c r="N1759" s="265"/>
      <c r="O1759" s="265"/>
      <c r="P1759" s="265"/>
      <c r="Q1759" s="265"/>
      <c r="R1759" s="265"/>
      <c r="S1759" s="265"/>
      <c r="T1759" s="266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T1759" s="267" t="s">
        <v>163</v>
      </c>
      <c r="AU1759" s="267" t="s">
        <v>88</v>
      </c>
      <c r="AV1759" s="15" t="s">
        <v>86</v>
      </c>
      <c r="AW1759" s="15" t="s">
        <v>35</v>
      </c>
      <c r="AX1759" s="15" t="s">
        <v>78</v>
      </c>
      <c r="AY1759" s="267" t="s">
        <v>153</v>
      </c>
    </row>
    <row r="1760" s="13" customFormat="1">
      <c r="A1760" s="13"/>
      <c r="B1760" s="232"/>
      <c r="C1760" s="233"/>
      <c r="D1760" s="234" t="s">
        <v>163</v>
      </c>
      <c r="E1760" s="235" t="s">
        <v>1</v>
      </c>
      <c r="F1760" s="236" t="s">
        <v>86</v>
      </c>
      <c r="G1760" s="233"/>
      <c r="H1760" s="237">
        <v>1</v>
      </c>
      <c r="I1760" s="238"/>
      <c r="J1760" s="233"/>
      <c r="K1760" s="233"/>
      <c r="L1760" s="239"/>
      <c r="M1760" s="240"/>
      <c r="N1760" s="241"/>
      <c r="O1760" s="241"/>
      <c r="P1760" s="241"/>
      <c r="Q1760" s="241"/>
      <c r="R1760" s="241"/>
      <c r="S1760" s="241"/>
      <c r="T1760" s="242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3" t="s">
        <v>163</v>
      </c>
      <c r="AU1760" s="243" t="s">
        <v>88</v>
      </c>
      <c r="AV1760" s="13" t="s">
        <v>88</v>
      </c>
      <c r="AW1760" s="13" t="s">
        <v>35</v>
      </c>
      <c r="AX1760" s="13" t="s">
        <v>86</v>
      </c>
      <c r="AY1760" s="243" t="s">
        <v>153</v>
      </c>
    </row>
    <row r="1761" s="2" customFormat="1" ht="24.15" customHeight="1">
      <c r="A1761" s="39"/>
      <c r="B1761" s="40"/>
      <c r="C1761" s="219" t="s">
        <v>2448</v>
      </c>
      <c r="D1761" s="219" t="s">
        <v>156</v>
      </c>
      <c r="E1761" s="220" t="s">
        <v>2449</v>
      </c>
      <c r="F1761" s="221" t="s">
        <v>2450</v>
      </c>
      <c r="G1761" s="222" t="s">
        <v>196</v>
      </c>
      <c r="H1761" s="223">
        <v>10.75</v>
      </c>
      <c r="I1761" s="224"/>
      <c r="J1761" s="225">
        <f>ROUND(I1761*H1761,2)</f>
        <v>0</v>
      </c>
      <c r="K1761" s="221" t="s">
        <v>1</v>
      </c>
      <c r="L1761" s="45"/>
      <c r="M1761" s="226" t="s">
        <v>1</v>
      </c>
      <c r="N1761" s="227" t="s">
        <v>43</v>
      </c>
      <c r="O1761" s="92"/>
      <c r="P1761" s="228">
        <f>O1761*H1761</f>
        <v>0</v>
      </c>
      <c r="Q1761" s="228">
        <v>0</v>
      </c>
      <c r="R1761" s="228">
        <f>Q1761*H1761</f>
        <v>0</v>
      </c>
      <c r="S1761" s="228">
        <v>0</v>
      </c>
      <c r="T1761" s="229">
        <f>S1761*H1761</f>
        <v>0</v>
      </c>
      <c r="U1761" s="39"/>
      <c r="V1761" s="39"/>
      <c r="W1761" s="39"/>
      <c r="X1761" s="39"/>
      <c r="Y1761" s="39"/>
      <c r="Z1761" s="39"/>
      <c r="AA1761" s="39"/>
      <c r="AB1761" s="39"/>
      <c r="AC1761" s="39"/>
      <c r="AD1761" s="39"/>
      <c r="AE1761" s="39"/>
      <c r="AR1761" s="230" t="s">
        <v>240</v>
      </c>
      <c r="AT1761" s="230" t="s">
        <v>156</v>
      </c>
      <c r="AU1761" s="230" t="s">
        <v>88</v>
      </c>
      <c r="AY1761" s="18" t="s">
        <v>153</v>
      </c>
      <c r="BE1761" s="231">
        <f>IF(N1761="základní",J1761,0)</f>
        <v>0</v>
      </c>
      <c r="BF1761" s="231">
        <f>IF(N1761="snížená",J1761,0)</f>
        <v>0</v>
      </c>
      <c r="BG1761" s="231">
        <f>IF(N1761="zákl. přenesená",J1761,0)</f>
        <v>0</v>
      </c>
      <c r="BH1761" s="231">
        <f>IF(N1761="sníž. přenesená",J1761,0)</f>
        <v>0</v>
      </c>
      <c r="BI1761" s="231">
        <f>IF(N1761="nulová",J1761,0)</f>
        <v>0</v>
      </c>
      <c r="BJ1761" s="18" t="s">
        <v>86</v>
      </c>
      <c r="BK1761" s="231">
        <f>ROUND(I1761*H1761,2)</f>
        <v>0</v>
      </c>
      <c r="BL1761" s="18" t="s">
        <v>240</v>
      </c>
      <c r="BM1761" s="230" t="s">
        <v>2451</v>
      </c>
    </row>
    <row r="1762" s="15" customFormat="1">
      <c r="A1762" s="15"/>
      <c r="B1762" s="258"/>
      <c r="C1762" s="259"/>
      <c r="D1762" s="234" t="s">
        <v>163</v>
      </c>
      <c r="E1762" s="260" t="s">
        <v>1</v>
      </c>
      <c r="F1762" s="261" t="s">
        <v>2440</v>
      </c>
      <c r="G1762" s="259"/>
      <c r="H1762" s="260" t="s">
        <v>1</v>
      </c>
      <c r="I1762" s="262"/>
      <c r="J1762" s="259"/>
      <c r="K1762" s="259"/>
      <c r="L1762" s="263"/>
      <c r="M1762" s="264"/>
      <c r="N1762" s="265"/>
      <c r="O1762" s="265"/>
      <c r="P1762" s="265"/>
      <c r="Q1762" s="265"/>
      <c r="R1762" s="265"/>
      <c r="S1762" s="265"/>
      <c r="T1762" s="266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T1762" s="267" t="s">
        <v>163</v>
      </c>
      <c r="AU1762" s="267" t="s">
        <v>88</v>
      </c>
      <c r="AV1762" s="15" t="s">
        <v>86</v>
      </c>
      <c r="AW1762" s="15" t="s">
        <v>35</v>
      </c>
      <c r="AX1762" s="15" t="s">
        <v>78</v>
      </c>
      <c r="AY1762" s="267" t="s">
        <v>153</v>
      </c>
    </row>
    <row r="1763" s="15" customFormat="1">
      <c r="A1763" s="15"/>
      <c r="B1763" s="258"/>
      <c r="C1763" s="259"/>
      <c r="D1763" s="234" t="s">
        <v>163</v>
      </c>
      <c r="E1763" s="260" t="s">
        <v>1</v>
      </c>
      <c r="F1763" s="261" t="s">
        <v>2452</v>
      </c>
      <c r="G1763" s="259"/>
      <c r="H1763" s="260" t="s">
        <v>1</v>
      </c>
      <c r="I1763" s="262"/>
      <c r="J1763" s="259"/>
      <c r="K1763" s="259"/>
      <c r="L1763" s="263"/>
      <c r="M1763" s="264"/>
      <c r="N1763" s="265"/>
      <c r="O1763" s="265"/>
      <c r="P1763" s="265"/>
      <c r="Q1763" s="265"/>
      <c r="R1763" s="265"/>
      <c r="S1763" s="265"/>
      <c r="T1763" s="266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T1763" s="267" t="s">
        <v>163</v>
      </c>
      <c r="AU1763" s="267" t="s">
        <v>88</v>
      </c>
      <c r="AV1763" s="15" t="s">
        <v>86</v>
      </c>
      <c r="AW1763" s="15" t="s">
        <v>35</v>
      </c>
      <c r="AX1763" s="15" t="s">
        <v>78</v>
      </c>
      <c r="AY1763" s="267" t="s">
        <v>153</v>
      </c>
    </row>
    <row r="1764" s="13" customFormat="1">
      <c r="A1764" s="13"/>
      <c r="B1764" s="232"/>
      <c r="C1764" s="233"/>
      <c r="D1764" s="234" t="s">
        <v>163</v>
      </c>
      <c r="E1764" s="235" t="s">
        <v>1</v>
      </c>
      <c r="F1764" s="236" t="s">
        <v>2453</v>
      </c>
      <c r="G1764" s="233"/>
      <c r="H1764" s="237">
        <v>10.75</v>
      </c>
      <c r="I1764" s="238"/>
      <c r="J1764" s="233"/>
      <c r="K1764" s="233"/>
      <c r="L1764" s="239"/>
      <c r="M1764" s="240"/>
      <c r="N1764" s="241"/>
      <c r="O1764" s="241"/>
      <c r="P1764" s="241"/>
      <c r="Q1764" s="241"/>
      <c r="R1764" s="241"/>
      <c r="S1764" s="241"/>
      <c r="T1764" s="242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43" t="s">
        <v>163</v>
      </c>
      <c r="AU1764" s="243" t="s">
        <v>88</v>
      </c>
      <c r="AV1764" s="13" t="s">
        <v>88</v>
      </c>
      <c r="AW1764" s="13" t="s">
        <v>35</v>
      </c>
      <c r="AX1764" s="13" t="s">
        <v>86</v>
      </c>
      <c r="AY1764" s="243" t="s">
        <v>153</v>
      </c>
    </row>
    <row r="1765" s="2" customFormat="1" ht="33" customHeight="1">
      <c r="A1765" s="39"/>
      <c r="B1765" s="40"/>
      <c r="C1765" s="219" t="s">
        <v>2454</v>
      </c>
      <c r="D1765" s="219" t="s">
        <v>156</v>
      </c>
      <c r="E1765" s="220" t="s">
        <v>2455</v>
      </c>
      <c r="F1765" s="221" t="s">
        <v>2456</v>
      </c>
      <c r="G1765" s="222" t="s">
        <v>355</v>
      </c>
      <c r="H1765" s="223">
        <v>2</v>
      </c>
      <c r="I1765" s="224"/>
      <c r="J1765" s="225">
        <f>ROUND(I1765*H1765,2)</f>
        <v>0</v>
      </c>
      <c r="K1765" s="221" t="s">
        <v>1</v>
      </c>
      <c r="L1765" s="45"/>
      <c r="M1765" s="226" t="s">
        <v>1</v>
      </c>
      <c r="N1765" s="227" t="s">
        <v>43</v>
      </c>
      <c r="O1765" s="92"/>
      <c r="P1765" s="228">
        <f>O1765*H1765</f>
        <v>0</v>
      </c>
      <c r="Q1765" s="228">
        <v>0</v>
      </c>
      <c r="R1765" s="228">
        <f>Q1765*H1765</f>
        <v>0</v>
      </c>
      <c r="S1765" s="228">
        <v>0</v>
      </c>
      <c r="T1765" s="229">
        <f>S1765*H1765</f>
        <v>0</v>
      </c>
      <c r="U1765" s="39"/>
      <c r="V1765" s="39"/>
      <c r="W1765" s="39"/>
      <c r="X1765" s="39"/>
      <c r="Y1765" s="39"/>
      <c r="Z1765" s="39"/>
      <c r="AA1765" s="39"/>
      <c r="AB1765" s="39"/>
      <c r="AC1765" s="39"/>
      <c r="AD1765" s="39"/>
      <c r="AE1765" s="39"/>
      <c r="AR1765" s="230" t="s">
        <v>240</v>
      </c>
      <c r="AT1765" s="230" t="s">
        <v>156</v>
      </c>
      <c r="AU1765" s="230" t="s">
        <v>88</v>
      </c>
      <c r="AY1765" s="18" t="s">
        <v>153</v>
      </c>
      <c r="BE1765" s="231">
        <f>IF(N1765="základní",J1765,0)</f>
        <v>0</v>
      </c>
      <c r="BF1765" s="231">
        <f>IF(N1765="snížená",J1765,0)</f>
        <v>0</v>
      </c>
      <c r="BG1765" s="231">
        <f>IF(N1765="zákl. přenesená",J1765,0)</f>
        <v>0</v>
      </c>
      <c r="BH1765" s="231">
        <f>IF(N1765="sníž. přenesená",J1765,0)</f>
        <v>0</v>
      </c>
      <c r="BI1765" s="231">
        <f>IF(N1765="nulová",J1765,0)</f>
        <v>0</v>
      </c>
      <c r="BJ1765" s="18" t="s">
        <v>86</v>
      </c>
      <c r="BK1765" s="231">
        <f>ROUND(I1765*H1765,2)</f>
        <v>0</v>
      </c>
      <c r="BL1765" s="18" t="s">
        <v>240</v>
      </c>
      <c r="BM1765" s="230" t="s">
        <v>2457</v>
      </c>
    </row>
    <row r="1766" s="15" customFormat="1">
      <c r="A1766" s="15"/>
      <c r="B1766" s="258"/>
      <c r="C1766" s="259"/>
      <c r="D1766" s="234" t="s">
        <v>163</v>
      </c>
      <c r="E1766" s="260" t="s">
        <v>1</v>
      </c>
      <c r="F1766" s="261" t="s">
        <v>2440</v>
      </c>
      <c r="G1766" s="259"/>
      <c r="H1766" s="260" t="s">
        <v>1</v>
      </c>
      <c r="I1766" s="262"/>
      <c r="J1766" s="259"/>
      <c r="K1766" s="259"/>
      <c r="L1766" s="263"/>
      <c r="M1766" s="264"/>
      <c r="N1766" s="265"/>
      <c r="O1766" s="265"/>
      <c r="P1766" s="265"/>
      <c r="Q1766" s="265"/>
      <c r="R1766" s="265"/>
      <c r="S1766" s="265"/>
      <c r="T1766" s="266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T1766" s="267" t="s">
        <v>163</v>
      </c>
      <c r="AU1766" s="267" t="s">
        <v>88</v>
      </c>
      <c r="AV1766" s="15" t="s">
        <v>86</v>
      </c>
      <c r="AW1766" s="15" t="s">
        <v>35</v>
      </c>
      <c r="AX1766" s="15" t="s">
        <v>78</v>
      </c>
      <c r="AY1766" s="267" t="s">
        <v>153</v>
      </c>
    </row>
    <row r="1767" s="15" customFormat="1">
      <c r="A1767" s="15"/>
      <c r="B1767" s="258"/>
      <c r="C1767" s="259"/>
      <c r="D1767" s="234" t="s">
        <v>163</v>
      </c>
      <c r="E1767" s="260" t="s">
        <v>1</v>
      </c>
      <c r="F1767" s="261" t="s">
        <v>2458</v>
      </c>
      <c r="G1767" s="259"/>
      <c r="H1767" s="260" t="s">
        <v>1</v>
      </c>
      <c r="I1767" s="262"/>
      <c r="J1767" s="259"/>
      <c r="K1767" s="259"/>
      <c r="L1767" s="263"/>
      <c r="M1767" s="264"/>
      <c r="N1767" s="265"/>
      <c r="O1767" s="265"/>
      <c r="P1767" s="265"/>
      <c r="Q1767" s="265"/>
      <c r="R1767" s="265"/>
      <c r="S1767" s="265"/>
      <c r="T1767" s="266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T1767" s="267" t="s">
        <v>163</v>
      </c>
      <c r="AU1767" s="267" t="s">
        <v>88</v>
      </c>
      <c r="AV1767" s="15" t="s">
        <v>86</v>
      </c>
      <c r="AW1767" s="15" t="s">
        <v>35</v>
      </c>
      <c r="AX1767" s="15" t="s">
        <v>78</v>
      </c>
      <c r="AY1767" s="267" t="s">
        <v>153</v>
      </c>
    </row>
    <row r="1768" s="13" customFormat="1">
      <c r="A1768" s="13"/>
      <c r="B1768" s="232"/>
      <c r="C1768" s="233"/>
      <c r="D1768" s="234" t="s">
        <v>163</v>
      </c>
      <c r="E1768" s="235" t="s">
        <v>1</v>
      </c>
      <c r="F1768" s="236" t="s">
        <v>88</v>
      </c>
      <c r="G1768" s="233"/>
      <c r="H1768" s="237">
        <v>2</v>
      </c>
      <c r="I1768" s="238"/>
      <c r="J1768" s="233"/>
      <c r="K1768" s="233"/>
      <c r="L1768" s="239"/>
      <c r="M1768" s="240"/>
      <c r="N1768" s="241"/>
      <c r="O1768" s="241"/>
      <c r="P1768" s="241"/>
      <c r="Q1768" s="241"/>
      <c r="R1768" s="241"/>
      <c r="S1768" s="241"/>
      <c r="T1768" s="242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3" t="s">
        <v>163</v>
      </c>
      <c r="AU1768" s="243" t="s">
        <v>88</v>
      </c>
      <c r="AV1768" s="13" t="s">
        <v>88</v>
      </c>
      <c r="AW1768" s="13" t="s">
        <v>35</v>
      </c>
      <c r="AX1768" s="13" t="s">
        <v>86</v>
      </c>
      <c r="AY1768" s="243" t="s">
        <v>153</v>
      </c>
    </row>
    <row r="1769" s="2" customFormat="1" ht="16.5" customHeight="1">
      <c r="A1769" s="39"/>
      <c r="B1769" s="40"/>
      <c r="C1769" s="219" t="s">
        <v>2459</v>
      </c>
      <c r="D1769" s="219" t="s">
        <v>156</v>
      </c>
      <c r="E1769" s="220" t="s">
        <v>2460</v>
      </c>
      <c r="F1769" s="221" t="s">
        <v>2461</v>
      </c>
      <c r="G1769" s="222" t="s">
        <v>170</v>
      </c>
      <c r="H1769" s="223">
        <v>14.113</v>
      </c>
      <c r="I1769" s="224"/>
      <c r="J1769" s="225">
        <f>ROUND(I1769*H1769,2)</f>
        <v>0</v>
      </c>
      <c r="K1769" s="221" t="s">
        <v>160</v>
      </c>
      <c r="L1769" s="45"/>
      <c r="M1769" s="226" t="s">
        <v>1</v>
      </c>
      <c r="N1769" s="227" t="s">
        <v>43</v>
      </c>
      <c r="O1769" s="92"/>
      <c r="P1769" s="228">
        <f>O1769*H1769</f>
        <v>0</v>
      </c>
      <c r="Q1769" s="228">
        <v>0</v>
      </c>
      <c r="R1769" s="228">
        <f>Q1769*H1769</f>
        <v>0</v>
      </c>
      <c r="S1769" s="228">
        <v>0</v>
      </c>
      <c r="T1769" s="229">
        <f>S1769*H1769</f>
        <v>0</v>
      </c>
      <c r="U1769" s="39"/>
      <c r="V1769" s="39"/>
      <c r="W1769" s="39"/>
      <c r="X1769" s="39"/>
      <c r="Y1769" s="39"/>
      <c r="Z1769" s="39"/>
      <c r="AA1769" s="39"/>
      <c r="AB1769" s="39"/>
      <c r="AC1769" s="39"/>
      <c r="AD1769" s="39"/>
      <c r="AE1769" s="39"/>
      <c r="AR1769" s="230" t="s">
        <v>240</v>
      </c>
      <c r="AT1769" s="230" t="s">
        <v>156</v>
      </c>
      <c r="AU1769" s="230" t="s">
        <v>88</v>
      </c>
      <c r="AY1769" s="18" t="s">
        <v>153</v>
      </c>
      <c r="BE1769" s="231">
        <f>IF(N1769="základní",J1769,0)</f>
        <v>0</v>
      </c>
      <c r="BF1769" s="231">
        <f>IF(N1769="snížená",J1769,0)</f>
        <v>0</v>
      </c>
      <c r="BG1769" s="231">
        <f>IF(N1769="zákl. přenesená",J1769,0)</f>
        <v>0</v>
      </c>
      <c r="BH1769" s="231">
        <f>IF(N1769="sníž. přenesená",J1769,0)</f>
        <v>0</v>
      </c>
      <c r="BI1769" s="231">
        <f>IF(N1769="nulová",J1769,0)</f>
        <v>0</v>
      </c>
      <c r="BJ1769" s="18" t="s">
        <v>86</v>
      </c>
      <c r="BK1769" s="231">
        <f>ROUND(I1769*H1769,2)</f>
        <v>0</v>
      </c>
      <c r="BL1769" s="18" t="s">
        <v>240</v>
      </c>
      <c r="BM1769" s="230" t="s">
        <v>2462</v>
      </c>
    </row>
    <row r="1770" s="15" customFormat="1">
      <c r="A1770" s="15"/>
      <c r="B1770" s="258"/>
      <c r="C1770" s="259"/>
      <c r="D1770" s="234" t="s">
        <v>163</v>
      </c>
      <c r="E1770" s="260" t="s">
        <v>1</v>
      </c>
      <c r="F1770" s="261" t="s">
        <v>2440</v>
      </c>
      <c r="G1770" s="259"/>
      <c r="H1770" s="260" t="s">
        <v>1</v>
      </c>
      <c r="I1770" s="262"/>
      <c r="J1770" s="259"/>
      <c r="K1770" s="259"/>
      <c r="L1770" s="263"/>
      <c r="M1770" s="264"/>
      <c r="N1770" s="265"/>
      <c r="O1770" s="265"/>
      <c r="P1770" s="265"/>
      <c r="Q1770" s="265"/>
      <c r="R1770" s="265"/>
      <c r="S1770" s="265"/>
      <c r="T1770" s="266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T1770" s="267" t="s">
        <v>163</v>
      </c>
      <c r="AU1770" s="267" t="s">
        <v>88</v>
      </c>
      <c r="AV1770" s="15" t="s">
        <v>86</v>
      </c>
      <c r="AW1770" s="15" t="s">
        <v>35</v>
      </c>
      <c r="AX1770" s="15" t="s">
        <v>78</v>
      </c>
      <c r="AY1770" s="267" t="s">
        <v>153</v>
      </c>
    </row>
    <row r="1771" s="13" customFormat="1">
      <c r="A1771" s="13"/>
      <c r="B1771" s="232"/>
      <c r="C1771" s="233"/>
      <c r="D1771" s="234" t="s">
        <v>163</v>
      </c>
      <c r="E1771" s="235" t="s">
        <v>1</v>
      </c>
      <c r="F1771" s="236" t="s">
        <v>2463</v>
      </c>
      <c r="G1771" s="233"/>
      <c r="H1771" s="237">
        <v>12.1175</v>
      </c>
      <c r="I1771" s="238"/>
      <c r="J1771" s="233"/>
      <c r="K1771" s="233"/>
      <c r="L1771" s="239"/>
      <c r="M1771" s="240"/>
      <c r="N1771" s="241"/>
      <c r="O1771" s="241"/>
      <c r="P1771" s="241"/>
      <c r="Q1771" s="241"/>
      <c r="R1771" s="241"/>
      <c r="S1771" s="241"/>
      <c r="T1771" s="242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3" t="s">
        <v>163</v>
      </c>
      <c r="AU1771" s="243" t="s">
        <v>88</v>
      </c>
      <c r="AV1771" s="13" t="s">
        <v>88</v>
      </c>
      <c r="AW1771" s="13" t="s">
        <v>35</v>
      </c>
      <c r="AX1771" s="13" t="s">
        <v>78</v>
      </c>
      <c r="AY1771" s="243" t="s">
        <v>153</v>
      </c>
    </row>
    <row r="1772" s="13" customFormat="1">
      <c r="A1772" s="13"/>
      <c r="B1772" s="232"/>
      <c r="C1772" s="233"/>
      <c r="D1772" s="234" t="s">
        <v>163</v>
      </c>
      <c r="E1772" s="235" t="s">
        <v>1</v>
      </c>
      <c r="F1772" s="236" t="s">
        <v>2464</v>
      </c>
      <c r="G1772" s="233"/>
      <c r="H1772" s="237">
        <v>1.9950000000000001</v>
      </c>
      <c r="I1772" s="238"/>
      <c r="J1772" s="233"/>
      <c r="K1772" s="233"/>
      <c r="L1772" s="239"/>
      <c r="M1772" s="240"/>
      <c r="N1772" s="241"/>
      <c r="O1772" s="241"/>
      <c r="P1772" s="241"/>
      <c r="Q1772" s="241"/>
      <c r="R1772" s="241"/>
      <c r="S1772" s="241"/>
      <c r="T1772" s="242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3" t="s">
        <v>163</v>
      </c>
      <c r="AU1772" s="243" t="s">
        <v>88</v>
      </c>
      <c r="AV1772" s="13" t="s">
        <v>88</v>
      </c>
      <c r="AW1772" s="13" t="s">
        <v>35</v>
      </c>
      <c r="AX1772" s="13" t="s">
        <v>78</v>
      </c>
      <c r="AY1772" s="243" t="s">
        <v>153</v>
      </c>
    </row>
    <row r="1773" s="14" customFormat="1">
      <c r="A1773" s="14"/>
      <c r="B1773" s="244"/>
      <c r="C1773" s="245"/>
      <c r="D1773" s="234" t="s">
        <v>163</v>
      </c>
      <c r="E1773" s="246" t="s">
        <v>1</v>
      </c>
      <c r="F1773" s="247" t="s">
        <v>167</v>
      </c>
      <c r="G1773" s="245"/>
      <c r="H1773" s="248">
        <v>14.112500000000001</v>
      </c>
      <c r="I1773" s="249"/>
      <c r="J1773" s="245"/>
      <c r="K1773" s="245"/>
      <c r="L1773" s="250"/>
      <c r="M1773" s="251"/>
      <c r="N1773" s="252"/>
      <c r="O1773" s="252"/>
      <c r="P1773" s="252"/>
      <c r="Q1773" s="252"/>
      <c r="R1773" s="252"/>
      <c r="S1773" s="252"/>
      <c r="T1773" s="253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4" t="s">
        <v>163</v>
      </c>
      <c r="AU1773" s="254" t="s">
        <v>88</v>
      </c>
      <c r="AV1773" s="14" t="s">
        <v>161</v>
      </c>
      <c r="AW1773" s="14" t="s">
        <v>35</v>
      </c>
      <c r="AX1773" s="14" t="s">
        <v>86</v>
      </c>
      <c r="AY1773" s="254" t="s">
        <v>153</v>
      </c>
    </row>
    <row r="1774" s="2" customFormat="1" ht="24.15" customHeight="1">
      <c r="A1774" s="39"/>
      <c r="B1774" s="40"/>
      <c r="C1774" s="268" t="s">
        <v>2465</v>
      </c>
      <c r="D1774" s="268" t="s">
        <v>509</v>
      </c>
      <c r="E1774" s="269" t="s">
        <v>2466</v>
      </c>
      <c r="F1774" s="270" t="s">
        <v>2467</v>
      </c>
      <c r="G1774" s="271" t="s">
        <v>355</v>
      </c>
      <c r="H1774" s="272">
        <v>1</v>
      </c>
      <c r="I1774" s="273"/>
      <c r="J1774" s="274">
        <f>ROUND(I1774*H1774,2)</f>
        <v>0</v>
      </c>
      <c r="K1774" s="270" t="s">
        <v>1</v>
      </c>
      <c r="L1774" s="275"/>
      <c r="M1774" s="276" t="s">
        <v>1</v>
      </c>
      <c r="N1774" s="277" t="s">
        <v>43</v>
      </c>
      <c r="O1774" s="92"/>
      <c r="P1774" s="228">
        <f>O1774*H1774</f>
        <v>0</v>
      </c>
      <c r="Q1774" s="228">
        <v>0.069000000000000006</v>
      </c>
      <c r="R1774" s="228">
        <f>Q1774*H1774</f>
        <v>0.069000000000000006</v>
      </c>
      <c r="S1774" s="228">
        <v>0</v>
      </c>
      <c r="T1774" s="229">
        <f>S1774*H1774</f>
        <v>0</v>
      </c>
      <c r="U1774" s="39"/>
      <c r="V1774" s="39"/>
      <c r="W1774" s="39"/>
      <c r="X1774" s="39"/>
      <c r="Y1774" s="39"/>
      <c r="Z1774" s="39"/>
      <c r="AA1774" s="39"/>
      <c r="AB1774" s="39"/>
      <c r="AC1774" s="39"/>
      <c r="AD1774" s="39"/>
      <c r="AE1774" s="39"/>
      <c r="AR1774" s="230" t="s">
        <v>332</v>
      </c>
      <c r="AT1774" s="230" t="s">
        <v>509</v>
      </c>
      <c r="AU1774" s="230" t="s">
        <v>88</v>
      </c>
      <c r="AY1774" s="18" t="s">
        <v>153</v>
      </c>
      <c r="BE1774" s="231">
        <f>IF(N1774="základní",J1774,0)</f>
        <v>0</v>
      </c>
      <c r="BF1774" s="231">
        <f>IF(N1774="snížená",J1774,0)</f>
        <v>0</v>
      </c>
      <c r="BG1774" s="231">
        <f>IF(N1774="zákl. přenesená",J1774,0)</f>
        <v>0</v>
      </c>
      <c r="BH1774" s="231">
        <f>IF(N1774="sníž. přenesená",J1774,0)</f>
        <v>0</v>
      </c>
      <c r="BI1774" s="231">
        <f>IF(N1774="nulová",J1774,0)</f>
        <v>0</v>
      </c>
      <c r="BJ1774" s="18" t="s">
        <v>86</v>
      </c>
      <c r="BK1774" s="231">
        <f>ROUND(I1774*H1774,2)</f>
        <v>0</v>
      </c>
      <c r="BL1774" s="18" t="s">
        <v>240</v>
      </c>
      <c r="BM1774" s="230" t="s">
        <v>531</v>
      </c>
    </row>
    <row r="1775" s="15" customFormat="1">
      <c r="A1775" s="15"/>
      <c r="B1775" s="258"/>
      <c r="C1775" s="259"/>
      <c r="D1775" s="234" t="s">
        <v>163</v>
      </c>
      <c r="E1775" s="260" t="s">
        <v>1</v>
      </c>
      <c r="F1775" s="261" t="s">
        <v>2440</v>
      </c>
      <c r="G1775" s="259"/>
      <c r="H1775" s="260" t="s">
        <v>1</v>
      </c>
      <c r="I1775" s="262"/>
      <c r="J1775" s="259"/>
      <c r="K1775" s="259"/>
      <c r="L1775" s="263"/>
      <c r="M1775" s="264"/>
      <c r="N1775" s="265"/>
      <c r="O1775" s="265"/>
      <c r="P1775" s="265"/>
      <c r="Q1775" s="265"/>
      <c r="R1775" s="265"/>
      <c r="S1775" s="265"/>
      <c r="T1775" s="266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T1775" s="267" t="s">
        <v>163</v>
      </c>
      <c r="AU1775" s="267" t="s">
        <v>88</v>
      </c>
      <c r="AV1775" s="15" t="s">
        <v>86</v>
      </c>
      <c r="AW1775" s="15" t="s">
        <v>35</v>
      </c>
      <c r="AX1775" s="15" t="s">
        <v>78</v>
      </c>
      <c r="AY1775" s="267" t="s">
        <v>153</v>
      </c>
    </row>
    <row r="1776" s="13" customFormat="1">
      <c r="A1776" s="13"/>
      <c r="B1776" s="232"/>
      <c r="C1776" s="233"/>
      <c r="D1776" s="234" t="s">
        <v>163</v>
      </c>
      <c r="E1776" s="235" t="s">
        <v>1</v>
      </c>
      <c r="F1776" s="236" t="s">
        <v>2468</v>
      </c>
      <c r="G1776" s="233"/>
      <c r="H1776" s="237">
        <v>1</v>
      </c>
      <c r="I1776" s="238"/>
      <c r="J1776" s="233"/>
      <c r="K1776" s="233"/>
      <c r="L1776" s="239"/>
      <c r="M1776" s="240"/>
      <c r="N1776" s="241"/>
      <c r="O1776" s="241"/>
      <c r="P1776" s="241"/>
      <c r="Q1776" s="241"/>
      <c r="R1776" s="241"/>
      <c r="S1776" s="241"/>
      <c r="T1776" s="242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43" t="s">
        <v>163</v>
      </c>
      <c r="AU1776" s="243" t="s">
        <v>88</v>
      </c>
      <c r="AV1776" s="13" t="s">
        <v>88</v>
      </c>
      <c r="AW1776" s="13" t="s">
        <v>35</v>
      </c>
      <c r="AX1776" s="13" t="s">
        <v>86</v>
      </c>
      <c r="AY1776" s="243" t="s">
        <v>153</v>
      </c>
    </row>
    <row r="1777" s="2" customFormat="1" ht="24.15" customHeight="1">
      <c r="A1777" s="39"/>
      <c r="B1777" s="40"/>
      <c r="C1777" s="268" t="s">
        <v>2469</v>
      </c>
      <c r="D1777" s="268" t="s">
        <v>509</v>
      </c>
      <c r="E1777" s="269" t="s">
        <v>2470</v>
      </c>
      <c r="F1777" s="270" t="s">
        <v>2471</v>
      </c>
      <c r="G1777" s="271" t="s">
        <v>355</v>
      </c>
      <c r="H1777" s="272">
        <v>1</v>
      </c>
      <c r="I1777" s="273"/>
      <c r="J1777" s="274">
        <f>ROUND(I1777*H1777,2)</f>
        <v>0</v>
      </c>
      <c r="K1777" s="270" t="s">
        <v>1</v>
      </c>
      <c r="L1777" s="275"/>
      <c r="M1777" s="276" t="s">
        <v>1</v>
      </c>
      <c r="N1777" s="277" t="s">
        <v>43</v>
      </c>
      <c r="O1777" s="92"/>
      <c r="P1777" s="228">
        <f>O1777*H1777</f>
        <v>0</v>
      </c>
      <c r="Q1777" s="228">
        <v>0.4168</v>
      </c>
      <c r="R1777" s="228">
        <f>Q1777*H1777</f>
        <v>0.4168</v>
      </c>
      <c r="S1777" s="228">
        <v>0</v>
      </c>
      <c r="T1777" s="229">
        <f>S1777*H1777</f>
        <v>0</v>
      </c>
      <c r="U1777" s="39"/>
      <c r="V1777" s="39"/>
      <c r="W1777" s="39"/>
      <c r="X1777" s="39"/>
      <c r="Y1777" s="39"/>
      <c r="Z1777" s="39"/>
      <c r="AA1777" s="39"/>
      <c r="AB1777" s="39"/>
      <c r="AC1777" s="39"/>
      <c r="AD1777" s="39"/>
      <c r="AE1777" s="39"/>
      <c r="AR1777" s="230" t="s">
        <v>332</v>
      </c>
      <c r="AT1777" s="230" t="s">
        <v>509</v>
      </c>
      <c r="AU1777" s="230" t="s">
        <v>88</v>
      </c>
      <c r="AY1777" s="18" t="s">
        <v>153</v>
      </c>
      <c r="BE1777" s="231">
        <f>IF(N1777="základní",J1777,0)</f>
        <v>0</v>
      </c>
      <c r="BF1777" s="231">
        <f>IF(N1777="snížená",J1777,0)</f>
        <v>0</v>
      </c>
      <c r="BG1777" s="231">
        <f>IF(N1777="zákl. přenesená",J1777,0)</f>
        <v>0</v>
      </c>
      <c r="BH1777" s="231">
        <f>IF(N1777="sníž. přenesená",J1777,0)</f>
        <v>0</v>
      </c>
      <c r="BI1777" s="231">
        <f>IF(N1777="nulová",J1777,0)</f>
        <v>0</v>
      </c>
      <c r="BJ1777" s="18" t="s">
        <v>86</v>
      </c>
      <c r="BK1777" s="231">
        <f>ROUND(I1777*H1777,2)</f>
        <v>0</v>
      </c>
      <c r="BL1777" s="18" t="s">
        <v>240</v>
      </c>
      <c r="BM1777" s="230" t="s">
        <v>2472</v>
      </c>
    </row>
    <row r="1778" s="15" customFormat="1">
      <c r="A1778" s="15"/>
      <c r="B1778" s="258"/>
      <c r="C1778" s="259"/>
      <c r="D1778" s="234" t="s">
        <v>163</v>
      </c>
      <c r="E1778" s="260" t="s">
        <v>1</v>
      </c>
      <c r="F1778" s="261" t="s">
        <v>2440</v>
      </c>
      <c r="G1778" s="259"/>
      <c r="H1778" s="260" t="s">
        <v>1</v>
      </c>
      <c r="I1778" s="262"/>
      <c r="J1778" s="259"/>
      <c r="K1778" s="259"/>
      <c r="L1778" s="263"/>
      <c r="M1778" s="264"/>
      <c r="N1778" s="265"/>
      <c r="O1778" s="265"/>
      <c r="P1778" s="265"/>
      <c r="Q1778" s="265"/>
      <c r="R1778" s="265"/>
      <c r="S1778" s="265"/>
      <c r="T1778" s="266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T1778" s="267" t="s">
        <v>163</v>
      </c>
      <c r="AU1778" s="267" t="s">
        <v>88</v>
      </c>
      <c r="AV1778" s="15" t="s">
        <v>86</v>
      </c>
      <c r="AW1778" s="15" t="s">
        <v>35</v>
      </c>
      <c r="AX1778" s="15" t="s">
        <v>78</v>
      </c>
      <c r="AY1778" s="267" t="s">
        <v>153</v>
      </c>
    </row>
    <row r="1779" s="15" customFormat="1">
      <c r="A1779" s="15"/>
      <c r="B1779" s="258"/>
      <c r="C1779" s="259"/>
      <c r="D1779" s="234" t="s">
        <v>163</v>
      </c>
      <c r="E1779" s="260" t="s">
        <v>1</v>
      </c>
      <c r="F1779" s="261" t="s">
        <v>2473</v>
      </c>
      <c r="G1779" s="259"/>
      <c r="H1779" s="260" t="s">
        <v>1</v>
      </c>
      <c r="I1779" s="262"/>
      <c r="J1779" s="259"/>
      <c r="K1779" s="259"/>
      <c r="L1779" s="263"/>
      <c r="M1779" s="264"/>
      <c r="N1779" s="265"/>
      <c r="O1779" s="265"/>
      <c r="P1779" s="265"/>
      <c r="Q1779" s="265"/>
      <c r="R1779" s="265"/>
      <c r="S1779" s="265"/>
      <c r="T1779" s="266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T1779" s="267" t="s">
        <v>163</v>
      </c>
      <c r="AU1779" s="267" t="s">
        <v>88</v>
      </c>
      <c r="AV1779" s="15" t="s">
        <v>86</v>
      </c>
      <c r="AW1779" s="15" t="s">
        <v>35</v>
      </c>
      <c r="AX1779" s="15" t="s">
        <v>78</v>
      </c>
      <c r="AY1779" s="267" t="s">
        <v>153</v>
      </c>
    </row>
    <row r="1780" s="13" customFormat="1">
      <c r="A1780" s="13"/>
      <c r="B1780" s="232"/>
      <c r="C1780" s="233"/>
      <c r="D1780" s="234" t="s">
        <v>163</v>
      </c>
      <c r="E1780" s="235" t="s">
        <v>1</v>
      </c>
      <c r="F1780" s="236" t="s">
        <v>2474</v>
      </c>
      <c r="G1780" s="233"/>
      <c r="H1780" s="237">
        <v>1</v>
      </c>
      <c r="I1780" s="238"/>
      <c r="J1780" s="233"/>
      <c r="K1780" s="233"/>
      <c r="L1780" s="239"/>
      <c r="M1780" s="240"/>
      <c r="N1780" s="241"/>
      <c r="O1780" s="241"/>
      <c r="P1780" s="241"/>
      <c r="Q1780" s="241"/>
      <c r="R1780" s="241"/>
      <c r="S1780" s="241"/>
      <c r="T1780" s="242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43" t="s">
        <v>163</v>
      </c>
      <c r="AU1780" s="243" t="s">
        <v>88</v>
      </c>
      <c r="AV1780" s="13" t="s">
        <v>88</v>
      </c>
      <c r="AW1780" s="13" t="s">
        <v>35</v>
      </c>
      <c r="AX1780" s="13" t="s">
        <v>86</v>
      </c>
      <c r="AY1780" s="243" t="s">
        <v>153</v>
      </c>
    </row>
    <row r="1781" s="2" customFormat="1" ht="24.15" customHeight="1">
      <c r="A1781" s="39"/>
      <c r="B1781" s="40"/>
      <c r="C1781" s="219" t="s">
        <v>2475</v>
      </c>
      <c r="D1781" s="219" t="s">
        <v>156</v>
      </c>
      <c r="E1781" s="220" t="s">
        <v>2476</v>
      </c>
      <c r="F1781" s="221" t="s">
        <v>2477</v>
      </c>
      <c r="G1781" s="222" t="s">
        <v>355</v>
      </c>
      <c r="H1781" s="223">
        <v>1</v>
      </c>
      <c r="I1781" s="224"/>
      <c r="J1781" s="225">
        <f>ROUND(I1781*H1781,2)</f>
        <v>0</v>
      </c>
      <c r="K1781" s="221" t="s">
        <v>1</v>
      </c>
      <c r="L1781" s="45"/>
      <c r="M1781" s="226" t="s">
        <v>1</v>
      </c>
      <c r="N1781" s="227" t="s">
        <v>43</v>
      </c>
      <c r="O1781" s="92"/>
      <c r="P1781" s="228">
        <f>O1781*H1781</f>
        <v>0</v>
      </c>
      <c r="Q1781" s="228">
        <v>0</v>
      </c>
      <c r="R1781" s="228">
        <f>Q1781*H1781</f>
        <v>0</v>
      </c>
      <c r="S1781" s="228">
        <v>0</v>
      </c>
      <c r="T1781" s="229">
        <f>S1781*H1781</f>
        <v>0</v>
      </c>
      <c r="U1781" s="39"/>
      <c r="V1781" s="39"/>
      <c r="W1781" s="39"/>
      <c r="X1781" s="39"/>
      <c r="Y1781" s="39"/>
      <c r="Z1781" s="39"/>
      <c r="AA1781" s="39"/>
      <c r="AB1781" s="39"/>
      <c r="AC1781" s="39"/>
      <c r="AD1781" s="39"/>
      <c r="AE1781" s="39"/>
      <c r="AR1781" s="230" t="s">
        <v>240</v>
      </c>
      <c r="AT1781" s="230" t="s">
        <v>156</v>
      </c>
      <c r="AU1781" s="230" t="s">
        <v>88</v>
      </c>
      <c r="AY1781" s="18" t="s">
        <v>153</v>
      </c>
      <c r="BE1781" s="231">
        <f>IF(N1781="základní",J1781,0)</f>
        <v>0</v>
      </c>
      <c r="BF1781" s="231">
        <f>IF(N1781="snížená",J1781,0)</f>
        <v>0</v>
      </c>
      <c r="BG1781" s="231">
        <f>IF(N1781="zákl. přenesená",J1781,0)</f>
        <v>0</v>
      </c>
      <c r="BH1781" s="231">
        <f>IF(N1781="sníž. přenesená",J1781,0)</f>
        <v>0</v>
      </c>
      <c r="BI1781" s="231">
        <f>IF(N1781="nulová",J1781,0)</f>
        <v>0</v>
      </c>
      <c r="BJ1781" s="18" t="s">
        <v>86</v>
      </c>
      <c r="BK1781" s="231">
        <f>ROUND(I1781*H1781,2)</f>
        <v>0</v>
      </c>
      <c r="BL1781" s="18" t="s">
        <v>240</v>
      </c>
      <c r="BM1781" s="230" t="s">
        <v>2478</v>
      </c>
    </row>
    <row r="1782" s="15" customFormat="1">
      <c r="A1782" s="15"/>
      <c r="B1782" s="258"/>
      <c r="C1782" s="259"/>
      <c r="D1782" s="234" t="s">
        <v>163</v>
      </c>
      <c r="E1782" s="260" t="s">
        <v>1</v>
      </c>
      <c r="F1782" s="261" t="s">
        <v>2440</v>
      </c>
      <c r="G1782" s="259"/>
      <c r="H1782" s="260" t="s">
        <v>1</v>
      </c>
      <c r="I1782" s="262"/>
      <c r="J1782" s="259"/>
      <c r="K1782" s="259"/>
      <c r="L1782" s="263"/>
      <c r="M1782" s="264"/>
      <c r="N1782" s="265"/>
      <c r="O1782" s="265"/>
      <c r="P1782" s="265"/>
      <c r="Q1782" s="265"/>
      <c r="R1782" s="265"/>
      <c r="S1782" s="265"/>
      <c r="T1782" s="266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T1782" s="267" t="s">
        <v>163</v>
      </c>
      <c r="AU1782" s="267" t="s">
        <v>88</v>
      </c>
      <c r="AV1782" s="15" t="s">
        <v>86</v>
      </c>
      <c r="AW1782" s="15" t="s">
        <v>35</v>
      </c>
      <c r="AX1782" s="15" t="s">
        <v>78</v>
      </c>
      <c r="AY1782" s="267" t="s">
        <v>153</v>
      </c>
    </row>
    <row r="1783" s="15" customFormat="1">
      <c r="A1783" s="15"/>
      <c r="B1783" s="258"/>
      <c r="C1783" s="259"/>
      <c r="D1783" s="234" t="s">
        <v>163</v>
      </c>
      <c r="E1783" s="260" t="s">
        <v>1</v>
      </c>
      <c r="F1783" s="261" t="s">
        <v>2479</v>
      </c>
      <c r="G1783" s="259"/>
      <c r="H1783" s="260" t="s">
        <v>1</v>
      </c>
      <c r="I1783" s="262"/>
      <c r="J1783" s="259"/>
      <c r="K1783" s="259"/>
      <c r="L1783" s="263"/>
      <c r="M1783" s="264"/>
      <c r="N1783" s="265"/>
      <c r="O1783" s="265"/>
      <c r="P1783" s="265"/>
      <c r="Q1783" s="265"/>
      <c r="R1783" s="265"/>
      <c r="S1783" s="265"/>
      <c r="T1783" s="266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T1783" s="267" t="s">
        <v>163</v>
      </c>
      <c r="AU1783" s="267" t="s">
        <v>88</v>
      </c>
      <c r="AV1783" s="15" t="s">
        <v>86</v>
      </c>
      <c r="AW1783" s="15" t="s">
        <v>35</v>
      </c>
      <c r="AX1783" s="15" t="s">
        <v>78</v>
      </c>
      <c r="AY1783" s="267" t="s">
        <v>153</v>
      </c>
    </row>
    <row r="1784" s="13" customFormat="1">
      <c r="A1784" s="13"/>
      <c r="B1784" s="232"/>
      <c r="C1784" s="233"/>
      <c r="D1784" s="234" t="s">
        <v>163</v>
      </c>
      <c r="E1784" s="235" t="s">
        <v>1</v>
      </c>
      <c r="F1784" s="236" t="s">
        <v>86</v>
      </c>
      <c r="G1784" s="233"/>
      <c r="H1784" s="237">
        <v>1</v>
      </c>
      <c r="I1784" s="238"/>
      <c r="J1784" s="233"/>
      <c r="K1784" s="233"/>
      <c r="L1784" s="239"/>
      <c r="M1784" s="240"/>
      <c r="N1784" s="241"/>
      <c r="O1784" s="241"/>
      <c r="P1784" s="241"/>
      <c r="Q1784" s="241"/>
      <c r="R1784" s="241"/>
      <c r="S1784" s="241"/>
      <c r="T1784" s="242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43" t="s">
        <v>163</v>
      </c>
      <c r="AU1784" s="243" t="s">
        <v>88</v>
      </c>
      <c r="AV1784" s="13" t="s">
        <v>88</v>
      </c>
      <c r="AW1784" s="13" t="s">
        <v>35</v>
      </c>
      <c r="AX1784" s="13" t="s">
        <v>86</v>
      </c>
      <c r="AY1784" s="243" t="s">
        <v>153</v>
      </c>
    </row>
    <row r="1785" s="2" customFormat="1" ht="21.75" customHeight="1">
      <c r="A1785" s="39"/>
      <c r="B1785" s="40"/>
      <c r="C1785" s="219" t="s">
        <v>2480</v>
      </c>
      <c r="D1785" s="219" t="s">
        <v>156</v>
      </c>
      <c r="E1785" s="220" t="s">
        <v>2481</v>
      </c>
      <c r="F1785" s="221" t="s">
        <v>2482</v>
      </c>
      <c r="G1785" s="222" t="s">
        <v>512</v>
      </c>
      <c r="H1785" s="223">
        <v>97.760000000000005</v>
      </c>
      <c r="I1785" s="224"/>
      <c r="J1785" s="225">
        <f>ROUND(I1785*H1785,2)</f>
        <v>0</v>
      </c>
      <c r="K1785" s="221" t="s">
        <v>160</v>
      </c>
      <c r="L1785" s="45"/>
      <c r="M1785" s="226" t="s">
        <v>1</v>
      </c>
      <c r="N1785" s="227" t="s">
        <v>43</v>
      </c>
      <c r="O1785" s="92"/>
      <c r="P1785" s="228">
        <f>O1785*H1785</f>
        <v>0</v>
      </c>
      <c r="Q1785" s="228">
        <v>6.9999999999999994E-05</v>
      </c>
      <c r="R1785" s="228">
        <f>Q1785*H1785</f>
        <v>0.0068431999999999998</v>
      </c>
      <c r="S1785" s="228">
        <v>0</v>
      </c>
      <c r="T1785" s="229">
        <f>S1785*H1785</f>
        <v>0</v>
      </c>
      <c r="U1785" s="39"/>
      <c r="V1785" s="39"/>
      <c r="W1785" s="39"/>
      <c r="X1785" s="39"/>
      <c r="Y1785" s="39"/>
      <c r="Z1785" s="39"/>
      <c r="AA1785" s="39"/>
      <c r="AB1785" s="39"/>
      <c r="AC1785" s="39"/>
      <c r="AD1785" s="39"/>
      <c r="AE1785" s="39"/>
      <c r="AR1785" s="230" t="s">
        <v>240</v>
      </c>
      <c r="AT1785" s="230" t="s">
        <v>156</v>
      </c>
      <c r="AU1785" s="230" t="s">
        <v>88</v>
      </c>
      <c r="AY1785" s="18" t="s">
        <v>153</v>
      </c>
      <c r="BE1785" s="231">
        <f>IF(N1785="základní",J1785,0)</f>
        <v>0</v>
      </c>
      <c r="BF1785" s="231">
        <f>IF(N1785="snížená",J1785,0)</f>
        <v>0</v>
      </c>
      <c r="BG1785" s="231">
        <f>IF(N1785="zákl. přenesená",J1785,0)</f>
        <v>0</v>
      </c>
      <c r="BH1785" s="231">
        <f>IF(N1785="sníž. přenesená",J1785,0)</f>
        <v>0</v>
      </c>
      <c r="BI1785" s="231">
        <f>IF(N1785="nulová",J1785,0)</f>
        <v>0</v>
      </c>
      <c r="BJ1785" s="18" t="s">
        <v>86</v>
      </c>
      <c r="BK1785" s="231">
        <f>ROUND(I1785*H1785,2)</f>
        <v>0</v>
      </c>
      <c r="BL1785" s="18" t="s">
        <v>240</v>
      </c>
      <c r="BM1785" s="230" t="s">
        <v>2483</v>
      </c>
    </row>
    <row r="1786" s="15" customFormat="1">
      <c r="A1786" s="15"/>
      <c r="B1786" s="258"/>
      <c r="C1786" s="259"/>
      <c r="D1786" s="234" t="s">
        <v>163</v>
      </c>
      <c r="E1786" s="260" t="s">
        <v>1</v>
      </c>
      <c r="F1786" s="261" t="s">
        <v>2484</v>
      </c>
      <c r="G1786" s="259"/>
      <c r="H1786" s="260" t="s">
        <v>1</v>
      </c>
      <c r="I1786" s="262"/>
      <c r="J1786" s="259"/>
      <c r="K1786" s="259"/>
      <c r="L1786" s="263"/>
      <c r="M1786" s="264"/>
      <c r="N1786" s="265"/>
      <c r="O1786" s="265"/>
      <c r="P1786" s="265"/>
      <c r="Q1786" s="265"/>
      <c r="R1786" s="265"/>
      <c r="S1786" s="265"/>
      <c r="T1786" s="266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T1786" s="267" t="s">
        <v>163</v>
      </c>
      <c r="AU1786" s="267" t="s">
        <v>88</v>
      </c>
      <c r="AV1786" s="15" t="s">
        <v>86</v>
      </c>
      <c r="AW1786" s="15" t="s">
        <v>35</v>
      </c>
      <c r="AX1786" s="15" t="s">
        <v>78</v>
      </c>
      <c r="AY1786" s="267" t="s">
        <v>153</v>
      </c>
    </row>
    <row r="1787" s="15" customFormat="1">
      <c r="A1787" s="15"/>
      <c r="B1787" s="258"/>
      <c r="C1787" s="259"/>
      <c r="D1787" s="234" t="s">
        <v>163</v>
      </c>
      <c r="E1787" s="260" t="s">
        <v>1</v>
      </c>
      <c r="F1787" s="261" t="s">
        <v>2485</v>
      </c>
      <c r="G1787" s="259"/>
      <c r="H1787" s="260" t="s">
        <v>1</v>
      </c>
      <c r="I1787" s="262"/>
      <c r="J1787" s="259"/>
      <c r="K1787" s="259"/>
      <c r="L1787" s="263"/>
      <c r="M1787" s="264"/>
      <c r="N1787" s="265"/>
      <c r="O1787" s="265"/>
      <c r="P1787" s="265"/>
      <c r="Q1787" s="265"/>
      <c r="R1787" s="265"/>
      <c r="S1787" s="265"/>
      <c r="T1787" s="266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T1787" s="267" t="s">
        <v>163</v>
      </c>
      <c r="AU1787" s="267" t="s">
        <v>88</v>
      </c>
      <c r="AV1787" s="15" t="s">
        <v>86</v>
      </c>
      <c r="AW1787" s="15" t="s">
        <v>35</v>
      </c>
      <c r="AX1787" s="15" t="s">
        <v>78</v>
      </c>
      <c r="AY1787" s="267" t="s">
        <v>153</v>
      </c>
    </row>
    <row r="1788" s="13" customFormat="1">
      <c r="A1788" s="13"/>
      <c r="B1788" s="232"/>
      <c r="C1788" s="233"/>
      <c r="D1788" s="234" t="s">
        <v>163</v>
      </c>
      <c r="E1788" s="235" t="s">
        <v>1</v>
      </c>
      <c r="F1788" s="236" t="s">
        <v>2486</v>
      </c>
      <c r="G1788" s="233"/>
      <c r="H1788" s="237">
        <v>97.760000000000005</v>
      </c>
      <c r="I1788" s="238"/>
      <c r="J1788" s="233"/>
      <c r="K1788" s="233"/>
      <c r="L1788" s="239"/>
      <c r="M1788" s="240"/>
      <c r="N1788" s="241"/>
      <c r="O1788" s="241"/>
      <c r="P1788" s="241"/>
      <c r="Q1788" s="241"/>
      <c r="R1788" s="241"/>
      <c r="S1788" s="241"/>
      <c r="T1788" s="242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3" t="s">
        <v>163</v>
      </c>
      <c r="AU1788" s="243" t="s">
        <v>88</v>
      </c>
      <c r="AV1788" s="13" t="s">
        <v>88</v>
      </c>
      <c r="AW1788" s="13" t="s">
        <v>35</v>
      </c>
      <c r="AX1788" s="13" t="s">
        <v>86</v>
      </c>
      <c r="AY1788" s="243" t="s">
        <v>153</v>
      </c>
    </row>
    <row r="1789" s="2" customFormat="1" ht="24.15" customHeight="1">
      <c r="A1789" s="39"/>
      <c r="B1789" s="40"/>
      <c r="C1789" s="268" t="s">
        <v>2487</v>
      </c>
      <c r="D1789" s="268" t="s">
        <v>509</v>
      </c>
      <c r="E1789" s="269" t="s">
        <v>2488</v>
      </c>
      <c r="F1789" s="270" t="s">
        <v>2489</v>
      </c>
      <c r="G1789" s="271" t="s">
        <v>250</v>
      </c>
      <c r="H1789" s="272">
        <v>0.108</v>
      </c>
      <c r="I1789" s="273"/>
      <c r="J1789" s="274">
        <f>ROUND(I1789*H1789,2)</f>
        <v>0</v>
      </c>
      <c r="K1789" s="270" t="s">
        <v>160</v>
      </c>
      <c r="L1789" s="275"/>
      <c r="M1789" s="276" t="s">
        <v>1</v>
      </c>
      <c r="N1789" s="277" t="s">
        <v>43</v>
      </c>
      <c r="O1789" s="92"/>
      <c r="P1789" s="228">
        <f>O1789*H1789</f>
        <v>0</v>
      </c>
      <c r="Q1789" s="228">
        <v>1</v>
      </c>
      <c r="R1789" s="228">
        <f>Q1789*H1789</f>
        <v>0.108</v>
      </c>
      <c r="S1789" s="228">
        <v>0</v>
      </c>
      <c r="T1789" s="229">
        <f>S1789*H1789</f>
        <v>0</v>
      </c>
      <c r="U1789" s="39"/>
      <c r="V1789" s="39"/>
      <c r="W1789" s="39"/>
      <c r="X1789" s="39"/>
      <c r="Y1789" s="39"/>
      <c r="Z1789" s="39"/>
      <c r="AA1789" s="39"/>
      <c r="AB1789" s="39"/>
      <c r="AC1789" s="39"/>
      <c r="AD1789" s="39"/>
      <c r="AE1789" s="39"/>
      <c r="AR1789" s="230" t="s">
        <v>332</v>
      </c>
      <c r="AT1789" s="230" t="s">
        <v>509</v>
      </c>
      <c r="AU1789" s="230" t="s">
        <v>88</v>
      </c>
      <c r="AY1789" s="18" t="s">
        <v>153</v>
      </c>
      <c r="BE1789" s="231">
        <f>IF(N1789="základní",J1789,0)</f>
        <v>0</v>
      </c>
      <c r="BF1789" s="231">
        <f>IF(N1789="snížená",J1789,0)</f>
        <v>0</v>
      </c>
      <c r="BG1789" s="231">
        <f>IF(N1789="zákl. přenesená",J1789,0)</f>
        <v>0</v>
      </c>
      <c r="BH1789" s="231">
        <f>IF(N1789="sníž. přenesená",J1789,0)</f>
        <v>0</v>
      </c>
      <c r="BI1789" s="231">
        <f>IF(N1789="nulová",J1789,0)</f>
        <v>0</v>
      </c>
      <c r="BJ1789" s="18" t="s">
        <v>86</v>
      </c>
      <c r="BK1789" s="231">
        <f>ROUND(I1789*H1789,2)</f>
        <v>0</v>
      </c>
      <c r="BL1789" s="18" t="s">
        <v>240</v>
      </c>
      <c r="BM1789" s="230" t="s">
        <v>2490</v>
      </c>
    </row>
    <row r="1790" s="13" customFormat="1">
      <c r="A1790" s="13"/>
      <c r="B1790" s="232"/>
      <c r="C1790" s="233"/>
      <c r="D1790" s="234" t="s">
        <v>163</v>
      </c>
      <c r="E1790" s="235" t="s">
        <v>1</v>
      </c>
      <c r="F1790" s="236" t="s">
        <v>2491</v>
      </c>
      <c r="G1790" s="233"/>
      <c r="H1790" s="237">
        <v>0.10753600000000001</v>
      </c>
      <c r="I1790" s="238"/>
      <c r="J1790" s="233"/>
      <c r="K1790" s="233"/>
      <c r="L1790" s="239"/>
      <c r="M1790" s="240"/>
      <c r="N1790" s="241"/>
      <c r="O1790" s="241"/>
      <c r="P1790" s="241"/>
      <c r="Q1790" s="241"/>
      <c r="R1790" s="241"/>
      <c r="S1790" s="241"/>
      <c r="T1790" s="242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3" t="s">
        <v>163</v>
      </c>
      <c r="AU1790" s="243" t="s">
        <v>88</v>
      </c>
      <c r="AV1790" s="13" t="s">
        <v>88</v>
      </c>
      <c r="AW1790" s="13" t="s">
        <v>35</v>
      </c>
      <c r="AX1790" s="13" t="s">
        <v>86</v>
      </c>
      <c r="AY1790" s="243" t="s">
        <v>153</v>
      </c>
    </row>
    <row r="1791" s="2" customFormat="1" ht="24.15" customHeight="1">
      <c r="A1791" s="39"/>
      <c r="B1791" s="40"/>
      <c r="C1791" s="219" t="s">
        <v>2492</v>
      </c>
      <c r="D1791" s="219" t="s">
        <v>156</v>
      </c>
      <c r="E1791" s="220" t="s">
        <v>2493</v>
      </c>
      <c r="F1791" s="221" t="s">
        <v>2494</v>
      </c>
      <c r="G1791" s="222" t="s">
        <v>512</v>
      </c>
      <c r="H1791" s="223">
        <v>289.07999999999998</v>
      </c>
      <c r="I1791" s="224"/>
      <c r="J1791" s="225">
        <f>ROUND(I1791*H1791,2)</f>
        <v>0</v>
      </c>
      <c r="K1791" s="221" t="s">
        <v>160</v>
      </c>
      <c r="L1791" s="45"/>
      <c r="M1791" s="226" t="s">
        <v>1</v>
      </c>
      <c r="N1791" s="227" t="s">
        <v>43</v>
      </c>
      <c r="O1791" s="92"/>
      <c r="P1791" s="228">
        <f>O1791*H1791</f>
        <v>0</v>
      </c>
      <c r="Q1791" s="228">
        <v>5.0000000000000002E-05</v>
      </c>
      <c r="R1791" s="228">
        <f>Q1791*H1791</f>
        <v>0.014454</v>
      </c>
      <c r="S1791" s="228">
        <v>0</v>
      </c>
      <c r="T1791" s="229">
        <f>S1791*H1791</f>
        <v>0</v>
      </c>
      <c r="U1791" s="39"/>
      <c r="V1791" s="39"/>
      <c r="W1791" s="39"/>
      <c r="X1791" s="39"/>
      <c r="Y1791" s="39"/>
      <c r="Z1791" s="39"/>
      <c r="AA1791" s="39"/>
      <c r="AB1791" s="39"/>
      <c r="AC1791" s="39"/>
      <c r="AD1791" s="39"/>
      <c r="AE1791" s="39"/>
      <c r="AR1791" s="230" t="s">
        <v>240</v>
      </c>
      <c r="AT1791" s="230" t="s">
        <v>156</v>
      </c>
      <c r="AU1791" s="230" t="s">
        <v>88</v>
      </c>
      <c r="AY1791" s="18" t="s">
        <v>153</v>
      </c>
      <c r="BE1791" s="231">
        <f>IF(N1791="základní",J1791,0)</f>
        <v>0</v>
      </c>
      <c r="BF1791" s="231">
        <f>IF(N1791="snížená",J1791,0)</f>
        <v>0</v>
      </c>
      <c r="BG1791" s="231">
        <f>IF(N1791="zákl. přenesená",J1791,0)</f>
        <v>0</v>
      </c>
      <c r="BH1791" s="231">
        <f>IF(N1791="sníž. přenesená",J1791,0)</f>
        <v>0</v>
      </c>
      <c r="BI1791" s="231">
        <f>IF(N1791="nulová",J1791,0)</f>
        <v>0</v>
      </c>
      <c r="BJ1791" s="18" t="s">
        <v>86</v>
      </c>
      <c r="BK1791" s="231">
        <f>ROUND(I1791*H1791,2)</f>
        <v>0</v>
      </c>
      <c r="BL1791" s="18" t="s">
        <v>240</v>
      </c>
      <c r="BM1791" s="230" t="s">
        <v>2495</v>
      </c>
    </row>
    <row r="1792" s="15" customFormat="1">
      <c r="A1792" s="15"/>
      <c r="B1792" s="258"/>
      <c r="C1792" s="259"/>
      <c r="D1792" s="234" t="s">
        <v>163</v>
      </c>
      <c r="E1792" s="260" t="s">
        <v>1</v>
      </c>
      <c r="F1792" s="261" t="s">
        <v>2484</v>
      </c>
      <c r="G1792" s="259"/>
      <c r="H1792" s="260" t="s">
        <v>1</v>
      </c>
      <c r="I1792" s="262"/>
      <c r="J1792" s="259"/>
      <c r="K1792" s="259"/>
      <c r="L1792" s="263"/>
      <c r="M1792" s="264"/>
      <c r="N1792" s="265"/>
      <c r="O1792" s="265"/>
      <c r="P1792" s="265"/>
      <c r="Q1792" s="265"/>
      <c r="R1792" s="265"/>
      <c r="S1792" s="265"/>
      <c r="T1792" s="266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T1792" s="267" t="s">
        <v>163</v>
      </c>
      <c r="AU1792" s="267" t="s">
        <v>88</v>
      </c>
      <c r="AV1792" s="15" t="s">
        <v>86</v>
      </c>
      <c r="AW1792" s="15" t="s">
        <v>35</v>
      </c>
      <c r="AX1792" s="15" t="s">
        <v>78</v>
      </c>
      <c r="AY1792" s="267" t="s">
        <v>153</v>
      </c>
    </row>
    <row r="1793" s="15" customFormat="1">
      <c r="A1793" s="15"/>
      <c r="B1793" s="258"/>
      <c r="C1793" s="259"/>
      <c r="D1793" s="234" t="s">
        <v>163</v>
      </c>
      <c r="E1793" s="260" t="s">
        <v>1</v>
      </c>
      <c r="F1793" s="261" t="s">
        <v>2496</v>
      </c>
      <c r="G1793" s="259"/>
      <c r="H1793" s="260" t="s">
        <v>1</v>
      </c>
      <c r="I1793" s="262"/>
      <c r="J1793" s="259"/>
      <c r="K1793" s="259"/>
      <c r="L1793" s="263"/>
      <c r="M1793" s="264"/>
      <c r="N1793" s="265"/>
      <c r="O1793" s="265"/>
      <c r="P1793" s="265"/>
      <c r="Q1793" s="265"/>
      <c r="R1793" s="265"/>
      <c r="S1793" s="265"/>
      <c r="T1793" s="266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T1793" s="267" t="s">
        <v>163</v>
      </c>
      <c r="AU1793" s="267" t="s">
        <v>88</v>
      </c>
      <c r="AV1793" s="15" t="s">
        <v>86</v>
      </c>
      <c r="AW1793" s="15" t="s">
        <v>35</v>
      </c>
      <c r="AX1793" s="15" t="s">
        <v>78</v>
      </c>
      <c r="AY1793" s="267" t="s">
        <v>153</v>
      </c>
    </row>
    <row r="1794" s="13" customFormat="1">
      <c r="A1794" s="13"/>
      <c r="B1794" s="232"/>
      <c r="C1794" s="233"/>
      <c r="D1794" s="234" t="s">
        <v>163</v>
      </c>
      <c r="E1794" s="235" t="s">
        <v>1</v>
      </c>
      <c r="F1794" s="236" t="s">
        <v>2497</v>
      </c>
      <c r="G1794" s="233"/>
      <c r="H1794" s="237">
        <v>289.07999999999998</v>
      </c>
      <c r="I1794" s="238"/>
      <c r="J1794" s="233"/>
      <c r="K1794" s="233"/>
      <c r="L1794" s="239"/>
      <c r="M1794" s="240"/>
      <c r="N1794" s="241"/>
      <c r="O1794" s="241"/>
      <c r="P1794" s="241"/>
      <c r="Q1794" s="241"/>
      <c r="R1794" s="241"/>
      <c r="S1794" s="241"/>
      <c r="T1794" s="242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3" t="s">
        <v>163</v>
      </c>
      <c r="AU1794" s="243" t="s">
        <v>88</v>
      </c>
      <c r="AV1794" s="13" t="s">
        <v>88</v>
      </c>
      <c r="AW1794" s="13" t="s">
        <v>35</v>
      </c>
      <c r="AX1794" s="13" t="s">
        <v>86</v>
      </c>
      <c r="AY1794" s="243" t="s">
        <v>153</v>
      </c>
    </row>
    <row r="1795" s="2" customFormat="1" ht="24.15" customHeight="1">
      <c r="A1795" s="39"/>
      <c r="B1795" s="40"/>
      <c r="C1795" s="268" t="s">
        <v>2498</v>
      </c>
      <c r="D1795" s="268" t="s">
        <v>509</v>
      </c>
      <c r="E1795" s="269" t="s">
        <v>2499</v>
      </c>
      <c r="F1795" s="270" t="s">
        <v>2500</v>
      </c>
      <c r="G1795" s="271" t="s">
        <v>250</v>
      </c>
      <c r="H1795" s="272">
        <v>0.318</v>
      </c>
      <c r="I1795" s="273"/>
      <c r="J1795" s="274">
        <f>ROUND(I1795*H1795,2)</f>
        <v>0</v>
      </c>
      <c r="K1795" s="270" t="s">
        <v>1</v>
      </c>
      <c r="L1795" s="275"/>
      <c r="M1795" s="276" t="s">
        <v>1</v>
      </c>
      <c r="N1795" s="277" t="s">
        <v>43</v>
      </c>
      <c r="O1795" s="92"/>
      <c r="P1795" s="228">
        <f>O1795*H1795</f>
        <v>0</v>
      </c>
      <c r="Q1795" s="228">
        <v>1</v>
      </c>
      <c r="R1795" s="228">
        <f>Q1795*H1795</f>
        <v>0.318</v>
      </c>
      <c r="S1795" s="228">
        <v>0</v>
      </c>
      <c r="T1795" s="229">
        <f>S1795*H1795</f>
        <v>0</v>
      </c>
      <c r="U1795" s="39"/>
      <c r="V1795" s="39"/>
      <c r="W1795" s="39"/>
      <c r="X1795" s="39"/>
      <c r="Y1795" s="39"/>
      <c r="Z1795" s="39"/>
      <c r="AA1795" s="39"/>
      <c r="AB1795" s="39"/>
      <c r="AC1795" s="39"/>
      <c r="AD1795" s="39"/>
      <c r="AE1795" s="39"/>
      <c r="AR1795" s="230" t="s">
        <v>332</v>
      </c>
      <c r="AT1795" s="230" t="s">
        <v>509</v>
      </c>
      <c r="AU1795" s="230" t="s">
        <v>88</v>
      </c>
      <c r="AY1795" s="18" t="s">
        <v>153</v>
      </c>
      <c r="BE1795" s="231">
        <f>IF(N1795="základní",J1795,0)</f>
        <v>0</v>
      </c>
      <c r="BF1795" s="231">
        <f>IF(N1795="snížená",J1795,0)</f>
        <v>0</v>
      </c>
      <c r="BG1795" s="231">
        <f>IF(N1795="zákl. přenesená",J1795,0)</f>
        <v>0</v>
      </c>
      <c r="BH1795" s="231">
        <f>IF(N1795="sníž. přenesená",J1795,0)</f>
        <v>0</v>
      </c>
      <c r="BI1795" s="231">
        <f>IF(N1795="nulová",J1795,0)</f>
        <v>0</v>
      </c>
      <c r="BJ1795" s="18" t="s">
        <v>86</v>
      </c>
      <c r="BK1795" s="231">
        <f>ROUND(I1795*H1795,2)</f>
        <v>0</v>
      </c>
      <c r="BL1795" s="18" t="s">
        <v>240</v>
      </c>
      <c r="BM1795" s="230" t="s">
        <v>2501</v>
      </c>
    </row>
    <row r="1796" s="13" customFormat="1">
      <c r="A1796" s="13"/>
      <c r="B1796" s="232"/>
      <c r="C1796" s="233"/>
      <c r="D1796" s="234" t="s">
        <v>163</v>
      </c>
      <c r="E1796" s="235" t="s">
        <v>1</v>
      </c>
      <c r="F1796" s="236" t="s">
        <v>2502</v>
      </c>
      <c r="G1796" s="233"/>
      <c r="H1796" s="237">
        <v>0.31798799999999999</v>
      </c>
      <c r="I1796" s="238"/>
      <c r="J1796" s="233"/>
      <c r="K1796" s="233"/>
      <c r="L1796" s="239"/>
      <c r="M1796" s="240"/>
      <c r="N1796" s="241"/>
      <c r="O1796" s="241"/>
      <c r="P1796" s="241"/>
      <c r="Q1796" s="241"/>
      <c r="R1796" s="241"/>
      <c r="S1796" s="241"/>
      <c r="T1796" s="242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3" t="s">
        <v>163</v>
      </c>
      <c r="AU1796" s="243" t="s">
        <v>88</v>
      </c>
      <c r="AV1796" s="13" t="s">
        <v>88</v>
      </c>
      <c r="AW1796" s="13" t="s">
        <v>35</v>
      </c>
      <c r="AX1796" s="13" t="s">
        <v>86</v>
      </c>
      <c r="AY1796" s="243" t="s">
        <v>153</v>
      </c>
    </row>
    <row r="1797" s="2" customFormat="1" ht="24.15" customHeight="1">
      <c r="A1797" s="39"/>
      <c r="B1797" s="40"/>
      <c r="C1797" s="219" t="s">
        <v>2503</v>
      </c>
      <c r="D1797" s="219" t="s">
        <v>156</v>
      </c>
      <c r="E1797" s="220" t="s">
        <v>2504</v>
      </c>
      <c r="F1797" s="221" t="s">
        <v>2505</v>
      </c>
      <c r="G1797" s="222" t="s">
        <v>355</v>
      </c>
      <c r="H1797" s="223">
        <v>104</v>
      </c>
      <c r="I1797" s="224"/>
      <c r="J1797" s="225">
        <f>ROUND(I1797*H1797,2)</f>
        <v>0</v>
      </c>
      <c r="K1797" s="221" t="s">
        <v>160</v>
      </c>
      <c r="L1797" s="45"/>
      <c r="M1797" s="226" t="s">
        <v>1</v>
      </c>
      <c r="N1797" s="227" t="s">
        <v>43</v>
      </c>
      <c r="O1797" s="92"/>
      <c r="P1797" s="228">
        <f>O1797*H1797</f>
        <v>0</v>
      </c>
      <c r="Q1797" s="228">
        <v>4.0000000000000003E-05</v>
      </c>
      <c r="R1797" s="228">
        <f>Q1797*H1797</f>
        <v>0.0041600000000000005</v>
      </c>
      <c r="S1797" s="228">
        <v>0</v>
      </c>
      <c r="T1797" s="229">
        <f>S1797*H1797</f>
        <v>0</v>
      </c>
      <c r="U1797" s="39"/>
      <c r="V1797" s="39"/>
      <c r="W1797" s="39"/>
      <c r="X1797" s="39"/>
      <c r="Y1797" s="39"/>
      <c r="Z1797" s="39"/>
      <c r="AA1797" s="39"/>
      <c r="AB1797" s="39"/>
      <c r="AC1797" s="39"/>
      <c r="AD1797" s="39"/>
      <c r="AE1797" s="39"/>
      <c r="AR1797" s="230" t="s">
        <v>161</v>
      </c>
      <c r="AT1797" s="230" t="s">
        <v>156</v>
      </c>
      <c r="AU1797" s="230" t="s">
        <v>88</v>
      </c>
      <c r="AY1797" s="18" t="s">
        <v>153</v>
      </c>
      <c r="BE1797" s="231">
        <f>IF(N1797="základní",J1797,0)</f>
        <v>0</v>
      </c>
      <c r="BF1797" s="231">
        <f>IF(N1797="snížená",J1797,0)</f>
        <v>0</v>
      </c>
      <c r="BG1797" s="231">
        <f>IF(N1797="zákl. přenesená",J1797,0)</f>
        <v>0</v>
      </c>
      <c r="BH1797" s="231">
        <f>IF(N1797="sníž. přenesená",J1797,0)</f>
        <v>0</v>
      </c>
      <c r="BI1797" s="231">
        <f>IF(N1797="nulová",J1797,0)</f>
        <v>0</v>
      </c>
      <c r="BJ1797" s="18" t="s">
        <v>86</v>
      </c>
      <c r="BK1797" s="231">
        <f>ROUND(I1797*H1797,2)</f>
        <v>0</v>
      </c>
      <c r="BL1797" s="18" t="s">
        <v>161</v>
      </c>
      <c r="BM1797" s="230" t="s">
        <v>2506</v>
      </c>
    </row>
    <row r="1798" s="15" customFormat="1">
      <c r="A1798" s="15"/>
      <c r="B1798" s="258"/>
      <c r="C1798" s="259"/>
      <c r="D1798" s="234" t="s">
        <v>163</v>
      </c>
      <c r="E1798" s="260" t="s">
        <v>1</v>
      </c>
      <c r="F1798" s="261" t="s">
        <v>2484</v>
      </c>
      <c r="G1798" s="259"/>
      <c r="H1798" s="260" t="s">
        <v>1</v>
      </c>
      <c r="I1798" s="262"/>
      <c r="J1798" s="259"/>
      <c r="K1798" s="259"/>
      <c r="L1798" s="263"/>
      <c r="M1798" s="264"/>
      <c r="N1798" s="265"/>
      <c r="O1798" s="265"/>
      <c r="P1798" s="265"/>
      <c r="Q1798" s="265"/>
      <c r="R1798" s="265"/>
      <c r="S1798" s="265"/>
      <c r="T1798" s="266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T1798" s="267" t="s">
        <v>163</v>
      </c>
      <c r="AU1798" s="267" t="s">
        <v>88</v>
      </c>
      <c r="AV1798" s="15" t="s">
        <v>86</v>
      </c>
      <c r="AW1798" s="15" t="s">
        <v>35</v>
      </c>
      <c r="AX1798" s="15" t="s">
        <v>78</v>
      </c>
      <c r="AY1798" s="267" t="s">
        <v>153</v>
      </c>
    </row>
    <row r="1799" s="15" customFormat="1">
      <c r="A1799" s="15"/>
      <c r="B1799" s="258"/>
      <c r="C1799" s="259"/>
      <c r="D1799" s="234" t="s">
        <v>163</v>
      </c>
      <c r="E1799" s="260" t="s">
        <v>1</v>
      </c>
      <c r="F1799" s="261" t="s">
        <v>2507</v>
      </c>
      <c r="G1799" s="259"/>
      <c r="H1799" s="260" t="s">
        <v>1</v>
      </c>
      <c r="I1799" s="262"/>
      <c r="J1799" s="259"/>
      <c r="K1799" s="259"/>
      <c r="L1799" s="263"/>
      <c r="M1799" s="264"/>
      <c r="N1799" s="265"/>
      <c r="O1799" s="265"/>
      <c r="P1799" s="265"/>
      <c r="Q1799" s="265"/>
      <c r="R1799" s="265"/>
      <c r="S1799" s="265"/>
      <c r="T1799" s="266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T1799" s="267" t="s">
        <v>163</v>
      </c>
      <c r="AU1799" s="267" t="s">
        <v>88</v>
      </c>
      <c r="AV1799" s="15" t="s">
        <v>86</v>
      </c>
      <c r="AW1799" s="15" t="s">
        <v>35</v>
      </c>
      <c r="AX1799" s="15" t="s">
        <v>78</v>
      </c>
      <c r="AY1799" s="267" t="s">
        <v>153</v>
      </c>
    </row>
    <row r="1800" s="13" customFormat="1">
      <c r="A1800" s="13"/>
      <c r="B1800" s="232"/>
      <c r="C1800" s="233"/>
      <c r="D1800" s="234" t="s">
        <v>163</v>
      </c>
      <c r="E1800" s="235" t="s">
        <v>1</v>
      </c>
      <c r="F1800" s="236" t="s">
        <v>2508</v>
      </c>
      <c r="G1800" s="233"/>
      <c r="H1800" s="237">
        <v>104</v>
      </c>
      <c r="I1800" s="238"/>
      <c r="J1800" s="233"/>
      <c r="K1800" s="233"/>
      <c r="L1800" s="239"/>
      <c r="M1800" s="240"/>
      <c r="N1800" s="241"/>
      <c r="O1800" s="241"/>
      <c r="P1800" s="241"/>
      <c r="Q1800" s="241"/>
      <c r="R1800" s="241"/>
      <c r="S1800" s="241"/>
      <c r="T1800" s="242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43" t="s">
        <v>163</v>
      </c>
      <c r="AU1800" s="243" t="s">
        <v>88</v>
      </c>
      <c r="AV1800" s="13" t="s">
        <v>88</v>
      </c>
      <c r="AW1800" s="13" t="s">
        <v>35</v>
      </c>
      <c r="AX1800" s="13" t="s">
        <v>86</v>
      </c>
      <c r="AY1800" s="243" t="s">
        <v>153</v>
      </c>
    </row>
    <row r="1801" s="2" customFormat="1" ht="21.75" customHeight="1">
      <c r="A1801" s="39"/>
      <c r="B1801" s="40"/>
      <c r="C1801" s="219" t="s">
        <v>2509</v>
      </c>
      <c r="D1801" s="219" t="s">
        <v>156</v>
      </c>
      <c r="E1801" s="220" t="s">
        <v>2510</v>
      </c>
      <c r="F1801" s="221" t="s">
        <v>2511</v>
      </c>
      <c r="G1801" s="222" t="s">
        <v>355</v>
      </c>
      <c r="H1801" s="223">
        <v>104</v>
      </c>
      <c r="I1801" s="224"/>
      <c r="J1801" s="225">
        <f>ROUND(I1801*H1801,2)</f>
        <v>0</v>
      </c>
      <c r="K1801" s="221" t="s">
        <v>160</v>
      </c>
      <c r="L1801" s="45"/>
      <c r="M1801" s="226" t="s">
        <v>1</v>
      </c>
      <c r="N1801" s="227" t="s">
        <v>43</v>
      </c>
      <c r="O1801" s="92"/>
      <c r="P1801" s="228">
        <f>O1801*H1801</f>
        <v>0</v>
      </c>
      <c r="Q1801" s="228">
        <v>6.9999999999999994E-05</v>
      </c>
      <c r="R1801" s="228">
        <f>Q1801*H1801</f>
        <v>0.0072799999999999991</v>
      </c>
      <c r="S1801" s="228">
        <v>0</v>
      </c>
      <c r="T1801" s="229">
        <f>S1801*H1801</f>
        <v>0</v>
      </c>
      <c r="U1801" s="39"/>
      <c r="V1801" s="39"/>
      <c r="W1801" s="39"/>
      <c r="X1801" s="39"/>
      <c r="Y1801" s="39"/>
      <c r="Z1801" s="39"/>
      <c r="AA1801" s="39"/>
      <c r="AB1801" s="39"/>
      <c r="AC1801" s="39"/>
      <c r="AD1801" s="39"/>
      <c r="AE1801" s="39"/>
      <c r="AR1801" s="230" t="s">
        <v>161</v>
      </c>
      <c r="AT1801" s="230" t="s">
        <v>156</v>
      </c>
      <c r="AU1801" s="230" t="s">
        <v>88</v>
      </c>
      <c r="AY1801" s="18" t="s">
        <v>153</v>
      </c>
      <c r="BE1801" s="231">
        <f>IF(N1801="základní",J1801,0)</f>
        <v>0</v>
      </c>
      <c r="BF1801" s="231">
        <f>IF(N1801="snížená",J1801,0)</f>
        <v>0</v>
      </c>
      <c r="BG1801" s="231">
        <f>IF(N1801="zákl. přenesená",J1801,0)</f>
        <v>0</v>
      </c>
      <c r="BH1801" s="231">
        <f>IF(N1801="sníž. přenesená",J1801,0)</f>
        <v>0</v>
      </c>
      <c r="BI1801" s="231">
        <f>IF(N1801="nulová",J1801,0)</f>
        <v>0</v>
      </c>
      <c r="BJ1801" s="18" t="s">
        <v>86</v>
      </c>
      <c r="BK1801" s="231">
        <f>ROUND(I1801*H1801,2)</f>
        <v>0</v>
      </c>
      <c r="BL1801" s="18" t="s">
        <v>161</v>
      </c>
      <c r="BM1801" s="230" t="s">
        <v>2512</v>
      </c>
    </row>
    <row r="1802" s="2" customFormat="1" ht="24.15" customHeight="1">
      <c r="A1802" s="39"/>
      <c r="B1802" s="40"/>
      <c r="C1802" s="219" t="s">
        <v>2513</v>
      </c>
      <c r="D1802" s="219" t="s">
        <v>156</v>
      </c>
      <c r="E1802" s="220" t="s">
        <v>2514</v>
      </c>
      <c r="F1802" s="221" t="s">
        <v>2515</v>
      </c>
      <c r="G1802" s="222" t="s">
        <v>355</v>
      </c>
      <c r="H1802" s="223">
        <v>1</v>
      </c>
      <c r="I1802" s="224"/>
      <c r="J1802" s="225">
        <f>ROUND(I1802*H1802,2)</f>
        <v>0</v>
      </c>
      <c r="K1802" s="221" t="s">
        <v>1</v>
      </c>
      <c r="L1802" s="45"/>
      <c r="M1802" s="226" t="s">
        <v>1</v>
      </c>
      <c r="N1802" s="227" t="s">
        <v>43</v>
      </c>
      <c r="O1802" s="92"/>
      <c r="P1802" s="228">
        <f>O1802*H1802</f>
        <v>0</v>
      </c>
      <c r="Q1802" s="228">
        <v>0</v>
      </c>
      <c r="R1802" s="228">
        <f>Q1802*H1802</f>
        <v>0</v>
      </c>
      <c r="S1802" s="228">
        <v>0</v>
      </c>
      <c r="T1802" s="229">
        <f>S1802*H1802</f>
        <v>0</v>
      </c>
      <c r="U1802" s="39"/>
      <c r="V1802" s="39"/>
      <c r="W1802" s="39"/>
      <c r="X1802" s="39"/>
      <c r="Y1802" s="39"/>
      <c r="Z1802" s="39"/>
      <c r="AA1802" s="39"/>
      <c r="AB1802" s="39"/>
      <c r="AC1802" s="39"/>
      <c r="AD1802" s="39"/>
      <c r="AE1802" s="39"/>
      <c r="AR1802" s="230" t="s">
        <v>240</v>
      </c>
      <c r="AT1802" s="230" t="s">
        <v>156</v>
      </c>
      <c r="AU1802" s="230" t="s">
        <v>88</v>
      </c>
      <c r="AY1802" s="18" t="s">
        <v>153</v>
      </c>
      <c r="BE1802" s="231">
        <f>IF(N1802="základní",J1802,0)</f>
        <v>0</v>
      </c>
      <c r="BF1802" s="231">
        <f>IF(N1802="snížená",J1802,0)</f>
        <v>0</v>
      </c>
      <c r="BG1802" s="231">
        <f>IF(N1802="zákl. přenesená",J1802,0)</f>
        <v>0</v>
      </c>
      <c r="BH1802" s="231">
        <f>IF(N1802="sníž. přenesená",J1802,0)</f>
        <v>0</v>
      </c>
      <c r="BI1802" s="231">
        <f>IF(N1802="nulová",J1802,0)</f>
        <v>0</v>
      </c>
      <c r="BJ1802" s="18" t="s">
        <v>86</v>
      </c>
      <c r="BK1802" s="231">
        <f>ROUND(I1802*H1802,2)</f>
        <v>0</v>
      </c>
      <c r="BL1802" s="18" t="s">
        <v>240</v>
      </c>
      <c r="BM1802" s="230" t="s">
        <v>2516</v>
      </c>
    </row>
    <row r="1803" s="15" customFormat="1">
      <c r="A1803" s="15"/>
      <c r="B1803" s="258"/>
      <c r="C1803" s="259"/>
      <c r="D1803" s="234" t="s">
        <v>163</v>
      </c>
      <c r="E1803" s="260" t="s">
        <v>1</v>
      </c>
      <c r="F1803" s="261" t="s">
        <v>2440</v>
      </c>
      <c r="G1803" s="259"/>
      <c r="H1803" s="260" t="s">
        <v>1</v>
      </c>
      <c r="I1803" s="262"/>
      <c r="J1803" s="259"/>
      <c r="K1803" s="259"/>
      <c r="L1803" s="263"/>
      <c r="M1803" s="264"/>
      <c r="N1803" s="265"/>
      <c r="O1803" s="265"/>
      <c r="P1803" s="265"/>
      <c r="Q1803" s="265"/>
      <c r="R1803" s="265"/>
      <c r="S1803" s="265"/>
      <c r="T1803" s="266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T1803" s="267" t="s">
        <v>163</v>
      </c>
      <c r="AU1803" s="267" t="s">
        <v>88</v>
      </c>
      <c r="AV1803" s="15" t="s">
        <v>86</v>
      </c>
      <c r="AW1803" s="15" t="s">
        <v>35</v>
      </c>
      <c r="AX1803" s="15" t="s">
        <v>78</v>
      </c>
      <c r="AY1803" s="267" t="s">
        <v>153</v>
      </c>
    </row>
    <row r="1804" s="15" customFormat="1">
      <c r="A1804" s="15"/>
      <c r="B1804" s="258"/>
      <c r="C1804" s="259"/>
      <c r="D1804" s="234" t="s">
        <v>163</v>
      </c>
      <c r="E1804" s="260" t="s">
        <v>1</v>
      </c>
      <c r="F1804" s="261" t="s">
        <v>2517</v>
      </c>
      <c r="G1804" s="259"/>
      <c r="H1804" s="260" t="s">
        <v>1</v>
      </c>
      <c r="I1804" s="262"/>
      <c r="J1804" s="259"/>
      <c r="K1804" s="259"/>
      <c r="L1804" s="263"/>
      <c r="M1804" s="264"/>
      <c r="N1804" s="265"/>
      <c r="O1804" s="265"/>
      <c r="P1804" s="265"/>
      <c r="Q1804" s="265"/>
      <c r="R1804" s="265"/>
      <c r="S1804" s="265"/>
      <c r="T1804" s="266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T1804" s="267" t="s">
        <v>163</v>
      </c>
      <c r="AU1804" s="267" t="s">
        <v>88</v>
      </c>
      <c r="AV1804" s="15" t="s">
        <v>86</v>
      </c>
      <c r="AW1804" s="15" t="s">
        <v>35</v>
      </c>
      <c r="AX1804" s="15" t="s">
        <v>78</v>
      </c>
      <c r="AY1804" s="267" t="s">
        <v>153</v>
      </c>
    </row>
    <row r="1805" s="15" customFormat="1">
      <c r="A1805" s="15"/>
      <c r="B1805" s="258"/>
      <c r="C1805" s="259"/>
      <c r="D1805" s="234" t="s">
        <v>163</v>
      </c>
      <c r="E1805" s="260" t="s">
        <v>1</v>
      </c>
      <c r="F1805" s="261" t="s">
        <v>2518</v>
      </c>
      <c r="G1805" s="259"/>
      <c r="H1805" s="260" t="s">
        <v>1</v>
      </c>
      <c r="I1805" s="262"/>
      <c r="J1805" s="259"/>
      <c r="K1805" s="259"/>
      <c r="L1805" s="263"/>
      <c r="M1805" s="264"/>
      <c r="N1805" s="265"/>
      <c r="O1805" s="265"/>
      <c r="P1805" s="265"/>
      <c r="Q1805" s="265"/>
      <c r="R1805" s="265"/>
      <c r="S1805" s="265"/>
      <c r="T1805" s="266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T1805" s="267" t="s">
        <v>163</v>
      </c>
      <c r="AU1805" s="267" t="s">
        <v>88</v>
      </c>
      <c r="AV1805" s="15" t="s">
        <v>86</v>
      </c>
      <c r="AW1805" s="15" t="s">
        <v>35</v>
      </c>
      <c r="AX1805" s="15" t="s">
        <v>78</v>
      </c>
      <c r="AY1805" s="267" t="s">
        <v>153</v>
      </c>
    </row>
    <row r="1806" s="15" customFormat="1">
      <c r="A1806" s="15"/>
      <c r="B1806" s="258"/>
      <c r="C1806" s="259"/>
      <c r="D1806" s="234" t="s">
        <v>163</v>
      </c>
      <c r="E1806" s="260" t="s">
        <v>1</v>
      </c>
      <c r="F1806" s="261" t="s">
        <v>2519</v>
      </c>
      <c r="G1806" s="259"/>
      <c r="H1806" s="260" t="s">
        <v>1</v>
      </c>
      <c r="I1806" s="262"/>
      <c r="J1806" s="259"/>
      <c r="K1806" s="259"/>
      <c r="L1806" s="263"/>
      <c r="M1806" s="264"/>
      <c r="N1806" s="265"/>
      <c r="O1806" s="265"/>
      <c r="P1806" s="265"/>
      <c r="Q1806" s="265"/>
      <c r="R1806" s="265"/>
      <c r="S1806" s="265"/>
      <c r="T1806" s="266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T1806" s="267" t="s">
        <v>163</v>
      </c>
      <c r="AU1806" s="267" t="s">
        <v>88</v>
      </c>
      <c r="AV1806" s="15" t="s">
        <v>86</v>
      </c>
      <c r="AW1806" s="15" t="s">
        <v>35</v>
      </c>
      <c r="AX1806" s="15" t="s">
        <v>78</v>
      </c>
      <c r="AY1806" s="267" t="s">
        <v>153</v>
      </c>
    </row>
    <row r="1807" s="15" customFormat="1">
      <c r="A1807" s="15"/>
      <c r="B1807" s="258"/>
      <c r="C1807" s="259"/>
      <c r="D1807" s="234" t="s">
        <v>163</v>
      </c>
      <c r="E1807" s="260" t="s">
        <v>1</v>
      </c>
      <c r="F1807" s="261" t="s">
        <v>2520</v>
      </c>
      <c r="G1807" s="259"/>
      <c r="H1807" s="260" t="s">
        <v>1</v>
      </c>
      <c r="I1807" s="262"/>
      <c r="J1807" s="259"/>
      <c r="K1807" s="259"/>
      <c r="L1807" s="263"/>
      <c r="M1807" s="264"/>
      <c r="N1807" s="265"/>
      <c r="O1807" s="265"/>
      <c r="P1807" s="265"/>
      <c r="Q1807" s="265"/>
      <c r="R1807" s="265"/>
      <c r="S1807" s="265"/>
      <c r="T1807" s="266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T1807" s="267" t="s">
        <v>163</v>
      </c>
      <c r="AU1807" s="267" t="s">
        <v>88</v>
      </c>
      <c r="AV1807" s="15" t="s">
        <v>86</v>
      </c>
      <c r="AW1807" s="15" t="s">
        <v>35</v>
      </c>
      <c r="AX1807" s="15" t="s">
        <v>78</v>
      </c>
      <c r="AY1807" s="267" t="s">
        <v>153</v>
      </c>
    </row>
    <row r="1808" s="15" customFormat="1">
      <c r="A1808" s="15"/>
      <c r="B1808" s="258"/>
      <c r="C1808" s="259"/>
      <c r="D1808" s="234" t="s">
        <v>163</v>
      </c>
      <c r="E1808" s="260" t="s">
        <v>1</v>
      </c>
      <c r="F1808" s="261" t="s">
        <v>2521</v>
      </c>
      <c r="G1808" s="259"/>
      <c r="H1808" s="260" t="s">
        <v>1</v>
      </c>
      <c r="I1808" s="262"/>
      <c r="J1808" s="259"/>
      <c r="K1808" s="259"/>
      <c r="L1808" s="263"/>
      <c r="M1808" s="264"/>
      <c r="N1808" s="265"/>
      <c r="O1808" s="265"/>
      <c r="P1808" s="265"/>
      <c r="Q1808" s="265"/>
      <c r="R1808" s="265"/>
      <c r="S1808" s="265"/>
      <c r="T1808" s="266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T1808" s="267" t="s">
        <v>163</v>
      </c>
      <c r="AU1808" s="267" t="s">
        <v>88</v>
      </c>
      <c r="AV1808" s="15" t="s">
        <v>86</v>
      </c>
      <c r="AW1808" s="15" t="s">
        <v>35</v>
      </c>
      <c r="AX1808" s="15" t="s">
        <v>78</v>
      </c>
      <c r="AY1808" s="267" t="s">
        <v>153</v>
      </c>
    </row>
    <row r="1809" s="15" customFormat="1">
      <c r="A1809" s="15"/>
      <c r="B1809" s="258"/>
      <c r="C1809" s="259"/>
      <c r="D1809" s="234" t="s">
        <v>163</v>
      </c>
      <c r="E1809" s="260" t="s">
        <v>1</v>
      </c>
      <c r="F1809" s="261" t="s">
        <v>2522</v>
      </c>
      <c r="G1809" s="259"/>
      <c r="H1809" s="260" t="s">
        <v>1</v>
      </c>
      <c r="I1809" s="262"/>
      <c r="J1809" s="259"/>
      <c r="K1809" s="259"/>
      <c r="L1809" s="263"/>
      <c r="M1809" s="264"/>
      <c r="N1809" s="265"/>
      <c r="O1809" s="265"/>
      <c r="P1809" s="265"/>
      <c r="Q1809" s="265"/>
      <c r="R1809" s="265"/>
      <c r="S1809" s="265"/>
      <c r="T1809" s="266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67" t="s">
        <v>163</v>
      </c>
      <c r="AU1809" s="267" t="s">
        <v>88</v>
      </c>
      <c r="AV1809" s="15" t="s">
        <v>86</v>
      </c>
      <c r="AW1809" s="15" t="s">
        <v>35</v>
      </c>
      <c r="AX1809" s="15" t="s">
        <v>78</v>
      </c>
      <c r="AY1809" s="267" t="s">
        <v>153</v>
      </c>
    </row>
    <row r="1810" s="15" customFormat="1">
      <c r="A1810" s="15"/>
      <c r="B1810" s="258"/>
      <c r="C1810" s="259"/>
      <c r="D1810" s="234" t="s">
        <v>163</v>
      </c>
      <c r="E1810" s="260" t="s">
        <v>1</v>
      </c>
      <c r="F1810" s="261" t="s">
        <v>2523</v>
      </c>
      <c r="G1810" s="259"/>
      <c r="H1810" s="260" t="s">
        <v>1</v>
      </c>
      <c r="I1810" s="262"/>
      <c r="J1810" s="259"/>
      <c r="K1810" s="259"/>
      <c r="L1810" s="263"/>
      <c r="M1810" s="264"/>
      <c r="N1810" s="265"/>
      <c r="O1810" s="265"/>
      <c r="P1810" s="265"/>
      <c r="Q1810" s="265"/>
      <c r="R1810" s="265"/>
      <c r="S1810" s="265"/>
      <c r="T1810" s="266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T1810" s="267" t="s">
        <v>163</v>
      </c>
      <c r="AU1810" s="267" t="s">
        <v>88</v>
      </c>
      <c r="AV1810" s="15" t="s">
        <v>86</v>
      </c>
      <c r="AW1810" s="15" t="s">
        <v>35</v>
      </c>
      <c r="AX1810" s="15" t="s">
        <v>78</v>
      </c>
      <c r="AY1810" s="267" t="s">
        <v>153</v>
      </c>
    </row>
    <row r="1811" s="13" customFormat="1">
      <c r="A1811" s="13"/>
      <c r="B1811" s="232"/>
      <c r="C1811" s="233"/>
      <c r="D1811" s="234" t="s">
        <v>163</v>
      </c>
      <c r="E1811" s="235" t="s">
        <v>1</v>
      </c>
      <c r="F1811" s="236" t="s">
        <v>86</v>
      </c>
      <c r="G1811" s="233"/>
      <c r="H1811" s="237">
        <v>1</v>
      </c>
      <c r="I1811" s="238"/>
      <c r="J1811" s="233"/>
      <c r="K1811" s="233"/>
      <c r="L1811" s="239"/>
      <c r="M1811" s="240"/>
      <c r="N1811" s="241"/>
      <c r="O1811" s="241"/>
      <c r="P1811" s="241"/>
      <c r="Q1811" s="241"/>
      <c r="R1811" s="241"/>
      <c r="S1811" s="241"/>
      <c r="T1811" s="242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43" t="s">
        <v>163</v>
      </c>
      <c r="AU1811" s="243" t="s">
        <v>88</v>
      </c>
      <c r="AV1811" s="13" t="s">
        <v>88</v>
      </c>
      <c r="AW1811" s="13" t="s">
        <v>35</v>
      </c>
      <c r="AX1811" s="13" t="s">
        <v>86</v>
      </c>
      <c r="AY1811" s="243" t="s">
        <v>153</v>
      </c>
    </row>
    <row r="1812" s="2" customFormat="1" ht="24.15" customHeight="1">
      <c r="A1812" s="39"/>
      <c r="B1812" s="40"/>
      <c r="C1812" s="219" t="s">
        <v>2524</v>
      </c>
      <c r="D1812" s="219" t="s">
        <v>156</v>
      </c>
      <c r="E1812" s="220" t="s">
        <v>2525</v>
      </c>
      <c r="F1812" s="221" t="s">
        <v>2526</v>
      </c>
      <c r="G1812" s="222" t="s">
        <v>170</v>
      </c>
      <c r="H1812" s="223">
        <v>6.8600000000000003</v>
      </c>
      <c r="I1812" s="224"/>
      <c r="J1812" s="225">
        <f>ROUND(I1812*H1812,2)</f>
        <v>0</v>
      </c>
      <c r="K1812" s="221" t="s">
        <v>1</v>
      </c>
      <c r="L1812" s="45"/>
      <c r="M1812" s="226" t="s">
        <v>1</v>
      </c>
      <c r="N1812" s="227" t="s">
        <v>43</v>
      </c>
      <c r="O1812" s="92"/>
      <c r="P1812" s="228">
        <f>O1812*H1812</f>
        <v>0</v>
      </c>
      <c r="Q1812" s="228">
        <v>0.00060999999999999997</v>
      </c>
      <c r="R1812" s="228">
        <f>Q1812*H1812</f>
        <v>0.0041846000000000001</v>
      </c>
      <c r="S1812" s="228">
        <v>0</v>
      </c>
      <c r="T1812" s="229">
        <f>S1812*H1812</f>
        <v>0</v>
      </c>
      <c r="U1812" s="39"/>
      <c r="V1812" s="39"/>
      <c r="W1812" s="39"/>
      <c r="X1812" s="39"/>
      <c r="Y1812" s="39"/>
      <c r="Z1812" s="39"/>
      <c r="AA1812" s="39"/>
      <c r="AB1812" s="39"/>
      <c r="AC1812" s="39"/>
      <c r="AD1812" s="39"/>
      <c r="AE1812" s="39"/>
      <c r="AR1812" s="230" t="s">
        <v>240</v>
      </c>
      <c r="AT1812" s="230" t="s">
        <v>156</v>
      </c>
      <c r="AU1812" s="230" t="s">
        <v>88</v>
      </c>
      <c r="AY1812" s="18" t="s">
        <v>153</v>
      </c>
      <c r="BE1812" s="231">
        <f>IF(N1812="základní",J1812,0)</f>
        <v>0</v>
      </c>
      <c r="BF1812" s="231">
        <f>IF(N1812="snížená",J1812,0)</f>
        <v>0</v>
      </c>
      <c r="BG1812" s="231">
        <f>IF(N1812="zákl. přenesená",J1812,0)</f>
        <v>0</v>
      </c>
      <c r="BH1812" s="231">
        <f>IF(N1812="sníž. přenesená",J1812,0)</f>
        <v>0</v>
      </c>
      <c r="BI1812" s="231">
        <f>IF(N1812="nulová",J1812,0)</f>
        <v>0</v>
      </c>
      <c r="BJ1812" s="18" t="s">
        <v>86</v>
      </c>
      <c r="BK1812" s="231">
        <f>ROUND(I1812*H1812,2)</f>
        <v>0</v>
      </c>
      <c r="BL1812" s="18" t="s">
        <v>240</v>
      </c>
      <c r="BM1812" s="230" t="s">
        <v>2527</v>
      </c>
    </row>
    <row r="1813" s="15" customFormat="1">
      <c r="A1813" s="15"/>
      <c r="B1813" s="258"/>
      <c r="C1813" s="259"/>
      <c r="D1813" s="234" t="s">
        <v>163</v>
      </c>
      <c r="E1813" s="260" t="s">
        <v>1</v>
      </c>
      <c r="F1813" s="261" t="s">
        <v>2528</v>
      </c>
      <c r="G1813" s="259"/>
      <c r="H1813" s="260" t="s">
        <v>1</v>
      </c>
      <c r="I1813" s="262"/>
      <c r="J1813" s="259"/>
      <c r="K1813" s="259"/>
      <c r="L1813" s="263"/>
      <c r="M1813" s="264"/>
      <c r="N1813" s="265"/>
      <c r="O1813" s="265"/>
      <c r="P1813" s="265"/>
      <c r="Q1813" s="265"/>
      <c r="R1813" s="265"/>
      <c r="S1813" s="265"/>
      <c r="T1813" s="266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T1813" s="267" t="s">
        <v>163</v>
      </c>
      <c r="AU1813" s="267" t="s">
        <v>88</v>
      </c>
      <c r="AV1813" s="15" t="s">
        <v>86</v>
      </c>
      <c r="AW1813" s="15" t="s">
        <v>35</v>
      </c>
      <c r="AX1813" s="15" t="s">
        <v>78</v>
      </c>
      <c r="AY1813" s="267" t="s">
        <v>153</v>
      </c>
    </row>
    <row r="1814" s="13" customFormat="1">
      <c r="A1814" s="13"/>
      <c r="B1814" s="232"/>
      <c r="C1814" s="233"/>
      <c r="D1814" s="234" t="s">
        <v>163</v>
      </c>
      <c r="E1814" s="235" t="s">
        <v>1</v>
      </c>
      <c r="F1814" s="236" t="s">
        <v>2529</v>
      </c>
      <c r="G1814" s="233"/>
      <c r="H1814" s="237">
        <v>6.8600000000000003</v>
      </c>
      <c r="I1814" s="238"/>
      <c r="J1814" s="233"/>
      <c r="K1814" s="233"/>
      <c r="L1814" s="239"/>
      <c r="M1814" s="240"/>
      <c r="N1814" s="241"/>
      <c r="O1814" s="241"/>
      <c r="P1814" s="241"/>
      <c r="Q1814" s="241"/>
      <c r="R1814" s="241"/>
      <c r="S1814" s="241"/>
      <c r="T1814" s="242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3" t="s">
        <v>163</v>
      </c>
      <c r="AU1814" s="243" t="s">
        <v>88</v>
      </c>
      <c r="AV1814" s="13" t="s">
        <v>88</v>
      </c>
      <c r="AW1814" s="13" t="s">
        <v>35</v>
      </c>
      <c r="AX1814" s="13" t="s">
        <v>86</v>
      </c>
      <c r="AY1814" s="243" t="s">
        <v>153</v>
      </c>
    </row>
    <row r="1815" s="2" customFormat="1" ht="16.5" customHeight="1">
      <c r="A1815" s="39"/>
      <c r="B1815" s="40"/>
      <c r="C1815" s="268" t="s">
        <v>2530</v>
      </c>
      <c r="D1815" s="268" t="s">
        <v>509</v>
      </c>
      <c r="E1815" s="269" t="s">
        <v>2531</v>
      </c>
      <c r="F1815" s="270" t="s">
        <v>2532</v>
      </c>
      <c r="G1815" s="271" t="s">
        <v>170</v>
      </c>
      <c r="H1815" s="272">
        <v>6.8600000000000003</v>
      </c>
      <c r="I1815" s="273"/>
      <c r="J1815" s="274">
        <f>ROUND(I1815*H1815,2)</f>
        <v>0</v>
      </c>
      <c r="K1815" s="270" t="s">
        <v>160</v>
      </c>
      <c r="L1815" s="275"/>
      <c r="M1815" s="276" t="s">
        <v>1</v>
      </c>
      <c r="N1815" s="277" t="s">
        <v>43</v>
      </c>
      <c r="O1815" s="92"/>
      <c r="P1815" s="228">
        <f>O1815*H1815</f>
        <v>0</v>
      </c>
      <c r="Q1815" s="228">
        <v>0.025139999999999999</v>
      </c>
      <c r="R1815" s="228">
        <f>Q1815*H1815</f>
        <v>0.17246040000000001</v>
      </c>
      <c r="S1815" s="228">
        <v>0</v>
      </c>
      <c r="T1815" s="229">
        <f>S1815*H1815</f>
        <v>0</v>
      </c>
      <c r="U1815" s="39"/>
      <c r="V1815" s="39"/>
      <c r="W1815" s="39"/>
      <c r="X1815" s="39"/>
      <c r="Y1815" s="39"/>
      <c r="Z1815" s="39"/>
      <c r="AA1815" s="39"/>
      <c r="AB1815" s="39"/>
      <c r="AC1815" s="39"/>
      <c r="AD1815" s="39"/>
      <c r="AE1815" s="39"/>
      <c r="AR1815" s="230" t="s">
        <v>200</v>
      </c>
      <c r="AT1815" s="230" t="s">
        <v>509</v>
      </c>
      <c r="AU1815" s="230" t="s">
        <v>88</v>
      </c>
      <c r="AY1815" s="18" t="s">
        <v>153</v>
      </c>
      <c r="BE1815" s="231">
        <f>IF(N1815="základní",J1815,0)</f>
        <v>0</v>
      </c>
      <c r="BF1815" s="231">
        <f>IF(N1815="snížená",J1815,0)</f>
        <v>0</v>
      </c>
      <c r="BG1815" s="231">
        <f>IF(N1815="zákl. přenesená",J1815,0)</f>
        <v>0</v>
      </c>
      <c r="BH1815" s="231">
        <f>IF(N1815="sníž. přenesená",J1815,0)</f>
        <v>0</v>
      </c>
      <c r="BI1815" s="231">
        <f>IF(N1815="nulová",J1815,0)</f>
        <v>0</v>
      </c>
      <c r="BJ1815" s="18" t="s">
        <v>86</v>
      </c>
      <c r="BK1815" s="231">
        <f>ROUND(I1815*H1815,2)</f>
        <v>0</v>
      </c>
      <c r="BL1815" s="18" t="s">
        <v>161</v>
      </c>
      <c r="BM1815" s="230" t="s">
        <v>2533</v>
      </c>
    </row>
    <row r="1816" s="15" customFormat="1">
      <c r="A1816" s="15"/>
      <c r="B1816" s="258"/>
      <c r="C1816" s="259"/>
      <c r="D1816" s="234" t="s">
        <v>163</v>
      </c>
      <c r="E1816" s="260" t="s">
        <v>1</v>
      </c>
      <c r="F1816" s="261" t="s">
        <v>2534</v>
      </c>
      <c r="G1816" s="259"/>
      <c r="H1816" s="260" t="s">
        <v>1</v>
      </c>
      <c r="I1816" s="262"/>
      <c r="J1816" s="259"/>
      <c r="K1816" s="259"/>
      <c r="L1816" s="263"/>
      <c r="M1816" s="264"/>
      <c r="N1816" s="265"/>
      <c r="O1816" s="265"/>
      <c r="P1816" s="265"/>
      <c r="Q1816" s="265"/>
      <c r="R1816" s="265"/>
      <c r="S1816" s="265"/>
      <c r="T1816" s="266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67" t="s">
        <v>163</v>
      </c>
      <c r="AU1816" s="267" t="s">
        <v>88</v>
      </c>
      <c r="AV1816" s="15" t="s">
        <v>86</v>
      </c>
      <c r="AW1816" s="15" t="s">
        <v>35</v>
      </c>
      <c r="AX1816" s="15" t="s">
        <v>78</v>
      </c>
      <c r="AY1816" s="267" t="s">
        <v>153</v>
      </c>
    </row>
    <row r="1817" s="15" customFormat="1">
      <c r="A1817" s="15"/>
      <c r="B1817" s="258"/>
      <c r="C1817" s="259"/>
      <c r="D1817" s="234" t="s">
        <v>163</v>
      </c>
      <c r="E1817" s="260" t="s">
        <v>1</v>
      </c>
      <c r="F1817" s="261" t="s">
        <v>2535</v>
      </c>
      <c r="G1817" s="259"/>
      <c r="H1817" s="260" t="s">
        <v>1</v>
      </c>
      <c r="I1817" s="262"/>
      <c r="J1817" s="259"/>
      <c r="K1817" s="259"/>
      <c r="L1817" s="263"/>
      <c r="M1817" s="264"/>
      <c r="N1817" s="265"/>
      <c r="O1817" s="265"/>
      <c r="P1817" s="265"/>
      <c r="Q1817" s="265"/>
      <c r="R1817" s="265"/>
      <c r="S1817" s="265"/>
      <c r="T1817" s="266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T1817" s="267" t="s">
        <v>163</v>
      </c>
      <c r="AU1817" s="267" t="s">
        <v>88</v>
      </c>
      <c r="AV1817" s="15" t="s">
        <v>86</v>
      </c>
      <c r="AW1817" s="15" t="s">
        <v>35</v>
      </c>
      <c r="AX1817" s="15" t="s">
        <v>78</v>
      </c>
      <c r="AY1817" s="267" t="s">
        <v>153</v>
      </c>
    </row>
    <row r="1818" s="15" customFormat="1">
      <c r="A1818" s="15"/>
      <c r="B1818" s="258"/>
      <c r="C1818" s="259"/>
      <c r="D1818" s="234" t="s">
        <v>163</v>
      </c>
      <c r="E1818" s="260" t="s">
        <v>1</v>
      </c>
      <c r="F1818" s="261" t="s">
        <v>2536</v>
      </c>
      <c r="G1818" s="259"/>
      <c r="H1818" s="260" t="s">
        <v>1</v>
      </c>
      <c r="I1818" s="262"/>
      <c r="J1818" s="259"/>
      <c r="K1818" s="259"/>
      <c r="L1818" s="263"/>
      <c r="M1818" s="264"/>
      <c r="N1818" s="265"/>
      <c r="O1818" s="265"/>
      <c r="P1818" s="265"/>
      <c r="Q1818" s="265"/>
      <c r="R1818" s="265"/>
      <c r="S1818" s="265"/>
      <c r="T1818" s="266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T1818" s="267" t="s">
        <v>163</v>
      </c>
      <c r="AU1818" s="267" t="s">
        <v>88</v>
      </c>
      <c r="AV1818" s="15" t="s">
        <v>86</v>
      </c>
      <c r="AW1818" s="15" t="s">
        <v>35</v>
      </c>
      <c r="AX1818" s="15" t="s">
        <v>78</v>
      </c>
      <c r="AY1818" s="267" t="s">
        <v>153</v>
      </c>
    </row>
    <row r="1819" s="15" customFormat="1">
      <c r="A1819" s="15"/>
      <c r="B1819" s="258"/>
      <c r="C1819" s="259"/>
      <c r="D1819" s="234" t="s">
        <v>163</v>
      </c>
      <c r="E1819" s="260" t="s">
        <v>1</v>
      </c>
      <c r="F1819" s="261" t="s">
        <v>2396</v>
      </c>
      <c r="G1819" s="259"/>
      <c r="H1819" s="260" t="s">
        <v>1</v>
      </c>
      <c r="I1819" s="262"/>
      <c r="J1819" s="259"/>
      <c r="K1819" s="259"/>
      <c r="L1819" s="263"/>
      <c r="M1819" s="264"/>
      <c r="N1819" s="265"/>
      <c r="O1819" s="265"/>
      <c r="P1819" s="265"/>
      <c r="Q1819" s="265"/>
      <c r="R1819" s="265"/>
      <c r="S1819" s="265"/>
      <c r="T1819" s="266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T1819" s="267" t="s">
        <v>163</v>
      </c>
      <c r="AU1819" s="267" t="s">
        <v>88</v>
      </c>
      <c r="AV1819" s="15" t="s">
        <v>86</v>
      </c>
      <c r="AW1819" s="15" t="s">
        <v>35</v>
      </c>
      <c r="AX1819" s="15" t="s">
        <v>78</v>
      </c>
      <c r="AY1819" s="267" t="s">
        <v>153</v>
      </c>
    </row>
    <row r="1820" s="15" customFormat="1">
      <c r="A1820" s="15"/>
      <c r="B1820" s="258"/>
      <c r="C1820" s="259"/>
      <c r="D1820" s="234" t="s">
        <v>163</v>
      </c>
      <c r="E1820" s="260" t="s">
        <v>1</v>
      </c>
      <c r="F1820" s="261" t="s">
        <v>2537</v>
      </c>
      <c r="G1820" s="259"/>
      <c r="H1820" s="260" t="s">
        <v>1</v>
      </c>
      <c r="I1820" s="262"/>
      <c r="J1820" s="259"/>
      <c r="K1820" s="259"/>
      <c r="L1820" s="263"/>
      <c r="M1820" s="264"/>
      <c r="N1820" s="265"/>
      <c r="O1820" s="265"/>
      <c r="P1820" s="265"/>
      <c r="Q1820" s="265"/>
      <c r="R1820" s="265"/>
      <c r="S1820" s="265"/>
      <c r="T1820" s="266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T1820" s="267" t="s">
        <v>163</v>
      </c>
      <c r="AU1820" s="267" t="s">
        <v>88</v>
      </c>
      <c r="AV1820" s="15" t="s">
        <v>86</v>
      </c>
      <c r="AW1820" s="15" t="s">
        <v>35</v>
      </c>
      <c r="AX1820" s="15" t="s">
        <v>78</v>
      </c>
      <c r="AY1820" s="267" t="s">
        <v>153</v>
      </c>
    </row>
    <row r="1821" s="13" customFormat="1">
      <c r="A1821" s="13"/>
      <c r="B1821" s="232"/>
      <c r="C1821" s="233"/>
      <c r="D1821" s="234" t="s">
        <v>163</v>
      </c>
      <c r="E1821" s="235" t="s">
        <v>1</v>
      </c>
      <c r="F1821" s="236" t="s">
        <v>2529</v>
      </c>
      <c r="G1821" s="233"/>
      <c r="H1821" s="237">
        <v>6.8600000000000003</v>
      </c>
      <c r="I1821" s="238"/>
      <c r="J1821" s="233"/>
      <c r="K1821" s="233"/>
      <c r="L1821" s="239"/>
      <c r="M1821" s="240"/>
      <c r="N1821" s="241"/>
      <c r="O1821" s="241"/>
      <c r="P1821" s="241"/>
      <c r="Q1821" s="241"/>
      <c r="R1821" s="241"/>
      <c r="S1821" s="241"/>
      <c r="T1821" s="242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43" t="s">
        <v>163</v>
      </c>
      <c r="AU1821" s="243" t="s">
        <v>88</v>
      </c>
      <c r="AV1821" s="13" t="s">
        <v>88</v>
      </c>
      <c r="AW1821" s="13" t="s">
        <v>35</v>
      </c>
      <c r="AX1821" s="13" t="s">
        <v>86</v>
      </c>
      <c r="AY1821" s="243" t="s">
        <v>153</v>
      </c>
    </row>
    <row r="1822" s="2" customFormat="1" ht="24.15" customHeight="1">
      <c r="A1822" s="39"/>
      <c r="B1822" s="40"/>
      <c r="C1822" s="219" t="s">
        <v>2538</v>
      </c>
      <c r="D1822" s="219" t="s">
        <v>156</v>
      </c>
      <c r="E1822" s="220" t="s">
        <v>2539</v>
      </c>
      <c r="F1822" s="221" t="s">
        <v>2540</v>
      </c>
      <c r="G1822" s="222" t="s">
        <v>170</v>
      </c>
      <c r="H1822" s="223">
        <v>153.90000000000001</v>
      </c>
      <c r="I1822" s="224"/>
      <c r="J1822" s="225">
        <f>ROUND(I1822*H1822,2)</f>
        <v>0</v>
      </c>
      <c r="K1822" s="221" t="s">
        <v>1</v>
      </c>
      <c r="L1822" s="45"/>
      <c r="M1822" s="226" t="s">
        <v>1</v>
      </c>
      <c r="N1822" s="227" t="s">
        <v>43</v>
      </c>
      <c r="O1822" s="92"/>
      <c r="P1822" s="228">
        <f>O1822*H1822</f>
        <v>0</v>
      </c>
      <c r="Q1822" s="228">
        <v>0.00013999999999999999</v>
      </c>
      <c r="R1822" s="228">
        <f>Q1822*H1822</f>
        <v>0.021545999999999999</v>
      </c>
      <c r="S1822" s="228">
        <v>0</v>
      </c>
      <c r="T1822" s="229">
        <f>S1822*H1822</f>
        <v>0</v>
      </c>
      <c r="U1822" s="39"/>
      <c r="V1822" s="39"/>
      <c r="W1822" s="39"/>
      <c r="X1822" s="39"/>
      <c r="Y1822" s="39"/>
      <c r="Z1822" s="39"/>
      <c r="AA1822" s="39"/>
      <c r="AB1822" s="39"/>
      <c r="AC1822" s="39"/>
      <c r="AD1822" s="39"/>
      <c r="AE1822" s="39"/>
      <c r="AR1822" s="230" t="s">
        <v>240</v>
      </c>
      <c r="AT1822" s="230" t="s">
        <v>156</v>
      </c>
      <c r="AU1822" s="230" t="s">
        <v>88</v>
      </c>
      <c r="AY1822" s="18" t="s">
        <v>153</v>
      </c>
      <c r="BE1822" s="231">
        <f>IF(N1822="základní",J1822,0)</f>
        <v>0</v>
      </c>
      <c r="BF1822" s="231">
        <f>IF(N1822="snížená",J1822,0)</f>
        <v>0</v>
      </c>
      <c r="BG1822" s="231">
        <f>IF(N1822="zákl. přenesená",J1822,0)</f>
        <v>0</v>
      </c>
      <c r="BH1822" s="231">
        <f>IF(N1822="sníž. přenesená",J1822,0)</f>
        <v>0</v>
      </c>
      <c r="BI1822" s="231">
        <f>IF(N1822="nulová",J1822,0)</f>
        <v>0</v>
      </c>
      <c r="BJ1822" s="18" t="s">
        <v>86</v>
      </c>
      <c r="BK1822" s="231">
        <f>ROUND(I1822*H1822,2)</f>
        <v>0</v>
      </c>
      <c r="BL1822" s="18" t="s">
        <v>240</v>
      </c>
      <c r="BM1822" s="230" t="s">
        <v>2541</v>
      </c>
    </row>
    <row r="1823" s="15" customFormat="1">
      <c r="A1823" s="15"/>
      <c r="B1823" s="258"/>
      <c r="C1823" s="259"/>
      <c r="D1823" s="234" t="s">
        <v>163</v>
      </c>
      <c r="E1823" s="260" t="s">
        <v>1</v>
      </c>
      <c r="F1823" s="261" t="s">
        <v>2528</v>
      </c>
      <c r="G1823" s="259"/>
      <c r="H1823" s="260" t="s">
        <v>1</v>
      </c>
      <c r="I1823" s="262"/>
      <c r="J1823" s="259"/>
      <c r="K1823" s="259"/>
      <c r="L1823" s="263"/>
      <c r="M1823" s="264"/>
      <c r="N1823" s="265"/>
      <c r="O1823" s="265"/>
      <c r="P1823" s="265"/>
      <c r="Q1823" s="265"/>
      <c r="R1823" s="265"/>
      <c r="S1823" s="265"/>
      <c r="T1823" s="266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T1823" s="267" t="s">
        <v>163</v>
      </c>
      <c r="AU1823" s="267" t="s">
        <v>88</v>
      </c>
      <c r="AV1823" s="15" t="s">
        <v>86</v>
      </c>
      <c r="AW1823" s="15" t="s">
        <v>35</v>
      </c>
      <c r="AX1823" s="15" t="s">
        <v>78</v>
      </c>
      <c r="AY1823" s="267" t="s">
        <v>153</v>
      </c>
    </row>
    <row r="1824" s="13" customFormat="1">
      <c r="A1824" s="13"/>
      <c r="B1824" s="232"/>
      <c r="C1824" s="233"/>
      <c r="D1824" s="234" t="s">
        <v>163</v>
      </c>
      <c r="E1824" s="235" t="s">
        <v>1</v>
      </c>
      <c r="F1824" s="236" t="s">
        <v>2542</v>
      </c>
      <c r="G1824" s="233"/>
      <c r="H1824" s="237">
        <v>10.545</v>
      </c>
      <c r="I1824" s="238"/>
      <c r="J1824" s="233"/>
      <c r="K1824" s="233"/>
      <c r="L1824" s="239"/>
      <c r="M1824" s="240"/>
      <c r="N1824" s="241"/>
      <c r="O1824" s="241"/>
      <c r="P1824" s="241"/>
      <c r="Q1824" s="241"/>
      <c r="R1824" s="241"/>
      <c r="S1824" s="241"/>
      <c r="T1824" s="242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3" t="s">
        <v>163</v>
      </c>
      <c r="AU1824" s="243" t="s">
        <v>88</v>
      </c>
      <c r="AV1824" s="13" t="s">
        <v>88</v>
      </c>
      <c r="AW1824" s="13" t="s">
        <v>35</v>
      </c>
      <c r="AX1824" s="13" t="s">
        <v>78</v>
      </c>
      <c r="AY1824" s="243" t="s">
        <v>153</v>
      </c>
    </row>
    <row r="1825" s="13" customFormat="1">
      <c r="A1825" s="13"/>
      <c r="B1825" s="232"/>
      <c r="C1825" s="233"/>
      <c r="D1825" s="234" t="s">
        <v>163</v>
      </c>
      <c r="E1825" s="235" t="s">
        <v>1</v>
      </c>
      <c r="F1825" s="236" t="s">
        <v>2543</v>
      </c>
      <c r="G1825" s="233"/>
      <c r="H1825" s="237">
        <v>31.920000000000002</v>
      </c>
      <c r="I1825" s="238"/>
      <c r="J1825" s="233"/>
      <c r="K1825" s="233"/>
      <c r="L1825" s="239"/>
      <c r="M1825" s="240"/>
      <c r="N1825" s="241"/>
      <c r="O1825" s="241"/>
      <c r="P1825" s="241"/>
      <c r="Q1825" s="241"/>
      <c r="R1825" s="241"/>
      <c r="S1825" s="241"/>
      <c r="T1825" s="242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3" t="s">
        <v>163</v>
      </c>
      <c r="AU1825" s="243" t="s">
        <v>88</v>
      </c>
      <c r="AV1825" s="13" t="s">
        <v>88</v>
      </c>
      <c r="AW1825" s="13" t="s">
        <v>35</v>
      </c>
      <c r="AX1825" s="13" t="s">
        <v>78</v>
      </c>
      <c r="AY1825" s="243" t="s">
        <v>153</v>
      </c>
    </row>
    <row r="1826" s="13" customFormat="1">
      <c r="A1826" s="13"/>
      <c r="B1826" s="232"/>
      <c r="C1826" s="233"/>
      <c r="D1826" s="234" t="s">
        <v>163</v>
      </c>
      <c r="E1826" s="235" t="s">
        <v>1</v>
      </c>
      <c r="F1826" s="236" t="s">
        <v>2544</v>
      </c>
      <c r="G1826" s="233"/>
      <c r="H1826" s="237">
        <v>111.435</v>
      </c>
      <c r="I1826" s="238"/>
      <c r="J1826" s="233"/>
      <c r="K1826" s="233"/>
      <c r="L1826" s="239"/>
      <c r="M1826" s="240"/>
      <c r="N1826" s="241"/>
      <c r="O1826" s="241"/>
      <c r="P1826" s="241"/>
      <c r="Q1826" s="241"/>
      <c r="R1826" s="241"/>
      <c r="S1826" s="241"/>
      <c r="T1826" s="242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43" t="s">
        <v>163</v>
      </c>
      <c r="AU1826" s="243" t="s">
        <v>88</v>
      </c>
      <c r="AV1826" s="13" t="s">
        <v>88</v>
      </c>
      <c r="AW1826" s="13" t="s">
        <v>35</v>
      </c>
      <c r="AX1826" s="13" t="s">
        <v>78</v>
      </c>
      <c r="AY1826" s="243" t="s">
        <v>153</v>
      </c>
    </row>
    <row r="1827" s="14" customFormat="1">
      <c r="A1827" s="14"/>
      <c r="B1827" s="244"/>
      <c r="C1827" s="245"/>
      <c r="D1827" s="234" t="s">
        <v>163</v>
      </c>
      <c r="E1827" s="246" t="s">
        <v>1</v>
      </c>
      <c r="F1827" s="247" t="s">
        <v>167</v>
      </c>
      <c r="G1827" s="245"/>
      <c r="H1827" s="248">
        <v>153.90000000000001</v>
      </c>
      <c r="I1827" s="249"/>
      <c r="J1827" s="245"/>
      <c r="K1827" s="245"/>
      <c r="L1827" s="250"/>
      <c r="M1827" s="251"/>
      <c r="N1827" s="252"/>
      <c r="O1827" s="252"/>
      <c r="P1827" s="252"/>
      <c r="Q1827" s="252"/>
      <c r="R1827" s="252"/>
      <c r="S1827" s="252"/>
      <c r="T1827" s="253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4" t="s">
        <v>163</v>
      </c>
      <c r="AU1827" s="254" t="s">
        <v>88</v>
      </c>
      <c r="AV1827" s="14" t="s">
        <v>161</v>
      </c>
      <c r="AW1827" s="14" t="s">
        <v>35</v>
      </c>
      <c r="AX1827" s="14" t="s">
        <v>86</v>
      </c>
      <c r="AY1827" s="254" t="s">
        <v>153</v>
      </c>
    </row>
    <row r="1828" s="2" customFormat="1" ht="24.15" customHeight="1">
      <c r="A1828" s="39"/>
      <c r="B1828" s="40"/>
      <c r="C1828" s="268" t="s">
        <v>2545</v>
      </c>
      <c r="D1828" s="268" t="s">
        <v>509</v>
      </c>
      <c r="E1828" s="269" t="s">
        <v>2546</v>
      </c>
      <c r="F1828" s="270" t="s">
        <v>2547</v>
      </c>
      <c r="G1828" s="271" t="s">
        <v>170</v>
      </c>
      <c r="H1828" s="272">
        <v>42.465000000000003</v>
      </c>
      <c r="I1828" s="273"/>
      <c r="J1828" s="274">
        <f>ROUND(I1828*H1828,2)</f>
        <v>0</v>
      </c>
      <c r="K1828" s="270" t="s">
        <v>1</v>
      </c>
      <c r="L1828" s="275"/>
      <c r="M1828" s="276" t="s">
        <v>1</v>
      </c>
      <c r="N1828" s="277" t="s">
        <v>43</v>
      </c>
      <c r="O1828" s="92"/>
      <c r="P1828" s="228">
        <f>O1828*H1828</f>
        <v>0</v>
      </c>
      <c r="Q1828" s="228">
        <v>0.02741</v>
      </c>
      <c r="R1828" s="228">
        <f>Q1828*H1828</f>
        <v>1.1639656500000002</v>
      </c>
      <c r="S1828" s="228">
        <v>0</v>
      </c>
      <c r="T1828" s="229">
        <f>S1828*H1828</f>
        <v>0</v>
      </c>
      <c r="U1828" s="39"/>
      <c r="V1828" s="39"/>
      <c r="W1828" s="39"/>
      <c r="X1828" s="39"/>
      <c r="Y1828" s="39"/>
      <c r="Z1828" s="39"/>
      <c r="AA1828" s="39"/>
      <c r="AB1828" s="39"/>
      <c r="AC1828" s="39"/>
      <c r="AD1828" s="39"/>
      <c r="AE1828" s="39"/>
      <c r="AR1828" s="230" t="s">
        <v>332</v>
      </c>
      <c r="AT1828" s="230" t="s">
        <v>509</v>
      </c>
      <c r="AU1828" s="230" t="s">
        <v>88</v>
      </c>
      <c r="AY1828" s="18" t="s">
        <v>153</v>
      </c>
      <c r="BE1828" s="231">
        <f>IF(N1828="základní",J1828,0)</f>
        <v>0</v>
      </c>
      <c r="BF1828" s="231">
        <f>IF(N1828="snížená",J1828,0)</f>
        <v>0</v>
      </c>
      <c r="BG1828" s="231">
        <f>IF(N1828="zákl. přenesená",J1828,0)</f>
        <v>0</v>
      </c>
      <c r="BH1828" s="231">
        <f>IF(N1828="sníž. přenesená",J1828,0)</f>
        <v>0</v>
      </c>
      <c r="BI1828" s="231">
        <f>IF(N1828="nulová",J1828,0)</f>
        <v>0</v>
      </c>
      <c r="BJ1828" s="18" t="s">
        <v>86</v>
      </c>
      <c r="BK1828" s="231">
        <f>ROUND(I1828*H1828,2)</f>
        <v>0</v>
      </c>
      <c r="BL1828" s="18" t="s">
        <v>240</v>
      </c>
      <c r="BM1828" s="230" t="s">
        <v>2548</v>
      </c>
    </row>
    <row r="1829" s="15" customFormat="1">
      <c r="A1829" s="15"/>
      <c r="B1829" s="258"/>
      <c r="C1829" s="259"/>
      <c r="D1829" s="234" t="s">
        <v>163</v>
      </c>
      <c r="E1829" s="260" t="s">
        <v>1</v>
      </c>
      <c r="F1829" s="261" t="s">
        <v>2534</v>
      </c>
      <c r="G1829" s="259"/>
      <c r="H1829" s="260" t="s">
        <v>1</v>
      </c>
      <c r="I1829" s="262"/>
      <c r="J1829" s="259"/>
      <c r="K1829" s="259"/>
      <c r="L1829" s="263"/>
      <c r="M1829" s="264"/>
      <c r="N1829" s="265"/>
      <c r="O1829" s="265"/>
      <c r="P1829" s="265"/>
      <c r="Q1829" s="265"/>
      <c r="R1829" s="265"/>
      <c r="S1829" s="265"/>
      <c r="T1829" s="266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T1829" s="267" t="s">
        <v>163</v>
      </c>
      <c r="AU1829" s="267" t="s">
        <v>88</v>
      </c>
      <c r="AV1829" s="15" t="s">
        <v>86</v>
      </c>
      <c r="AW1829" s="15" t="s">
        <v>35</v>
      </c>
      <c r="AX1829" s="15" t="s">
        <v>78</v>
      </c>
      <c r="AY1829" s="267" t="s">
        <v>153</v>
      </c>
    </row>
    <row r="1830" s="15" customFormat="1">
      <c r="A1830" s="15"/>
      <c r="B1830" s="258"/>
      <c r="C1830" s="259"/>
      <c r="D1830" s="234" t="s">
        <v>163</v>
      </c>
      <c r="E1830" s="260" t="s">
        <v>1</v>
      </c>
      <c r="F1830" s="261" t="s">
        <v>2535</v>
      </c>
      <c r="G1830" s="259"/>
      <c r="H1830" s="260" t="s">
        <v>1</v>
      </c>
      <c r="I1830" s="262"/>
      <c r="J1830" s="259"/>
      <c r="K1830" s="259"/>
      <c r="L1830" s="263"/>
      <c r="M1830" s="264"/>
      <c r="N1830" s="265"/>
      <c r="O1830" s="265"/>
      <c r="P1830" s="265"/>
      <c r="Q1830" s="265"/>
      <c r="R1830" s="265"/>
      <c r="S1830" s="265"/>
      <c r="T1830" s="266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T1830" s="267" t="s">
        <v>163</v>
      </c>
      <c r="AU1830" s="267" t="s">
        <v>88</v>
      </c>
      <c r="AV1830" s="15" t="s">
        <v>86</v>
      </c>
      <c r="AW1830" s="15" t="s">
        <v>35</v>
      </c>
      <c r="AX1830" s="15" t="s">
        <v>78</v>
      </c>
      <c r="AY1830" s="267" t="s">
        <v>153</v>
      </c>
    </row>
    <row r="1831" s="15" customFormat="1">
      <c r="A1831" s="15"/>
      <c r="B1831" s="258"/>
      <c r="C1831" s="259"/>
      <c r="D1831" s="234" t="s">
        <v>163</v>
      </c>
      <c r="E1831" s="260" t="s">
        <v>1</v>
      </c>
      <c r="F1831" s="261" t="s">
        <v>2549</v>
      </c>
      <c r="G1831" s="259"/>
      <c r="H1831" s="260" t="s">
        <v>1</v>
      </c>
      <c r="I1831" s="262"/>
      <c r="J1831" s="259"/>
      <c r="K1831" s="259"/>
      <c r="L1831" s="263"/>
      <c r="M1831" s="264"/>
      <c r="N1831" s="265"/>
      <c r="O1831" s="265"/>
      <c r="P1831" s="265"/>
      <c r="Q1831" s="265"/>
      <c r="R1831" s="265"/>
      <c r="S1831" s="265"/>
      <c r="T1831" s="266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67" t="s">
        <v>163</v>
      </c>
      <c r="AU1831" s="267" t="s">
        <v>88</v>
      </c>
      <c r="AV1831" s="15" t="s">
        <v>86</v>
      </c>
      <c r="AW1831" s="15" t="s">
        <v>35</v>
      </c>
      <c r="AX1831" s="15" t="s">
        <v>78</v>
      </c>
      <c r="AY1831" s="267" t="s">
        <v>153</v>
      </c>
    </row>
    <row r="1832" s="15" customFormat="1">
      <c r="A1832" s="15"/>
      <c r="B1832" s="258"/>
      <c r="C1832" s="259"/>
      <c r="D1832" s="234" t="s">
        <v>163</v>
      </c>
      <c r="E1832" s="260" t="s">
        <v>1</v>
      </c>
      <c r="F1832" s="261" t="s">
        <v>2396</v>
      </c>
      <c r="G1832" s="259"/>
      <c r="H1832" s="260" t="s">
        <v>1</v>
      </c>
      <c r="I1832" s="262"/>
      <c r="J1832" s="259"/>
      <c r="K1832" s="259"/>
      <c r="L1832" s="263"/>
      <c r="M1832" s="264"/>
      <c r="N1832" s="265"/>
      <c r="O1832" s="265"/>
      <c r="P1832" s="265"/>
      <c r="Q1832" s="265"/>
      <c r="R1832" s="265"/>
      <c r="S1832" s="265"/>
      <c r="T1832" s="266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T1832" s="267" t="s">
        <v>163</v>
      </c>
      <c r="AU1832" s="267" t="s">
        <v>88</v>
      </c>
      <c r="AV1832" s="15" t="s">
        <v>86</v>
      </c>
      <c r="AW1832" s="15" t="s">
        <v>35</v>
      </c>
      <c r="AX1832" s="15" t="s">
        <v>78</v>
      </c>
      <c r="AY1832" s="267" t="s">
        <v>153</v>
      </c>
    </row>
    <row r="1833" s="15" customFormat="1">
      <c r="A1833" s="15"/>
      <c r="B1833" s="258"/>
      <c r="C1833" s="259"/>
      <c r="D1833" s="234" t="s">
        <v>163</v>
      </c>
      <c r="E1833" s="260" t="s">
        <v>1</v>
      </c>
      <c r="F1833" s="261" t="s">
        <v>2550</v>
      </c>
      <c r="G1833" s="259"/>
      <c r="H1833" s="260" t="s">
        <v>1</v>
      </c>
      <c r="I1833" s="262"/>
      <c r="J1833" s="259"/>
      <c r="K1833" s="259"/>
      <c r="L1833" s="263"/>
      <c r="M1833" s="264"/>
      <c r="N1833" s="265"/>
      <c r="O1833" s="265"/>
      <c r="P1833" s="265"/>
      <c r="Q1833" s="265"/>
      <c r="R1833" s="265"/>
      <c r="S1833" s="265"/>
      <c r="T1833" s="266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T1833" s="267" t="s">
        <v>163</v>
      </c>
      <c r="AU1833" s="267" t="s">
        <v>88</v>
      </c>
      <c r="AV1833" s="15" t="s">
        <v>86</v>
      </c>
      <c r="AW1833" s="15" t="s">
        <v>35</v>
      </c>
      <c r="AX1833" s="15" t="s">
        <v>78</v>
      </c>
      <c r="AY1833" s="267" t="s">
        <v>153</v>
      </c>
    </row>
    <row r="1834" s="13" customFormat="1">
      <c r="A1834" s="13"/>
      <c r="B1834" s="232"/>
      <c r="C1834" s="233"/>
      <c r="D1834" s="234" t="s">
        <v>163</v>
      </c>
      <c r="E1834" s="235" t="s">
        <v>1</v>
      </c>
      <c r="F1834" s="236" t="s">
        <v>2542</v>
      </c>
      <c r="G1834" s="233"/>
      <c r="H1834" s="237">
        <v>10.545</v>
      </c>
      <c r="I1834" s="238"/>
      <c r="J1834" s="233"/>
      <c r="K1834" s="233"/>
      <c r="L1834" s="239"/>
      <c r="M1834" s="240"/>
      <c r="N1834" s="241"/>
      <c r="O1834" s="241"/>
      <c r="P1834" s="241"/>
      <c r="Q1834" s="241"/>
      <c r="R1834" s="241"/>
      <c r="S1834" s="241"/>
      <c r="T1834" s="242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3" t="s">
        <v>163</v>
      </c>
      <c r="AU1834" s="243" t="s">
        <v>88</v>
      </c>
      <c r="AV1834" s="13" t="s">
        <v>88</v>
      </c>
      <c r="AW1834" s="13" t="s">
        <v>35</v>
      </c>
      <c r="AX1834" s="13" t="s">
        <v>78</v>
      </c>
      <c r="AY1834" s="243" t="s">
        <v>153</v>
      </c>
    </row>
    <row r="1835" s="13" customFormat="1">
      <c r="A1835" s="13"/>
      <c r="B1835" s="232"/>
      <c r="C1835" s="233"/>
      <c r="D1835" s="234" t="s">
        <v>163</v>
      </c>
      <c r="E1835" s="235" t="s">
        <v>1</v>
      </c>
      <c r="F1835" s="236" t="s">
        <v>2543</v>
      </c>
      <c r="G1835" s="233"/>
      <c r="H1835" s="237">
        <v>31.920000000000002</v>
      </c>
      <c r="I1835" s="238"/>
      <c r="J1835" s="233"/>
      <c r="K1835" s="233"/>
      <c r="L1835" s="239"/>
      <c r="M1835" s="240"/>
      <c r="N1835" s="241"/>
      <c r="O1835" s="241"/>
      <c r="P1835" s="241"/>
      <c r="Q1835" s="241"/>
      <c r="R1835" s="241"/>
      <c r="S1835" s="241"/>
      <c r="T1835" s="242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3" t="s">
        <v>163</v>
      </c>
      <c r="AU1835" s="243" t="s">
        <v>88</v>
      </c>
      <c r="AV1835" s="13" t="s">
        <v>88</v>
      </c>
      <c r="AW1835" s="13" t="s">
        <v>35</v>
      </c>
      <c r="AX1835" s="13" t="s">
        <v>78</v>
      </c>
      <c r="AY1835" s="243" t="s">
        <v>153</v>
      </c>
    </row>
    <row r="1836" s="14" customFormat="1">
      <c r="A1836" s="14"/>
      <c r="B1836" s="244"/>
      <c r="C1836" s="245"/>
      <c r="D1836" s="234" t="s">
        <v>163</v>
      </c>
      <c r="E1836" s="246" t="s">
        <v>1</v>
      </c>
      <c r="F1836" s="247" t="s">
        <v>167</v>
      </c>
      <c r="G1836" s="245"/>
      <c r="H1836" s="248">
        <v>42.465000000000003</v>
      </c>
      <c r="I1836" s="249"/>
      <c r="J1836" s="245"/>
      <c r="K1836" s="245"/>
      <c r="L1836" s="250"/>
      <c r="M1836" s="251"/>
      <c r="N1836" s="252"/>
      <c r="O1836" s="252"/>
      <c r="P1836" s="252"/>
      <c r="Q1836" s="252"/>
      <c r="R1836" s="252"/>
      <c r="S1836" s="252"/>
      <c r="T1836" s="253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4" t="s">
        <v>163</v>
      </c>
      <c r="AU1836" s="254" t="s">
        <v>88</v>
      </c>
      <c r="AV1836" s="14" t="s">
        <v>161</v>
      </c>
      <c r="AW1836" s="14" t="s">
        <v>35</v>
      </c>
      <c r="AX1836" s="14" t="s">
        <v>86</v>
      </c>
      <c r="AY1836" s="254" t="s">
        <v>153</v>
      </c>
    </row>
    <row r="1837" s="2" customFormat="1" ht="24.15" customHeight="1">
      <c r="A1837" s="39"/>
      <c r="B1837" s="40"/>
      <c r="C1837" s="268" t="s">
        <v>2551</v>
      </c>
      <c r="D1837" s="268" t="s">
        <v>509</v>
      </c>
      <c r="E1837" s="269" t="s">
        <v>2552</v>
      </c>
      <c r="F1837" s="270" t="s">
        <v>2547</v>
      </c>
      <c r="G1837" s="271" t="s">
        <v>170</v>
      </c>
      <c r="H1837" s="272">
        <v>104.88</v>
      </c>
      <c r="I1837" s="273"/>
      <c r="J1837" s="274">
        <f>ROUND(I1837*H1837,2)</f>
        <v>0</v>
      </c>
      <c r="K1837" s="270" t="s">
        <v>1</v>
      </c>
      <c r="L1837" s="275"/>
      <c r="M1837" s="276" t="s">
        <v>1</v>
      </c>
      <c r="N1837" s="277" t="s">
        <v>43</v>
      </c>
      <c r="O1837" s="92"/>
      <c r="P1837" s="228">
        <f>O1837*H1837</f>
        <v>0</v>
      </c>
      <c r="Q1837" s="228">
        <v>0.02741</v>
      </c>
      <c r="R1837" s="228">
        <f>Q1837*H1837</f>
        <v>2.8747607999999998</v>
      </c>
      <c r="S1837" s="228">
        <v>0</v>
      </c>
      <c r="T1837" s="229">
        <f>S1837*H1837</f>
        <v>0</v>
      </c>
      <c r="U1837" s="39"/>
      <c r="V1837" s="39"/>
      <c r="W1837" s="39"/>
      <c r="X1837" s="39"/>
      <c r="Y1837" s="39"/>
      <c r="Z1837" s="39"/>
      <c r="AA1837" s="39"/>
      <c r="AB1837" s="39"/>
      <c r="AC1837" s="39"/>
      <c r="AD1837" s="39"/>
      <c r="AE1837" s="39"/>
      <c r="AR1837" s="230" t="s">
        <v>332</v>
      </c>
      <c r="AT1837" s="230" t="s">
        <v>509</v>
      </c>
      <c r="AU1837" s="230" t="s">
        <v>88</v>
      </c>
      <c r="AY1837" s="18" t="s">
        <v>153</v>
      </c>
      <c r="BE1837" s="231">
        <f>IF(N1837="základní",J1837,0)</f>
        <v>0</v>
      </c>
      <c r="BF1837" s="231">
        <f>IF(N1837="snížená",J1837,0)</f>
        <v>0</v>
      </c>
      <c r="BG1837" s="231">
        <f>IF(N1837="zákl. přenesená",J1837,0)</f>
        <v>0</v>
      </c>
      <c r="BH1837" s="231">
        <f>IF(N1837="sníž. přenesená",J1837,0)</f>
        <v>0</v>
      </c>
      <c r="BI1837" s="231">
        <f>IF(N1837="nulová",J1837,0)</f>
        <v>0</v>
      </c>
      <c r="BJ1837" s="18" t="s">
        <v>86</v>
      </c>
      <c r="BK1837" s="231">
        <f>ROUND(I1837*H1837,2)</f>
        <v>0</v>
      </c>
      <c r="BL1837" s="18" t="s">
        <v>240</v>
      </c>
      <c r="BM1837" s="230" t="s">
        <v>2553</v>
      </c>
    </row>
    <row r="1838" s="15" customFormat="1">
      <c r="A1838" s="15"/>
      <c r="B1838" s="258"/>
      <c r="C1838" s="259"/>
      <c r="D1838" s="234" t="s">
        <v>163</v>
      </c>
      <c r="E1838" s="260" t="s">
        <v>1</v>
      </c>
      <c r="F1838" s="261" t="s">
        <v>2554</v>
      </c>
      <c r="G1838" s="259"/>
      <c r="H1838" s="260" t="s">
        <v>1</v>
      </c>
      <c r="I1838" s="262"/>
      <c r="J1838" s="259"/>
      <c r="K1838" s="259"/>
      <c r="L1838" s="263"/>
      <c r="M1838" s="264"/>
      <c r="N1838" s="265"/>
      <c r="O1838" s="265"/>
      <c r="P1838" s="265"/>
      <c r="Q1838" s="265"/>
      <c r="R1838" s="265"/>
      <c r="S1838" s="265"/>
      <c r="T1838" s="266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67" t="s">
        <v>163</v>
      </c>
      <c r="AU1838" s="267" t="s">
        <v>88</v>
      </c>
      <c r="AV1838" s="15" t="s">
        <v>86</v>
      </c>
      <c r="AW1838" s="15" t="s">
        <v>35</v>
      </c>
      <c r="AX1838" s="15" t="s">
        <v>78</v>
      </c>
      <c r="AY1838" s="267" t="s">
        <v>153</v>
      </c>
    </row>
    <row r="1839" s="15" customFormat="1">
      <c r="A1839" s="15"/>
      <c r="B1839" s="258"/>
      <c r="C1839" s="259"/>
      <c r="D1839" s="234" t="s">
        <v>163</v>
      </c>
      <c r="E1839" s="260" t="s">
        <v>1</v>
      </c>
      <c r="F1839" s="261" t="s">
        <v>2535</v>
      </c>
      <c r="G1839" s="259"/>
      <c r="H1839" s="260" t="s">
        <v>1</v>
      </c>
      <c r="I1839" s="262"/>
      <c r="J1839" s="259"/>
      <c r="K1839" s="259"/>
      <c r="L1839" s="263"/>
      <c r="M1839" s="264"/>
      <c r="N1839" s="265"/>
      <c r="O1839" s="265"/>
      <c r="P1839" s="265"/>
      <c r="Q1839" s="265"/>
      <c r="R1839" s="265"/>
      <c r="S1839" s="265"/>
      <c r="T1839" s="266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T1839" s="267" t="s">
        <v>163</v>
      </c>
      <c r="AU1839" s="267" t="s">
        <v>88</v>
      </c>
      <c r="AV1839" s="15" t="s">
        <v>86</v>
      </c>
      <c r="AW1839" s="15" t="s">
        <v>35</v>
      </c>
      <c r="AX1839" s="15" t="s">
        <v>78</v>
      </c>
      <c r="AY1839" s="267" t="s">
        <v>153</v>
      </c>
    </row>
    <row r="1840" s="15" customFormat="1">
      <c r="A1840" s="15"/>
      <c r="B1840" s="258"/>
      <c r="C1840" s="259"/>
      <c r="D1840" s="234" t="s">
        <v>163</v>
      </c>
      <c r="E1840" s="260" t="s">
        <v>1</v>
      </c>
      <c r="F1840" s="261" t="s">
        <v>2555</v>
      </c>
      <c r="G1840" s="259"/>
      <c r="H1840" s="260" t="s">
        <v>1</v>
      </c>
      <c r="I1840" s="262"/>
      <c r="J1840" s="259"/>
      <c r="K1840" s="259"/>
      <c r="L1840" s="263"/>
      <c r="M1840" s="264"/>
      <c r="N1840" s="265"/>
      <c r="O1840" s="265"/>
      <c r="P1840" s="265"/>
      <c r="Q1840" s="265"/>
      <c r="R1840" s="265"/>
      <c r="S1840" s="265"/>
      <c r="T1840" s="266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T1840" s="267" t="s">
        <v>163</v>
      </c>
      <c r="AU1840" s="267" t="s">
        <v>88</v>
      </c>
      <c r="AV1840" s="15" t="s">
        <v>86</v>
      </c>
      <c r="AW1840" s="15" t="s">
        <v>35</v>
      </c>
      <c r="AX1840" s="15" t="s">
        <v>78</v>
      </c>
      <c r="AY1840" s="267" t="s">
        <v>153</v>
      </c>
    </row>
    <row r="1841" s="15" customFormat="1">
      <c r="A1841" s="15"/>
      <c r="B1841" s="258"/>
      <c r="C1841" s="259"/>
      <c r="D1841" s="234" t="s">
        <v>163</v>
      </c>
      <c r="E1841" s="260" t="s">
        <v>1</v>
      </c>
      <c r="F1841" s="261" t="s">
        <v>2396</v>
      </c>
      <c r="G1841" s="259"/>
      <c r="H1841" s="260" t="s">
        <v>1</v>
      </c>
      <c r="I1841" s="262"/>
      <c r="J1841" s="259"/>
      <c r="K1841" s="259"/>
      <c r="L1841" s="263"/>
      <c r="M1841" s="264"/>
      <c r="N1841" s="265"/>
      <c r="O1841" s="265"/>
      <c r="P1841" s="265"/>
      <c r="Q1841" s="265"/>
      <c r="R1841" s="265"/>
      <c r="S1841" s="265"/>
      <c r="T1841" s="266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T1841" s="267" t="s">
        <v>163</v>
      </c>
      <c r="AU1841" s="267" t="s">
        <v>88</v>
      </c>
      <c r="AV1841" s="15" t="s">
        <v>86</v>
      </c>
      <c r="AW1841" s="15" t="s">
        <v>35</v>
      </c>
      <c r="AX1841" s="15" t="s">
        <v>78</v>
      </c>
      <c r="AY1841" s="267" t="s">
        <v>153</v>
      </c>
    </row>
    <row r="1842" s="15" customFormat="1">
      <c r="A1842" s="15"/>
      <c r="B1842" s="258"/>
      <c r="C1842" s="259"/>
      <c r="D1842" s="234" t="s">
        <v>163</v>
      </c>
      <c r="E1842" s="260" t="s">
        <v>1</v>
      </c>
      <c r="F1842" s="261" t="s">
        <v>2537</v>
      </c>
      <c r="G1842" s="259"/>
      <c r="H1842" s="260" t="s">
        <v>1</v>
      </c>
      <c r="I1842" s="262"/>
      <c r="J1842" s="259"/>
      <c r="K1842" s="259"/>
      <c r="L1842" s="263"/>
      <c r="M1842" s="264"/>
      <c r="N1842" s="265"/>
      <c r="O1842" s="265"/>
      <c r="P1842" s="265"/>
      <c r="Q1842" s="265"/>
      <c r="R1842" s="265"/>
      <c r="S1842" s="265"/>
      <c r="T1842" s="266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T1842" s="267" t="s">
        <v>163</v>
      </c>
      <c r="AU1842" s="267" t="s">
        <v>88</v>
      </c>
      <c r="AV1842" s="15" t="s">
        <v>86</v>
      </c>
      <c r="AW1842" s="15" t="s">
        <v>35</v>
      </c>
      <c r="AX1842" s="15" t="s">
        <v>78</v>
      </c>
      <c r="AY1842" s="267" t="s">
        <v>153</v>
      </c>
    </row>
    <row r="1843" s="13" customFormat="1">
      <c r="A1843" s="13"/>
      <c r="B1843" s="232"/>
      <c r="C1843" s="233"/>
      <c r="D1843" s="234" t="s">
        <v>163</v>
      </c>
      <c r="E1843" s="235" t="s">
        <v>1</v>
      </c>
      <c r="F1843" s="236" t="s">
        <v>2556</v>
      </c>
      <c r="G1843" s="233"/>
      <c r="H1843" s="237">
        <v>104.88</v>
      </c>
      <c r="I1843" s="238"/>
      <c r="J1843" s="233"/>
      <c r="K1843" s="233"/>
      <c r="L1843" s="239"/>
      <c r="M1843" s="240"/>
      <c r="N1843" s="241"/>
      <c r="O1843" s="241"/>
      <c r="P1843" s="241"/>
      <c r="Q1843" s="241"/>
      <c r="R1843" s="241"/>
      <c r="S1843" s="241"/>
      <c r="T1843" s="242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43" t="s">
        <v>163</v>
      </c>
      <c r="AU1843" s="243" t="s">
        <v>88</v>
      </c>
      <c r="AV1843" s="13" t="s">
        <v>88</v>
      </c>
      <c r="AW1843" s="13" t="s">
        <v>35</v>
      </c>
      <c r="AX1843" s="13" t="s">
        <v>78</v>
      </c>
      <c r="AY1843" s="243" t="s">
        <v>153</v>
      </c>
    </row>
    <row r="1844" s="14" customFormat="1">
      <c r="A1844" s="14"/>
      <c r="B1844" s="244"/>
      <c r="C1844" s="245"/>
      <c r="D1844" s="234" t="s">
        <v>163</v>
      </c>
      <c r="E1844" s="246" t="s">
        <v>1</v>
      </c>
      <c r="F1844" s="247" t="s">
        <v>167</v>
      </c>
      <c r="G1844" s="245"/>
      <c r="H1844" s="248">
        <v>104.88</v>
      </c>
      <c r="I1844" s="249"/>
      <c r="J1844" s="245"/>
      <c r="K1844" s="245"/>
      <c r="L1844" s="250"/>
      <c r="M1844" s="251"/>
      <c r="N1844" s="252"/>
      <c r="O1844" s="252"/>
      <c r="P1844" s="252"/>
      <c r="Q1844" s="252"/>
      <c r="R1844" s="252"/>
      <c r="S1844" s="252"/>
      <c r="T1844" s="253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4" t="s">
        <v>163</v>
      </c>
      <c r="AU1844" s="254" t="s">
        <v>88</v>
      </c>
      <c r="AV1844" s="14" t="s">
        <v>161</v>
      </c>
      <c r="AW1844" s="14" t="s">
        <v>35</v>
      </c>
      <c r="AX1844" s="14" t="s">
        <v>86</v>
      </c>
      <c r="AY1844" s="254" t="s">
        <v>153</v>
      </c>
    </row>
    <row r="1845" s="2" customFormat="1" ht="24.15" customHeight="1">
      <c r="A1845" s="39"/>
      <c r="B1845" s="40"/>
      <c r="C1845" s="268" t="s">
        <v>2557</v>
      </c>
      <c r="D1845" s="268" t="s">
        <v>509</v>
      </c>
      <c r="E1845" s="269" t="s">
        <v>2558</v>
      </c>
      <c r="F1845" s="270" t="s">
        <v>2547</v>
      </c>
      <c r="G1845" s="271" t="s">
        <v>170</v>
      </c>
      <c r="H1845" s="272">
        <v>6.5549999999999997</v>
      </c>
      <c r="I1845" s="273"/>
      <c r="J1845" s="274">
        <f>ROUND(I1845*H1845,2)</f>
        <v>0</v>
      </c>
      <c r="K1845" s="270" t="s">
        <v>1</v>
      </c>
      <c r="L1845" s="275"/>
      <c r="M1845" s="276" t="s">
        <v>1</v>
      </c>
      <c r="N1845" s="277" t="s">
        <v>43</v>
      </c>
      <c r="O1845" s="92"/>
      <c r="P1845" s="228">
        <f>O1845*H1845</f>
        <v>0</v>
      </c>
      <c r="Q1845" s="228">
        <v>0.02741</v>
      </c>
      <c r="R1845" s="228">
        <f>Q1845*H1845</f>
        <v>0.17967254999999999</v>
      </c>
      <c r="S1845" s="228">
        <v>0</v>
      </c>
      <c r="T1845" s="229">
        <f>S1845*H1845</f>
        <v>0</v>
      </c>
      <c r="U1845" s="39"/>
      <c r="V1845" s="39"/>
      <c r="W1845" s="39"/>
      <c r="X1845" s="39"/>
      <c r="Y1845" s="39"/>
      <c r="Z1845" s="39"/>
      <c r="AA1845" s="39"/>
      <c r="AB1845" s="39"/>
      <c r="AC1845" s="39"/>
      <c r="AD1845" s="39"/>
      <c r="AE1845" s="39"/>
      <c r="AR1845" s="230" t="s">
        <v>332</v>
      </c>
      <c r="AT1845" s="230" t="s">
        <v>509</v>
      </c>
      <c r="AU1845" s="230" t="s">
        <v>88</v>
      </c>
      <c r="AY1845" s="18" t="s">
        <v>153</v>
      </c>
      <c r="BE1845" s="231">
        <f>IF(N1845="základní",J1845,0)</f>
        <v>0</v>
      </c>
      <c r="BF1845" s="231">
        <f>IF(N1845="snížená",J1845,0)</f>
        <v>0</v>
      </c>
      <c r="BG1845" s="231">
        <f>IF(N1845="zákl. přenesená",J1845,0)</f>
        <v>0</v>
      </c>
      <c r="BH1845" s="231">
        <f>IF(N1845="sníž. přenesená",J1845,0)</f>
        <v>0</v>
      </c>
      <c r="BI1845" s="231">
        <f>IF(N1845="nulová",J1845,0)</f>
        <v>0</v>
      </c>
      <c r="BJ1845" s="18" t="s">
        <v>86</v>
      </c>
      <c r="BK1845" s="231">
        <f>ROUND(I1845*H1845,2)</f>
        <v>0</v>
      </c>
      <c r="BL1845" s="18" t="s">
        <v>240</v>
      </c>
      <c r="BM1845" s="230" t="s">
        <v>2559</v>
      </c>
    </row>
    <row r="1846" s="15" customFormat="1">
      <c r="A1846" s="15"/>
      <c r="B1846" s="258"/>
      <c r="C1846" s="259"/>
      <c r="D1846" s="234" t="s">
        <v>163</v>
      </c>
      <c r="E1846" s="260" t="s">
        <v>1</v>
      </c>
      <c r="F1846" s="261" t="s">
        <v>2554</v>
      </c>
      <c r="G1846" s="259"/>
      <c r="H1846" s="260" t="s">
        <v>1</v>
      </c>
      <c r="I1846" s="262"/>
      <c r="J1846" s="259"/>
      <c r="K1846" s="259"/>
      <c r="L1846" s="263"/>
      <c r="M1846" s="264"/>
      <c r="N1846" s="265"/>
      <c r="O1846" s="265"/>
      <c r="P1846" s="265"/>
      <c r="Q1846" s="265"/>
      <c r="R1846" s="265"/>
      <c r="S1846" s="265"/>
      <c r="T1846" s="266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T1846" s="267" t="s">
        <v>163</v>
      </c>
      <c r="AU1846" s="267" t="s">
        <v>88</v>
      </c>
      <c r="AV1846" s="15" t="s">
        <v>86</v>
      </c>
      <c r="AW1846" s="15" t="s">
        <v>35</v>
      </c>
      <c r="AX1846" s="15" t="s">
        <v>78</v>
      </c>
      <c r="AY1846" s="267" t="s">
        <v>153</v>
      </c>
    </row>
    <row r="1847" s="15" customFormat="1">
      <c r="A1847" s="15"/>
      <c r="B1847" s="258"/>
      <c r="C1847" s="259"/>
      <c r="D1847" s="234" t="s">
        <v>163</v>
      </c>
      <c r="E1847" s="260" t="s">
        <v>1</v>
      </c>
      <c r="F1847" s="261" t="s">
        <v>2535</v>
      </c>
      <c r="G1847" s="259"/>
      <c r="H1847" s="260" t="s">
        <v>1</v>
      </c>
      <c r="I1847" s="262"/>
      <c r="J1847" s="259"/>
      <c r="K1847" s="259"/>
      <c r="L1847" s="263"/>
      <c r="M1847" s="264"/>
      <c r="N1847" s="265"/>
      <c r="O1847" s="265"/>
      <c r="P1847" s="265"/>
      <c r="Q1847" s="265"/>
      <c r="R1847" s="265"/>
      <c r="S1847" s="265"/>
      <c r="T1847" s="266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T1847" s="267" t="s">
        <v>163</v>
      </c>
      <c r="AU1847" s="267" t="s">
        <v>88</v>
      </c>
      <c r="AV1847" s="15" t="s">
        <v>86</v>
      </c>
      <c r="AW1847" s="15" t="s">
        <v>35</v>
      </c>
      <c r="AX1847" s="15" t="s">
        <v>78</v>
      </c>
      <c r="AY1847" s="267" t="s">
        <v>153</v>
      </c>
    </row>
    <row r="1848" s="15" customFormat="1">
      <c r="A1848" s="15"/>
      <c r="B1848" s="258"/>
      <c r="C1848" s="259"/>
      <c r="D1848" s="234" t="s">
        <v>163</v>
      </c>
      <c r="E1848" s="260" t="s">
        <v>1</v>
      </c>
      <c r="F1848" s="261" t="s">
        <v>2555</v>
      </c>
      <c r="G1848" s="259"/>
      <c r="H1848" s="260" t="s">
        <v>1</v>
      </c>
      <c r="I1848" s="262"/>
      <c r="J1848" s="259"/>
      <c r="K1848" s="259"/>
      <c r="L1848" s="263"/>
      <c r="M1848" s="264"/>
      <c r="N1848" s="265"/>
      <c r="O1848" s="265"/>
      <c r="P1848" s="265"/>
      <c r="Q1848" s="265"/>
      <c r="R1848" s="265"/>
      <c r="S1848" s="265"/>
      <c r="T1848" s="266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T1848" s="267" t="s">
        <v>163</v>
      </c>
      <c r="AU1848" s="267" t="s">
        <v>88</v>
      </c>
      <c r="AV1848" s="15" t="s">
        <v>86</v>
      </c>
      <c r="AW1848" s="15" t="s">
        <v>35</v>
      </c>
      <c r="AX1848" s="15" t="s">
        <v>78</v>
      </c>
      <c r="AY1848" s="267" t="s">
        <v>153</v>
      </c>
    </row>
    <row r="1849" s="15" customFormat="1">
      <c r="A1849" s="15"/>
      <c r="B1849" s="258"/>
      <c r="C1849" s="259"/>
      <c r="D1849" s="234" t="s">
        <v>163</v>
      </c>
      <c r="E1849" s="260" t="s">
        <v>1</v>
      </c>
      <c r="F1849" s="261" t="s">
        <v>2560</v>
      </c>
      <c r="G1849" s="259"/>
      <c r="H1849" s="260" t="s">
        <v>1</v>
      </c>
      <c r="I1849" s="262"/>
      <c r="J1849" s="259"/>
      <c r="K1849" s="259"/>
      <c r="L1849" s="263"/>
      <c r="M1849" s="264"/>
      <c r="N1849" s="265"/>
      <c r="O1849" s="265"/>
      <c r="P1849" s="265"/>
      <c r="Q1849" s="265"/>
      <c r="R1849" s="265"/>
      <c r="S1849" s="265"/>
      <c r="T1849" s="266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T1849" s="267" t="s">
        <v>163</v>
      </c>
      <c r="AU1849" s="267" t="s">
        <v>88</v>
      </c>
      <c r="AV1849" s="15" t="s">
        <v>86</v>
      </c>
      <c r="AW1849" s="15" t="s">
        <v>35</v>
      </c>
      <c r="AX1849" s="15" t="s">
        <v>78</v>
      </c>
      <c r="AY1849" s="267" t="s">
        <v>153</v>
      </c>
    </row>
    <row r="1850" s="15" customFormat="1">
      <c r="A1850" s="15"/>
      <c r="B1850" s="258"/>
      <c r="C1850" s="259"/>
      <c r="D1850" s="234" t="s">
        <v>163</v>
      </c>
      <c r="E1850" s="260" t="s">
        <v>1</v>
      </c>
      <c r="F1850" s="261" t="s">
        <v>2396</v>
      </c>
      <c r="G1850" s="259"/>
      <c r="H1850" s="260" t="s">
        <v>1</v>
      </c>
      <c r="I1850" s="262"/>
      <c r="J1850" s="259"/>
      <c r="K1850" s="259"/>
      <c r="L1850" s="263"/>
      <c r="M1850" s="264"/>
      <c r="N1850" s="265"/>
      <c r="O1850" s="265"/>
      <c r="P1850" s="265"/>
      <c r="Q1850" s="265"/>
      <c r="R1850" s="265"/>
      <c r="S1850" s="265"/>
      <c r="T1850" s="266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T1850" s="267" t="s">
        <v>163</v>
      </c>
      <c r="AU1850" s="267" t="s">
        <v>88</v>
      </c>
      <c r="AV1850" s="15" t="s">
        <v>86</v>
      </c>
      <c r="AW1850" s="15" t="s">
        <v>35</v>
      </c>
      <c r="AX1850" s="15" t="s">
        <v>78</v>
      </c>
      <c r="AY1850" s="267" t="s">
        <v>153</v>
      </c>
    </row>
    <row r="1851" s="15" customFormat="1">
      <c r="A1851" s="15"/>
      <c r="B1851" s="258"/>
      <c r="C1851" s="259"/>
      <c r="D1851" s="234" t="s">
        <v>163</v>
      </c>
      <c r="E1851" s="260" t="s">
        <v>1</v>
      </c>
      <c r="F1851" s="261" t="s">
        <v>2537</v>
      </c>
      <c r="G1851" s="259"/>
      <c r="H1851" s="260" t="s">
        <v>1</v>
      </c>
      <c r="I1851" s="262"/>
      <c r="J1851" s="259"/>
      <c r="K1851" s="259"/>
      <c r="L1851" s="263"/>
      <c r="M1851" s="264"/>
      <c r="N1851" s="265"/>
      <c r="O1851" s="265"/>
      <c r="P1851" s="265"/>
      <c r="Q1851" s="265"/>
      <c r="R1851" s="265"/>
      <c r="S1851" s="265"/>
      <c r="T1851" s="266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T1851" s="267" t="s">
        <v>163</v>
      </c>
      <c r="AU1851" s="267" t="s">
        <v>88</v>
      </c>
      <c r="AV1851" s="15" t="s">
        <v>86</v>
      </c>
      <c r="AW1851" s="15" t="s">
        <v>35</v>
      </c>
      <c r="AX1851" s="15" t="s">
        <v>78</v>
      </c>
      <c r="AY1851" s="267" t="s">
        <v>153</v>
      </c>
    </row>
    <row r="1852" s="13" customFormat="1">
      <c r="A1852" s="13"/>
      <c r="B1852" s="232"/>
      <c r="C1852" s="233"/>
      <c r="D1852" s="234" t="s">
        <v>163</v>
      </c>
      <c r="E1852" s="235" t="s">
        <v>1</v>
      </c>
      <c r="F1852" s="236" t="s">
        <v>2561</v>
      </c>
      <c r="G1852" s="233"/>
      <c r="H1852" s="237">
        <v>6.5549999999999997</v>
      </c>
      <c r="I1852" s="238"/>
      <c r="J1852" s="233"/>
      <c r="K1852" s="233"/>
      <c r="L1852" s="239"/>
      <c r="M1852" s="240"/>
      <c r="N1852" s="241"/>
      <c r="O1852" s="241"/>
      <c r="P1852" s="241"/>
      <c r="Q1852" s="241"/>
      <c r="R1852" s="241"/>
      <c r="S1852" s="241"/>
      <c r="T1852" s="242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3" t="s">
        <v>163</v>
      </c>
      <c r="AU1852" s="243" t="s">
        <v>88</v>
      </c>
      <c r="AV1852" s="13" t="s">
        <v>88</v>
      </c>
      <c r="AW1852" s="13" t="s">
        <v>35</v>
      </c>
      <c r="AX1852" s="13" t="s">
        <v>78</v>
      </c>
      <c r="AY1852" s="243" t="s">
        <v>153</v>
      </c>
    </row>
    <row r="1853" s="14" customFormat="1">
      <c r="A1853" s="14"/>
      <c r="B1853" s="244"/>
      <c r="C1853" s="245"/>
      <c r="D1853" s="234" t="s">
        <v>163</v>
      </c>
      <c r="E1853" s="246" t="s">
        <v>1</v>
      </c>
      <c r="F1853" s="247" t="s">
        <v>167</v>
      </c>
      <c r="G1853" s="245"/>
      <c r="H1853" s="248">
        <v>6.5549999999999997</v>
      </c>
      <c r="I1853" s="249"/>
      <c r="J1853" s="245"/>
      <c r="K1853" s="245"/>
      <c r="L1853" s="250"/>
      <c r="M1853" s="251"/>
      <c r="N1853" s="252"/>
      <c r="O1853" s="252"/>
      <c r="P1853" s="252"/>
      <c r="Q1853" s="252"/>
      <c r="R1853" s="252"/>
      <c r="S1853" s="252"/>
      <c r="T1853" s="253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4" t="s">
        <v>163</v>
      </c>
      <c r="AU1853" s="254" t="s">
        <v>88</v>
      </c>
      <c r="AV1853" s="14" t="s">
        <v>161</v>
      </c>
      <c r="AW1853" s="14" t="s">
        <v>35</v>
      </c>
      <c r="AX1853" s="14" t="s">
        <v>86</v>
      </c>
      <c r="AY1853" s="254" t="s">
        <v>153</v>
      </c>
    </row>
    <row r="1854" s="2" customFormat="1" ht="24.15" customHeight="1">
      <c r="A1854" s="39"/>
      <c r="B1854" s="40"/>
      <c r="C1854" s="219" t="s">
        <v>2562</v>
      </c>
      <c r="D1854" s="219" t="s">
        <v>156</v>
      </c>
      <c r="E1854" s="220" t="s">
        <v>2563</v>
      </c>
      <c r="F1854" s="221" t="s">
        <v>2564</v>
      </c>
      <c r="G1854" s="222" t="s">
        <v>355</v>
      </c>
      <c r="H1854" s="223">
        <v>2</v>
      </c>
      <c r="I1854" s="224"/>
      <c r="J1854" s="225">
        <f>ROUND(I1854*H1854,2)</f>
        <v>0</v>
      </c>
      <c r="K1854" s="221" t="s">
        <v>160</v>
      </c>
      <c r="L1854" s="45"/>
      <c r="M1854" s="226" t="s">
        <v>1</v>
      </c>
      <c r="N1854" s="227" t="s">
        <v>43</v>
      </c>
      <c r="O1854" s="92"/>
      <c r="P1854" s="228">
        <f>O1854*H1854</f>
        <v>0</v>
      </c>
      <c r="Q1854" s="228">
        <v>0</v>
      </c>
      <c r="R1854" s="228">
        <f>Q1854*H1854</f>
        <v>0</v>
      </c>
      <c r="S1854" s="228">
        <v>0</v>
      </c>
      <c r="T1854" s="229">
        <f>S1854*H1854</f>
        <v>0</v>
      </c>
      <c r="U1854" s="39"/>
      <c r="V1854" s="39"/>
      <c r="W1854" s="39"/>
      <c r="X1854" s="39"/>
      <c r="Y1854" s="39"/>
      <c r="Z1854" s="39"/>
      <c r="AA1854" s="39"/>
      <c r="AB1854" s="39"/>
      <c r="AC1854" s="39"/>
      <c r="AD1854" s="39"/>
      <c r="AE1854" s="39"/>
      <c r="AR1854" s="230" t="s">
        <v>240</v>
      </c>
      <c r="AT1854" s="230" t="s">
        <v>156</v>
      </c>
      <c r="AU1854" s="230" t="s">
        <v>88</v>
      </c>
      <c r="AY1854" s="18" t="s">
        <v>153</v>
      </c>
      <c r="BE1854" s="231">
        <f>IF(N1854="základní",J1854,0)</f>
        <v>0</v>
      </c>
      <c r="BF1854" s="231">
        <f>IF(N1854="snížená",J1854,0)</f>
        <v>0</v>
      </c>
      <c r="BG1854" s="231">
        <f>IF(N1854="zákl. přenesená",J1854,0)</f>
        <v>0</v>
      </c>
      <c r="BH1854" s="231">
        <f>IF(N1854="sníž. přenesená",J1854,0)</f>
        <v>0</v>
      </c>
      <c r="BI1854" s="231">
        <f>IF(N1854="nulová",J1854,0)</f>
        <v>0</v>
      </c>
      <c r="BJ1854" s="18" t="s">
        <v>86</v>
      </c>
      <c r="BK1854" s="231">
        <f>ROUND(I1854*H1854,2)</f>
        <v>0</v>
      </c>
      <c r="BL1854" s="18" t="s">
        <v>240</v>
      </c>
      <c r="BM1854" s="230" t="s">
        <v>2565</v>
      </c>
    </row>
    <row r="1855" s="15" customFormat="1">
      <c r="A1855" s="15"/>
      <c r="B1855" s="258"/>
      <c r="C1855" s="259"/>
      <c r="D1855" s="234" t="s">
        <v>163</v>
      </c>
      <c r="E1855" s="260" t="s">
        <v>1</v>
      </c>
      <c r="F1855" s="261" t="s">
        <v>2528</v>
      </c>
      <c r="G1855" s="259"/>
      <c r="H1855" s="260" t="s">
        <v>1</v>
      </c>
      <c r="I1855" s="262"/>
      <c r="J1855" s="259"/>
      <c r="K1855" s="259"/>
      <c r="L1855" s="263"/>
      <c r="M1855" s="264"/>
      <c r="N1855" s="265"/>
      <c r="O1855" s="265"/>
      <c r="P1855" s="265"/>
      <c r="Q1855" s="265"/>
      <c r="R1855" s="265"/>
      <c r="S1855" s="265"/>
      <c r="T1855" s="266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T1855" s="267" t="s">
        <v>163</v>
      </c>
      <c r="AU1855" s="267" t="s">
        <v>88</v>
      </c>
      <c r="AV1855" s="15" t="s">
        <v>86</v>
      </c>
      <c r="AW1855" s="15" t="s">
        <v>35</v>
      </c>
      <c r="AX1855" s="15" t="s">
        <v>78</v>
      </c>
      <c r="AY1855" s="267" t="s">
        <v>153</v>
      </c>
    </row>
    <row r="1856" s="13" customFormat="1">
      <c r="A1856" s="13"/>
      <c r="B1856" s="232"/>
      <c r="C1856" s="233"/>
      <c r="D1856" s="234" t="s">
        <v>163</v>
      </c>
      <c r="E1856" s="235" t="s">
        <v>1</v>
      </c>
      <c r="F1856" s="236" t="s">
        <v>2566</v>
      </c>
      <c r="G1856" s="233"/>
      <c r="H1856" s="237">
        <v>2</v>
      </c>
      <c r="I1856" s="238"/>
      <c r="J1856" s="233"/>
      <c r="K1856" s="233"/>
      <c r="L1856" s="239"/>
      <c r="M1856" s="240"/>
      <c r="N1856" s="241"/>
      <c r="O1856" s="241"/>
      <c r="P1856" s="241"/>
      <c r="Q1856" s="241"/>
      <c r="R1856" s="241"/>
      <c r="S1856" s="241"/>
      <c r="T1856" s="242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3" t="s">
        <v>163</v>
      </c>
      <c r="AU1856" s="243" t="s">
        <v>88</v>
      </c>
      <c r="AV1856" s="13" t="s">
        <v>88</v>
      </c>
      <c r="AW1856" s="13" t="s">
        <v>35</v>
      </c>
      <c r="AX1856" s="13" t="s">
        <v>86</v>
      </c>
      <c r="AY1856" s="243" t="s">
        <v>153</v>
      </c>
    </row>
    <row r="1857" s="2" customFormat="1" ht="33" customHeight="1">
      <c r="A1857" s="39"/>
      <c r="B1857" s="40"/>
      <c r="C1857" s="268" t="s">
        <v>2567</v>
      </c>
      <c r="D1857" s="268" t="s">
        <v>509</v>
      </c>
      <c r="E1857" s="269" t="s">
        <v>2568</v>
      </c>
      <c r="F1857" s="270" t="s">
        <v>2569</v>
      </c>
      <c r="G1857" s="271" t="s">
        <v>170</v>
      </c>
      <c r="H1857" s="272">
        <v>5.1299999999999999</v>
      </c>
      <c r="I1857" s="273"/>
      <c r="J1857" s="274">
        <f>ROUND(I1857*H1857,2)</f>
        <v>0</v>
      </c>
      <c r="K1857" s="270" t="s">
        <v>1</v>
      </c>
      <c r="L1857" s="275"/>
      <c r="M1857" s="276" t="s">
        <v>1</v>
      </c>
      <c r="N1857" s="277" t="s">
        <v>43</v>
      </c>
      <c r="O1857" s="92"/>
      <c r="P1857" s="228">
        <f>O1857*H1857</f>
        <v>0</v>
      </c>
      <c r="Q1857" s="228">
        <v>0.038150000000000003</v>
      </c>
      <c r="R1857" s="228">
        <f>Q1857*H1857</f>
        <v>0.19570950000000001</v>
      </c>
      <c r="S1857" s="228">
        <v>0</v>
      </c>
      <c r="T1857" s="229">
        <f>S1857*H1857</f>
        <v>0</v>
      </c>
      <c r="U1857" s="39"/>
      <c r="V1857" s="39"/>
      <c r="W1857" s="39"/>
      <c r="X1857" s="39"/>
      <c r="Y1857" s="39"/>
      <c r="Z1857" s="39"/>
      <c r="AA1857" s="39"/>
      <c r="AB1857" s="39"/>
      <c r="AC1857" s="39"/>
      <c r="AD1857" s="39"/>
      <c r="AE1857" s="39"/>
      <c r="AR1857" s="230" t="s">
        <v>332</v>
      </c>
      <c r="AT1857" s="230" t="s">
        <v>509</v>
      </c>
      <c r="AU1857" s="230" t="s">
        <v>88</v>
      </c>
      <c r="AY1857" s="18" t="s">
        <v>153</v>
      </c>
      <c r="BE1857" s="231">
        <f>IF(N1857="základní",J1857,0)</f>
        <v>0</v>
      </c>
      <c r="BF1857" s="231">
        <f>IF(N1857="snížená",J1857,0)</f>
        <v>0</v>
      </c>
      <c r="BG1857" s="231">
        <f>IF(N1857="zákl. přenesená",J1857,0)</f>
        <v>0</v>
      </c>
      <c r="BH1857" s="231">
        <f>IF(N1857="sníž. přenesená",J1857,0)</f>
        <v>0</v>
      </c>
      <c r="BI1857" s="231">
        <f>IF(N1857="nulová",J1857,0)</f>
        <v>0</v>
      </c>
      <c r="BJ1857" s="18" t="s">
        <v>86</v>
      </c>
      <c r="BK1857" s="231">
        <f>ROUND(I1857*H1857,2)</f>
        <v>0</v>
      </c>
      <c r="BL1857" s="18" t="s">
        <v>240</v>
      </c>
      <c r="BM1857" s="230" t="s">
        <v>2570</v>
      </c>
    </row>
    <row r="1858" s="15" customFormat="1">
      <c r="A1858" s="15"/>
      <c r="B1858" s="258"/>
      <c r="C1858" s="259"/>
      <c r="D1858" s="234" t="s">
        <v>163</v>
      </c>
      <c r="E1858" s="260" t="s">
        <v>1</v>
      </c>
      <c r="F1858" s="261" t="s">
        <v>2534</v>
      </c>
      <c r="G1858" s="259"/>
      <c r="H1858" s="260" t="s">
        <v>1</v>
      </c>
      <c r="I1858" s="262"/>
      <c r="J1858" s="259"/>
      <c r="K1858" s="259"/>
      <c r="L1858" s="263"/>
      <c r="M1858" s="264"/>
      <c r="N1858" s="265"/>
      <c r="O1858" s="265"/>
      <c r="P1858" s="265"/>
      <c r="Q1858" s="265"/>
      <c r="R1858" s="265"/>
      <c r="S1858" s="265"/>
      <c r="T1858" s="266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T1858" s="267" t="s">
        <v>163</v>
      </c>
      <c r="AU1858" s="267" t="s">
        <v>88</v>
      </c>
      <c r="AV1858" s="15" t="s">
        <v>86</v>
      </c>
      <c r="AW1858" s="15" t="s">
        <v>35</v>
      </c>
      <c r="AX1858" s="15" t="s">
        <v>78</v>
      </c>
      <c r="AY1858" s="267" t="s">
        <v>153</v>
      </c>
    </row>
    <row r="1859" s="15" customFormat="1">
      <c r="A1859" s="15"/>
      <c r="B1859" s="258"/>
      <c r="C1859" s="259"/>
      <c r="D1859" s="234" t="s">
        <v>163</v>
      </c>
      <c r="E1859" s="260" t="s">
        <v>1</v>
      </c>
      <c r="F1859" s="261" t="s">
        <v>2535</v>
      </c>
      <c r="G1859" s="259"/>
      <c r="H1859" s="260" t="s">
        <v>1</v>
      </c>
      <c r="I1859" s="262"/>
      <c r="J1859" s="259"/>
      <c r="K1859" s="259"/>
      <c r="L1859" s="263"/>
      <c r="M1859" s="264"/>
      <c r="N1859" s="265"/>
      <c r="O1859" s="265"/>
      <c r="P1859" s="265"/>
      <c r="Q1859" s="265"/>
      <c r="R1859" s="265"/>
      <c r="S1859" s="265"/>
      <c r="T1859" s="266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67" t="s">
        <v>163</v>
      </c>
      <c r="AU1859" s="267" t="s">
        <v>88</v>
      </c>
      <c r="AV1859" s="15" t="s">
        <v>86</v>
      </c>
      <c r="AW1859" s="15" t="s">
        <v>35</v>
      </c>
      <c r="AX1859" s="15" t="s">
        <v>78</v>
      </c>
      <c r="AY1859" s="267" t="s">
        <v>153</v>
      </c>
    </row>
    <row r="1860" s="15" customFormat="1">
      <c r="A1860" s="15"/>
      <c r="B1860" s="258"/>
      <c r="C1860" s="259"/>
      <c r="D1860" s="234" t="s">
        <v>163</v>
      </c>
      <c r="E1860" s="260" t="s">
        <v>1</v>
      </c>
      <c r="F1860" s="261" t="s">
        <v>2549</v>
      </c>
      <c r="G1860" s="259"/>
      <c r="H1860" s="260" t="s">
        <v>1</v>
      </c>
      <c r="I1860" s="262"/>
      <c r="J1860" s="259"/>
      <c r="K1860" s="259"/>
      <c r="L1860" s="263"/>
      <c r="M1860" s="264"/>
      <c r="N1860" s="265"/>
      <c r="O1860" s="265"/>
      <c r="P1860" s="265"/>
      <c r="Q1860" s="265"/>
      <c r="R1860" s="265"/>
      <c r="S1860" s="265"/>
      <c r="T1860" s="266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T1860" s="267" t="s">
        <v>163</v>
      </c>
      <c r="AU1860" s="267" t="s">
        <v>88</v>
      </c>
      <c r="AV1860" s="15" t="s">
        <v>86</v>
      </c>
      <c r="AW1860" s="15" t="s">
        <v>35</v>
      </c>
      <c r="AX1860" s="15" t="s">
        <v>78</v>
      </c>
      <c r="AY1860" s="267" t="s">
        <v>153</v>
      </c>
    </row>
    <row r="1861" s="15" customFormat="1">
      <c r="A1861" s="15"/>
      <c r="B1861" s="258"/>
      <c r="C1861" s="259"/>
      <c r="D1861" s="234" t="s">
        <v>163</v>
      </c>
      <c r="E1861" s="260" t="s">
        <v>1</v>
      </c>
      <c r="F1861" s="261" t="s">
        <v>2571</v>
      </c>
      <c r="G1861" s="259"/>
      <c r="H1861" s="260" t="s">
        <v>1</v>
      </c>
      <c r="I1861" s="262"/>
      <c r="J1861" s="259"/>
      <c r="K1861" s="259"/>
      <c r="L1861" s="263"/>
      <c r="M1861" s="264"/>
      <c r="N1861" s="265"/>
      <c r="O1861" s="265"/>
      <c r="P1861" s="265"/>
      <c r="Q1861" s="265"/>
      <c r="R1861" s="265"/>
      <c r="S1861" s="265"/>
      <c r="T1861" s="266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T1861" s="267" t="s">
        <v>163</v>
      </c>
      <c r="AU1861" s="267" t="s">
        <v>88</v>
      </c>
      <c r="AV1861" s="15" t="s">
        <v>86</v>
      </c>
      <c r="AW1861" s="15" t="s">
        <v>35</v>
      </c>
      <c r="AX1861" s="15" t="s">
        <v>78</v>
      </c>
      <c r="AY1861" s="267" t="s">
        <v>153</v>
      </c>
    </row>
    <row r="1862" s="15" customFormat="1">
      <c r="A1862" s="15"/>
      <c r="B1862" s="258"/>
      <c r="C1862" s="259"/>
      <c r="D1862" s="234" t="s">
        <v>163</v>
      </c>
      <c r="E1862" s="260" t="s">
        <v>1</v>
      </c>
      <c r="F1862" s="261" t="s">
        <v>2396</v>
      </c>
      <c r="G1862" s="259"/>
      <c r="H1862" s="260" t="s">
        <v>1</v>
      </c>
      <c r="I1862" s="262"/>
      <c r="J1862" s="259"/>
      <c r="K1862" s="259"/>
      <c r="L1862" s="263"/>
      <c r="M1862" s="264"/>
      <c r="N1862" s="265"/>
      <c r="O1862" s="265"/>
      <c r="P1862" s="265"/>
      <c r="Q1862" s="265"/>
      <c r="R1862" s="265"/>
      <c r="S1862" s="265"/>
      <c r="T1862" s="266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T1862" s="267" t="s">
        <v>163</v>
      </c>
      <c r="AU1862" s="267" t="s">
        <v>88</v>
      </c>
      <c r="AV1862" s="15" t="s">
        <v>86</v>
      </c>
      <c r="AW1862" s="15" t="s">
        <v>35</v>
      </c>
      <c r="AX1862" s="15" t="s">
        <v>78</v>
      </c>
      <c r="AY1862" s="267" t="s">
        <v>153</v>
      </c>
    </row>
    <row r="1863" s="15" customFormat="1">
      <c r="A1863" s="15"/>
      <c r="B1863" s="258"/>
      <c r="C1863" s="259"/>
      <c r="D1863" s="234" t="s">
        <v>163</v>
      </c>
      <c r="E1863" s="260" t="s">
        <v>1</v>
      </c>
      <c r="F1863" s="261" t="s">
        <v>2572</v>
      </c>
      <c r="G1863" s="259"/>
      <c r="H1863" s="260" t="s">
        <v>1</v>
      </c>
      <c r="I1863" s="262"/>
      <c r="J1863" s="259"/>
      <c r="K1863" s="259"/>
      <c r="L1863" s="263"/>
      <c r="M1863" s="264"/>
      <c r="N1863" s="265"/>
      <c r="O1863" s="265"/>
      <c r="P1863" s="265"/>
      <c r="Q1863" s="265"/>
      <c r="R1863" s="265"/>
      <c r="S1863" s="265"/>
      <c r="T1863" s="266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T1863" s="267" t="s">
        <v>163</v>
      </c>
      <c r="AU1863" s="267" t="s">
        <v>88</v>
      </c>
      <c r="AV1863" s="15" t="s">
        <v>86</v>
      </c>
      <c r="AW1863" s="15" t="s">
        <v>35</v>
      </c>
      <c r="AX1863" s="15" t="s">
        <v>78</v>
      </c>
      <c r="AY1863" s="267" t="s">
        <v>153</v>
      </c>
    </row>
    <row r="1864" s="13" customFormat="1">
      <c r="A1864" s="13"/>
      <c r="B1864" s="232"/>
      <c r="C1864" s="233"/>
      <c r="D1864" s="234" t="s">
        <v>163</v>
      </c>
      <c r="E1864" s="235" t="s">
        <v>1</v>
      </c>
      <c r="F1864" s="236" t="s">
        <v>2573</v>
      </c>
      <c r="G1864" s="233"/>
      <c r="H1864" s="237">
        <v>5.1299999999999999</v>
      </c>
      <c r="I1864" s="238"/>
      <c r="J1864" s="233"/>
      <c r="K1864" s="233"/>
      <c r="L1864" s="239"/>
      <c r="M1864" s="240"/>
      <c r="N1864" s="241"/>
      <c r="O1864" s="241"/>
      <c r="P1864" s="241"/>
      <c r="Q1864" s="241"/>
      <c r="R1864" s="241"/>
      <c r="S1864" s="241"/>
      <c r="T1864" s="242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3" t="s">
        <v>163</v>
      </c>
      <c r="AU1864" s="243" t="s">
        <v>88</v>
      </c>
      <c r="AV1864" s="13" t="s">
        <v>88</v>
      </c>
      <c r="AW1864" s="13" t="s">
        <v>35</v>
      </c>
      <c r="AX1864" s="13" t="s">
        <v>78</v>
      </c>
      <c r="AY1864" s="243" t="s">
        <v>153</v>
      </c>
    </row>
    <row r="1865" s="14" customFormat="1">
      <c r="A1865" s="14"/>
      <c r="B1865" s="244"/>
      <c r="C1865" s="245"/>
      <c r="D1865" s="234" t="s">
        <v>163</v>
      </c>
      <c r="E1865" s="246" t="s">
        <v>1</v>
      </c>
      <c r="F1865" s="247" t="s">
        <v>167</v>
      </c>
      <c r="G1865" s="245"/>
      <c r="H1865" s="248">
        <v>5.1299999999999999</v>
      </c>
      <c r="I1865" s="249"/>
      <c r="J1865" s="245"/>
      <c r="K1865" s="245"/>
      <c r="L1865" s="250"/>
      <c r="M1865" s="251"/>
      <c r="N1865" s="252"/>
      <c r="O1865" s="252"/>
      <c r="P1865" s="252"/>
      <c r="Q1865" s="252"/>
      <c r="R1865" s="252"/>
      <c r="S1865" s="252"/>
      <c r="T1865" s="253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4" t="s">
        <v>163</v>
      </c>
      <c r="AU1865" s="254" t="s">
        <v>88</v>
      </c>
      <c r="AV1865" s="14" t="s">
        <v>161</v>
      </c>
      <c r="AW1865" s="14" t="s">
        <v>35</v>
      </c>
      <c r="AX1865" s="14" t="s">
        <v>86</v>
      </c>
      <c r="AY1865" s="254" t="s">
        <v>153</v>
      </c>
    </row>
    <row r="1866" s="2" customFormat="1" ht="37.8" customHeight="1">
      <c r="A1866" s="39"/>
      <c r="B1866" s="40"/>
      <c r="C1866" s="219" t="s">
        <v>2574</v>
      </c>
      <c r="D1866" s="219" t="s">
        <v>156</v>
      </c>
      <c r="E1866" s="220" t="s">
        <v>2575</v>
      </c>
      <c r="F1866" s="221" t="s">
        <v>2576</v>
      </c>
      <c r="G1866" s="222" t="s">
        <v>355</v>
      </c>
      <c r="H1866" s="223">
        <v>1</v>
      </c>
      <c r="I1866" s="224"/>
      <c r="J1866" s="225">
        <f>ROUND(I1866*H1866,2)</f>
        <v>0</v>
      </c>
      <c r="K1866" s="221" t="s">
        <v>160</v>
      </c>
      <c r="L1866" s="45"/>
      <c r="M1866" s="226" t="s">
        <v>1</v>
      </c>
      <c r="N1866" s="227" t="s">
        <v>43</v>
      </c>
      <c r="O1866" s="92"/>
      <c r="P1866" s="228">
        <f>O1866*H1866</f>
        <v>0</v>
      </c>
      <c r="Q1866" s="228">
        <v>0</v>
      </c>
      <c r="R1866" s="228">
        <f>Q1866*H1866</f>
        <v>0</v>
      </c>
      <c r="S1866" s="228">
        <v>0</v>
      </c>
      <c r="T1866" s="229">
        <f>S1866*H1866</f>
        <v>0</v>
      </c>
      <c r="U1866" s="39"/>
      <c r="V1866" s="39"/>
      <c r="W1866" s="39"/>
      <c r="X1866" s="39"/>
      <c r="Y1866" s="39"/>
      <c r="Z1866" s="39"/>
      <c r="AA1866" s="39"/>
      <c r="AB1866" s="39"/>
      <c r="AC1866" s="39"/>
      <c r="AD1866" s="39"/>
      <c r="AE1866" s="39"/>
      <c r="AR1866" s="230" t="s">
        <v>240</v>
      </c>
      <c r="AT1866" s="230" t="s">
        <v>156</v>
      </c>
      <c r="AU1866" s="230" t="s">
        <v>88</v>
      </c>
      <c r="AY1866" s="18" t="s">
        <v>153</v>
      </c>
      <c r="BE1866" s="231">
        <f>IF(N1866="základní",J1866,0)</f>
        <v>0</v>
      </c>
      <c r="BF1866" s="231">
        <f>IF(N1866="snížená",J1866,0)</f>
        <v>0</v>
      </c>
      <c r="BG1866" s="231">
        <f>IF(N1866="zákl. přenesená",J1866,0)</f>
        <v>0</v>
      </c>
      <c r="BH1866" s="231">
        <f>IF(N1866="sníž. přenesená",J1866,0)</f>
        <v>0</v>
      </c>
      <c r="BI1866" s="231">
        <f>IF(N1866="nulová",J1866,0)</f>
        <v>0</v>
      </c>
      <c r="BJ1866" s="18" t="s">
        <v>86</v>
      </c>
      <c r="BK1866" s="231">
        <f>ROUND(I1866*H1866,2)</f>
        <v>0</v>
      </c>
      <c r="BL1866" s="18" t="s">
        <v>240</v>
      </c>
      <c r="BM1866" s="230" t="s">
        <v>2577</v>
      </c>
    </row>
    <row r="1867" s="15" customFormat="1">
      <c r="A1867" s="15"/>
      <c r="B1867" s="258"/>
      <c r="C1867" s="259"/>
      <c r="D1867" s="234" t="s">
        <v>163</v>
      </c>
      <c r="E1867" s="260" t="s">
        <v>1</v>
      </c>
      <c r="F1867" s="261" t="s">
        <v>2528</v>
      </c>
      <c r="G1867" s="259"/>
      <c r="H1867" s="260" t="s">
        <v>1</v>
      </c>
      <c r="I1867" s="262"/>
      <c r="J1867" s="259"/>
      <c r="K1867" s="259"/>
      <c r="L1867" s="263"/>
      <c r="M1867" s="264"/>
      <c r="N1867" s="265"/>
      <c r="O1867" s="265"/>
      <c r="P1867" s="265"/>
      <c r="Q1867" s="265"/>
      <c r="R1867" s="265"/>
      <c r="S1867" s="265"/>
      <c r="T1867" s="266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5"/>
      <c r="AE1867" s="15"/>
      <c r="AT1867" s="267" t="s">
        <v>163</v>
      </c>
      <c r="AU1867" s="267" t="s">
        <v>88</v>
      </c>
      <c r="AV1867" s="15" t="s">
        <v>86</v>
      </c>
      <c r="AW1867" s="15" t="s">
        <v>35</v>
      </c>
      <c r="AX1867" s="15" t="s">
        <v>78</v>
      </c>
      <c r="AY1867" s="267" t="s">
        <v>153</v>
      </c>
    </row>
    <row r="1868" s="13" customFormat="1">
      <c r="A1868" s="13"/>
      <c r="B1868" s="232"/>
      <c r="C1868" s="233"/>
      <c r="D1868" s="234" t="s">
        <v>163</v>
      </c>
      <c r="E1868" s="235" t="s">
        <v>1</v>
      </c>
      <c r="F1868" s="236" t="s">
        <v>2578</v>
      </c>
      <c r="G1868" s="233"/>
      <c r="H1868" s="237">
        <v>1</v>
      </c>
      <c r="I1868" s="238"/>
      <c r="J1868" s="233"/>
      <c r="K1868" s="233"/>
      <c r="L1868" s="239"/>
      <c r="M1868" s="240"/>
      <c r="N1868" s="241"/>
      <c r="O1868" s="241"/>
      <c r="P1868" s="241"/>
      <c r="Q1868" s="241"/>
      <c r="R1868" s="241"/>
      <c r="S1868" s="241"/>
      <c r="T1868" s="242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43" t="s">
        <v>163</v>
      </c>
      <c r="AU1868" s="243" t="s">
        <v>88</v>
      </c>
      <c r="AV1868" s="13" t="s">
        <v>88</v>
      </c>
      <c r="AW1868" s="13" t="s">
        <v>35</v>
      </c>
      <c r="AX1868" s="13" t="s">
        <v>86</v>
      </c>
      <c r="AY1868" s="243" t="s">
        <v>153</v>
      </c>
    </row>
    <row r="1869" s="2" customFormat="1" ht="37.8" customHeight="1">
      <c r="A1869" s="39"/>
      <c r="B1869" s="40"/>
      <c r="C1869" s="268" t="s">
        <v>2579</v>
      </c>
      <c r="D1869" s="268" t="s">
        <v>509</v>
      </c>
      <c r="E1869" s="269" t="s">
        <v>2580</v>
      </c>
      <c r="F1869" s="270" t="s">
        <v>2581</v>
      </c>
      <c r="G1869" s="271" t="s">
        <v>170</v>
      </c>
      <c r="H1869" s="272">
        <v>3.9900000000000002</v>
      </c>
      <c r="I1869" s="273"/>
      <c r="J1869" s="274">
        <f>ROUND(I1869*H1869,2)</f>
        <v>0</v>
      </c>
      <c r="K1869" s="270" t="s">
        <v>1</v>
      </c>
      <c r="L1869" s="275"/>
      <c r="M1869" s="276" t="s">
        <v>1</v>
      </c>
      <c r="N1869" s="277" t="s">
        <v>43</v>
      </c>
      <c r="O1869" s="92"/>
      <c r="P1869" s="228">
        <f>O1869*H1869</f>
        <v>0</v>
      </c>
      <c r="Q1869" s="228">
        <v>0.044729999999999999</v>
      </c>
      <c r="R1869" s="228">
        <f>Q1869*H1869</f>
        <v>0.17847270000000001</v>
      </c>
      <c r="S1869" s="228">
        <v>0</v>
      </c>
      <c r="T1869" s="229">
        <f>S1869*H1869</f>
        <v>0</v>
      </c>
      <c r="U1869" s="39"/>
      <c r="V1869" s="39"/>
      <c r="W1869" s="39"/>
      <c r="X1869" s="39"/>
      <c r="Y1869" s="39"/>
      <c r="Z1869" s="39"/>
      <c r="AA1869" s="39"/>
      <c r="AB1869" s="39"/>
      <c r="AC1869" s="39"/>
      <c r="AD1869" s="39"/>
      <c r="AE1869" s="39"/>
      <c r="AR1869" s="230" t="s">
        <v>332</v>
      </c>
      <c r="AT1869" s="230" t="s">
        <v>509</v>
      </c>
      <c r="AU1869" s="230" t="s">
        <v>88</v>
      </c>
      <c r="AY1869" s="18" t="s">
        <v>153</v>
      </c>
      <c r="BE1869" s="231">
        <f>IF(N1869="základní",J1869,0)</f>
        <v>0</v>
      </c>
      <c r="BF1869" s="231">
        <f>IF(N1869="snížená",J1869,0)</f>
        <v>0</v>
      </c>
      <c r="BG1869" s="231">
        <f>IF(N1869="zákl. přenesená",J1869,0)</f>
        <v>0</v>
      </c>
      <c r="BH1869" s="231">
        <f>IF(N1869="sníž. přenesená",J1869,0)</f>
        <v>0</v>
      </c>
      <c r="BI1869" s="231">
        <f>IF(N1869="nulová",J1869,0)</f>
        <v>0</v>
      </c>
      <c r="BJ1869" s="18" t="s">
        <v>86</v>
      </c>
      <c r="BK1869" s="231">
        <f>ROUND(I1869*H1869,2)</f>
        <v>0</v>
      </c>
      <c r="BL1869" s="18" t="s">
        <v>240</v>
      </c>
      <c r="BM1869" s="230" t="s">
        <v>2582</v>
      </c>
    </row>
    <row r="1870" s="15" customFormat="1">
      <c r="A1870" s="15"/>
      <c r="B1870" s="258"/>
      <c r="C1870" s="259"/>
      <c r="D1870" s="234" t="s">
        <v>163</v>
      </c>
      <c r="E1870" s="260" t="s">
        <v>1</v>
      </c>
      <c r="F1870" s="261" t="s">
        <v>2534</v>
      </c>
      <c r="G1870" s="259"/>
      <c r="H1870" s="260" t="s">
        <v>1</v>
      </c>
      <c r="I1870" s="262"/>
      <c r="J1870" s="259"/>
      <c r="K1870" s="259"/>
      <c r="L1870" s="263"/>
      <c r="M1870" s="264"/>
      <c r="N1870" s="265"/>
      <c r="O1870" s="265"/>
      <c r="P1870" s="265"/>
      <c r="Q1870" s="265"/>
      <c r="R1870" s="265"/>
      <c r="S1870" s="265"/>
      <c r="T1870" s="266"/>
      <c r="U1870" s="15"/>
      <c r="V1870" s="15"/>
      <c r="W1870" s="15"/>
      <c r="X1870" s="15"/>
      <c r="Y1870" s="15"/>
      <c r="Z1870" s="15"/>
      <c r="AA1870" s="15"/>
      <c r="AB1870" s="15"/>
      <c r="AC1870" s="15"/>
      <c r="AD1870" s="15"/>
      <c r="AE1870" s="15"/>
      <c r="AT1870" s="267" t="s">
        <v>163</v>
      </c>
      <c r="AU1870" s="267" t="s">
        <v>88</v>
      </c>
      <c r="AV1870" s="15" t="s">
        <v>86</v>
      </c>
      <c r="AW1870" s="15" t="s">
        <v>35</v>
      </c>
      <c r="AX1870" s="15" t="s">
        <v>78</v>
      </c>
      <c r="AY1870" s="267" t="s">
        <v>153</v>
      </c>
    </row>
    <row r="1871" s="15" customFormat="1">
      <c r="A1871" s="15"/>
      <c r="B1871" s="258"/>
      <c r="C1871" s="259"/>
      <c r="D1871" s="234" t="s">
        <v>163</v>
      </c>
      <c r="E1871" s="260" t="s">
        <v>1</v>
      </c>
      <c r="F1871" s="261" t="s">
        <v>2535</v>
      </c>
      <c r="G1871" s="259"/>
      <c r="H1871" s="260" t="s">
        <v>1</v>
      </c>
      <c r="I1871" s="262"/>
      <c r="J1871" s="259"/>
      <c r="K1871" s="259"/>
      <c r="L1871" s="263"/>
      <c r="M1871" s="264"/>
      <c r="N1871" s="265"/>
      <c r="O1871" s="265"/>
      <c r="P1871" s="265"/>
      <c r="Q1871" s="265"/>
      <c r="R1871" s="265"/>
      <c r="S1871" s="265"/>
      <c r="T1871" s="266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T1871" s="267" t="s">
        <v>163</v>
      </c>
      <c r="AU1871" s="267" t="s">
        <v>88</v>
      </c>
      <c r="AV1871" s="15" t="s">
        <v>86</v>
      </c>
      <c r="AW1871" s="15" t="s">
        <v>35</v>
      </c>
      <c r="AX1871" s="15" t="s">
        <v>78</v>
      </c>
      <c r="AY1871" s="267" t="s">
        <v>153</v>
      </c>
    </row>
    <row r="1872" s="15" customFormat="1">
      <c r="A1872" s="15"/>
      <c r="B1872" s="258"/>
      <c r="C1872" s="259"/>
      <c r="D1872" s="234" t="s">
        <v>163</v>
      </c>
      <c r="E1872" s="260" t="s">
        <v>1</v>
      </c>
      <c r="F1872" s="261" t="s">
        <v>2549</v>
      </c>
      <c r="G1872" s="259"/>
      <c r="H1872" s="260" t="s">
        <v>1</v>
      </c>
      <c r="I1872" s="262"/>
      <c r="J1872" s="259"/>
      <c r="K1872" s="259"/>
      <c r="L1872" s="263"/>
      <c r="M1872" s="264"/>
      <c r="N1872" s="265"/>
      <c r="O1872" s="265"/>
      <c r="P1872" s="265"/>
      <c r="Q1872" s="265"/>
      <c r="R1872" s="265"/>
      <c r="S1872" s="265"/>
      <c r="T1872" s="266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T1872" s="267" t="s">
        <v>163</v>
      </c>
      <c r="AU1872" s="267" t="s">
        <v>88</v>
      </c>
      <c r="AV1872" s="15" t="s">
        <v>86</v>
      </c>
      <c r="AW1872" s="15" t="s">
        <v>35</v>
      </c>
      <c r="AX1872" s="15" t="s">
        <v>78</v>
      </c>
      <c r="AY1872" s="267" t="s">
        <v>153</v>
      </c>
    </row>
    <row r="1873" s="15" customFormat="1">
      <c r="A1873" s="15"/>
      <c r="B1873" s="258"/>
      <c r="C1873" s="259"/>
      <c r="D1873" s="234" t="s">
        <v>163</v>
      </c>
      <c r="E1873" s="260" t="s">
        <v>1</v>
      </c>
      <c r="F1873" s="261" t="s">
        <v>2571</v>
      </c>
      <c r="G1873" s="259"/>
      <c r="H1873" s="260" t="s">
        <v>1</v>
      </c>
      <c r="I1873" s="262"/>
      <c r="J1873" s="259"/>
      <c r="K1873" s="259"/>
      <c r="L1873" s="263"/>
      <c r="M1873" s="264"/>
      <c r="N1873" s="265"/>
      <c r="O1873" s="265"/>
      <c r="P1873" s="265"/>
      <c r="Q1873" s="265"/>
      <c r="R1873" s="265"/>
      <c r="S1873" s="265"/>
      <c r="T1873" s="266"/>
      <c r="U1873" s="15"/>
      <c r="V1873" s="15"/>
      <c r="W1873" s="15"/>
      <c r="X1873" s="15"/>
      <c r="Y1873" s="15"/>
      <c r="Z1873" s="15"/>
      <c r="AA1873" s="15"/>
      <c r="AB1873" s="15"/>
      <c r="AC1873" s="15"/>
      <c r="AD1873" s="15"/>
      <c r="AE1873" s="15"/>
      <c r="AT1873" s="267" t="s">
        <v>163</v>
      </c>
      <c r="AU1873" s="267" t="s">
        <v>88</v>
      </c>
      <c r="AV1873" s="15" t="s">
        <v>86</v>
      </c>
      <c r="AW1873" s="15" t="s">
        <v>35</v>
      </c>
      <c r="AX1873" s="15" t="s">
        <v>78</v>
      </c>
      <c r="AY1873" s="267" t="s">
        <v>153</v>
      </c>
    </row>
    <row r="1874" s="15" customFormat="1">
      <c r="A1874" s="15"/>
      <c r="B1874" s="258"/>
      <c r="C1874" s="259"/>
      <c r="D1874" s="234" t="s">
        <v>163</v>
      </c>
      <c r="E1874" s="260" t="s">
        <v>1</v>
      </c>
      <c r="F1874" s="261" t="s">
        <v>2396</v>
      </c>
      <c r="G1874" s="259"/>
      <c r="H1874" s="260" t="s">
        <v>1</v>
      </c>
      <c r="I1874" s="262"/>
      <c r="J1874" s="259"/>
      <c r="K1874" s="259"/>
      <c r="L1874" s="263"/>
      <c r="M1874" s="264"/>
      <c r="N1874" s="265"/>
      <c r="O1874" s="265"/>
      <c r="P1874" s="265"/>
      <c r="Q1874" s="265"/>
      <c r="R1874" s="265"/>
      <c r="S1874" s="265"/>
      <c r="T1874" s="266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5"/>
      <c r="AE1874" s="15"/>
      <c r="AT1874" s="267" t="s">
        <v>163</v>
      </c>
      <c r="AU1874" s="267" t="s">
        <v>88</v>
      </c>
      <c r="AV1874" s="15" t="s">
        <v>86</v>
      </c>
      <c r="AW1874" s="15" t="s">
        <v>35</v>
      </c>
      <c r="AX1874" s="15" t="s">
        <v>78</v>
      </c>
      <c r="AY1874" s="267" t="s">
        <v>153</v>
      </c>
    </row>
    <row r="1875" s="15" customFormat="1">
      <c r="A1875" s="15"/>
      <c r="B1875" s="258"/>
      <c r="C1875" s="259"/>
      <c r="D1875" s="234" t="s">
        <v>163</v>
      </c>
      <c r="E1875" s="260" t="s">
        <v>1</v>
      </c>
      <c r="F1875" s="261" t="s">
        <v>2537</v>
      </c>
      <c r="G1875" s="259"/>
      <c r="H1875" s="260" t="s">
        <v>1</v>
      </c>
      <c r="I1875" s="262"/>
      <c r="J1875" s="259"/>
      <c r="K1875" s="259"/>
      <c r="L1875" s="263"/>
      <c r="M1875" s="264"/>
      <c r="N1875" s="265"/>
      <c r="O1875" s="265"/>
      <c r="P1875" s="265"/>
      <c r="Q1875" s="265"/>
      <c r="R1875" s="265"/>
      <c r="S1875" s="265"/>
      <c r="T1875" s="266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T1875" s="267" t="s">
        <v>163</v>
      </c>
      <c r="AU1875" s="267" t="s">
        <v>88</v>
      </c>
      <c r="AV1875" s="15" t="s">
        <v>86</v>
      </c>
      <c r="AW1875" s="15" t="s">
        <v>35</v>
      </c>
      <c r="AX1875" s="15" t="s">
        <v>78</v>
      </c>
      <c r="AY1875" s="267" t="s">
        <v>153</v>
      </c>
    </row>
    <row r="1876" s="13" customFormat="1">
      <c r="A1876" s="13"/>
      <c r="B1876" s="232"/>
      <c r="C1876" s="233"/>
      <c r="D1876" s="234" t="s">
        <v>163</v>
      </c>
      <c r="E1876" s="235" t="s">
        <v>1</v>
      </c>
      <c r="F1876" s="236" t="s">
        <v>2583</v>
      </c>
      <c r="G1876" s="233"/>
      <c r="H1876" s="237">
        <v>3.9900000000000002</v>
      </c>
      <c r="I1876" s="238"/>
      <c r="J1876" s="233"/>
      <c r="K1876" s="233"/>
      <c r="L1876" s="239"/>
      <c r="M1876" s="240"/>
      <c r="N1876" s="241"/>
      <c r="O1876" s="241"/>
      <c r="P1876" s="241"/>
      <c r="Q1876" s="241"/>
      <c r="R1876" s="241"/>
      <c r="S1876" s="241"/>
      <c r="T1876" s="242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43" t="s">
        <v>163</v>
      </c>
      <c r="AU1876" s="243" t="s">
        <v>88</v>
      </c>
      <c r="AV1876" s="13" t="s">
        <v>88</v>
      </c>
      <c r="AW1876" s="13" t="s">
        <v>35</v>
      </c>
      <c r="AX1876" s="13" t="s">
        <v>78</v>
      </c>
      <c r="AY1876" s="243" t="s">
        <v>153</v>
      </c>
    </row>
    <row r="1877" s="14" customFormat="1">
      <c r="A1877" s="14"/>
      <c r="B1877" s="244"/>
      <c r="C1877" s="245"/>
      <c r="D1877" s="234" t="s">
        <v>163</v>
      </c>
      <c r="E1877" s="246" t="s">
        <v>1</v>
      </c>
      <c r="F1877" s="247" t="s">
        <v>167</v>
      </c>
      <c r="G1877" s="245"/>
      <c r="H1877" s="248">
        <v>3.9900000000000002</v>
      </c>
      <c r="I1877" s="249"/>
      <c r="J1877" s="245"/>
      <c r="K1877" s="245"/>
      <c r="L1877" s="250"/>
      <c r="M1877" s="251"/>
      <c r="N1877" s="252"/>
      <c r="O1877" s="252"/>
      <c r="P1877" s="252"/>
      <c r="Q1877" s="252"/>
      <c r="R1877" s="252"/>
      <c r="S1877" s="252"/>
      <c r="T1877" s="253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54" t="s">
        <v>163</v>
      </c>
      <c r="AU1877" s="254" t="s">
        <v>88</v>
      </c>
      <c r="AV1877" s="14" t="s">
        <v>161</v>
      </c>
      <c r="AW1877" s="14" t="s">
        <v>35</v>
      </c>
      <c r="AX1877" s="14" t="s">
        <v>86</v>
      </c>
      <c r="AY1877" s="254" t="s">
        <v>153</v>
      </c>
    </row>
    <row r="1878" s="2" customFormat="1" ht="24.15" customHeight="1">
      <c r="A1878" s="39"/>
      <c r="B1878" s="40"/>
      <c r="C1878" s="219" t="s">
        <v>2584</v>
      </c>
      <c r="D1878" s="219" t="s">
        <v>156</v>
      </c>
      <c r="E1878" s="220" t="s">
        <v>2585</v>
      </c>
      <c r="F1878" s="221" t="s">
        <v>2586</v>
      </c>
      <c r="G1878" s="222" t="s">
        <v>355</v>
      </c>
      <c r="H1878" s="223">
        <v>3</v>
      </c>
      <c r="I1878" s="224"/>
      <c r="J1878" s="225">
        <f>ROUND(I1878*H1878,2)</f>
        <v>0</v>
      </c>
      <c r="K1878" s="221" t="s">
        <v>160</v>
      </c>
      <c r="L1878" s="45"/>
      <c r="M1878" s="226" t="s">
        <v>1</v>
      </c>
      <c r="N1878" s="227" t="s">
        <v>43</v>
      </c>
      <c r="O1878" s="92"/>
      <c r="P1878" s="228">
        <f>O1878*H1878</f>
        <v>0</v>
      </c>
      <c r="Q1878" s="228">
        <v>0</v>
      </c>
      <c r="R1878" s="228">
        <f>Q1878*H1878</f>
        <v>0</v>
      </c>
      <c r="S1878" s="228">
        <v>0</v>
      </c>
      <c r="T1878" s="229">
        <f>S1878*H1878</f>
        <v>0</v>
      </c>
      <c r="U1878" s="39"/>
      <c r="V1878" s="39"/>
      <c r="W1878" s="39"/>
      <c r="X1878" s="39"/>
      <c r="Y1878" s="39"/>
      <c r="Z1878" s="39"/>
      <c r="AA1878" s="39"/>
      <c r="AB1878" s="39"/>
      <c r="AC1878" s="39"/>
      <c r="AD1878" s="39"/>
      <c r="AE1878" s="39"/>
      <c r="AR1878" s="230" t="s">
        <v>240</v>
      </c>
      <c r="AT1878" s="230" t="s">
        <v>156</v>
      </c>
      <c r="AU1878" s="230" t="s">
        <v>88</v>
      </c>
      <c r="AY1878" s="18" t="s">
        <v>153</v>
      </c>
      <c r="BE1878" s="231">
        <f>IF(N1878="základní",J1878,0)</f>
        <v>0</v>
      </c>
      <c r="BF1878" s="231">
        <f>IF(N1878="snížená",J1878,0)</f>
        <v>0</v>
      </c>
      <c r="BG1878" s="231">
        <f>IF(N1878="zákl. přenesená",J1878,0)</f>
        <v>0</v>
      </c>
      <c r="BH1878" s="231">
        <f>IF(N1878="sníž. přenesená",J1878,0)</f>
        <v>0</v>
      </c>
      <c r="BI1878" s="231">
        <f>IF(N1878="nulová",J1878,0)</f>
        <v>0</v>
      </c>
      <c r="BJ1878" s="18" t="s">
        <v>86</v>
      </c>
      <c r="BK1878" s="231">
        <f>ROUND(I1878*H1878,2)</f>
        <v>0</v>
      </c>
      <c r="BL1878" s="18" t="s">
        <v>240</v>
      </c>
      <c r="BM1878" s="230" t="s">
        <v>2587</v>
      </c>
    </row>
    <row r="1879" s="15" customFormat="1">
      <c r="A1879" s="15"/>
      <c r="B1879" s="258"/>
      <c r="C1879" s="259"/>
      <c r="D1879" s="234" t="s">
        <v>163</v>
      </c>
      <c r="E1879" s="260" t="s">
        <v>1</v>
      </c>
      <c r="F1879" s="261" t="s">
        <v>2528</v>
      </c>
      <c r="G1879" s="259"/>
      <c r="H1879" s="260" t="s">
        <v>1</v>
      </c>
      <c r="I1879" s="262"/>
      <c r="J1879" s="259"/>
      <c r="K1879" s="259"/>
      <c r="L1879" s="263"/>
      <c r="M1879" s="264"/>
      <c r="N1879" s="265"/>
      <c r="O1879" s="265"/>
      <c r="P1879" s="265"/>
      <c r="Q1879" s="265"/>
      <c r="R1879" s="265"/>
      <c r="S1879" s="265"/>
      <c r="T1879" s="266"/>
      <c r="U1879" s="15"/>
      <c r="V1879" s="15"/>
      <c r="W1879" s="15"/>
      <c r="X1879" s="15"/>
      <c r="Y1879" s="15"/>
      <c r="Z1879" s="15"/>
      <c r="AA1879" s="15"/>
      <c r="AB1879" s="15"/>
      <c r="AC1879" s="15"/>
      <c r="AD1879" s="15"/>
      <c r="AE1879" s="15"/>
      <c r="AT1879" s="267" t="s">
        <v>163</v>
      </c>
      <c r="AU1879" s="267" t="s">
        <v>88</v>
      </c>
      <c r="AV1879" s="15" t="s">
        <v>86</v>
      </c>
      <c r="AW1879" s="15" t="s">
        <v>35</v>
      </c>
      <c r="AX1879" s="15" t="s">
        <v>78</v>
      </c>
      <c r="AY1879" s="267" t="s">
        <v>153</v>
      </c>
    </row>
    <row r="1880" s="13" customFormat="1">
      <c r="A1880" s="13"/>
      <c r="B1880" s="232"/>
      <c r="C1880" s="233"/>
      <c r="D1880" s="234" t="s">
        <v>163</v>
      </c>
      <c r="E1880" s="235" t="s">
        <v>1</v>
      </c>
      <c r="F1880" s="236" t="s">
        <v>2588</v>
      </c>
      <c r="G1880" s="233"/>
      <c r="H1880" s="237">
        <v>3</v>
      </c>
      <c r="I1880" s="238"/>
      <c r="J1880" s="233"/>
      <c r="K1880" s="233"/>
      <c r="L1880" s="239"/>
      <c r="M1880" s="240"/>
      <c r="N1880" s="241"/>
      <c r="O1880" s="241"/>
      <c r="P1880" s="241"/>
      <c r="Q1880" s="241"/>
      <c r="R1880" s="241"/>
      <c r="S1880" s="241"/>
      <c r="T1880" s="242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3" t="s">
        <v>163</v>
      </c>
      <c r="AU1880" s="243" t="s">
        <v>88</v>
      </c>
      <c r="AV1880" s="13" t="s">
        <v>88</v>
      </c>
      <c r="AW1880" s="13" t="s">
        <v>35</v>
      </c>
      <c r="AX1880" s="13" t="s">
        <v>86</v>
      </c>
      <c r="AY1880" s="243" t="s">
        <v>153</v>
      </c>
    </row>
    <row r="1881" s="2" customFormat="1" ht="24.15" customHeight="1">
      <c r="A1881" s="39"/>
      <c r="B1881" s="40"/>
      <c r="C1881" s="268" t="s">
        <v>2589</v>
      </c>
      <c r="D1881" s="268" t="s">
        <v>509</v>
      </c>
      <c r="E1881" s="269" t="s">
        <v>2590</v>
      </c>
      <c r="F1881" s="270" t="s">
        <v>2591</v>
      </c>
      <c r="G1881" s="271" t="s">
        <v>170</v>
      </c>
      <c r="H1881" s="272">
        <v>15.390000000000001</v>
      </c>
      <c r="I1881" s="273"/>
      <c r="J1881" s="274">
        <f>ROUND(I1881*H1881,2)</f>
        <v>0</v>
      </c>
      <c r="K1881" s="270" t="s">
        <v>1</v>
      </c>
      <c r="L1881" s="275"/>
      <c r="M1881" s="276" t="s">
        <v>1</v>
      </c>
      <c r="N1881" s="277" t="s">
        <v>43</v>
      </c>
      <c r="O1881" s="92"/>
      <c r="P1881" s="228">
        <f>O1881*H1881</f>
        <v>0</v>
      </c>
      <c r="Q1881" s="228">
        <v>0.038289999999999998</v>
      </c>
      <c r="R1881" s="228">
        <f>Q1881*H1881</f>
        <v>0.58928309999999995</v>
      </c>
      <c r="S1881" s="228">
        <v>0</v>
      </c>
      <c r="T1881" s="229">
        <f>S1881*H1881</f>
        <v>0</v>
      </c>
      <c r="U1881" s="39"/>
      <c r="V1881" s="39"/>
      <c r="W1881" s="39"/>
      <c r="X1881" s="39"/>
      <c r="Y1881" s="39"/>
      <c r="Z1881" s="39"/>
      <c r="AA1881" s="39"/>
      <c r="AB1881" s="39"/>
      <c r="AC1881" s="39"/>
      <c r="AD1881" s="39"/>
      <c r="AE1881" s="39"/>
      <c r="AR1881" s="230" t="s">
        <v>332</v>
      </c>
      <c r="AT1881" s="230" t="s">
        <v>509</v>
      </c>
      <c r="AU1881" s="230" t="s">
        <v>88</v>
      </c>
      <c r="AY1881" s="18" t="s">
        <v>153</v>
      </c>
      <c r="BE1881" s="231">
        <f>IF(N1881="základní",J1881,0)</f>
        <v>0</v>
      </c>
      <c r="BF1881" s="231">
        <f>IF(N1881="snížená",J1881,0)</f>
        <v>0</v>
      </c>
      <c r="BG1881" s="231">
        <f>IF(N1881="zákl. přenesená",J1881,0)</f>
        <v>0</v>
      </c>
      <c r="BH1881" s="231">
        <f>IF(N1881="sníž. přenesená",J1881,0)</f>
        <v>0</v>
      </c>
      <c r="BI1881" s="231">
        <f>IF(N1881="nulová",J1881,0)</f>
        <v>0</v>
      </c>
      <c r="BJ1881" s="18" t="s">
        <v>86</v>
      </c>
      <c r="BK1881" s="231">
        <f>ROUND(I1881*H1881,2)</f>
        <v>0</v>
      </c>
      <c r="BL1881" s="18" t="s">
        <v>240</v>
      </c>
      <c r="BM1881" s="230" t="s">
        <v>2592</v>
      </c>
    </row>
    <row r="1882" s="15" customFormat="1">
      <c r="A1882" s="15"/>
      <c r="B1882" s="258"/>
      <c r="C1882" s="259"/>
      <c r="D1882" s="234" t="s">
        <v>163</v>
      </c>
      <c r="E1882" s="260" t="s">
        <v>1</v>
      </c>
      <c r="F1882" s="261" t="s">
        <v>2534</v>
      </c>
      <c r="G1882" s="259"/>
      <c r="H1882" s="260" t="s">
        <v>1</v>
      </c>
      <c r="I1882" s="262"/>
      <c r="J1882" s="259"/>
      <c r="K1882" s="259"/>
      <c r="L1882" s="263"/>
      <c r="M1882" s="264"/>
      <c r="N1882" s="265"/>
      <c r="O1882" s="265"/>
      <c r="P1882" s="265"/>
      <c r="Q1882" s="265"/>
      <c r="R1882" s="265"/>
      <c r="S1882" s="265"/>
      <c r="T1882" s="266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T1882" s="267" t="s">
        <v>163</v>
      </c>
      <c r="AU1882" s="267" t="s">
        <v>88</v>
      </c>
      <c r="AV1882" s="15" t="s">
        <v>86</v>
      </c>
      <c r="AW1882" s="15" t="s">
        <v>35</v>
      </c>
      <c r="AX1882" s="15" t="s">
        <v>78</v>
      </c>
      <c r="AY1882" s="267" t="s">
        <v>153</v>
      </c>
    </row>
    <row r="1883" s="15" customFormat="1">
      <c r="A1883" s="15"/>
      <c r="B1883" s="258"/>
      <c r="C1883" s="259"/>
      <c r="D1883" s="234" t="s">
        <v>163</v>
      </c>
      <c r="E1883" s="260" t="s">
        <v>1</v>
      </c>
      <c r="F1883" s="261" t="s">
        <v>2535</v>
      </c>
      <c r="G1883" s="259"/>
      <c r="H1883" s="260" t="s">
        <v>1</v>
      </c>
      <c r="I1883" s="262"/>
      <c r="J1883" s="259"/>
      <c r="K1883" s="259"/>
      <c r="L1883" s="263"/>
      <c r="M1883" s="264"/>
      <c r="N1883" s="265"/>
      <c r="O1883" s="265"/>
      <c r="P1883" s="265"/>
      <c r="Q1883" s="265"/>
      <c r="R1883" s="265"/>
      <c r="S1883" s="265"/>
      <c r="T1883" s="266"/>
      <c r="U1883" s="15"/>
      <c r="V1883" s="15"/>
      <c r="W1883" s="15"/>
      <c r="X1883" s="15"/>
      <c r="Y1883" s="15"/>
      <c r="Z1883" s="15"/>
      <c r="AA1883" s="15"/>
      <c r="AB1883" s="15"/>
      <c r="AC1883" s="15"/>
      <c r="AD1883" s="15"/>
      <c r="AE1883" s="15"/>
      <c r="AT1883" s="267" t="s">
        <v>163</v>
      </c>
      <c r="AU1883" s="267" t="s">
        <v>88</v>
      </c>
      <c r="AV1883" s="15" t="s">
        <v>86</v>
      </c>
      <c r="AW1883" s="15" t="s">
        <v>35</v>
      </c>
      <c r="AX1883" s="15" t="s">
        <v>78</v>
      </c>
      <c r="AY1883" s="267" t="s">
        <v>153</v>
      </c>
    </row>
    <row r="1884" s="15" customFormat="1">
      <c r="A1884" s="15"/>
      <c r="B1884" s="258"/>
      <c r="C1884" s="259"/>
      <c r="D1884" s="234" t="s">
        <v>163</v>
      </c>
      <c r="E1884" s="260" t="s">
        <v>1</v>
      </c>
      <c r="F1884" s="261" t="s">
        <v>2549</v>
      </c>
      <c r="G1884" s="259"/>
      <c r="H1884" s="260" t="s">
        <v>1</v>
      </c>
      <c r="I1884" s="262"/>
      <c r="J1884" s="259"/>
      <c r="K1884" s="259"/>
      <c r="L1884" s="263"/>
      <c r="M1884" s="264"/>
      <c r="N1884" s="265"/>
      <c r="O1884" s="265"/>
      <c r="P1884" s="265"/>
      <c r="Q1884" s="265"/>
      <c r="R1884" s="265"/>
      <c r="S1884" s="265"/>
      <c r="T1884" s="266"/>
      <c r="U1884" s="15"/>
      <c r="V1884" s="15"/>
      <c r="W1884" s="15"/>
      <c r="X1884" s="15"/>
      <c r="Y1884" s="15"/>
      <c r="Z1884" s="15"/>
      <c r="AA1884" s="15"/>
      <c r="AB1884" s="15"/>
      <c r="AC1884" s="15"/>
      <c r="AD1884" s="15"/>
      <c r="AE1884" s="15"/>
      <c r="AT1884" s="267" t="s">
        <v>163</v>
      </c>
      <c r="AU1884" s="267" t="s">
        <v>88</v>
      </c>
      <c r="AV1884" s="15" t="s">
        <v>86</v>
      </c>
      <c r="AW1884" s="15" t="s">
        <v>35</v>
      </c>
      <c r="AX1884" s="15" t="s">
        <v>78</v>
      </c>
      <c r="AY1884" s="267" t="s">
        <v>153</v>
      </c>
    </row>
    <row r="1885" s="15" customFormat="1">
      <c r="A1885" s="15"/>
      <c r="B1885" s="258"/>
      <c r="C1885" s="259"/>
      <c r="D1885" s="234" t="s">
        <v>163</v>
      </c>
      <c r="E1885" s="260" t="s">
        <v>1</v>
      </c>
      <c r="F1885" s="261" t="s">
        <v>2571</v>
      </c>
      <c r="G1885" s="259"/>
      <c r="H1885" s="260" t="s">
        <v>1</v>
      </c>
      <c r="I1885" s="262"/>
      <c r="J1885" s="259"/>
      <c r="K1885" s="259"/>
      <c r="L1885" s="263"/>
      <c r="M1885" s="264"/>
      <c r="N1885" s="265"/>
      <c r="O1885" s="265"/>
      <c r="P1885" s="265"/>
      <c r="Q1885" s="265"/>
      <c r="R1885" s="265"/>
      <c r="S1885" s="265"/>
      <c r="T1885" s="266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5"/>
      <c r="AE1885" s="15"/>
      <c r="AT1885" s="267" t="s">
        <v>163</v>
      </c>
      <c r="AU1885" s="267" t="s">
        <v>88</v>
      </c>
      <c r="AV1885" s="15" t="s">
        <v>86</v>
      </c>
      <c r="AW1885" s="15" t="s">
        <v>35</v>
      </c>
      <c r="AX1885" s="15" t="s">
        <v>78</v>
      </c>
      <c r="AY1885" s="267" t="s">
        <v>153</v>
      </c>
    </row>
    <row r="1886" s="15" customFormat="1">
      <c r="A1886" s="15"/>
      <c r="B1886" s="258"/>
      <c r="C1886" s="259"/>
      <c r="D1886" s="234" t="s">
        <v>163</v>
      </c>
      <c r="E1886" s="260" t="s">
        <v>1</v>
      </c>
      <c r="F1886" s="261" t="s">
        <v>2396</v>
      </c>
      <c r="G1886" s="259"/>
      <c r="H1886" s="260" t="s">
        <v>1</v>
      </c>
      <c r="I1886" s="262"/>
      <c r="J1886" s="259"/>
      <c r="K1886" s="259"/>
      <c r="L1886" s="263"/>
      <c r="M1886" s="264"/>
      <c r="N1886" s="265"/>
      <c r="O1886" s="265"/>
      <c r="P1886" s="265"/>
      <c r="Q1886" s="265"/>
      <c r="R1886" s="265"/>
      <c r="S1886" s="265"/>
      <c r="T1886" s="266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5"/>
      <c r="AE1886" s="15"/>
      <c r="AT1886" s="267" t="s">
        <v>163</v>
      </c>
      <c r="AU1886" s="267" t="s">
        <v>88</v>
      </c>
      <c r="AV1886" s="15" t="s">
        <v>86</v>
      </c>
      <c r="AW1886" s="15" t="s">
        <v>35</v>
      </c>
      <c r="AX1886" s="15" t="s">
        <v>78</v>
      </c>
      <c r="AY1886" s="267" t="s">
        <v>153</v>
      </c>
    </row>
    <row r="1887" s="15" customFormat="1">
      <c r="A1887" s="15"/>
      <c r="B1887" s="258"/>
      <c r="C1887" s="259"/>
      <c r="D1887" s="234" t="s">
        <v>163</v>
      </c>
      <c r="E1887" s="260" t="s">
        <v>1</v>
      </c>
      <c r="F1887" s="261" t="s">
        <v>2572</v>
      </c>
      <c r="G1887" s="259"/>
      <c r="H1887" s="260" t="s">
        <v>1</v>
      </c>
      <c r="I1887" s="262"/>
      <c r="J1887" s="259"/>
      <c r="K1887" s="259"/>
      <c r="L1887" s="263"/>
      <c r="M1887" s="264"/>
      <c r="N1887" s="265"/>
      <c r="O1887" s="265"/>
      <c r="P1887" s="265"/>
      <c r="Q1887" s="265"/>
      <c r="R1887" s="265"/>
      <c r="S1887" s="265"/>
      <c r="T1887" s="266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67" t="s">
        <v>163</v>
      </c>
      <c r="AU1887" s="267" t="s">
        <v>88</v>
      </c>
      <c r="AV1887" s="15" t="s">
        <v>86</v>
      </c>
      <c r="AW1887" s="15" t="s">
        <v>35</v>
      </c>
      <c r="AX1887" s="15" t="s">
        <v>78</v>
      </c>
      <c r="AY1887" s="267" t="s">
        <v>153</v>
      </c>
    </row>
    <row r="1888" s="13" customFormat="1">
      <c r="A1888" s="13"/>
      <c r="B1888" s="232"/>
      <c r="C1888" s="233"/>
      <c r="D1888" s="234" t="s">
        <v>163</v>
      </c>
      <c r="E1888" s="235" t="s">
        <v>1</v>
      </c>
      <c r="F1888" s="236" t="s">
        <v>2593</v>
      </c>
      <c r="G1888" s="233"/>
      <c r="H1888" s="237">
        <v>15.390000000000001</v>
      </c>
      <c r="I1888" s="238"/>
      <c r="J1888" s="233"/>
      <c r="K1888" s="233"/>
      <c r="L1888" s="239"/>
      <c r="M1888" s="240"/>
      <c r="N1888" s="241"/>
      <c r="O1888" s="241"/>
      <c r="P1888" s="241"/>
      <c r="Q1888" s="241"/>
      <c r="R1888" s="241"/>
      <c r="S1888" s="241"/>
      <c r="T1888" s="242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3" t="s">
        <v>163</v>
      </c>
      <c r="AU1888" s="243" t="s">
        <v>88</v>
      </c>
      <c r="AV1888" s="13" t="s">
        <v>88</v>
      </c>
      <c r="AW1888" s="13" t="s">
        <v>35</v>
      </c>
      <c r="AX1888" s="13" t="s">
        <v>78</v>
      </c>
      <c r="AY1888" s="243" t="s">
        <v>153</v>
      </c>
    </row>
    <row r="1889" s="14" customFormat="1">
      <c r="A1889" s="14"/>
      <c r="B1889" s="244"/>
      <c r="C1889" s="245"/>
      <c r="D1889" s="234" t="s">
        <v>163</v>
      </c>
      <c r="E1889" s="246" t="s">
        <v>1</v>
      </c>
      <c r="F1889" s="247" t="s">
        <v>167</v>
      </c>
      <c r="G1889" s="245"/>
      <c r="H1889" s="248">
        <v>15.390000000000001</v>
      </c>
      <c r="I1889" s="249"/>
      <c r="J1889" s="245"/>
      <c r="K1889" s="245"/>
      <c r="L1889" s="250"/>
      <c r="M1889" s="251"/>
      <c r="N1889" s="252"/>
      <c r="O1889" s="252"/>
      <c r="P1889" s="252"/>
      <c r="Q1889" s="252"/>
      <c r="R1889" s="252"/>
      <c r="S1889" s="252"/>
      <c r="T1889" s="253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4" t="s">
        <v>163</v>
      </c>
      <c r="AU1889" s="254" t="s">
        <v>88</v>
      </c>
      <c r="AV1889" s="14" t="s">
        <v>161</v>
      </c>
      <c r="AW1889" s="14" t="s">
        <v>35</v>
      </c>
      <c r="AX1889" s="14" t="s">
        <v>86</v>
      </c>
      <c r="AY1889" s="254" t="s">
        <v>153</v>
      </c>
    </row>
    <row r="1890" s="2" customFormat="1" ht="24.15" customHeight="1">
      <c r="A1890" s="39"/>
      <c r="B1890" s="40"/>
      <c r="C1890" s="219" t="s">
        <v>2594</v>
      </c>
      <c r="D1890" s="219" t="s">
        <v>156</v>
      </c>
      <c r="E1890" s="220" t="s">
        <v>2595</v>
      </c>
      <c r="F1890" s="221" t="s">
        <v>2596</v>
      </c>
      <c r="G1890" s="222" t="s">
        <v>196</v>
      </c>
      <c r="H1890" s="223">
        <v>342.69999999999999</v>
      </c>
      <c r="I1890" s="224"/>
      <c r="J1890" s="225">
        <f>ROUND(I1890*H1890,2)</f>
        <v>0</v>
      </c>
      <c r="K1890" s="221" t="s">
        <v>160</v>
      </c>
      <c r="L1890" s="45"/>
      <c r="M1890" s="226" t="s">
        <v>1</v>
      </c>
      <c r="N1890" s="227" t="s">
        <v>43</v>
      </c>
      <c r="O1890" s="92"/>
      <c r="P1890" s="228">
        <f>O1890*H1890</f>
        <v>0</v>
      </c>
      <c r="Q1890" s="228">
        <v>6.0000000000000002E-05</v>
      </c>
      <c r="R1890" s="228">
        <f>Q1890*H1890</f>
        <v>0.020562</v>
      </c>
      <c r="S1890" s="228">
        <v>0</v>
      </c>
      <c r="T1890" s="229">
        <f>S1890*H1890</f>
        <v>0</v>
      </c>
      <c r="U1890" s="39"/>
      <c r="V1890" s="39"/>
      <c r="W1890" s="39"/>
      <c r="X1890" s="39"/>
      <c r="Y1890" s="39"/>
      <c r="Z1890" s="39"/>
      <c r="AA1890" s="39"/>
      <c r="AB1890" s="39"/>
      <c r="AC1890" s="39"/>
      <c r="AD1890" s="39"/>
      <c r="AE1890" s="39"/>
      <c r="AR1890" s="230" t="s">
        <v>240</v>
      </c>
      <c r="AT1890" s="230" t="s">
        <v>156</v>
      </c>
      <c r="AU1890" s="230" t="s">
        <v>88</v>
      </c>
      <c r="AY1890" s="18" t="s">
        <v>153</v>
      </c>
      <c r="BE1890" s="231">
        <f>IF(N1890="základní",J1890,0)</f>
        <v>0</v>
      </c>
      <c r="BF1890" s="231">
        <f>IF(N1890="snížená",J1890,0)</f>
        <v>0</v>
      </c>
      <c r="BG1890" s="231">
        <f>IF(N1890="zákl. přenesená",J1890,0)</f>
        <v>0</v>
      </c>
      <c r="BH1890" s="231">
        <f>IF(N1890="sníž. přenesená",J1890,0)</f>
        <v>0</v>
      </c>
      <c r="BI1890" s="231">
        <f>IF(N1890="nulová",J1890,0)</f>
        <v>0</v>
      </c>
      <c r="BJ1890" s="18" t="s">
        <v>86</v>
      </c>
      <c r="BK1890" s="231">
        <f>ROUND(I1890*H1890,2)</f>
        <v>0</v>
      </c>
      <c r="BL1890" s="18" t="s">
        <v>240</v>
      </c>
      <c r="BM1890" s="230" t="s">
        <v>2597</v>
      </c>
    </row>
    <row r="1891" s="13" customFormat="1">
      <c r="A1891" s="13"/>
      <c r="B1891" s="232"/>
      <c r="C1891" s="233"/>
      <c r="D1891" s="234" t="s">
        <v>163</v>
      </c>
      <c r="E1891" s="235" t="s">
        <v>1</v>
      </c>
      <c r="F1891" s="236" t="s">
        <v>2598</v>
      </c>
      <c r="G1891" s="233"/>
      <c r="H1891" s="237">
        <v>18.800000000000001</v>
      </c>
      <c r="I1891" s="238"/>
      <c r="J1891" s="233"/>
      <c r="K1891" s="233"/>
      <c r="L1891" s="239"/>
      <c r="M1891" s="240"/>
      <c r="N1891" s="241"/>
      <c r="O1891" s="241"/>
      <c r="P1891" s="241"/>
      <c r="Q1891" s="241"/>
      <c r="R1891" s="241"/>
      <c r="S1891" s="241"/>
      <c r="T1891" s="242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43" t="s">
        <v>163</v>
      </c>
      <c r="AU1891" s="243" t="s">
        <v>88</v>
      </c>
      <c r="AV1891" s="13" t="s">
        <v>88</v>
      </c>
      <c r="AW1891" s="13" t="s">
        <v>35</v>
      </c>
      <c r="AX1891" s="13" t="s">
        <v>78</v>
      </c>
      <c r="AY1891" s="243" t="s">
        <v>153</v>
      </c>
    </row>
    <row r="1892" s="13" customFormat="1">
      <c r="A1892" s="13"/>
      <c r="B1892" s="232"/>
      <c r="C1892" s="233"/>
      <c r="D1892" s="234" t="s">
        <v>163</v>
      </c>
      <c r="E1892" s="235" t="s">
        <v>1</v>
      </c>
      <c r="F1892" s="236" t="s">
        <v>2599</v>
      </c>
      <c r="G1892" s="233"/>
      <c r="H1892" s="237">
        <v>29.399999999999999</v>
      </c>
      <c r="I1892" s="238"/>
      <c r="J1892" s="233"/>
      <c r="K1892" s="233"/>
      <c r="L1892" s="239"/>
      <c r="M1892" s="240"/>
      <c r="N1892" s="241"/>
      <c r="O1892" s="241"/>
      <c r="P1892" s="241"/>
      <c r="Q1892" s="241"/>
      <c r="R1892" s="241"/>
      <c r="S1892" s="241"/>
      <c r="T1892" s="242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3" t="s">
        <v>163</v>
      </c>
      <c r="AU1892" s="243" t="s">
        <v>88</v>
      </c>
      <c r="AV1892" s="13" t="s">
        <v>88</v>
      </c>
      <c r="AW1892" s="13" t="s">
        <v>35</v>
      </c>
      <c r="AX1892" s="13" t="s">
        <v>78</v>
      </c>
      <c r="AY1892" s="243" t="s">
        <v>153</v>
      </c>
    </row>
    <row r="1893" s="13" customFormat="1">
      <c r="A1893" s="13"/>
      <c r="B1893" s="232"/>
      <c r="C1893" s="233"/>
      <c r="D1893" s="234" t="s">
        <v>163</v>
      </c>
      <c r="E1893" s="235" t="s">
        <v>1</v>
      </c>
      <c r="F1893" s="236" t="s">
        <v>2600</v>
      </c>
      <c r="G1893" s="233"/>
      <c r="H1893" s="237">
        <v>68</v>
      </c>
      <c r="I1893" s="238"/>
      <c r="J1893" s="233"/>
      <c r="K1893" s="233"/>
      <c r="L1893" s="239"/>
      <c r="M1893" s="240"/>
      <c r="N1893" s="241"/>
      <c r="O1893" s="241"/>
      <c r="P1893" s="241"/>
      <c r="Q1893" s="241"/>
      <c r="R1893" s="241"/>
      <c r="S1893" s="241"/>
      <c r="T1893" s="242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43" t="s">
        <v>163</v>
      </c>
      <c r="AU1893" s="243" t="s">
        <v>88</v>
      </c>
      <c r="AV1893" s="13" t="s">
        <v>88</v>
      </c>
      <c r="AW1893" s="13" t="s">
        <v>35</v>
      </c>
      <c r="AX1893" s="13" t="s">
        <v>78</v>
      </c>
      <c r="AY1893" s="243" t="s">
        <v>153</v>
      </c>
    </row>
    <row r="1894" s="13" customFormat="1">
      <c r="A1894" s="13"/>
      <c r="B1894" s="232"/>
      <c r="C1894" s="233"/>
      <c r="D1894" s="234" t="s">
        <v>163</v>
      </c>
      <c r="E1894" s="235" t="s">
        <v>1</v>
      </c>
      <c r="F1894" s="236" t="s">
        <v>2601</v>
      </c>
      <c r="G1894" s="233"/>
      <c r="H1894" s="237">
        <v>175.09999999999999</v>
      </c>
      <c r="I1894" s="238"/>
      <c r="J1894" s="233"/>
      <c r="K1894" s="233"/>
      <c r="L1894" s="239"/>
      <c r="M1894" s="240"/>
      <c r="N1894" s="241"/>
      <c r="O1894" s="241"/>
      <c r="P1894" s="241"/>
      <c r="Q1894" s="241"/>
      <c r="R1894" s="241"/>
      <c r="S1894" s="241"/>
      <c r="T1894" s="242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43" t="s">
        <v>163</v>
      </c>
      <c r="AU1894" s="243" t="s">
        <v>88</v>
      </c>
      <c r="AV1894" s="13" t="s">
        <v>88</v>
      </c>
      <c r="AW1894" s="13" t="s">
        <v>35</v>
      </c>
      <c r="AX1894" s="13" t="s">
        <v>78</v>
      </c>
      <c r="AY1894" s="243" t="s">
        <v>153</v>
      </c>
    </row>
    <row r="1895" s="13" customFormat="1">
      <c r="A1895" s="13"/>
      <c r="B1895" s="232"/>
      <c r="C1895" s="233"/>
      <c r="D1895" s="234" t="s">
        <v>163</v>
      </c>
      <c r="E1895" s="235" t="s">
        <v>1</v>
      </c>
      <c r="F1895" s="236" t="s">
        <v>2602</v>
      </c>
      <c r="G1895" s="233"/>
      <c r="H1895" s="237">
        <v>27.899999999999999</v>
      </c>
      <c r="I1895" s="238"/>
      <c r="J1895" s="233"/>
      <c r="K1895" s="233"/>
      <c r="L1895" s="239"/>
      <c r="M1895" s="240"/>
      <c r="N1895" s="241"/>
      <c r="O1895" s="241"/>
      <c r="P1895" s="241"/>
      <c r="Q1895" s="241"/>
      <c r="R1895" s="241"/>
      <c r="S1895" s="241"/>
      <c r="T1895" s="242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3" t="s">
        <v>163</v>
      </c>
      <c r="AU1895" s="243" t="s">
        <v>88</v>
      </c>
      <c r="AV1895" s="13" t="s">
        <v>88</v>
      </c>
      <c r="AW1895" s="13" t="s">
        <v>35</v>
      </c>
      <c r="AX1895" s="13" t="s">
        <v>78</v>
      </c>
      <c r="AY1895" s="243" t="s">
        <v>153</v>
      </c>
    </row>
    <row r="1896" s="13" customFormat="1">
      <c r="A1896" s="13"/>
      <c r="B1896" s="232"/>
      <c r="C1896" s="233"/>
      <c r="D1896" s="234" t="s">
        <v>163</v>
      </c>
      <c r="E1896" s="235" t="s">
        <v>1</v>
      </c>
      <c r="F1896" s="236" t="s">
        <v>2603</v>
      </c>
      <c r="G1896" s="233"/>
      <c r="H1896" s="237">
        <v>15</v>
      </c>
      <c r="I1896" s="238"/>
      <c r="J1896" s="233"/>
      <c r="K1896" s="233"/>
      <c r="L1896" s="239"/>
      <c r="M1896" s="240"/>
      <c r="N1896" s="241"/>
      <c r="O1896" s="241"/>
      <c r="P1896" s="241"/>
      <c r="Q1896" s="241"/>
      <c r="R1896" s="241"/>
      <c r="S1896" s="241"/>
      <c r="T1896" s="242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43" t="s">
        <v>163</v>
      </c>
      <c r="AU1896" s="243" t="s">
        <v>88</v>
      </c>
      <c r="AV1896" s="13" t="s">
        <v>88</v>
      </c>
      <c r="AW1896" s="13" t="s">
        <v>35</v>
      </c>
      <c r="AX1896" s="13" t="s">
        <v>78</v>
      </c>
      <c r="AY1896" s="243" t="s">
        <v>153</v>
      </c>
    </row>
    <row r="1897" s="13" customFormat="1">
      <c r="A1897" s="13"/>
      <c r="B1897" s="232"/>
      <c r="C1897" s="233"/>
      <c r="D1897" s="234" t="s">
        <v>163</v>
      </c>
      <c r="E1897" s="235" t="s">
        <v>1</v>
      </c>
      <c r="F1897" s="236" t="s">
        <v>2604</v>
      </c>
      <c r="G1897" s="233"/>
      <c r="H1897" s="237">
        <v>8.5</v>
      </c>
      <c r="I1897" s="238"/>
      <c r="J1897" s="233"/>
      <c r="K1897" s="233"/>
      <c r="L1897" s="239"/>
      <c r="M1897" s="240"/>
      <c r="N1897" s="241"/>
      <c r="O1897" s="241"/>
      <c r="P1897" s="241"/>
      <c r="Q1897" s="241"/>
      <c r="R1897" s="241"/>
      <c r="S1897" s="241"/>
      <c r="T1897" s="242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43" t="s">
        <v>163</v>
      </c>
      <c r="AU1897" s="243" t="s">
        <v>88</v>
      </c>
      <c r="AV1897" s="13" t="s">
        <v>88</v>
      </c>
      <c r="AW1897" s="13" t="s">
        <v>35</v>
      </c>
      <c r="AX1897" s="13" t="s">
        <v>78</v>
      </c>
      <c r="AY1897" s="243" t="s">
        <v>153</v>
      </c>
    </row>
    <row r="1898" s="14" customFormat="1">
      <c r="A1898" s="14"/>
      <c r="B1898" s="244"/>
      <c r="C1898" s="245"/>
      <c r="D1898" s="234" t="s">
        <v>163</v>
      </c>
      <c r="E1898" s="246" t="s">
        <v>1</v>
      </c>
      <c r="F1898" s="247" t="s">
        <v>167</v>
      </c>
      <c r="G1898" s="245"/>
      <c r="H1898" s="248">
        <v>342.69999999999999</v>
      </c>
      <c r="I1898" s="249"/>
      <c r="J1898" s="245"/>
      <c r="K1898" s="245"/>
      <c r="L1898" s="250"/>
      <c r="M1898" s="251"/>
      <c r="N1898" s="252"/>
      <c r="O1898" s="252"/>
      <c r="P1898" s="252"/>
      <c r="Q1898" s="252"/>
      <c r="R1898" s="252"/>
      <c r="S1898" s="252"/>
      <c r="T1898" s="253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4" t="s">
        <v>163</v>
      </c>
      <c r="AU1898" s="254" t="s">
        <v>88</v>
      </c>
      <c r="AV1898" s="14" t="s">
        <v>161</v>
      </c>
      <c r="AW1898" s="14" t="s">
        <v>35</v>
      </c>
      <c r="AX1898" s="14" t="s">
        <v>86</v>
      </c>
      <c r="AY1898" s="254" t="s">
        <v>153</v>
      </c>
    </row>
    <row r="1899" s="2" customFormat="1" ht="24.15" customHeight="1">
      <c r="A1899" s="39"/>
      <c r="B1899" s="40"/>
      <c r="C1899" s="219" t="s">
        <v>2605</v>
      </c>
      <c r="D1899" s="219" t="s">
        <v>156</v>
      </c>
      <c r="E1899" s="220" t="s">
        <v>2606</v>
      </c>
      <c r="F1899" s="221" t="s">
        <v>2607</v>
      </c>
      <c r="G1899" s="222" t="s">
        <v>196</v>
      </c>
      <c r="H1899" s="223">
        <v>342.69999999999999</v>
      </c>
      <c r="I1899" s="224"/>
      <c r="J1899" s="225">
        <f>ROUND(I1899*H1899,2)</f>
        <v>0</v>
      </c>
      <c r="K1899" s="221" t="s">
        <v>160</v>
      </c>
      <c r="L1899" s="45"/>
      <c r="M1899" s="226" t="s">
        <v>1</v>
      </c>
      <c r="N1899" s="227" t="s">
        <v>43</v>
      </c>
      <c r="O1899" s="92"/>
      <c r="P1899" s="228">
        <f>O1899*H1899</f>
        <v>0</v>
      </c>
      <c r="Q1899" s="228">
        <v>6.9999999999999994E-05</v>
      </c>
      <c r="R1899" s="228">
        <f>Q1899*H1899</f>
        <v>0.023988999999999996</v>
      </c>
      <c r="S1899" s="228">
        <v>0</v>
      </c>
      <c r="T1899" s="229">
        <f>S1899*H1899</f>
        <v>0</v>
      </c>
      <c r="U1899" s="39"/>
      <c r="V1899" s="39"/>
      <c r="W1899" s="39"/>
      <c r="X1899" s="39"/>
      <c r="Y1899" s="39"/>
      <c r="Z1899" s="39"/>
      <c r="AA1899" s="39"/>
      <c r="AB1899" s="39"/>
      <c r="AC1899" s="39"/>
      <c r="AD1899" s="39"/>
      <c r="AE1899" s="39"/>
      <c r="AR1899" s="230" t="s">
        <v>240</v>
      </c>
      <c r="AT1899" s="230" t="s">
        <v>156</v>
      </c>
      <c r="AU1899" s="230" t="s">
        <v>88</v>
      </c>
      <c r="AY1899" s="18" t="s">
        <v>153</v>
      </c>
      <c r="BE1899" s="231">
        <f>IF(N1899="základní",J1899,0)</f>
        <v>0</v>
      </c>
      <c r="BF1899" s="231">
        <f>IF(N1899="snížená",J1899,0)</f>
        <v>0</v>
      </c>
      <c r="BG1899" s="231">
        <f>IF(N1899="zákl. přenesená",J1899,0)</f>
        <v>0</v>
      </c>
      <c r="BH1899" s="231">
        <f>IF(N1899="sníž. přenesená",J1899,0)</f>
        <v>0</v>
      </c>
      <c r="BI1899" s="231">
        <f>IF(N1899="nulová",J1899,0)</f>
        <v>0</v>
      </c>
      <c r="BJ1899" s="18" t="s">
        <v>86</v>
      </c>
      <c r="BK1899" s="231">
        <f>ROUND(I1899*H1899,2)</f>
        <v>0</v>
      </c>
      <c r="BL1899" s="18" t="s">
        <v>240</v>
      </c>
      <c r="BM1899" s="230" t="s">
        <v>2608</v>
      </c>
    </row>
    <row r="1900" s="13" customFormat="1">
      <c r="A1900" s="13"/>
      <c r="B1900" s="232"/>
      <c r="C1900" s="233"/>
      <c r="D1900" s="234" t="s">
        <v>163</v>
      </c>
      <c r="E1900" s="235" t="s">
        <v>1</v>
      </c>
      <c r="F1900" s="236" t="s">
        <v>2598</v>
      </c>
      <c r="G1900" s="233"/>
      <c r="H1900" s="237">
        <v>18.800000000000001</v>
      </c>
      <c r="I1900" s="238"/>
      <c r="J1900" s="233"/>
      <c r="K1900" s="233"/>
      <c r="L1900" s="239"/>
      <c r="M1900" s="240"/>
      <c r="N1900" s="241"/>
      <c r="O1900" s="241"/>
      <c r="P1900" s="241"/>
      <c r="Q1900" s="241"/>
      <c r="R1900" s="241"/>
      <c r="S1900" s="241"/>
      <c r="T1900" s="242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3" t="s">
        <v>163</v>
      </c>
      <c r="AU1900" s="243" t="s">
        <v>88</v>
      </c>
      <c r="AV1900" s="13" t="s">
        <v>88</v>
      </c>
      <c r="AW1900" s="13" t="s">
        <v>35</v>
      </c>
      <c r="AX1900" s="13" t="s">
        <v>78</v>
      </c>
      <c r="AY1900" s="243" t="s">
        <v>153</v>
      </c>
    </row>
    <row r="1901" s="13" customFormat="1">
      <c r="A1901" s="13"/>
      <c r="B1901" s="232"/>
      <c r="C1901" s="233"/>
      <c r="D1901" s="234" t="s">
        <v>163</v>
      </c>
      <c r="E1901" s="235" t="s">
        <v>1</v>
      </c>
      <c r="F1901" s="236" t="s">
        <v>2599</v>
      </c>
      <c r="G1901" s="233"/>
      <c r="H1901" s="237">
        <v>29.399999999999999</v>
      </c>
      <c r="I1901" s="238"/>
      <c r="J1901" s="233"/>
      <c r="K1901" s="233"/>
      <c r="L1901" s="239"/>
      <c r="M1901" s="240"/>
      <c r="N1901" s="241"/>
      <c r="O1901" s="241"/>
      <c r="P1901" s="241"/>
      <c r="Q1901" s="241"/>
      <c r="R1901" s="241"/>
      <c r="S1901" s="241"/>
      <c r="T1901" s="242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3" t="s">
        <v>163</v>
      </c>
      <c r="AU1901" s="243" t="s">
        <v>88</v>
      </c>
      <c r="AV1901" s="13" t="s">
        <v>88</v>
      </c>
      <c r="AW1901" s="13" t="s">
        <v>35</v>
      </c>
      <c r="AX1901" s="13" t="s">
        <v>78</v>
      </c>
      <c r="AY1901" s="243" t="s">
        <v>153</v>
      </c>
    </row>
    <row r="1902" s="13" customFormat="1">
      <c r="A1902" s="13"/>
      <c r="B1902" s="232"/>
      <c r="C1902" s="233"/>
      <c r="D1902" s="234" t="s">
        <v>163</v>
      </c>
      <c r="E1902" s="235" t="s">
        <v>1</v>
      </c>
      <c r="F1902" s="236" t="s">
        <v>2600</v>
      </c>
      <c r="G1902" s="233"/>
      <c r="H1902" s="237">
        <v>68</v>
      </c>
      <c r="I1902" s="238"/>
      <c r="J1902" s="233"/>
      <c r="K1902" s="233"/>
      <c r="L1902" s="239"/>
      <c r="M1902" s="240"/>
      <c r="N1902" s="241"/>
      <c r="O1902" s="241"/>
      <c r="P1902" s="241"/>
      <c r="Q1902" s="241"/>
      <c r="R1902" s="241"/>
      <c r="S1902" s="241"/>
      <c r="T1902" s="242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43" t="s">
        <v>163</v>
      </c>
      <c r="AU1902" s="243" t="s">
        <v>88</v>
      </c>
      <c r="AV1902" s="13" t="s">
        <v>88</v>
      </c>
      <c r="AW1902" s="13" t="s">
        <v>35</v>
      </c>
      <c r="AX1902" s="13" t="s">
        <v>78</v>
      </c>
      <c r="AY1902" s="243" t="s">
        <v>153</v>
      </c>
    </row>
    <row r="1903" s="13" customFormat="1">
      <c r="A1903" s="13"/>
      <c r="B1903" s="232"/>
      <c r="C1903" s="233"/>
      <c r="D1903" s="234" t="s">
        <v>163</v>
      </c>
      <c r="E1903" s="235" t="s">
        <v>1</v>
      </c>
      <c r="F1903" s="236" t="s">
        <v>2601</v>
      </c>
      <c r="G1903" s="233"/>
      <c r="H1903" s="237">
        <v>175.09999999999999</v>
      </c>
      <c r="I1903" s="238"/>
      <c r="J1903" s="233"/>
      <c r="K1903" s="233"/>
      <c r="L1903" s="239"/>
      <c r="M1903" s="240"/>
      <c r="N1903" s="241"/>
      <c r="O1903" s="241"/>
      <c r="P1903" s="241"/>
      <c r="Q1903" s="241"/>
      <c r="R1903" s="241"/>
      <c r="S1903" s="241"/>
      <c r="T1903" s="242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43" t="s">
        <v>163</v>
      </c>
      <c r="AU1903" s="243" t="s">
        <v>88</v>
      </c>
      <c r="AV1903" s="13" t="s">
        <v>88</v>
      </c>
      <c r="AW1903" s="13" t="s">
        <v>35</v>
      </c>
      <c r="AX1903" s="13" t="s">
        <v>78</v>
      </c>
      <c r="AY1903" s="243" t="s">
        <v>153</v>
      </c>
    </row>
    <row r="1904" s="13" customFormat="1">
      <c r="A1904" s="13"/>
      <c r="B1904" s="232"/>
      <c r="C1904" s="233"/>
      <c r="D1904" s="234" t="s">
        <v>163</v>
      </c>
      <c r="E1904" s="235" t="s">
        <v>1</v>
      </c>
      <c r="F1904" s="236" t="s">
        <v>2602</v>
      </c>
      <c r="G1904" s="233"/>
      <c r="H1904" s="237">
        <v>27.899999999999999</v>
      </c>
      <c r="I1904" s="238"/>
      <c r="J1904" s="233"/>
      <c r="K1904" s="233"/>
      <c r="L1904" s="239"/>
      <c r="M1904" s="240"/>
      <c r="N1904" s="241"/>
      <c r="O1904" s="241"/>
      <c r="P1904" s="241"/>
      <c r="Q1904" s="241"/>
      <c r="R1904" s="241"/>
      <c r="S1904" s="241"/>
      <c r="T1904" s="242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43" t="s">
        <v>163</v>
      </c>
      <c r="AU1904" s="243" t="s">
        <v>88</v>
      </c>
      <c r="AV1904" s="13" t="s">
        <v>88</v>
      </c>
      <c r="AW1904" s="13" t="s">
        <v>35</v>
      </c>
      <c r="AX1904" s="13" t="s">
        <v>78</v>
      </c>
      <c r="AY1904" s="243" t="s">
        <v>153</v>
      </c>
    </row>
    <row r="1905" s="13" customFormat="1">
      <c r="A1905" s="13"/>
      <c r="B1905" s="232"/>
      <c r="C1905" s="233"/>
      <c r="D1905" s="234" t="s">
        <v>163</v>
      </c>
      <c r="E1905" s="235" t="s">
        <v>1</v>
      </c>
      <c r="F1905" s="236" t="s">
        <v>2603</v>
      </c>
      <c r="G1905" s="233"/>
      <c r="H1905" s="237">
        <v>15</v>
      </c>
      <c r="I1905" s="238"/>
      <c r="J1905" s="233"/>
      <c r="K1905" s="233"/>
      <c r="L1905" s="239"/>
      <c r="M1905" s="240"/>
      <c r="N1905" s="241"/>
      <c r="O1905" s="241"/>
      <c r="P1905" s="241"/>
      <c r="Q1905" s="241"/>
      <c r="R1905" s="241"/>
      <c r="S1905" s="241"/>
      <c r="T1905" s="242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3" t="s">
        <v>163</v>
      </c>
      <c r="AU1905" s="243" t="s">
        <v>88</v>
      </c>
      <c r="AV1905" s="13" t="s">
        <v>88</v>
      </c>
      <c r="AW1905" s="13" t="s">
        <v>35</v>
      </c>
      <c r="AX1905" s="13" t="s">
        <v>78</v>
      </c>
      <c r="AY1905" s="243" t="s">
        <v>153</v>
      </c>
    </row>
    <row r="1906" s="13" customFormat="1">
      <c r="A1906" s="13"/>
      <c r="B1906" s="232"/>
      <c r="C1906" s="233"/>
      <c r="D1906" s="234" t="s">
        <v>163</v>
      </c>
      <c r="E1906" s="235" t="s">
        <v>1</v>
      </c>
      <c r="F1906" s="236" t="s">
        <v>2604</v>
      </c>
      <c r="G1906" s="233"/>
      <c r="H1906" s="237">
        <v>8.5</v>
      </c>
      <c r="I1906" s="238"/>
      <c r="J1906" s="233"/>
      <c r="K1906" s="233"/>
      <c r="L1906" s="239"/>
      <c r="M1906" s="240"/>
      <c r="N1906" s="241"/>
      <c r="O1906" s="241"/>
      <c r="P1906" s="241"/>
      <c r="Q1906" s="241"/>
      <c r="R1906" s="241"/>
      <c r="S1906" s="241"/>
      <c r="T1906" s="242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43" t="s">
        <v>163</v>
      </c>
      <c r="AU1906" s="243" t="s">
        <v>88</v>
      </c>
      <c r="AV1906" s="13" t="s">
        <v>88</v>
      </c>
      <c r="AW1906" s="13" t="s">
        <v>35</v>
      </c>
      <c r="AX1906" s="13" t="s">
        <v>78</v>
      </c>
      <c r="AY1906" s="243" t="s">
        <v>153</v>
      </c>
    </row>
    <row r="1907" s="14" customFormat="1">
      <c r="A1907" s="14"/>
      <c r="B1907" s="244"/>
      <c r="C1907" s="245"/>
      <c r="D1907" s="234" t="s">
        <v>163</v>
      </c>
      <c r="E1907" s="246" t="s">
        <v>1</v>
      </c>
      <c r="F1907" s="247" t="s">
        <v>167</v>
      </c>
      <c r="G1907" s="245"/>
      <c r="H1907" s="248">
        <v>342.69999999999999</v>
      </c>
      <c r="I1907" s="249"/>
      <c r="J1907" s="245"/>
      <c r="K1907" s="245"/>
      <c r="L1907" s="250"/>
      <c r="M1907" s="251"/>
      <c r="N1907" s="252"/>
      <c r="O1907" s="252"/>
      <c r="P1907" s="252"/>
      <c r="Q1907" s="252"/>
      <c r="R1907" s="252"/>
      <c r="S1907" s="252"/>
      <c r="T1907" s="253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54" t="s">
        <v>163</v>
      </c>
      <c r="AU1907" s="254" t="s">
        <v>88</v>
      </c>
      <c r="AV1907" s="14" t="s">
        <v>161</v>
      </c>
      <c r="AW1907" s="14" t="s">
        <v>35</v>
      </c>
      <c r="AX1907" s="14" t="s">
        <v>86</v>
      </c>
      <c r="AY1907" s="254" t="s">
        <v>153</v>
      </c>
    </row>
    <row r="1908" s="2" customFormat="1" ht="16.5" customHeight="1">
      <c r="A1908" s="39"/>
      <c r="B1908" s="40"/>
      <c r="C1908" s="219" t="s">
        <v>2609</v>
      </c>
      <c r="D1908" s="219" t="s">
        <v>156</v>
      </c>
      <c r="E1908" s="220" t="s">
        <v>2610</v>
      </c>
      <c r="F1908" s="221" t="s">
        <v>2611</v>
      </c>
      <c r="G1908" s="222" t="s">
        <v>355</v>
      </c>
      <c r="H1908" s="223">
        <v>9</v>
      </c>
      <c r="I1908" s="224"/>
      <c r="J1908" s="225">
        <f>ROUND(I1908*H1908,2)</f>
        <v>0</v>
      </c>
      <c r="K1908" s="221" t="s">
        <v>160</v>
      </c>
      <c r="L1908" s="45"/>
      <c r="M1908" s="226" t="s">
        <v>1</v>
      </c>
      <c r="N1908" s="227" t="s">
        <v>43</v>
      </c>
      <c r="O1908" s="92"/>
      <c r="P1908" s="228">
        <f>O1908*H1908</f>
        <v>0</v>
      </c>
      <c r="Q1908" s="228">
        <v>0</v>
      </c>
      <c r="R1908" s="228">
        <f>Q1908*H1908</f>
        <v>0</v>
      </c>
      <c r="S1908" s="228">
        <v>0</v>
      </c>
      <c r="T1908" s="229">
        <f>S1908*H1908</f>
        <v>0</v>
      </c>
      <c r="U1908" s="39"/>
      <c r="V1908" s="39"/>
      <c r="W1908" s="39"/>
      <c r="X1908" s="39"/>
      <c r="Y1908" s="39"/>
      <c r="Z1908" s="39"/>
      <c r="AA1908" s="39"/>
      <c r="AB1908" s="39"/>
      <c r="AC1908" s="39"/>
      <c r="AD1908" s="39"/>
      <c r="AE1908" s="39"/>
      <c r="AR1908" s="230" t="s">
        <v>240</v>
      </c>
      <c r="AT1908" s="230" t="s">
        <v>156</v>
      </c>
      <c r="AU1908" s="230" t="s">
        <v>88</v>
      </c>
      <c r="AY1908" s="18" t="s">
        <v>153</v>
      </c>
      <c r="BE1908" s="231">
        <f>IF(N1908="základní",J1908,0)</f>
        <v>0</v>
      </c>
      <c r="BF1908" s="231">
        <f>IF(N1908="snížená",J1908,0)</f>
        <v>0</v>
      </c>
      <c r="BG1908" s="231">
        <f>IF(N1908="zákl. přenesená",J1908,0)</f>
        <v>0</v>
      </c>
      <c r="BH1908" s="231">
        <f>IF(N1908="sníž. přenesená",J1908,0)</f>
        <v>0</v>
      </c>
      <c r="BI1908" s="231">
        <f>IF(N1908="nulová",J1908,0)</f>
        <v>0</v>
      </c>
      <c r="BJ1908" s="18" t="s">
        <v>86</v>
      </c>
      <c r="BK1908" s="231">
        <f>ROUND(I1908*H1908,2)</f>
        <v>0</v>
      </c>
      <c r="BL1908" s="18" t="s">
        <v>240</v>
      </c>
      <c r="BM1908" s="230" t="s">
        <v>2612</v>
      </c>
    </row>
    <row r="1909" s="13" customFormat="1">
      <c r="A1909" s="13"/>
      <c r="B1909" s="232"/>
      <c r="C1909" s="233"/>
      <c r="D1909" s="234" t="s">
        <v>163</v>
      </c>
      <c r="E1909" s="235" t="s">
        <v>1</v>
      </c>
      <c r="F1909" s="236" t="s">
        <v>2613</v>
      </c>
      <c r="G1909" s="233"/>
      <c r="H1909" s="237">
        <v>9</v>
      </c>
      <c r="I1909" s="238"/>
      <c r="J1909" s="233"/>
      <c r="K1909" s="233"/>
      <c r="L1909" s="239"/>
      <c r="M1909" s="240"/>
      <c r="N1909" s="241"/>
      <c r="O1909" s="241"/>
      <c r="P1909" s="241"/>
      <c r="Q1909" s="241"/>
      <c r="R1909" s="241"/>
      <c r="S1909" s="241"/>
      <c r="T1909" s="242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3" t="s">
        <v>163</v>
      </c>
      <c r="AU1909" s="243" t="s">
        <v>88</v>
      </c>
      <c r="AV1909" s="13" t="s">
        <v>88</v>
      </c>
      <c r="AW1909" s="13" t="s">
        <v>35</v>
      </c>
      <c r="AX1909" s="13" t="s">
        <v>86</v>
      </c>
      <c r="AY1909" s="243" t="s">
        <v>153</v>
      </c>
    </row>
    <row r="1910" s="2" customFormat="1" ht="16.5" customHeight="1">
      <c r="A1910" s="39"/>
      <c r="B1910" s="40"/>
      <c r="C1910" s="268" t="s">
        <v>2614</v>
      </c>
      <c r="D1910" s="268" t="s">
        <v>509</v>
      </c>
      <c r="E1910" s="269" t="s">
        <v>2212</v>
      </c>
      <c r="F1910" s="270" t="s">
        <v>2213</v>
      </c>
      <c r="G1910" s="271" t="s">
        <v>355</v>
      </c>
      <c r="H1910" s="272">
        <v>9</v>
      </c>
      <c r="I1910" s="273"/>
      <c r="J1910" s="274">
        <f>ROUND(I1910*H1910,2)</f>
        <v>0</v>
      </c>
      <c r="K1910" s="270" t="s">
        <v>160</v>
      </c>
      <c r="L1910" s="275"/>
      <c r="M1910" s="276" t="s">
        <v>1</v>
      </c>
      <c r="N1910" s="277" t="s">
        <v>43</v>
      </c>
      <c r="O1910" s="92"/>
      <c r="P1910" s="228">
        <f>O1910*H1910</f>
        <v>0</v>
      </c>
      <c r="Q1910" s="228">
        <v>0.0023999999999999998</v>
      </c>
      <c r="R1910" s="228">
        <f>Q1910*H1910</f>
        <v>0.021599999999999998</v>
      </c>
      <c r="S1910" s="228">
        <v>0</v>
      </c>
      <c r="T1910" s="229">
        <f>S1910*H1910</f>
        <v>0</v>
      </c>
      <c r="U1910" s="39"/>
      <c r="V1910" s="39"/>
      <c r="W1910" s="39"/>
      <c r="X1910" s="39"/>
      <c r="Y1910" s="39"/>
      <c r="Z1910" s="39"/>
      <c r="AA1910" s="39"/>
      <c r="AB1910" s="39"/>
      <c r="AC1910" s="39"/>
      <c r="AD1910" s="39"/>
      <c r="AE1910" s="39"/>
      <c r="AR1910" s="230" t="s">
        <v>332</v>
      </c>
      <c r="AT1910" s="230" t="s">
        <v>509</v>
      </c>
      <c r="AU1910" s="230" t="s">
        <v>88</v>
      </c>
      <c r="AY1910" s="18" t="s">
        <v>153</v>
      </c>
      <c r="BE1910" s="231">
        <f>IF(N1910="základní",J1910,0)</f>
        <v>0</v>
      </c>
      <c r="BF1910" s="231">
        <f>IF(N1910="snížená",J1910,0)</f>
        <v>0</v>
      </c>
      <c r="BG1910" s="231">
        <f>IF(N1910="zákl. přenesená",J1910,0)</f>
        <v>0</v>
      </c>
      <c r="BH1910" s="231">
        <f>IF(N1910="sníž. přenesená",J1910,0)</f>
        <v>0</v>
      </c>
      <c r="BI1910" s="231">
        <f>IF(N1910="nulová",J1910,0)</f>
        <v>0</v>
      </c>
      <c r="BJ1910" s="18" t="s">
        <v>86</v>
      </c>
      <c r="BK1910" s="231">
        <f>ROUND(I1910*H1910,2)</f>
        <v>0</v>
      </c>
      <c r="BL1910" s="18" t="s">
        <v>240</v>
      </c>
      <c r="BM1910" s="230" t="s">
        <v>2615</v>
      </c>
    </row>
    <row r="1911" s="2" customFormat="1" ht="16.5" customHeight="1">
      <c r="A1911" s="39"/>
      <c r="B1911" s="40"/>
      <c r="C1911" s="219" t="s">
        <v>2616</v>
      </c>
      <c r="D1911" s="219" t="s">
        <v>156</v>
      </c>
      <c r="E1911" s="220" t="s">
        <v>2617</v>
      </c>
      <c r="F1911" s="221" t="s">
        <v>2618</v>
      </c>
      <c r="G1911" s="222" t="s">
        <v>355</v>
      </c>
      <c r="H1911" s="223">
        <v>3</v>
      </c>
      <c r="I1911" s="224"/>
      <c r="J1911" s="225">
        <f>ROUND(I1911*H1911,2)</f>
        <v>0</v>
      </c>
      <c r="K1911" s="221" t="s">
        <v>160</v>
      </c>
      <c r="L1911" s="45"/>
      <c r="M1911" s="226" t="s">
        <v>1</v>
      </c>
      <c r="N1911" s="227" t="s">
        <v>43</v>
      </c>
      <c r="O1911" s="92"/>
      <c r="P1911" s="228">
        <f>O1911*H1911</f>
        <v>0</v>
      </c>
      <c r="Q1911" s="228">
        <v>0</v>
      </c>
      <c r="R1911" s="228">
        <f>Q1911*H1911</f>
        <v>0</v>
      </c>
      <c r="S1911" s="228">
        <v>0</v>
      </c>
      <c r="T1911" s="229">
        <f>S1911*H1911</f>
        <v>0</v>
      </c>
      <c r="U1911" s="39"/>
      <c r="V1911" s="39"/>
      <c r="W1911" s="39"/>
      <c r="X1911" s="39"/>
      <c r="Y1911" s="39"/>
      <c r="Z1911" s="39"/>
      <c r="AA1911" s="39"/>
      <c r="AB1911" s="39"/>
      <c r="AC1911" s="39"/>
      <c r="AD1911" s="39"/>
      <c r="AE1911" s="39"/>
      <c r="AR1911" s="230" t="s">
        <v>240</v>
      </c>
      <c r="AT1911" s="230" t="s">
        <v>156</v>
      </c>
      <c r="AU1911" s="230" t="s">
        <v>88</v>
      </c>
      <c r="AY1911" s="18" t="s">
        <v>153</v>
      </c>
      <c r="BE1911" s="231">
        <f>IF(N1911="základní",J1911,0)</f>
        <v>0</v>
      </c>
      <c r="BF1911" s="231">
        <f>IF(N1911="snížená",J1911,0)</f>
        <v>0</v>
      </c>
      <c r="BG1911" s="231">
        <f>IF(N1911="zákl. přenesená",J1911,0)</f>
        <v>0</v>
      </c>
      <c r="BH1911" s="231">
        <f>IF(N1911="sníž. přenesená",J1911,0)</f>
        <v>0</v>
      </c>
      <c r="BI1911" s="231">
        <f>IF(N1911="nulová",J1911,0)</f>
        <v>0</v>
      </c>
      <c r="BJ1911" s="18" t="s">
        <v>86</v>
      </c>
      <c r="BK1911" s="231">
        <f>ROUND(I1911*H1911,2)</f>
        <v>0</v>
      </c>
      <c r="BL1911" s="18" t="s">
        <v>240</v>
      </c>
      <c r="BM1911" s="230" t="s">
        <v>2619</v>
      </c>
    </row>
    <row r="1912" s="13" customFormat="1">
      <c r="A1912" s="13"/>
      <c r="B1912" s="232"/>
      <c r="C1912" s="233"/>
      <c r="D1912" s="234" t="s">
        <v>163</v>
      </c>
      <c r="E1912" s="235" t="s">
        <v>1</v>
      </c>
      <c r="F1912" s="236" t="s">
        <v>2620</v>
      </c>
      <c r="G1912" s="233"/>
      <c r="H1912" s="237">
        <v>3</v>
      </c>
      <c r="I1912" s="238"/>
      <c r="J1912" s="233"/>
      <c r="K1912" s="233"/>
      <c r="L1912" s="239"/>
      <c r="M1912" s="240"/>
      <c r="N1912" s="241"/>
      <c r="O1912" s="241"/>
      <c r="P1912" s="241"/>
      <c r="Q1912" s="241"/>
      <c r="R1912" s="241"/>
      <c r="S1912" s="241"/>
      <c r="T1912" s="242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43" t="s">
        <v>163</v>
      </c>
      <c r="AU1912" s="243" t="s">
        <v>88</v>
      </c>
      <c r="AV1912" s="13" t="s">
        <v>88</v>
      </c>
      <c r="AW1912" s="13" t="s">
        <v>35</v>
      </c>
      <c r="AX1912" s="13" t="s">
        <v>86</v>
      </c>
      <c r="AY1912" s="243" t="s">
        <v>153</v>
      </c>
    </row>
    <row r="1913" s="2" customFormat="1" ht="16.5" customHeight="1">
      <c r="A1913" s="39"/>
      <c r="B1913" s="40"/>
      <c r="C1913" s="219" t="s">
        <v>2621</v>
      </c>
      <c r="D1913" s="219" t="s">
        <v>156</v>
      </c>
      <c r="E1913" s="220" t="s">
        <v>2622</v>
      </c>
      <c r="F1913" s="221" t="s">
        <v>2623</v>
      </c>
      <c r="G1913" s="222" t="s">
        <v>355</v>
      </c>
      <c r="H1913" s="223">
        <v>3</v>
      </c>
      <c r="I1913" s="224"/>
      <c r="J1913" s="225">
        <f>ROUND(I1913*H1913,2)</f>
        <v>0</v>
      </c>
      <c r="K1913" s="221" t="s">
        <v>160</v>
      </c>
      <c r="L1913" s="45"/>
      <c r="M1913" s="226" t="s">
        <v>1</v>
      </c>
      <c r="N1913" s="227" t="s">
        <v>43</v>
      </c>
      <c r="O1913" s="92"/>
      <c r="P1913" s="228">
        <f>O1913*H1913</f>
        <v>0</v>
      </c>
      <c r="Q1913" s="228">
        <v>0</v>
      </c>
      <c r="R1913" s="228">
        <f>Q1913*H1913</f>
        <v>0</v>
      </c>
      <c r="S1913" s="228">
        <v>0</v>
      </c>
      <c r="T1913" s="229">
        <f>S1913*H1913</f>
        <v>0</v>
      </c>
      <c r="U1913" s="39"/>
      <c r="V1913" s="39"/>
      <c r="W1913" s="39"/>
      <c r="X1913" s="39"/>
      <c r="Y1913" s="39"/>
      <c r="Z1913" s="39"/>
      <c r="AA1913" s="39"/>
      <c r="AB1913" s="39"/>
      <c r="AC1913" s="39"/>
      <c r="AD1913" s="39"/>
      <c r="AE1913" s="39"/>
      <c r="AR1913" s="230" t="s">
        <v>240</v>
      </c>
      <c r="AT1913" s="230" t="s">
        <v>156</v>
      </c>
      <c r="AU1913" s="230" t="s">
        <v>88</v>
      </c>
      <c r="AY1913" s="18" t="s">
        <v>153</v>
      </c>
      <c r="BE1913" s="231">
        <f>IF(N1913="základní",J1913,0)</f>
        <v>0</v>
      </c>
      <c r="BF1913" s="231">
        <f>IF(N1913="snížená",J1913,0)</f>
        <v>0</v>
      </c>
      <c r="BG1913" s="231">
        <f>IF(N1913="zákl. přenesená",J1913,0)</f>
        <v>0</v>
      </c>
      <c r="BH1913" s="231">
        <f>IF(N1913="sníž. přenesená",J1913,0)</f>
        <v>0</v>
      </c>
      <c r="BI1913" s="231">
        <f>IF(N1913="nulová",J1913,0)</f>
        <v>0</v>
      </c>
      <c r="BJ1913" s="18" t="s">
        <v>86</v>
      </c>
      <c r="BK1913" s="231">
        <f>ROUND(I1913*H1913,2)</f>
        <v>0</v>
      </c>
      <c r="BL1913" s="18" t="s">
        <v>240</v>
      </c>
      <c r="BM1913" s="230" t="s">
        <v>2624</v>
      </c>
    </row>
    <row r="1914" s="13" customFormat="1">
      <c r="A1914" s="13"/>
      <c r="B1914" s="232"/>
      <c r="C1914" s="233"/>
      <c r="D1914" s="234" t="s">
        <v>163</v>
      </c>
      <c r="E1914" s="235" t="s">
        <v>1</v>
      </c>
      <c r="F1914" s="236" t="s">
        <v>173</v>
      </c>
      <c r="G1914" s="233"/>
      <c r="H1914" s="237">
        <v>3</v>
      </c>
      <c r="I1914" s="238"/>
      <c r="J1914" s="233"/>
      <c r="K1914" s="233"/>
      <c r="L1914" s="239"/>
      <c r="M1914" s="240"/>
      <c r="N1914" s="241"/>
      <c r="O1914" s="241"/>
      <c r="P1914" s="241"/>
      <c r="Q1914" s="241"/>
      <c r="R1914" s="241"/>
      <c r="S1914" s="241"/>
      <c r="T1914" s="242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3" t="s">
        <v>163</v>
      </c>
      <c r="AU1914" s="243" t="s">
        <v>88</v>
      </c>
      <c r="AV1914" s="13" t="s">
        <v>88</v>
      </c>
      <c r="AW1914" s="13" t="s">
        <v>35</v>
      </c>
      <c r="AX1914" s="13" t="s">
        <v>86</v>
      </c>
      <c r="AY1914" s="243" t="s">
        <v>153</v>
      </c>
    </row>
    <row r="1915" s="2" customFormat="1" ht="16.5" customHeight="1">
      <c r="A1915" s="39"/>
      <c r="B1915" s="40"/>
      <c r="C1915" s="268" t="s">
        <v>2625</v>
      </c>
      <c r="D1915" s="268" t="s">
        <v>509</v>
      </c>
      <c r="E1915" s="269" t="s">
        <v>2626</v>
      </c>
      <c r="F1915" s="270" t="s">
        <v>2627</v>
      </c>
      <c r="G1915" s="271" t="s">
        <v>355</v>
      </c>
      <c r="H1915" s="272">
        <v>6</v>
      </c>
      <c r="I1915" s="273"/>
      <c r="J1915" s="274">
        <f>ROUND(I1915*H1915,2)</f>
        <v>0</v>
      </c>
      <c r="K1915" s="270" t="s">
        <v>160</v>
      </c>
      <c r="L1915" s="275"/>
      <c r="M1915" s="276" t="s">
        <v>1</v>
      </c>
      <c r="N1915" s="277" t="s">
        <v>43</v>
      </c>
      <c r="O1915" s="92"/>
      <c r="P1915" s="228">
        <f>O1915*H1915</f>
        <v>0</v>
      </c>
      <c r="Q1915" s="228">
        <v>0.0022000000000000001</v>
      </c>
      <c r="R1915" s="228">
        <f>Q1915*H1915</f>
        <v>0.0132</v>
      </c>
      <c r="S1915" s="228">
        <v>0</v>
      </c>
      <c r="T1915" s="229">
        <f>S1915*H1915</f>
        <v>0</v>
      </c>
      <c r="U1915" s="39"/>
      <c r="V1915" s="39"/>
      <c r="W1915" s="39"/>
      <c r="X1915" s="39"/>
      <c r="Y1915" s="39"/>
      <c r="Z1915" s="39"/>
      <c r="AA1915" s="39"/>
      <c r="AB1915" s="39"/>
      <c r="AC1915" s="39"/>
      <c r="AD1915" s="39"/>
      <c r="AE1915" s="39"/>
      <c r="AR1915" s="230" t="s">
        <v>332</v>
      </c>
      <c r="AT1915" s="230" t="s">
        <v>509</v>
      </c>
      <c r="AU1915" s="230" t="s">
        <v>88</v>
      </c>
      <c r="AY1915" s="18" t="s">
        <v>153</v>
      </c>
      <c r="BE1915" s="231">
        <f>IF(N1915="základní",J1915,0)</f>
        <v>0</v>
      </c>
      <c r="BF1915" s="231">
        <f>IF(N1915="snížená",J1915,0)</f>
        <v>0</v>
      </c>
      <c r="BG1915" s="231">
        <f>IF(N1915="zákl. přenesená",J1915,0)</f>
        <v>0</v>
      </c>
      <c r="BH1915" s="231">
        <f>IF(N1915="sníž. přenesená",J1915,0)</f>
        <v>0</v>
      </c>
      <c r="BI1915" s="231">
        <f>IF(N1915="nulová",J1915,0)</f>
        <v>0</v>
      </c>
      <c r="BJ1915" s="18" t="s">
        <v>86</v>
      </c>
      <c r="BK1915" s="231">
        <f>ROUND(I1915*H1915,2)</f>
        <v>0</v>
      </c>
      <c r="BL1915" s="18" t="s">
        <v>240</v>
      </c>
      <c r="BM1915" s="230" t="s">
        <v>2628</v>
      </c>
    </row>
    <row r="1916" s="2" customFormat="1" ht="16.5" customHeight="1">
      <c r="A1916" s="39"/>
      <c r="B1916" s="40"/>
      <c r="C1916" s="219" t="s">
        <v>2629</v>
      </c>
      <c r="D1916" s="219" t="s">
        <v>156</v>
      </c>
      <c r="E1916" s="220" t="s">
        <v>2216</v>
      </c>
      <c r="F1916" s="221" t="s">
        <v>2217</v>
      </c>
      <c r="G1916" s="222" t="s">
        <v>355</v>
      </c>
      <c r="H1916" s="223">
        <v>6</v>
      </c>
      <c r="I1916" s="224"/>
      <c r="J1916" s="225">
        <f>ROUND(I1916*H1916,2)</f>
        <v>0</v>
      </c>
      <c r="K1916" s="221" t="s">
        <v>160</v>
      </c>
      <c r="L1916" s="45"/>
      <c r="M1916" s="226" t="s">
        <v>1</v>
      </c>
      <c r="N1916" s="227" t="s">
        <v>43</v>
      </c>
      <c r="O1916" s="92"/>
      <c r="P1916" s="228">
        <f>O1916*H1916</f>
        <v>0</v>
      </c>
      <c r="Q1916" s="228">
        <v>0</v>
      </c>
      <c r="R1916" s="228">
        <f>Q1916*H1916</f>
        <v>0</v>
      </c>
      <c r="S1916" s="228">
        <v>0</v>
      </c>
      <c r="T1916" s="229">
        <f>S1916*H1916</f>
        <v>0</v>
      </c>
      <c r="U1916" s="39"/>
      <c r="V1916" s="39"/>
      <c r="W1916" s="39"/>
      <c r="X1916" s="39"/>
      <c r="Y1916" s="39"/>
      <c r="Z1916" s="39"/>
      <c r="AA1916" s="39"/>
      <c r="AB1916" s="39"/>
      <c r="AC1916" s="39"/>
      <c r="AD1916" s="39"/>
      <c r="AE1916" s="39"/>
      <c r="AR1916" s="230" t="s">
        <v>240</v>
      </c>
      <c r="AT1916" s="230" t="s">
        <v>156</v>
      </c>
      <c r="AU1916" s="230" t="s">
        <v>88</v>
      </c>
      <c r="AY1916" s="18" t="s">
        <v>153</v>
      </c>
      <c r="BE1916" s="231">
        <f>IF(N1916="základní",J1916,0)</f>
        <v>0</v>
      </c>
      <c r="BF1916" s="231">
        <f>IF(N1916="snížená",J1916,0)</f>
        <v>0</v>
      </c>
      <c r="BG1916" s="231">
        <f>IF(N1916="zákl. přenesená",J1916,0)</f>
        <v>0</v>
      </c>
      <c r="BH1916" s="231">
        <f>IF(N1916="sníž. přenesená",J1916,0)</f>
        <v>0</v>
      </c>
      <c r="BI1916" s="231">
        <f>IF(N1916="nulová",J1916,0)</f>
        <v>0</v>
      </c>
      <c r="BJ1916" s="18" t="s">
        <v>86</v>
      </c>
      <c r="BK1916" s="231">
        <f>ROUND(I1916*H1916,2)</f>
        <v>0</v>
      </c>
      <c r="BL1916" s="18" t="s">
        <v>240</v>
      </c>
      <c r="BM1916" s="230" t="s">
        <v>2630</v>
      </c>
    </row>
    <row r="1917" s="2" customFormat="1" ht="16.5" customHeight="1">
      <c r="A1917" s="39"/>
      <c r="B1917" s="40"/>
      <c r="C1917" s="268" t="s">
        <v>2631</v>
      </c>
      <c r="D1917" s="268" t="s">
        <v>509</v>
      </c>
      <c r="E1917" s="269" t="s">
        <v>2221</v>
      </c>
      <c r="F1917" s="270" t="s">
        <v>2222</v>
      </c>
      <c r="G1917" s="271" t="s">
        <v>355</v>
      </c>
      <c r="H1917" s="272">
        <v>6</v>
      </c>
      <c r="I1917" s="273"/>
      <c r="J1917" s="274">
        <f>ROUND(I1917*H1917,2)</f>
        <v>0</v>
      </c>
      <c r="K1917" s="270" t="s">
        <v>1</v>
      </c>
      <c r="L1917" s="275"/>
      <c r="M1917" s="276" t="s">
        <v>1</v>
      </c>
      <c r="N1917" s="277" t="s">
        <v>43</v>
      </c>
      <c r="O1917" s="92"/>
      <c r="P1917" s="228">
        <f>O1917*H1917</f>
        <v>0</v>
      </c>
      <c r="Q1917" s="228">
        <v>0.00014999999999999999</v>
      </c>
      <c r="R1917" s="228">
        <f>Q1917*H1917</f>
        <v>0.00089999999999999998</v>
      </c>
      <c r="S1917" s="228">
        <v>0</v>
      </c>
      <c r="T1917" s="229">
        <f>S1917*H1917</f>
        <v>0</v>
      </c>
      <c r="U1917" s="39"/>
      <c r="V1917" s="39"/>
      <c r="W1917" s="39"/>
      <c r="X1917" s="39"/>
      <c r="Y1917" s="39"/>
      <c r="Z1917" s="39"/>
      <c r="AA1917" s="39"/>
      <c r="AB1917" s="39"/>
      <c r="AC1917" s="39"/>
      <c r="AD1917" s="39"/>
      <c r="AE1917" s="39"/>
      <c r="AR1917" s="230" t="s">
        <v>332</v>
      </c>
      <c r="AT1917" s="230" t="s">
        <v>509</v>
      </c>
      <c r="AU1917" s="230" t="s">
        <v>88</v>
      </c>
      <c r="AY1917" s="18" t="s">
        <v>153</v>
      </c>
      <c r="BE1917" s="231">
        <f>IF(N1917="základní",J1917,0)</f>
        <v>0</v>
      </c>
      <c r="BF1917" s="231">
        <f>IF(N1917="snížená",J1917,0)</f>
        <v>0</v>
      </c>
      <c r="BG1917" s="231">
        <f>IF(N1917="zákl. přenesená",J1917,0)</f>
        <v>0</v>
      </c>
      <c r="BH1917" s="231">
        <f>IF(N1917="sníž. přenesená",J1917,0)</f>
        <v>0</v>
      </c>
      <c r="BI1917" s="231">
        <f>IF(N1917="nulová",J1917,0)</f>
        <v>0</v>
      </c>
      <c r="BJ1917" s="18" t="s">
        <v>86</v>
      </c>
      <c r="BK1917" s="231">
        <f>ROUND(I1917*H1917,2)</f>
        <v>0</v>
      </c>
      <c r="BL1917" s="18" t="s">
        <v>240</v>
      </c>
      <c r="BM1917" s="230" t="s">
        <v>2632</v>
      </c>
    </row>
    <row r="1918" s="2" customFormat="1" ht="24.15" customHeight="1">
      <c r="A1918" s="39"/>
      <c r="B1918" s="40"/>
      <c r="C1918" s="219" t="s">
        <v>2633</v>
      </c>
      <c r="D1918" s="219" t="s">
        <v>156</v>
      </c>
      <c r="E1918" s="220" t="s">
        <v>2634</v>
      </c>
      <c r="F1918" s="221" t="s">
        <v>2635</v>
      </c>
      <c r="G1918" s="222" t="s">
        <v>170</v>
      </c>
      <c r="H1918" s="223">
        <v>3.9199999999999999</v>
      </c>
      <c r="I1918" s="224"/>
      <c r="J1918" s="225">
        <f>ROUND(I1918*H1918,2)</f>
        <v>0</v>
      </c>
      <c r="K1918" s="221" t="s">
        <v>160</v>
      </c>
      <c r="L1918" s="45"/>
      <c r="M1918" s="226" t="s">
        <v>1</v>
      </c>
      <c r="N1918" s="227" t="s">
        <v>43</v>
      </c>
      <c r="O1918" s="92"/>
      <c r="P1918" s="228">
        <f>O1918*H1918</f>
        <v>0</v>
      </c>
      <c r="Q1918" s="228">
        <v>0.00036999999999999999</v>
      </c>
      <c r="R1918" s="228">
        <f>Q1918*H1918</f>
        <v>0.0014503999999999999</v>
      </c>
      <c r="S1918" s="228">
        <v>0</v>
      </c>
      <c r="T1918" s="229">
        <f>S1918*H1918</f>
        <v>0</v>
      </c>
      <c r="U1918" s="39"/>
      <c r="V1918" s="39"/>
      <c r="W1918" s="39"/>
      <c r="X1918" s="39"/>
      <c r="Y1918" s="39"/>
      <c r="Z1918" s="39"/>
      <c r="AA1918" s="39"/>
      <c r="AB1918" s="39"/>
      <c r="AC1918" s="39"/>
      <c r="AD1918" s="39"/>
      <c r="AE1918" s="39"/>
      <c r="AR1918" s="230" t="s">
        <v>240</v>
      </c>
      <c r="AT1918" s="230" t="s">
        <v>156</v>
      </c>
      <c r="AU1918" s="230" t="s">
        <v>88</v>
      </c>
      <c r="AY1918" s="18" t="s">
        <v>153</v>
      </c>
      <c r="BE1918" s="231">
        <f>IF(N1918="základní",J1918,0)</f>
        <v>0</v>
      </c>
      <c r="BF1918" s="231">
        <f>IF(N1918="snížená",J1918,0)</f>
        <v>0</v>
      </c>
      <c r="BG1918" s="231">
        <f>IF(N1918="zákl. přenesená",J1918,0)</f>
        <v>0</v>
      </c>
      <c r="BH1918" s="231">
        <f>IF(N1918="sníž. přenesená",J1918,0)</f>
        <v>0</v>
      </c>
      <c r="BI1918" s="231">
        <f>IF(N1918="nulová",J1918,0)</f>
        <v>0</v>
      </c>
      <c r="BJ1918" s="18" t="s">
        <v>86</v>
      </c>
      <c r="BK1918" s="231">
        <f>ROUND(I1918*H1918,2)</f>
        <v>0</v>
      </c>
      <c r="BL1918" s="18" t="s">
        <v>240</v>
      </c>
      <c r="BM1918" s="230" t="s">
        <v>2636</v>
      </c>
    </row>
    <row r="1919" s="13" customFormat="1">
      <c r="A1919" s="13"/>
      <c r="B1919" s="232"/>
      <c r="C1919" s="233"/>
      <c r="D1919" s="234" t="s">
        <v>163</v>
      </c>
      <c r="E1919" s="235" t="s">
        <v>1</v>
      </c>
      <c r="F1919" s="236" t="s">
        <v>2637</v>
      </c>
      <c r="G1919" s="233"/>
      <c r="H1919" s="237">
        <v>3.9199999999999999</v>
      </c>
      <c r="I1919" s="238"/>
      <c r="J1919" s="233"/>
      <c r="K1919" s="233"/>
      <c r="L1919" s="239"/>
      <c r="M1919" s="240"/>
      <c r="N1919" s="241"/>
      <c r="O1919" s="241"/>
      <c r="P1919" s="241"/>
      <c r="Q1919" s="241"/>
      <c r="R1919" s="241"/>
      <c r="S1919" s="241"/>
      <c r="T1919" s="242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43" t="s">
        <v>163</v>
      </c>
      <c r="AU1919" s="243" t="s">
        <v>88</v>
      </c>
      <c r="AV1919" s="13" t="s">
        <v>88</v>
      </c>
      <c r="AW1919" s="13" t="s">
        <v>35</v>
      </c>
      <c r="AX1919" s="13" t="s">
        <v>86</v>
      </c>
      <c r="AY1919" s="243" t="s">
        <v>153</v>
      </c>
    </row>
    <row r="1920" s="2" customFormat="1" ht="16.5" customHeight="1">
      <c r="A1920" s="39"/>
      <c r="B1920" s="40"/>
      <c r="C1920" s="268" t="s">
        <v>2638</v>
      </c>
      <c r="D1920" s="268" t="s">
        <v>509</v>
      </c>
      <c r="E1920" s="269" t="s">
        <v>2639</v>
      </c>
      <c r="F1920" s="270" t="s">
        <v>2640</v>
      </c>
      <c r="G1920" s="271" t="s">
        <v>170</v>
      </c>
      <c r="H1920" s="272">
        <v>3.9199999999999999</v>
      </c>
      <c r="I1920" s="273"/>
      <c r="J1920" s="274">
        <f>ROUND(I1920*H1920,2)</f>
        <v>0</v>
      </c>
      <c r="K1920" s="270" t="s">
        <v>1</v>
      </c>
      <c r="L1920" s="275"/>
      <c r="M1920" s="276" t="s">
        <v>1</v>
      </c>
      <c r="N1920" s="277" t="s">
        <v>43</v>
      </c>
      <c r="O1920" s="92"/>
      <c r="P1920" s="228">
        <f>O1920*H1920</f>
        <v>0</v>
      </c>
      <c r="Q1920" s="228">
        <v>0.015970000000000002</v>
      </c>
      <c r="R1920" s="228">
        <f>Q1920*H1920</f>
        <v>0.062602400000000002</v>
      </c>
      <c r="S1920" s="228">
        <v>0</v>
      </c>
      <c r="T1920" s="229">
        <f>S1920*H1920</f>
        <v>0</v>
      </c>
      <c r="U1920" s="39"/>
      <c r="V1920" s="39"/>
      <c r="W1920" s="39"/>
      <c r="X1920" s="39"/>
      <c r="Y1920" s="39"/>
      <c r="Z1920" s="39"/>
      <c r="AA1920" s="39"/>
      <c r="AB1920" s="39"/>
      <c r="AC1920" s="39"/>
      <c r="AD1920" s="39"/>
      <c r="AE1920" s="39"/>
      <c r="AR1920" s="230" t="s">
        <v>332</v>
      </c>
      <c r="AT1920" s="230" t="s">
        <v>509</v>
      </c>
      <c r="AU1920" s="230" t="s">
        <v>88</v>
      </c>
      <c r="AY1920" s="18" t="s">
        <v>153</v>
      </c>
      <c r="BE1920" s="231">
        <f>IF(N1920="základní",J1920,0)</f>
        <v>0</v>
      </c>
      <c r="BF1920" s="231">
        <f>IF(N1920="snížená",J1920,0)</f>
        <v>0</v>
      </c>
      <c r="BG1920" s="231">
        <f>IF(N1920="zákl. přenesená",J1920,0)</f>
        <v>0</v>
      </c>
      <c r="BH1920" s="231">
        <f>IF(N1920="sníž. přenesená",J1920,0)</f>
        <v>0</v>
      </c>
      <c r="BI1920" s="231">
        <f>IF(N1920="nulová",J1920,0)</f>
        <v>0</v>
      </c>
      <c r="BJ1920" s="18" t="s">
        <v>86</v>
      </c>
      <c r="BK1920" s="231">
        <f>ROUND(I1920*H1920,2)</f>
        <v>0</v>
      </c>
      <c r="BL1920" s="18" t="s">
        <v>240</v>
      </c>
      <c r="BM1920" s="230" t="s">
        <v>2641</v>
      </c>
    </row>
    <row r="1921" s="15" customFormat="1">
      <c r="A1921" s="15"/>
      <c r="B1921" s="258"/>
      <c r="C1921" s="259"/>
      <c r="D1921" s="234" t="s">
        <v>163</v>
      </c>
      <c r="E1921" s="260" t="s">
        <v>1</v>
      </c>
      <c r="F1921" s="261" t="s">
        <v>2642</v>
      </c>
      <c r="G1921" s="259"/>
      <c r="H1921" s="260" t="s">
        <v>1</v>
      </c>
      <c r="I1921" s="262"/>
      <c r="J1921" s="259"/>
      <c r="K1921" s="259"/>
      <c r="L1921" s="263"/>
      <c r="M1921" s="264"/>
      <c r="N1921" s="265"/>
      <c r="O1921" s="265"/>
      <c r="P1921" s="265"/>
      <c r="Q1921" s="265"/>
      <c r="R1921" s="265"/>
      <c r="S1921" s="265"/>
      <c r="T1921" s="266"/>
      <c r="U1921" s="15"/>
      <c r="V1921" s="15"/>
      <c r="W1921" s="15"/>
      <c r="X1921" s="15"/>
      <c r="Y1921" s="15"/>
      <c r="Z1921" s="15"/>
      <c r="AA1921" s="15"/>
      <c r="AB1921" s="15"/>
      <c r="AC1921" s="15"/>
      <c r="AD1921" s="15"/>
      <c r="AE1921" s="15"/>
      <c r="AT1921" s="267" t="s">
        <v>163</v>
      </c>
      <c r="AU1921" s="267" t="s">
        <v>88</v>
      </c>
      <c r="AV1921" s="15" t="s">
        <v>86</v>
      </c>
      <c r="AW1921" s="15" t="s">
        <v>35</v>
      </c>
      <c r="AX1921" s="15" t="s">
        <v>78</v>
      </c>
      <c r="AY1921" s="267" t="s">
        <v>153</v>
      </c>
    </row>
    <row r="1922" s="15" customFormat="1">
      <c r="A1922" s="15"/>
      <c r="B1922" s="258"/>
      <c r="C1922" s="259"/>
      <c r="D1922" s="234" t="s">
        <v>163</v>
      </c>
      <c r="E1922" s="260" t="s">
        <v>1</v>
      </c>
      <c r="F1922" s="261" t="s">
        <v>2643</v>
      </c>
      <c r="G1922" s="259"/>
      <c r="H1922" s="260" t="s">
        <v>1</v>
      </c>
      <c r="I1922" s="262"/>
      <c r="J1922" s="259"/>
      <c r="K1922" s="259"/>
      <c r="L1922" s="263"/>
      <c r="M1922" s="264"/>
      <c r="N1922" s="265"/>
      <c r="O1922" s="265"/>
      <c r="P1922" s="265"/>
      <c r="Q1922" s="265"/>
      <c r="R1922" s="265"/>
      <c r="S1922" s="265"/>
      <c r="T1922" s="266"/>
      <c r="U1922" s="15"/>
      <c r="V1922" s="15"/>
      <c r="W1922" s="15"/>
      <c r="X1922" s="15"/>
      <c r="Y1922" s="15"/>
      <c r="Z1922" s="15"/>
      <c r="AA1922" s="15"/>
      <c r="AB1922" s="15"/>
      <c r="AC1922" s="15"/>
      <c r="AD1922" s="15"/>
      <c r="AE1922" s="15"/>
      <c r="AT1922" s="267" t="s">
        <v>163</v>
      </c>
      <c r="AU1922" s="267" t="s">
        <v>88</v>
      </c>
      <c r="AV1922" s="15" t="s">
        <v>86</v>
      </c>
      <c r="AW1922" s="15" t="s">
        <v>35</v>
      </c>
      <c r="AX1922" s="15" t="s">
        <v>78</v>
      </c>
      <c r="AY1922" s="267" t="s">
        <v>153</v>
      </c>
    </row>
    <row r="1923" s="15" customFormat="1">
      <c r="A1923" s="15"/>
      <c r="B1923" s="258"/>
      <c r="C1923" s="259"/>
      <c r="D1923" s="234" t="s">
        <v>163</v>
      </c>
      <c r="E1923" s="260" t="s">
        <v>1</v>
      </c>
      <c r="F1923" s="261" t="s">
        <v>2396</v>
      </c>
      <c r="G1923" s="259"/>
      <c r="H1923" s="260" t="s">
        <v>1</v>
      </c>
      <c r="I1923" s="262"/>
      <c r="J1923" s="259"/>
      <c r="K1923" s="259"/>
      <c r="L1923" s="263"/>
      <c r="M1923" s="264"/>
      <c r="N1923" s="265"/>
      <c r="O1923" s="265"/>
      <c r="P1923" s="265"/>
      <c r="Q1923" s="265"/>
      <c r="R1923" s="265"/>
      <c r="S1923" s="265"/>
      <c r="T1923" s="266"/>
      <c r="U1923" s="15"/>
      <c r="V1923" s="15"/>
      <c r="W1923" s="15"/>
      <c r="X1923" s="15"/>
      <c r="Y1923" s="15"/>
      <c r="Z1923" s="15"/>
      <c r="AA1923" s="15"/>
      <c r="AB1923" s="15"/>
      <c r="AC1923" s="15"/>
      <c r="AD1923" s="15"/>
      <c r="AE1923" s="15"/>
      <c r="AT1923" s="267" t="s">
        <v>163</v>
      </c>
      <c r="AU1923" s="267" t="s">
        <v>88</v>
      </c>
      <c r="AV1923" s="15" t="s">
        <v>86</v>
      </c>
      <c r="AW1923" s="15" t="s">
        <v>35</v>
      </c>
      <c r="AX1923" s="15" t="s">
        <v>78</v>
      </c>
      <c r="AY1923" s="267" t="s">
        <v>153</v>
      </c>
    </row>
    <row r="1924" s="13" customFormat="1">
      <c r="A1924" s="13"/>
      <c r="B1924" s="232"/>
      <c r="C1924" s="233"/>
      <c r="D1924" s="234" t="s">
        <v>163</v>
      </c>
      <c r="E1924" s="235" t="s">
        <v>1</v>
      </c>
      <c r="F1924" s="236" t="s">
        <v>2644</v>
      </c>
      <c r="G1924" s="233"/>
      <c r="H1924" s="237">
        <v>3.9199999999999999</v>
      </c>
      <c r="I1924" s="238"/>
      <c r="J1924" s="233"/>
      <c r="K1924" s="233"/>
      <c r="L1924" s="239"/>
      <c r="M1924" s="240"/>
      <c r="N1924" s="241"/>
      <c r="O1924" s="241"/>
      <c r="P1924" s="241"/>
      <c r="Q1924" s="241"/>
      <c r="R1924" s="241"/>
      <c r="S1924" s="241"/>
      <c r="T1924" s="242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43" t="s">
        <v>163</v>
      </c>
      <c r="AU1924" s="243" t="s">
        <v>88</v>
      </c>
      <c r="AV1924" s="13" t="s">
        <v>88</v>
      </c>
      <c r="AW1924" s="13" t="s">
        <v>35</v>
      </c>
      <c r="AX1924" s="13" t="s">
        <v>78</v>
      </c>
      <c r="AY1924" s="243" t="s">
        <v>153</v>
      </c>
    </row>
    <row r="1925" s="14" customFormat="1">
      <c r="A1925" s="14"/>
      <c r="B1925" s="244"/>
      <c r="C1925" s="245"/>
      <c r="D1925" s="234" t="s">
        <v>163</v>
      </c>
      <c r="E1925" s="246" t="s">
        <v>1</v>
      </c>
      <c r="F1925" s="247" t="s">
        <v>167</v>
      </c>
      <c r="G1925" s="245"/>
      <c r="H1925" s="248">
        <v>3.9199999999999999</v>
      </c>
      <c r="I1925" s="249"/>
      <c r="J1925" s="245"/>
      <c r="K1925" s="245"/>
      <c r="L1925" s="250"/>
      <c r="M1925" s="251"/>
      <c r="N1925" s="252"/>
      <c r="O1925" s="252"/>
      <c r="P1925" s="252"/>
      <c r="Q1925" s="252"/>
      <c r="R1925" s="252"/>
      <c r="S1925" s="252"/>
      <c r="T1925" s="253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4" t="s">
        <v>163</v>
      </c>
      <c r="AU1925" s="254" t="s">
        <v>88</v>
      </c>
      <c r="AV1925" s="14" t="s">
        <v>161</v>
      </c>
      <c r="AW1925" s="14" t="s">
        <v>35</v>
      </c>
      <c r="AX1925" s="14" t="s">
        <v>86</v>
      </c>
      <c r="AY1925" s="254" t="s">
        <v>153</v>
      </c>
    </row>
    <row r="1926" s="2" customFormat="1" ht="24.15" customHeight="1">
      <c r="A1926" s="39"/>
      <c r="B1926" s="40"/>
      <c r="C1926" s="219" t="s">
        <v>2645</v>
      </c>
      <c r="D1926" s="219" t="s">
        <v>156</v>
      </c>
      <c r="E1926" s="220" t="s">
        <v>2646</v>
      </c>
      <c r="F1926" s="221" t="s">
        <v>2647</v>
      </c>
      <c r="G1926" s="222" t="s">
        <v>170</v>
      </c>
      <c r="H1926" s="223">
        <v>245.18600000000001</v>
      </c>
      <c r="I1926" s="224"/>
      <c r="J1926" s="225">
        <f>ROUND(I1926*H1926,2)</f>
        <v>0</v>
      </c>
      <c r="K1926" s="221" t="s">
        <v>1</v>
      </c>
      <c r="L1926" s="45"/>
      <c r="M1926" s="226" t="s">
        <v>1</v>
      </c>
      <c r="N1926" s="227" t="s">
        <v>43</v>
      </c>
      <c r="O1926" s="92"/>
      <c r="P1926" s="228">
        <f>O1926*H1926</f>
        <v>0</v>
      </c>
      <c r="Q1926" s="228">
        <v>0</v>
      </c>
      <c r="R1926" s="228">
        <f>Q1926*H1926</f>
        <v>0</v>
      </c>
      <c r="S1926" s="228">
        <v>0</v>
      </c>
      <c r="T1926" s="229">
        <f>S1926*H1926</f>
        <v>0</v>
      </c>
      <c r="U1926" s="39"/>
      <c r="V1926" s="39"/>
      <c r="W1926" s="39"/>
      <c r="X1926" s="39"/>
      <c r="Y1926" s="39"/>
      <c r="Z1926" s="39"/>
      <c r="AA1926" s="39"/>
      <c r="AB1926" s="39"/>
      <c r="AC1926" s="39"/>
      <c r="AD1926" s="39"/>
      <c r="AE1926" s="39"/>
      <c r="AR1926" s="230" t="s">
        <v>240</v>
      </c>
      <c r="AT1926" s="230" t="s">
        <v>156</v>
      </c>
      <c r="AU1926" s="230" t="s">
        <v>88</v>
      </c>
      <c r="AY1926" s="18" t="s">
        <v>153</v>
      </c>
      <c r="BE1926" s="231">
        <f>IF(N1926="základní",J1926,0)</f>
        <v>0</v>
      </c>
      <c r="BF1926" s="231">
        <f>IF(N1926="snížená",J1926,0)</f>
        <v>0</v>
      </c>
      <c r="BG1926" s="231">
        <f>IF(N1926="zákl. přenesená",J1926,0)</f>
        <v>0</v>
      </c>
      <c r="BH1926" s="231">
        <f>IF(N1926="sníž. přenesená",J1926,0)</f>
        <v>0</v>
      </c>
      <c r="BI1926" s="231">
        <f>IF(N1926="nulová",J1926,0)</f>
        <v>0</v>
      </c>
      <c r="BJ1926" s="18" t="s">
        <v>86</v>
      </c>
      <c r="BK1926" s="231">
        <f>ROUND(I1926*H1926,2)</f>
        <v>0</v>
      </c>
      <c r="BL1926" s="18" t="s">
        <v>240</v>
      </c>
      <c r="BM1926" s="230" t="s">
        <v>2648</v>
      </c>
    </row>
    <row r="1927" s="15" customFormat="1">
      <c r="A1927" s="15"/>
      <c r="B1927" s="258"/>
      <c r="C1927" s="259"/>
      <c r="D1927" s="234" t="s">
        <v>163</v>
      </c>
      <c r="E1927" s="260" t="s">
        <v>1</v>
      </c>
      <c r="F1927" s="261" t="s">
        <v>2649</v>
      </c>
      <c r="G1927" s="259"/>
      <c r="H1927" s="260" t="s">
        <v>1</v>
      </c>
      <c r="I1927" s="262"/>
      <c r="J1927" s="259"/>
      <c r="K1927" s="259"/>
      <c r="L1927" s="263"/>
      <c r="M1927" s="264"/>
      <c r="N1927" s="265"/>
      <c r="O1927" s="265"/>
      <c r="P1927" s="265"/>
      <c r="Q1927" s="265"/>
      <c r="R1927" s="265"/>
      <c r="S1927" s="265"/>
      <c r="T1927" s="266"/>
      <c r="U1927" s="15"/>
      <c r="V1927" s="15"/>
      <c r="W1927" s="15"/>
      <c r="X1927" s="15"/>
      <c r="Y1927" s="15"/>
      <c r="Z1927" s="15"/>
      <c r="AA1927" s="15"/>
      <c r="AB1927" s="15"/>
      <c r="AC1927" s="15"/>
      <c r="AD1927" s="15"/>
      <c r="AE1927" s="15"/>
      <c r="AT1927" s="267" t="s">
        <v>163</v>
      </c>
      <c r="AU1927" s="267" t="s">
        <v>88</v>
      </c>
      <c r="AV1927" s="15" t="s">
        <v>86</v>
      </c>
      <c r="AW1927" s="15" t="s">
        <v>35</v>
      </c>
      <c r="AX1927" s="15" t="s">
        <v>78</v>
      </c>
      <c r="AY1927" s="267" t="s">
        <v>153</v>
      </c>
    </row>
    <row r="1928" s="15" customFormat="1">
      <c r="A1928" s="15"/>
      <c r="B1928" s="258"/>
      <c r="C1928" s="259"/>
      <c r="D1928" s="234" t="s">
        <v>163</v>
      </c>
      <c r="E1928" s="260" t="s">
        <v>1</v>
      </c>
      <c r="F1928" s="261" t="s">
        <v>2650</v>
      </c>
      <c r="G1928" s="259"/>
      <c r="H1928" s="260" t="s">
        <v>1</v>
      </c>
      <c r="I1928" s="262"/>
      <c r="J1928" s="259"/>
      <c r="K1928" s="259"/>
      <c r="L1928" s="263"/>
      <c r="M1928" s="264"/>
      <c r="N1928" s="265"/>
      <c r="O1928" s="265"/>
      <c r="P1928" s="265"/>
      <c r="Q1928" s="265"/>
      <c r="R1928" s="265"/>
      <c r="S1928" s="265"/>
      <c r="T1928" s="266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67" t="s">
        <v>163</v>
      </c>
      <c r="AU1928" s="267" t="s">
        <v>88</v>
      </c>
      <c r="AV1928" s="15" t="s">
        <v>86</v>
      </c>
      <c r="AW1928" s="15" t="s">
        <v>35</v>
      </c>
      <c r="AX1928" s="15" t="s">
        <v>78</v>
      </c>
      <c r="AY1928" s="267" t="s">
        <v>153</v>
      </c>
    </row>
    <row r="1929" s="15" customFormat="1">
      <c r="A1929" s="15"/>
      <c r="B1929" s="258"/>
      <c r="C1929" s="259"/>
      <c r="D1929" s="234" t="s">
        <v>163</v>
      </c>
      <c r="E1929" s="260" t="s">
        <v>1</v>
      </c>
      <c r="F1929" s="261" t="s">
        <v>2651</v>
      </c>
      <c r="G1929" s="259"/>
      <c r="H1929" s="260" t="s">
        <v>1</v>
      </c>
      <c r="I1929" s="262"/>
      <c r="J1929" s="259"/>
      <c r="K1929" s="259"/>
      <c r="L1929" s="263"/>
      <c r="M1929" s="264"/>
      <c r="N1929" s="265"/>
      <c r="O1929" s="265"/>
      <c r="P1929" s="265"/>
      <c r="Q1929" s="265"/>
      <c r="R1929" s="265"/>
      <c r="S1929" s="265"/>
      <c r="T1929" s="266"/>
      <c r="U1929" s="15"/>
      <c r="V1929" s="15"/>
      <c r="W1929" s="15"/>
      <c r="X1929" s="15"/>
      <c r="Y1929" s="15"/>
      <c r="Z1929" s="15"/>
      <c r="AA1929" s="15"/>
      <c r="AB1929" s="15"/>
      <c r="AC1929" s="15"/>
      <c r="AD1929" s="15"/>
      <c r="AE1929" s="15"/>
      <c r="AT1929" s="267" t="s">
        <v>163</v>
      </c>
      <c r="AU1929" s="267" t="s">
        <v>88</v>
      </c>
      <c r="AV1929" s="15" t="s">
        <v>86</v>
      </c>
      <c r="AW1929" s="15" t="s">
        <v>35</v>
      </c>
      <c r="AX1929" s="15" t="s">
        <v>78</v>
      </c>
      <c r="AY1929" s="267" t="s">
        <v>153</v>
      </c>
    </row>
    <row r="1930" s="15" customFormat="1">
      <c r="A1930" s="15"/>
      <c r="B1930" s="258"/>
      <c r="C1930" s="259"/>
      <c r="D1930" s="234" t="s">
        <v>163</v>
      </c>
      <c r="E1930" s="260" t="s">
        <v>1</v>
      </c>
      <c r="F1930" s="261" t="s">
        <v>2652</v>
      </c>
      <c r="G1930" s="259"/>
      <c r="H1930" s="260" t="s">
        <v>1</v>
      </c>
      <c r="I1930" s="262"/>
      <c r="J1930" s="259"/>
      <c r="K1930" s="259"/>
      <c r="L1930" s="263"/>
      <c r="M1930" s="264"/>
      <c r="N1930" s="265"/>
      <c r="O1930" s="265"/>
      <c r="P1930" s="265"/>
      <c r="Q1930" s="265"/>
      <c r="R1930" s="265"/>
      <c r="S1930" s="265"/>
      <c r="T1930" s="266"/>
      <c r="U1930" s="15"/>
      <c r="V1930" s="15"/>
      <c r="W1930" s="15"/>
      <c r="X1930" s="15"/>
      <c r="Y1930" s="15"/>
      <c r="Z1930" s="15"/>
      <c r="AA1930" s="15"/>
      <c r="AB1930" s="15"/>
      <c r="AC1930" s="15"/>
      <c r="AD1930" s="15"/>
      <c r="AE1930" s="15"/>
      <c r="AT1930" s="267" t="s">
        <v>163</v>
      </c>
      <c r="AU1930" s="267" t="s">
        <v>88</v>
      </c>
      <c r="AV1930" s="15" t="s">
        <v>86</v>
      </c>
      <c r="AW1930" s="15" t="s">
        <v>35</v>
      </c>
      <c r="AX1930" s="15" t="s">
        <v>78</v>
      </c>
      <c r="AY1930" s="267" t="s">
        <v>153</v>
      </c>
    </row>
    <row r="1931" s="13" customFormat="1">
      <c r="A1931" s="13"/>
      <c r="B1931" s="232"/>
      <c r="C1931" s="233"/>
      <c r="D1931" s="234" t="s">
        <v>163</v>
      </c>
      <c r="E1931" s="235" t="s">
        <v>1</v>
      </c>
      <c r="F1931" s="236" t="s">
        <v>2653</v>
      </c>
      <c r="G1931" s="233"/>
      <c r="H1931" s="237">
        <v>119.8425</v>
      </c>
      <c r="I1931" s="238"/>
      <c r="J1931" s="233"/>
      <c r="K1931" s="233"/>
      <c r="L1931" s="239"/>
      <c r="M1931" s="240"/>
      <c r="N1931" s="241"/>
      <c r="O1931" s="241"/>
      <c r="P1931" s="241"/>
      <c r="Q1931" s="241"/>
      <c r="R1931" s="241"/>
      <c r="S1931" s="241"/>
      <c r="T1931" s="242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3" t="s">
        <v>163</v>
      </c>
      <c r="AU1931" s="243" t="s">
        <v>88</v>
      </c>
      <c r="AV1931" s="13" t="s">
        <v>88</v>
      </c>
      <c r="AW1931" s="13" t="s">
        <v>35</v>
      </c>
      <c r="AX1931" s="13" t="s">
        <v>78</v>
      </c>
      <c r="AY1931" s="243" t="s">
        <v>153</v>
      </c>
    </row>
    <row r="1932" s="13" customFormat="1">
      <c r="A1932" s="13"/>
      <c r="B1932" s="232"/>
      <c r="C1932" s="233"/>
      <c r="D1932" s="234" t="s">
        <v>163</v>
      </c>
      <c r="E1932" s="235" t="s">
        <v>1</v>
      </c>
      <c r="F1932" s="236" t="s">
        <v>2654</v>
      </c>
      <c r="G1932" s="233"/>
      <c r="H1932" s="237">
        <v>125.343</v>
      </c>
      <c r="I1932" s="238"/>
      <c r="J1932" s="233"/>
      <c r="K1932" s="233"/>
      <c r="L1932" s="239"/>
      <c r="M1932" s="240"/>
      <c r="N1932" s="241"/>
      <c r="O1932" s="241"/>
      <c r="P1932" s="241"/>
      <c r="Q1932" s="241"/>
      <c r="R1932" s="241"/>
      <c r="S1932" s="241"/>
      <c r="T1932" s="242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43" t="s">
        <v>163</v>
      </c>
      <c r="AU1932" s="243" t="s">
        <v>88</v>
      </c>
      <c r="AV1932" s="13" t="s">
        <v>88</v>
      </c>
      <c r="AW1932" s="13" t="s">
        <v>35</v>
      </c>
      <c r="AX1932" s="13" t="s">
        <v>78</v>
      </c>
      <c r="AY1932" s="243" t="s">
        <v>153</v>
      </c>
    </row>
    <row r="1933" s="14" customFormat="1">
      <c r="A1933" s="14"/>
      <c r="B1933" s="244"/>
      <c r="C1933" s="245"/>
      <c r="D1933" s="234" t="s">
        <v>163</v>
      </c>
      <c r="E1933" s="246" t="s">
        <v>1</v>
      </c>
      <c r="F1933" s="247" t="s">
        <v>167</v>
      </c>
      <c r="G1933" s="245"/>
      <c r="H1933" s="248">
        <v>245.18549999999999</v>
      </c>
      <c r="I1933" s="249"/>
      <c r="J1933" s="245"/>
      <c r="K1933" s="245"/>
      <c r="L1933" s="250"/>
      <c r="M1933" s="251"/>
      <c r="N1933" s="252"/>
      <c r="O1933" s="252"/>
      <c r="P1933" s="252"/>
      <c r="Q1933" s="252"/>
      <c r="R1933" s="252"/>
      <c r="S1933" s="252"/>
      <c r="T1933" s="253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4" t="s">
        <v>163</v>
      </c>
      <c r="AU1933" s="254" t="s">
        <v>88</v>
      </c>
      <c r="AV1933" s="14" t="s">
        <v>161</v>
      </c>
      <c r="AW1933" s="14" t="s">
        <v>35</v>
      </c>
      <c r="AX1933" s="14" t="s">
        <v>86</v>
      </c>
      <c r="AY1933" s="254" t="s">
        <v>153</v>
      </c>
    </row>
    <row r="1934" s="2" customFormat="1" ht="37.8" customHeight="1">
      <c r="A1934" s="39"/>
      <c r="B1934" s="40"/>
      <c r="C1934" s="219" t="s">
        <v>2655</v>
      </c>
      <c r="D1934" s="219" t="s">
        <v>156</v>
      </c>
      <c r="E1934" s="220" t="s">
        <v>2656</v>
      </c>
      <c r="F1934" s="221" t="s">
        <v>2657</v>
      </c>
      <c r="G1934" s="222" t="s">
        <v>170</v>
      </c>
      <c r="H1934" s="223">
        <v>161.56</v>
      </c>
      <c r="I1934" s="224"/>
      <c r="J1934" s="225">
        <f>ROUND(I1934*H1934,2)</f>
        <v>0</v>
      </c>
      <c r="K1934" s="221" t="s">
        <v>1</v>
      </c>
      <c r="L1934" s="45"/>
      <c r="M1934" s="226" t="s">
        <v>1</v>
      </c>
      <c r="N1934" s="227" t="s">
        <v>43</v>
      </c>
      <c r="O1934" s="92"/>
      <c r="P1934" s="228">
        <f>O1934*H1934</f>
        <v>0</v>
      </c>
      <c r="Q1934" s="228">
        <v>0</v>
      </c>
      <c r="R1934" s="228">
        <f>Q1934*H1934</f>
        <v>0</v>
      </c>
      <c r="S1934" s="228">
        <v>0</v>
      </c>
      <c r="T1934" s="229">
        <f>S1934*H1934</f>
        <v>0</v>
      </c>
      <c r="U1934" s="39"/>
      <c r="V1934" s="39"/>
      <c r="W1934" s="39"/>
      <c r="X1934" s="39"/>
      <c r="Y1934" s="39"/>
      <c r="Z1934" s="39"/>
      <c r="AA1934" s="39"/>
      <c r="AB1934" s="39"/>
      <c r="AC1934" s="39"/>
      <c r="AD1934" s="39"/>
      <c r="AE1934" s="39"/>
      <c r="AR1934" s="230" t="s">
        <v>240</v>
      </c>
      <c r="AT1934" s="230" t="s">
        <v>156</v>
      </c>
      <c r="AU1934" s="230" t="s">
        <v>88</v>
      </c>
      <c r="AY1934" s="18" t="s">
        <v>153</v>
      </c>
      <c r="BE1934" s="231">
        <f>IF(N1934="základní",J1934,0)</f>
        <v>0</v>
      </c>
      <c r="BF1934" s="231">
        <f>IF(N1934="snížená",J1934,0)</f>
        <v>0</v>
      </c>
      <c r="BG1934" s="231">
        <f>IF(N1934="zákl. přenesená",J1934,0)</f>
        <v>0</v>
      </c>
      <c r="BH1934" s="231">
        <f>IF(N1934="sníž. přenesená",J1934,0)</f>
        <v>0</v>
      </c>
      <c r="BI1934" s="231">
        <f>IF(N1934="nulová",J1934,0)</f>
        <v>0</v>
      </c>
      <c r="BJ1934" s="18" t="s">
        <v>86</v>
      </c>
      <c r="BK1934" s="231">
        <f>ROUND(I1934*H1934,2)</f>
        <v>0</v>
      </c>
      <c r="BL1934" s="18" t="s">
        <v>240</v>
      </c>
      <c r="BM1934" s="230" t="s">
        <v>2658</v>
      </c>
    </row>
    <row r="1935" s="15" customFormat="1">
      <c r="A1935" s="15"/>
      <c r="B1935" s="258"/>
      <c r="C1935" s="259"/>
      <c r="D1935" s="234" t="s">
        <v>163</v>
      </c>
      <c r="E1935" s="260" t="s">
        <v>1</v>
      </c>
      <c r="F1935" s="261" t="s">
        <v>2649</v>
      </c>
      <c r="G1935" s="259"/>
      <c r="H1935" s="260" t="s">
        <v>1</v>
      </c>
      <c r="I1935" s="262"/>
      <c r="J1935" s="259"/>
      <c r="K1935" s="259"/>
      <c r="L1935" s="263"/>
      <c r="M1935" s="264"/>
      <c r="N1935" s="265"/>
      <c r="O1935" s="265"/>
      <c r="P1935" s="265"/>
      <c r="Q1935" s="265"/>
      <c r="R1935" s="265"/>
      <c r="S1935" s="265"/>
      <c r="T1935" s="266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5"/>
      <c r="AE1935" s="15"/>
      <c r="AT1935" s="267" t="s">
        <v>163</v>
      </c>
      <c r="AU1935" s="267" t="s">
        <v>88</v>
      </c>
      <c r="AV1935" s="15" t="s">
        <v>86</v>
      </c>
      <c r="AW1935" s="15" t="s">
        <v>35</v>
      </c>
      <c r="AX1935" s="15" t="s">
        <v>78</v>
      </c>
      <c r="AY1935" s="267" t="s">
        <v>153</v>
      </c>
    </row>
    <row r="1936" s="15" customFormat="1">
      <c r="A1936" s="15"/>
      <c r="B1936" s="258"/>
      <c r="C1936" s="259"/>
      <c r="D1936" s="234" t="s">
        <v>163</v>
      </c>
      <c r="E1936" s="260" t="s">
        <v>1</v>
      </c>
      <c r="F1936" s="261" t="s">
        <v>2659</v>
      </c>
      <c r="G1936" s="259"/>
      <c r="H1936" s="260" t="s">
        <v>1</v>
      </c>
      <c r="I1936" s="262"/>
      <c r="J1936" s="259"/>
      <c r="K1936" s="259"/>
      <c r="L1936" s="263"/>
      <c r="M1936" s="264"/>
      <c r="N1936" s="265"/>
      <c r="O1936" s="265"/>
      <c r="P1936" s="265"/>
      <c r="Q1936" s="265"/>
      <c r="R1936" s="265"/>
      <c r="S1936" s="265"/>
      <c r="T1936" s="266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5"/>
      <c r="AE1936" s="15"/>
      <c r="AT1936" s="267" t="s">
        <v>163</v>
      </c>
      <c r="AU1936" s="267" t="s">
        <v>88</v>
      </c>
      <c r="AV1936" s="15" t="s">
        <v>86</v>
      </c>
      <c r="AW1936" s="15" t="s">
        <v>35</v>
      </c>
      <c r="AX1936" s="15" t="s">
        <v>78</v>
      </c>
      <c r="AY1936" s="267" t="s">
        <v>153</v>
      </c>
    </row>
    <row r="1937" s="15" customFormat="1">
      <c r="A1937" s="15"/>
      <c r="B1937" s="258"/>
      <c r="C1937" s="259"/>
      <c r="D1937" s="234" t="s">
        <v>163</v>
      </c>
      <c r="E1937" s="260" t="s">
        <v>1</v>
      </c>
      <c r="F1937" s="261" t="s">
        <v>2660</v>
      </c>
      <c r="G1937" s="259"/>
      <c r="H1937" s="260" t="s">
        <v>1</v>
      </c>
      <c r="I1937" s="262"/>
      <c r="J1937" s="259"/>
      <c r="K1937" s="259"/>
      <c r="L1937" s="263"/>
      <c r="M1937" s="264"/>
      <c r="N1937" s="265"/>
      <c r="O1937" s="265"/>
      <c r="P1937" s="265"/>
      <c r="Q1937" s="265"/>
      <c r="R1937" s="265"/>
      <c r="S1937" s="265"/>
      <c r="T1937" s="266"/>
      <c r="U1937" s="15"/>
      <c r="V1937" s="15"/>
      <c r="W1937" s="15"/>
      <c r="X1937" s="15"/>
      <c r="Y1937" s="15"/>
      <c r="Z1937" s="15"/>
      <c r="AA1937" s="15"/>
      <c r="AB1937" s="15"/>
      <c r="AC1937" s="15"/>
      <c r="AD1937" s="15"/>
      <c r="AE1937" s="15"/>
      <c r="AT1937" s="267" t="s">
        <v>163</v>
      </c>
      <c r="AU1937" s="267" t="s">
        <v>88</v>
      </c>
      <c r="AV1937" s="15" t="s">
        <v>86</v>
      </c>
      <c r="AW1937" s="15" t="s">
        <v>35</v>
      </c>
      <c r="AX1937" s="15" t="s">
        <v>78</v>
      </c>
      <c r="AY1937" s="267" t="s">
        <v>153</v>
      </c>
    </row>
    <row r="1938" s="15" customFormat="1">
      <c r="A1938" s="15"/>
      <c r="B1938" s="258"/>
      <c r="C1938" s="259"/>
      <c r="D1938" s="234" t="s">
        <v>163</v>
      </c>
      <c r="E1938" s="260" t="s">
        <v>1</v>
      </c>
      <c r="F1938" s="261" t="s">
        <v>2661</v>
      </c>
      <c r="G1938" s="259"/>
      <c r="H1938" s="260" t="s">
        <v>1</v>
      </c>
      <c r="I1938" s="262"/>
      <c r="J1938" s="259"/>
      <c r="K1938" s="259"/>
      <c r="L1938" s="263"/>
      <c r="M1938" s="264"/>
      <c r="N1938" s="265"/>
      <c r="O1938" s="265"/>
      <c r="P1938" s="265"/>
      <c r="Q1938" s="265"/>
      <c r="R1938" s="265"/>
      <c r="S1938" s="265"/>
      <c r="T1938" s="266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5"/>
      <c r="AE1938" s="15"/>
      <c r="AT1938" s="267" t="s">
        <v>163</v>
      </c>
      <c r="AU1938" s="267" t="s">
        <v>88</v>
      </c>
      <c r="AV1938" s="15" t="s">
        <v>86</v>
      </c>
      <c r="AW1938" s="15" t="s">
        <v>35</v>
      </c>
      <c r="AX1938" s="15" t="s">
        <v>78</v>
      </c>
      <c r="AY1938" s="267" t="s">
        <v>153</v>
      </c>
    </row>
    <row r="1939" s="15" customFormat="1">
      <c r="A1939" s="15"/>
      <c r="B1939" s="258"/>
      <c r="C1939" s="259"/>
      <c r="D1939" s="234" t="s">
        <v>163</v>
      </c>
      <c r="E1939" s="260" t="s">
        <v>1</v>
      </c>
      <c r="F1939" s="261" t="s">
        <v>2662</v>
      </c>
      <c r="G1939" s="259"/>
      <c r="H1939" s="260" t="s">
        <v>1</v>
      </c>
      <c r="I1939" s="262"/>
      <c r="J1939" s="259"/>
      <c r="K1939" s="259"/>
      <c r="L1939" s="263"/>
      <c r="M1939" s="264"/>
      <c r="N1939" s="265"/>
      <c r="O1939" s="265"/>
      <c r="P1939" s="265"/>
      <c r="Q1939" s="265"/>
      <c r="R1939" s="265"/>
      <c r="S1939" s="265"/>
      <c r="T1939" s="266"/>
      <c r="U1939" s="15"/>
      <c r="V1939" s="15"/>
      <c r="W1939" s="15"/>
      <c r="X1939" s="15"/>
      <c r="Y1939" s="15"/>
      <c r="Z1939" s="15"/>
      <c r="AA1939" s="15"/>
      <c r="AB1939" s="15"/>
      <c r="AC1939" s="15"/>
      <c r="AD1939" s="15"/>
      <c r="AE1939" s="15"/>
      <c r="AT1939" s="267" t="s">
        <v>163</v>
      </c>
      <c r="AU1939" s="267" t="s">
        <v>88</v>
      </c>
      <c r="AV1939" s="15" t="s">
        <v>86</v>
      </c>
      <c r="AW1939" s="15" t="s">
        <v>35</v>
      </c>
      <c r="AX1939" s="15" t="s">
        <v>78</v>
      </c>
      <c r="AY1939" s="267" t="s">
        <v>153</v>
      </c>
    </row>
    <row r="1940" s="15" customFormat="1">
      <c r="A1940" s="15"/>
      <c r="B1940" s="258"/>
      <c r="C1940" s="259"/>
      <c r="D1940" s="234" t="s">
        <v>163</v>
      </c>
      <c r="E1940" s="260" t="s">
        <v>1</v>
      </c>
      <c r="F1940" s="261" t="s">
        <v>2663</v>
      </c>
      <c r="G1940" s="259"/>
      <c r="H1940" s="260" t="s">
        <v>1</v>
      </c>
      <c r="I1940" s="262"/>
      <c r="J1940" s="259"/>
      <c r="K1940" s="259"/>
      <c r="L1940" s="263"/>
      <c r="M1940" s="264"/>
      <c r="N1940" s="265"/>
      <c r="O1940" s="265"/>
      <c r="P1940" s="265"/>
      <c r="Q1940" s="265"/>
      <c r="R1940" s="265"/>
      <c r="S1940" s="265"/>
      <c r="T1940" s="266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5"/>
      <c r="AE1940" s="15"/>
      <c r="AT1940" s="267" t="s">
        <v>163</v>
      </c>
      <c r="AU1940" s="267" t="s">
        <v>88</v>
      </c>
      <c r="AV1940" s="15" t="s">
        <v>86</v>
      </c>
      <c r="AW1940" s="15" t="s">
        <v>35</v>
      </c>
      <c r="AX1940" s="15" t="s">
        <v>78</v>
      </c>
      <c r="AY1940" s="267" t="s">
        <v>153</v>
      </c>
    </row>
    <row r="1941" s="13" customFormat="1">
      <c r="A1941" s="13"/>
      <c r="B1941" s="232"/>
      <c r="C1941" s="233"/>
      <c r="D1941" s="234" t="s">
        <v>163</v>
      </c>
      <c r="E1941" s="235" t="s">
        <v>1</v>
      </c>
      <c r="F1941" s="236" t="s">
        <v>2664</v>
      </c>
      <c r="G1941" s="233"/>
      <c r="H1941" s="237">
        <v>57.409999999999997</v>
      </c>
      <c r="I1941" s="238"/>
      <c r="J1941" s="233"/>
      <c r="K1941" s="233"/>
      <c r="L1941" s="239"/>
      <c r="M1941" s="240"/>
      <c r="N1941" s="241"/>
      <c r="O1941" s="241"/>
      <c r="P1941" s="241"/>
      <c r="Q1941" s="241"/>
      <c r="R1941" s="241"/>
      <c r="S1941" s="241"/>
      <c r="T1941" s="242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3" t="s">
        <v>163</v>
      </c>
      <c r="AU1941" s="243" t="s">
        <v>88</v>
      </c>
      <c r="AV1941" s="13" t="s">
        <v>88</v>
      </c>
      <c r="AW1941" s="13" t="s">
        <v>35</v>
      </c>
      <c r="AX1941" s="13" t="s">
        <v>78</v>
      </c>
      <c r="AY1941" s="243" t="s">
        <v>153</v>
      </c>
    </row>
    <row r="1942" s="13" customFormat="1">
      <c r="A1942" s="13"/>
      <c r="B1942" s="232"/>
      <c r="C1942" s="233"/>
      <c r="D1942" s="234" t="s">
        <v>163</v>
      </c>
      <c r="E1942" s="235" t="s">
        <v>1</v>
      </c>
      <c r="F1942" s="236" t="s">
        <v>2665</v>
      </c>
      <c r="G1942" s="233"/>
      <c r="H1942" s="237">
        <v>104.15000000000001</v>
      </c>
      <c r="I1942" s="238"/>
      <c r="J1942" s="233"/>
      <c r="K1942" s="233"/>
      <c r="L1942" s="239"/>
      <c r="M1942" s="240"/>
      <c r="N1942" s="241"/>
      <c r="O1942" s="241"/>
      <c r="P1942" s="241"/>
      <c r="Q1942" s="241"/>
      <c r="R1942" s="241"/>
      <c r="S1942" s="241"/>
      <c r="T1942" s="242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43" t="s">
        <v>163</v>
      </c>
      <c r="AU1942" s="243" t="s">
        <v>88</v>
      </c>
      <c r="AV1942" s="13" t="s">
        <v>88</v>
      </c>
      <c r="AW1942" s="13" t="s">
        <v>35</v>
      </c>
      <c r="AX1942" s="13" t="s">
        <v>78</v>
      </c>
      <c r="AY1942" s="243" t="s">
        <v>153</v>
      </c>
    </row>
    <row r="1943" s="14" customFormat="1">
      <c r="A1943" s="14"/>
      <c r="B1943" s="244"/>
      <c r="C1943" s="245"/>
      <c r="D1943" s="234" t="s">
        <v>163</v>
      </c>
      <c r="E1943" s="246" t="s">
        <v>1</v>
      </c>
      <c r="F1943" s="247" t="s">
        <v>167</v>
      </c>
      <c r="G1943" s="245"/>
      <c r="H1943" s="248">
        <v>161.56</v>
      </c>
      <c r="I1943" s="249"/>
      <c r="J1943" s="245"/>
      <c r="K1943" s="245"/>
      <c r="L1943" s="250"/>
      <c r="M1943" s="251"/>
      <c r="N1943" s="252"/>
      <c r="O1943" s="252"/>
      <c r="P1943" s="252"/>
      <c r="Q1943" s="252"/>
      <c r="R1943" s="252"/>
      <c r="S1943" s="252"/>
      <c r="T1943" s="253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4" t="s">
        <v>163</v>
      </c>
      <c r="AU1943" s="254" t="s">
        <v>88</v>
      </c>
      <c r="AV1943" s="14" t="s">
        <v>161</v>
      </c>
      <c r="AW1943" s="14" t="s">
        <v>35</v>
      </c>
      <c r="AX1943" s="14" t="s">
        <v>86</v>
      </c>
      <c r="AY1943" s="254" t="s">
        <v>153</v>
      </c>
    </row>
    <row r="1944" s="2" customFormat="1" ht="16.5" customHeight="1">
      <c r="A1944" s="39"/>
      <c r="B1944" s="40"/>
      <c r="C1944" s="219" t="s">
        <v>2666</v>
      </c>
      <c r="D1944" s="219" t="s">
        <v>156</v>
      </c>
      <c r="E1944" s="220" t="s">
        <v>2667</v>
      </c>
      <c r="F1944" s="221" t="s">
        <v>2668</v>
      </c>
      <c r="G1944" s="222" t="s">
        <v>243</v>
      </c>
      <c r="H1944" s="223">
        <v>1</v>
      </c>
      <c r="I1944" s="224"/>
      <c r="J1944" s="225">
        <f>ROUND(I1944*H1944,2)</f>
        <v>0</v>
      </c>
      <c r="K1944" s="221" t="s">
        <v>1</v>
      </c>
      <c r="L1944" s="45"/>
      <c r="M1944" s="226" t="s">
        <v>1</v>
      </c>
      <c r="N1944" s="227" t="s">
        <v>43</v>
      </c>
      <c r="O1944" s="92"/>
      <c r="P1944" s="228">
        <f>O1944*H1944</f>
        <v>0</v>
      </c>
      <c r="Q1944" s="228">
        <v>0</v>
      </c>
      <c r="R1944" s="228">
        <f>Q1944*H1944</f>
        <v>0</v>
      </c>
      <c r="S1944" s="228">
        <v>0</v>
      </c>
      <c r="T1944" s="229">
        <f>S1944*H1944</f>
        <v>0</v>
      </c>
      <c r="U1944" s="39"/>
      <c r="V1944" s="39"/>
      <c r="W1944" s="39"/>
      <c r="X1944" s="39"/>
      <c r="Y1944" s="39"/>
      <c r="Z1944" s="39"/>
      <c r="AA1944" s="39"/>
      <c r="AB1944" s="39"/>
      <c r="AC1944" s="39"/>
      <c r="AD1944" s="39"/>
      <c r="AE1944" s="39"/>
      <c r="AR1944" s="230" t="s">
        <v>240</v>
      </c>
      <c r="AT1944" s="230" t="s">
        <v>156</v>
      </c>
      <c r="AU1944" s="230" t="s">
        <v>88</v>
      </c>
      <c r="AY1944" s="18" t="s">
        <v>153</v>
      </c>
      <c r="BE1944" s="231">
        <f>IF(N1944="základní",J1944,0)</f>
        <v>0</v>
      </c>
      <c r="BF1944" s="231">
        <f>IF(N1944="snížená",J1944,0)</f>
        <v>0</v>
      </c>
      <c r="BG1944" s="231">
        <f>IF(N1944="zákl. přenesená",J1944,0)</f>
        <v>0</v>
      </c>
      <c r="BH1944" s="231">
        <f>IF(N1944="sníž. přenesená",J1944,0)</f>
        <v>0</v>
      </c>
      <c r="BI1944" s="231">
        <f>IF(N1944="nulová",J1944,0)</f>
        <v>0</v>
      </c>
      <c r="BJ1944" s="18" t="s">
        <v>86</v>
      </c>
      <c r="BK1944" s="231">
        <f>ROUND(I1944*H1944,2)</f>
        <v>0</v>
      </c>
      <c r="BL1944" s="18" t="s">
        <v>240</v>
      </c>
      <c r="BM1944" s="230" t="s">
        <v>2669</v>
      </c>
    </row>
    <row r="1945" s="15" customFormat="1">
      <c r="A1945" s="15"/>
      <c r="B1945" s="258"/>
      <c r="C1945" s="259"/>
      <c r="D1945" s="234" t="s">
        <v>163</v>
      </c>
      <c r="E1945" s="260" t="s">
        <v>1</v>
      </c>
      <c r="F1945" s="261" t="s">
        <v>2649</v>
      </c>
      <c r="G1945" s="259"/>
      <c r="H1945" s="260" t="s">
        <v>1</v>
      </c>
      <c r="I1945" s="262"/>
      <c r="J1945" s="259"/>
      <c r="K1945" s="259"/>
      <c r="L1945" s="263"/>
      <c r="M1945" s="264"/>
      <c r="N1945" s="265"/>
      <c r="O1945" s="265"/>
      <c r="P1945" s="265"/>
      <c r="Q1945" s="265"/>
      <c r="R1945" s="265"/>
      <c r="S1945" s="265"/>
      <c r="T1945" s="266"/>
      <c r="U1945" s="15"/>
      <c r="V1945" s="15"/>
      <c r="W1945" s="15"/>
      <c r="X1945" s="15"/>
      <c r="Y1945" s="15"/>
      <c r="Z1945" s="15"/>
      <c r="AA1945" s="15"/>
      <c r="AB1945" s="15"/>
      <c r="AC1945" s="15"/>
      <c r="AD1945" s="15"/>
      <c r="AE1945" s="15"/>
      <c r="AT1945" s="267" t="s">
        <v>163</v>
      </c>
      <c r="AU1945" s="267" t="s">
        <v>88</v>
      </c>
      <c r="AV1945" s="15" t="s">
        <v>86</v>
      </c>
      <c r="AW1945" s="15" t="s">
        <v>35</v>
      </c>
      <c r="AX1945" s="15" t="s">
        <v>78</v>
      </c>
      <c r="AY1945" s="267" t="s">
        <v>153</v>
      </c>
    </row>
    <row r="1946" s="15" customFormat="1">
      <c r="A1946" s="15"/>
      <c r="B1946" s="258"/>
      <c r="C1946" s="259"/>
      <c r="D1946" s="234" t="s">
        <v>163</v>
      </c>
      <c r="E1946" s="260" t="s">
        <v>1</v>
      </c>
      <c r="F1946" s="261" t="s">
        <v>2670</v>
      </c>
      <c r="G1946" s="259"/>
      <c r="H1946" s="260" t="s">
        <v>1</v>
      </c>
      <c r="I1946" s="262"/>
      <c r="J1946" s="259"/>
      <c r="K1946" s="259"/>
      <c r="L1946" s="263"/>
      <c r="M1946" s="264"/>
      <c r="N1946" s="265"/>
      <c r="O1946" s="265"/>
      <c r="P1946" s="265"/>
      <c r="Q1946" s="265"/>
      <c r="R1946" s="265"/>
      <c r="S1946" s="265"/>
      <c r="T1946" s="266"/>
      <c r="U1946" s="15"/>
      <c r="V1946" s="15"/>
      <c r="W1946" s="15"/>
      <c r="X1946" s="15"/>
      <c r="Y1946" s="15"/>
      <c r="Z1946" s="15"/>
      <c r="AA1946" s="15"/>
      <c r="AB1946" s="15"/>
      <c r="AC1946" s="15"/>
      <c r="AD1946" s="15"/>
      <c r="AE1946" s="15"/>
      <c r="AT1946" s="267" t="s">
        <v>163</v>
      </c>
      <c r="AU1946" s="267" t="s">
        <v>88</v>
      </c>
      <c r="AV1946" s="15" t="s">
        <v>86</v>
      </c>
      <c r="AW1946" s="15" t="s">
        <v>35</v>
      </c>
      <c r="AX1946" s="15" t="s">
        <v>78</v>
      </c>
      <c r="AY1946" s="267" t="s">
        <v>153</v>
      </c>
    </row>
    <row r="1947" s="15" customFormat="1">
      <c r="A1947" s="15"/>
      <c r="B1947" s="258"/>
      <c r="C1947" s="259"/>
      <c r="D1947" s="234" t="s">
        <v>163</v>
      </c>
      <c r="E1947" s="260" t="s">
        <v>1</v>
      </c>
      <c r="F1947" s="261" t="s">
        <v>2671</v>
      </c>
      <c r="G1947" s="259"/>
      <c r="H1947" s="260" t="s">
        <v>1</v>
      </c>
      <c r="I1947" s="262"/>
      <c r="J1947" s="259"/>
      <c r="K1947" s="259"/>
      <c r="L1947" s="263"/>
      <c r="M1947" s="264"/>
      <c r="N1947" s="265"/>
      <c r="O1947" s="265"/>
      <c r="P1947" s="265"/>
      <c r="Q1947" s="265"/>
      <c r="R1947" s="265"/>
      <c r="S1947" s="265"/>
      <c r="T1947" s="266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5"/>
      <c r="AE1947" s="15"/>
      <c r="AT1947" s="267" t="s">
        <v>163</v>
      </c>
      <c r="AU1947" s="267" t="s">
        <v>88</v>
      </c>
      <c r="AV1947" s="15" t="s">
        <v>86</v>
      </c>
      <c r="AW1947" s="15" t="s">
        <v>35</v>
      </c>
      <c r="AX1947" s="15" t="s">
        <v>78</v>
      </c>
      <c r="AY1947" s="267" t="s">
        <v>153</v>
      </c>
    </row>
    <row r="1948" s="15" customFormat="1">
      <c r="A1948" s="15"/>
      <c r="B1948" s="258"/>
      <c r="C1948" s="259"/>
      <c r="D1948" s="234" t="s">
        <v>163</v>
      </c>
      <c r="E1948" s="260" t="s">
        <v>1</v>
      </c>
      <c r="F1948" s="261" t="s">
        <v>2672</v>
      </c>
      <c r="G1948" s="259"/>
      <c r="H1948" s="260" t="s">
        <v>1</v>
      </c>
      <c r="I1948" s="262"/>
      <c r="J1948" s="259"/>
      <c r="K1948" s="259"/>
      <c r="L1948" s="263"/>
      <c r="M1948" s="264"/>
      <c r="N1948" s="265"/>
      <c r="O1948" s="265"/>
      <c r="P1948" s="265"/>
      <c r="Q1948" s="265"/>
      <c r="R1948" s="265"/>
      <c r="S1948" s="265"/>
      <c r="T1948" s="266"/>
      <c r="U1948" s="15"/>
      <c r="V1948" s="15"/>
      <c r="W1948" s="15"/>
      <c r="X1948" s="15"/>
      <c r="Y1948" s="15"/>
      <c r="Z1948" s="15"/>
      <c r="AA1948" s="15"/>
      <c r="AB1948" s="15"/>
      <c r="AC1948" s="15"/>
      <c r="AD1948" s="15"/>
      <c r="AE1948" s="15"/>
      <c r="AT1948" s="267" t="s">
        <v>163</v>
      </c>
      <c r="AU1948" s="267" t="s">
        <v>88</v>
      </c>
      <c r="AV1948" s="15" t="s">
        <v>86</v>
      </c>
      <c r="AW1948" s="15" t="s">
        <v>35</v>
      </c>
      <c r="AX1948" s="15" t="s">
        <v>78</v>
      </c>
      <c r="AY1948" s="267" t="s">
        <v>153</v>
      </c>
    </row>
    <row r="1949" s="15" customFormat="1">
      <c r="A1949" s="15"/>
      <c r="B1949" s="258"/>
      <c r="C1949" s="259"/>
      <c r="D1949" s="234" t="s">
        <v>163</v>
      </c>
      <c r="E1949" s="260" t="s">
        <v>1</v>
      </c>
      <c r="F1949" s="261" t="s">
        <v>2673</v>
      </c>
      <c r="G1949" s="259"/>
      <c r="H1949" s="260" t="s">
        <v>1</v>
      </c>
      <c r="I1949" s="262"/>
      <c r="J1949" s="259"/>
      <c r="K1949" s="259"/>
      <c r="L1949" s="263"/>
      <c r="M1949" s="264"/>
      <c r="N1949" s="265"/>
      <c r="O1949" s="265"/>
      <c r="P1949" s="265"/>
      <c r="Q1949" s="265"/>
      <c r="R1949" s="265"/>
      <c r="S1949" s="265"/>
      <c r="T1949" s="266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T1949" s="267" t="s">
        <v>163</v>
      </c>
      <c r="AU1949" s="267" t="s">
        <v>88</v>
      </c>
      <c r="AV1949" s="15" t="s">
        <v>86</v>
      </c>
      <c r="AW1949" s="15" t="s">
        <v>35</v>
      </c>
      <c r="AX1949" s="15" t="s">
        <v>78</v>
      </c>
      <c r="AY1949" s="267" t="s">
        <v>153</v>
      </c>
    </row>
    <row r="1950" s="15" customFormat="1">
      <c r="A1950" s="15"/>
      <c r="B1950" s="258"/>
      <c r="C1950" s="259"/>
      <c r="D1950" s="234" t="s">
        <v>163</v>
      </c>
      <c r="E1950" s="260" t="s">
        <v>1</v>
      </c>
      <c r="F1950" s="261" t="s">
        <v>2674</v>
      </c>
      <c r="G1950" s="259"/>
      <c r="H1950" s="260" t="s">
        <v>1</v>
      </c>
      <c r="I1950" s="262"/>
      <c r="J1950" s="259"/>
      <c r="K1950" s="259"/>
      <c r="L1950" s="263"/>
      <c r="M1950" s="264"/>
      <c r="N1950" s="265"/>
      <c r="O1950" s="265"/>
      <c r="P1950" s="265"/>
      <c r="Q1950" s="265"/>
      <c r="R1950" s="265"/>
      <c r="S1950" s="265"/>
      <c r="T1950" s="266"/>
      <c r="U1950" s="15"/>
      <c r="V1950" s="15"/>
      <c r="W1950" s="15"/>
      <c r="X1950" s="15"/>
      <c r="Y1950" s="15"/>
      <c r="Z1950" s="15"/>
      <c r="AA1950" s="15"/>
      <c r="AB1950" s="15"/>
      <c r="AC1950" s="15"/>
      <c r="AD1950" s="15"/>
      <c r="AE1950" s="15"/>
      <c r="AT1950" s="267" t="s">
        <v>163</v>
      </c>
      <c r="AU1950" s="267" t="s">
        <v>88</v>
      </c>
      <c r="AV1950" s="15" t="s">
        <v>86</v>
      </c>
      <c r="AW1950" s="15" t="s">
        <v>35</v>
      </c>
      <c r="AX1950" s="15" t="s">
        <v>78</v>
      </c>
      <c r="AY1950" s="267" t="s">
        <v>153</v>
      </c>
    </row>
    <row r="1951" s="15" customFormat="1">
      <c r="A1951" s="15"/>
      <c r="B1951" s="258"/>
      <c r="C1951" s="259"/>
      <c r="D1951" s="234" t="s">
        <v>163</v>
      </c>
      <c r="E1951" s="260" t="s">
        <v>1</v>
      </c>
      <c r="F1951" s="261" t="s">
        <v>2675</v>
      </c>
      <c r="G1951" s="259"/>
      <c r="H1951" s="260" t="s">
        <v>1</v>
      </c>
      <c r="I1951" s="262"/>
      <c r="J1951" s="259"/>
      <c r="K1951" s="259"/>
      <c r="L1951" s="263"/>
      <c r="M1951" s="264"/>
      <c r="N1951" s="265"/>
      <c r="O1951" s="265"/>
      <c r="P1951" s="265"/>
      <c r="Q1951" s="265"/>
      <c r="R1951" s="265"/>
      <c r="S1951" s="265"/>
      <c r="T1951" s="266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  <c r="AE1951" s="15"/>
      <c r="AT1951" s="267" t="s">
        <v>163</v>
      </c>
      <c r="AU1951" s="267" t="s">
        <v>88</v>
      </c>
      <c r="AV1951" s="15" t="s">
        <v>86</v>
      </c>
      <c r="AW1951" s="15" t="s">
        <v>35</v>
      </c>
      <c r="AX1951" s="15" t="s">
        <v>78</v>
      </c>
      <c r="AY1951" s="267" t="s">
        <v>153</v>
      </c>
    </row>
    <row r="1952" s="13" customFormat="1">
      <c r="A1952" s="13"/>
      <c r="B1952" s="232"/>
      <c r="C1952" s="233"/>
      <c r="D1952" s="234" t="s">
        <v>163</v>
      </c>
      <c r="E1952" s="235" t="s">
        <v>1</v>
      </c>
      <c r="F1952" s="236" t="s">
        <v>86</v>
      </c>
      <c r="G1952" s="233"/>
      <c r="H1952" s="237">
        <v>1</v>
      </c>
      <c r="I1952" s="238"/>
      <c r="J1952" s="233"/>
      <c r="K1952" s="233"/>
      <c r="L1952" s="239"/>
      <c r="M1952" s="240"/>
      <c r="N1952" s="241"/>
      <c r="O1952" s="241"/>
      <c r="P1952" s="241"/>
      <c r="Q1952" s="241"/>
      <c r="R1952" s="241"/>
      <c r="S1952" s="241"/>
      <c r="T1952" s="242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43" t="s">
        <v>163</v>
      </c>
      <c r="AU1952" s="243" t="s">
        <v>88</v>
      </c>
      <c r="AV1952" s="13" t="s">
        <v>88</v>
      </c>
      <c r="AW1952" s="13" t="s">
        <v>35</v>
      </c>
      <c r="AX1952" s="13" t="s">
        <v>86</v>
      </c>
      <c r="AY1952" s="243" t="s">
        <v>153</v>
      </c>
    </row>
    <row r="1953" s="2" customFormat="1" ht="24.15" customHeight="1">
      <c r="A1953" s="39"/>
      <c r="B1953" s="40"/>
      <c r="C1953" s="219" t="s">
        <v>2676</v>
      </c>
      <c r="D1953" s="219" t="s">
        <v>156</v>
      </c>
      <c r="E1953" s="220" t="s">
        <v>2677</v>
      </c>
      <c r="F1953" s="221" t="s">
        <v>2678</v>
      </c>
      <c r="G1953" s="222" t="s">
        <v>170</v>
      </c>
      <c r="H1953" s="223">
        <v>2.3999999999999999</v>
      </c>
      <c r="I1953" s="224"/>
      <c r="J1953" s="225">
        <f>ROUND(I1953*H1953,2)</f>
        <v>0</v>
      </c>
      <c r="K1953" s="221" t="s">
        <v>160</v>
      </c>
      <c r="L1953" s="45"/>
      <c r="M1953" s="226" t="s">
        <v>1</v>
      </c>
      <c r="N1953" s="227" t="s">
        <v>43</v>
      </c>
      <c r="O1953" s="92"/>
      <c r="P1953" s="228">
        <f>O1953*H1953</f>
        <v>0</v>
      </c>
      <c r="Q1953" s="228">
        <v>0</v>
      </c>
      <c r="R1953" s="228">
        <f>Q1953*H1953</f>
        <v>0</v>
      </c>
      <c r="S1953" s="228">
        <v>0</v>
      </c>
      <c r="T1953" s="229">
        <f>S1953*H1953</f>
        <v>0</v>
      </c>
      <c r="U1953" s="39"/>
      <c r="V1953" s="39"/>
      <c r="W1953" s="39"/>
      <c r="X1953" s="39"/>
      <c r="Y1953" s="39"/>
      <c r="Z1953" s="39"/>
      <c r="AA1953" s="39"/>
      <c r="AB1953" s="39"/>
      <c r="AC1953" s="39"/>
      <c r="AD1953" s="39"/>
      <c r="AE1953" s="39"/>
      <c r="AR1953" s="230" t="s">
        <v>240</v>
      </c>
      <c r="AT1953" s="230" t="s">
        <v>156</v>
      </c>
      <c r="AU1953" s="230" t="s">
        <v>88</v>
      </c>
      <c r="AY1953" s="18" t="s">
        <v>153</v>
      </c>
      <c r="BE1953" s="231">
        <f>IF(N1953="základní",J1953,0)</f>
        <v>0</v>
      </c>
      <c r="BF1953" s="231">
        <f>IF(N1953="snížená",J1953,0)</f>
        <v>0</v>
      </c>
      <c r="BG1953" s="231">
        <f>IF(N1953="zákl. přenesená",J1953,0)</f>
        <v>0</v>
      </c>
      <c r="BH1953" s="231">
        <f>IF(N1953="sníž. přenesená",J1953,0)</f>
        <v>0</v>
      </c>
      <c r="BI1953" s="231">
        <f>IF(N1953="nulová",J1953,0)</f>
        <v>0</v>
      </c>
      <c r="BJ1953" s="18" t="s">
        <v>86</v>
      </c>
      <c r="BK1953" s="231">
        <f>ROUND(I1953*H1953,2)</f>
        <v>0</v>
      </c>
      <c r="BL1953" s="18" t="s">
        <v>240</v>
      </c>
      <c r="BM1953" s="230" t="s">
        <v>2679</v>
      </c>
    </row>
    <row r="1954" s="15" customFormat="1">
      <c r="A1954" s="15"/>
      <c r="B1954" s="258"/>
      <c r="C1954" s="259"/>
      <c r="D1954" s="234" t="s">
        <v>163</v>
      </c>
      <c r="E1954" s="260" t="s">
        <v>1</v>
      </c>
      <c r="F1954" s="261" t="s">
        <v>2680</v>
      </c>
      <c r="G1954" s="259"/>
      <c r="H1954" s="260" t="s">
        <v>1</v>
      </c>
      <c r="I1954" s="262"/>
      <c r="J1954" s="259"/>
      <c r="K1954" s="259"/>
      <c r="L1954" s="263"/>
      <c r="M1954" s="264"/>
      <c r="N1954" s="265"/>
      <c r="O1954" s="265"/>
      <c r="P1954" s="265"/>
      <c r="Q1954" s="265"/>
      <c r="R1954" s="265"/>
      <c r="S1954" s="265"/>
      <c r="T1954" s="266"/>
      <c r="U1954" s="15"/>
      <c r="V1954" s="15"/>
      <c r="W1954" s="15"/>
      <c r="X1954" s="15"/>
      <c r="Y1954" s="15"/>
      <c r="Z1954" s="15"/>
      <c r="AA1954" s="15"/>
      <c r="AB1954" s="15"/>
      <c r="AC1954" s="15"/>
      <c r="AD1954" s="15"/>
      <c r="AE1954" s="15"/>
      <c r="AT1954" s="267" t="s">
        <v>163</v>
      </c>
      <c r="AU1954" s="267" t="s">
        <v>88</v>
      </c>
      <c r="AV1954" s="15" t="s">
        <v>86</v>
      </c>
      <c r="AW1954" s="15" t="s">
        <v>35</v>
      </c>
      <c r="AX1954" s="15" t="s">
        <v>78</v>
      </c>
      <c r="AY1954" s="267" t="s">
        <v>153</v>
      </c>
    </row>
    <row r="1955" s="15" customFormat="1">
      <c r="A1955" s="15"/>
      <c r="B1955" s="258"/>
      <c r="C1955" s="259"/>
      <c r="D1955" s="234" t="s">
        <v>163</v>
      </c>
      <c r="E1955" s="260" t="s">
        <v>1</v>
      </c>
      <c r="F1955" s="261" t="s">
        <v>2681</v>
      </c>
      <c r="G1955" s="259"/>
      <c r="H1955" s="260" t="s">
        <v>1</v>
      </c>
      <c r="I1955" s="262"/>
      <c r="J1955" s="259"/>
      <c r="K1955" s="259"/>
      <c r="L1955" s="263"/>
      <c r="M1955" s="264"/>
      <c r="N1955" s="265"/>
      <c r="O1955" s="265"/>
      <c r="P1955" s="265"/>
      <c r="Q1955" s="265"/>
      <c r="R1955" s="265"/>
      <c r="S1955" s="265"/>
      <c r="T1955" s="266"/>
      <c r="U1955" s="15"/>
      <c r="V1955" s="15"/>
      <c r="W1955" s="15"/>
      <c r="X1955" s="15"/>
      <c r="Y1955" s="15"/>
      <c r="Z1955" s="15"/>
      <c r="AA1955" s="15"/>
      <c r="AB1955" s="15"/>
      <c r="AC1955" s="15"/>
      <c r="AD1955" s="15"/>
      <c r="AE1955" s="15"/>
      <c r="AT1955" s="267" t="s">
        <v>163</v>
      </c>
      <c r="AU1955" s="267" t="s">
        <v>88</v>
      </c>
      <c r="AV1955" s="15" t="s">
        <v>86</v>
      </c>
      <c r="AW1955" s="15" t="s">
        <v>35</v>
      </c>
      <c r="AX1955" s="15" t="s">
        <v>78</v>
      </c>
      <c r="AY1955" s="267" t="s">
        <v>153</v>
      </c>
    </row>
    <row r="1956" s="13" customFormat="1">
      <c r="A1956" s="13"/>
      <c r="B1956" s="232"/>
      <c r="C1956" s="233"/>
      <c r="D1956" s="234" t="s">
        <v>163</v>
      </c>
      <c r="E1956" s="235" t="s">
        <v>1</v>
      </c>
      <c r="F1956" s="236" t="s">
        <v>2682</v>
      </c>
      <c r="G1956" s="233"/>
      <c r="H1956" s="237">
        <v>2.3999999999999999</v>
      </c>
      <c r="I1956" s="238"/>
      <c r="J1956" s="233"/>
      <c r="K1956" s="233"/>
      <c r="L1956" s="239"/>
      <c r="M1956" s="240"/>
      <c r="N1956" s="241"/>
      <c r="O1956" s="241"/>
      <c r="P1956" s="241"/>
      <c r="Q1956" s="241"/>
      <c r="R1956" s="241"/>
      <c r="S1956" s="241"/>
      <c r="T1956" s="242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3" t="s">
        <v>163</v>
      </c>
      <c r="AU1956" s="243" t="s">
        <v>88</v>
      </c>
      <c r="AV1956" s="13" t="s">
        <v>88</v>
      </c>
      <c r="AW1956" s="13" t="s">
        <v>35</v>
      </c>
      <c r="AX1956" s="13" t="s">
        <v>86</v>
      </c>
      <c r="AY1956" s="243" t="s">
        <v>153</v>
      </c>
    </row>
    <row r="1957" s="2" customFormat="1" ht="16.5" customHeight="1">
      <c r="A1957" s="39"/>
      <c r="B1957" s="40"/>
      <c r="C1957" s="268" t="s">
        <v>2683</v>
      </c>
      <c r="D1957" s="268" t="s">
        <v>509</v>
      </c>
      <c r="E1957" s="269" t="s">
        <v>2684</v>
      </c>
      <c r="F1957" s="270" t="s">
        <v>2685</v>
      </c>
      <c r="G1957" s="271" t="s">
        <v>170</v>
      </c>
      <c r="H1957" s="272">
        <v>2.3999999999999999</v>
      </c>
      <c r="I1957" s="273"/>
      <c r="J1957" s="274">
        <f>ROUND(I1957*H1957,2)</f>
        <v>0</v>
      </c>
      <c r="K1957" s="270" t="s">
        <v>160</v>
      </c>
      <c r="L1957" s="275"/>
      <c r="M1957" s="276" t="s">
        <v>1</v>
      </c>
      <c r="N1957" s="277" t="s">
        <v>43</v>
      </c>
      <c r="O1957" s="92"/>
      <c r="P1957" s="228">
        <f>O1957*H1957</f>
        <v>0</v>
      </c>
      <c r="Q1957" s="228">
        <v>0.016</v>
      </c>
      <c r="R1957" s="228">
        <f>Q1957*H1957</f>
        <v>0.038399999999999997</v>
      </c>
      <c r="S1957" s="228">
        <v>0</v>
      </c>
      <c r="T1957" s="229">
        <f>S1957*H1957</f>
        <v>0</v>
      </c>
      <c r="U1957" s="39"/>
      <c r="V1957" s="39"/>
      <c r="W1957" s="39"/>
      <c r="X1957" s="39"/>
      <c r="Y1957" s="39"/>
      <c r="Z1957" s="39"/>
      <c r="AA1957" s="39"/>
      <c r="AB1957" s="39"/>
      <c r="AC1957" s="39"/>
      <c r="AD1957" s="39"/>
      <c r="AE1957" s="39"/>
      <c r="AR1957" s="230" t="s">
        <v>332</v>
      </c>
      <c r="AT1957" s="230" t="s">
        <v>509</v>
      </c>
      <c r="AU1957" s="230" t="s">
        <v>88</v>
      </c>
      <c r="AY1957" s="18" t="s">
        <v>153</v>
      </c>
      <c r="BE1957" s="231">
        <f>IF(N1957="základní",J1957,0)</f>
        <v>0</v>
      </c>
      <c r="BF1957" s="231">
        <f>IF(N1957="snížená",J1957,0)</f>
        <v>0</v>
      </c>
      <c r="BG1957" s="231">
        <f>IF(N1957="zákl. přenesená",J1957,0)</f>
        <v>0</v>
      </c>
      <c r="BH1957" s="231">
        <f>IF(N1957="sníž. přenesená",J1957,0)</f>
        <v>0</v>
      </c>
      <c r="BI1957" s="231">
        <f>IF(N1957="nulová",J1957,0)</f>
        <v>0</v>
      </c>
      <c r="BJ1957" s="18" t="s">
        <v>86</v>
      </c>
      <c r="BK1957" s="231">
        <f>ROUND(I1957*H1957,2)</f>
        <v>0</v>
      </c>
      <c r="BL1957" s="18" t="s">
        <v>240</v>
      </c>
      <c r="BM1957" s="230" t="s">
        <v>2686</v>
      </c>
    </row>
    <row r="1958" s="15" customFormat="1">
      <c r="A1958" s="15"/>
      <c r="B1958" s="258"/>
      <c r="C1958" s="259"/>
      <c r="D1958" s="234" t="s">
        <v>163</v>
      </c>
      <c r="E1958" s="260" t="s">
        <v>1</v>
      </c>
      <c r="F1958" s="261" t="s">
        <v>2680</v>
      </c>
      <c r="G1958" s="259"/>
      <c r="H1958" s="260" t="s">
        <v>1</v>
      </c>
      <c r="I1958" s="262"/>
      <c r="J1958" s="259"/>
      <c r="K1958" s="259"/>
      <c r="L1958" s="263"/>
      <c r="M1958" s="264"/>
      <c r="N1958" s="265"/>
      <c r="O1958" s="265"/>
      <c r="P1958" s="265"/>
      <c r="Q1958" s="265"/>
      <c r="R1958" s="265"/>
      <c r="S1958" s="265"/>
      <c r="T1958" s="266"/>
      <c r="U1958" s="15"/>
      <c r="V1958" s="15"/>
      <c r="W1958" s="15"/>
      <c r="X1958" s="15"/>
      <c r="Y1958" s="15"/>
      <c r="Z1958" s="15"/>
      <c r="AA1958" s="15"/>
      <c r="AB1958" s="15"/>
      <c r="AC1958" s="15"/>
      <c r="AD1958" s="15"/>
      <c r="AE1958" s="15"/>
      <c r="AT1958" s="267" t="s">
        <v>163</v>
      </c>
      <c r="AU1958" s="267" t="s">
        <v>88</v>
      </c>
      <c r="AV1958" s="15" t="s">
        <v>86</v>
      </c>
      <c r="AW1958" s="15" t="s">
        <v>35</v>
      </c>
      <c r="AX1958" s="15" t="s">
        <v>78</v>
      </c>
      <c r="AY1958" s="267" t="s">
        <v>153</v>
      </c>
    </row>
    <row r="1959" s="15" customFormat="1">
      <c r="A1959" s="15"/>
      <c r="B1959" s="258"/>
      <c r="C1959" s="259"/>
      <c r="D1959" s="234" t="s">
        <v>163</v>
      </c>
      <c r="E1959" s="260" t="s">
        <v>1</v>
      </c>
      <c r="F1959" s="261" t="s">
        <v>2681</v>
      </c>
      <c r="G1959" s="259"/>
      <c r="H1959" s="260" t="s">
        <v>1</v>
      </c>
      <c r="I1959" s="262"/>
      <c r="J1959" s="259"/>
      <c r="K1959" s="259"/>
      <c r="L1959" s="263"/>
      <c r="M1959" s="264"/>
      <c r="N1959" s="265"/>
      <c r="O1959" s="265"/>
      <c r="P1959" s="265"/>
      <c r="Q1959" s="265"/>
      <c r="R1959" s="265"/>
      <c r="S1959" s="265"/>
      <c r="T1959" s="266"/>
      <c r="U1959" s="15"/>
      <c r="V1959" s="15"/>
      <c r="W1959" s="15"/>
      <c r="X1959" s="15"/>
      <c r="Y1959" s="15"/>
      <c r="Z1959" s="15"/>
      <c r="AA1959" s="15"/>
      <c r="AB1959" s="15"/>
      <c r="AC1959" s="15"/>
      <c r="AD1959" s="15"/>
      <c r="AE1959" s="15"/>
      <c r="AT1959" s="267" t="s">
        <v>163</v>
      </c>
      <c r="AU1959" s="267" t="s">
        <v>88</v>
      </c>
      <c r="AV1959" s="15" t="s">
        <v>86</v>
      </c>
      <c r="AW1959" s="15" t="s">
        <v>35</v>
      </c>
      <c r="AX1959" s="15" t="s">
        <v>78</v>
      </c>
      <c r="AY1959" s="267" t="s">
        <v>153</v>
      </c>
    </row>
    <row r="1960" s="15" customFormat="1">
      <c r="A1960" s="15"/>
      <c r="B1960" s="258"/>
      <c r="C1960" s="259"/>
      <c r="D1960" s="234" t="s">
        <v>163</v>
      </c>
      <c r="E1960" s="260" t="s">
        <v>1</v>
      </c>
      <c r="F1960" s="261" t="s">
        <v>2687</v>
      </c>
      <c r="G1960" s="259"/>
      <c r="H1960" s="260" t="s">
        <v>1</v>
      </c>
      <c r="I1960" s="262"/>
      <c r="J1960" s="259"/>
      <c r="K1960" s="259"/>
      <c r="L1960" s="263"/>
      <c r="M1960" s="264"/>
      <c r="N1960" s="265"/>
      <c r="O1960" s="265"/>
      <c r="P1960" s="265"/>
      <c r="Q1960" s="265"/>
      <c r="R1960" s="265"/>
      <c r="S1960" s="265"/>
      <c r="T1960" s="266"/>
      <c r="U1960" s="15"/>
      <c r="V1960" s="15"/>
      <c r="W1960" s="15"/>
      <c r="X1960" s="15"/>
      <c r="Y1960" s="15"/>
      <c r="Z1960" s="15"/>
      <c r="AA1960" s="15"/>
      <c r="AB1960" s="15"/>
      <c r="AC1960" s="15"/>
      <c r="AD1960" s="15"/>
      <c r="AE1960" s="15"/>
      <c r="AT1960" s="267" t="s">
        <v>163</v>
      </c>
      <c r="AU1960" s="267" t="s">
        <v>88</v>
      </c>
      <c r="AV1960" s="15" t="s">
        <v>86</v>
      </c>
      <c r="AW1960" s="15" t="s">
        <v>35</v>
      </c>
      <c r="AX1960" s="15" t="s">
        <v>78</v>
      </c>
      <c r="AY1960" s="267" t="s">
        <v>153</v>
      </c>
    </row>
    <row r="1961" s="15" customFormat="1">
      <c r="A1961" s="15"/>
      <c r="B1961" s="258"/>
      <c r="C1961" s="259"/>
      <c r="D1961" s="234" t="s">
        <v>163</v>
      </c>
      <c r="E1961" s="260" t="s">
        <v>1</v>
      </c>
      <c r="F1961" s="261" t="s">
        <v>2688</v>
      </c>
      <c r="G1961" s="259"/>
      <c r="H1961" s="260" t="s">
        <v>1</v>
      </c>
      <c r="I1961" s="262"/>
      <c r="J1961" s="259"/>
      <c r="K1961" s="259"/>
      <c r="L1961" s="263"/>
      <c r="M1961" s="264"/>
      <c r="N1961" s="265"/>
      <c r="O1961" s="265"/>
      <c r="P1961" s="265"/>
      <c r="Q1961" s="265"/>
      <c r="R1961" s="265"/>
      <c r="S1961" s="265"/>
      <c r="T1961" s="266"/>
      <c r="U1961" s="15"/>
      <c r="V1961" s="15"/>
      <c r="W1961" s="15"/>
      <c r="X1961" s="15"/>
      <c r="Y1961" s="15"/>
      <c r="Z1961" s="15"/>
      <c r="AA1961" s="15"/>
      <c r="AB1961" s="15"/>
      <c r="AC1961" s="15"/>
      <c r="AD1961" s="15"/>
      <c r="AE1961" s="15"/>
      <c r="AT1961" s="267" t="s">
        <v>163</v>
      </c>
      <c r="AU1961" s="267" t="s">
        <v>88</v>
      </c>
      <c r="AV1961" s="15" t="s">
        <v>86</v>
      </c>
      <c r="AW1961" s="15" t="s">
        <v>35</v>
      </c>
      <c r="AX1961" s="15" t="s">
        <v>78</v>
      </c>
      <c r="AY1961" s="267" t="s">
        <v>153</v>
      </c>
    </row>
    <row r="1962" s="15" customFormat="1">
      <c r="A1962" s="15"/>
      <c r="B1962" s="258"/>
      <c r="C1962" s="259"/>
      <c r="D1962" s="234" t="s">
        <v>163</v>
      </c>
      <c r="E1962" s="260" t="s">
        <v>1</v>
      </c>
      <c r="F1962" s="261" t="s">
        <v>2689</v>
      </c>
      <c r="G1962" s="259"/>
      <c r="H1962" s="260" t="s">
        <v>1</v>
      </c>
      <c r="I1962" s="262"/>
      <c r="J1962" s="259"/>
      <c r="K1962" s="259"/>
      <c r="L1962" s="263"/>
      <c r="M1962" s="264"/>
      <c r="N1962" s="265"/>
      <c r="O1962" s="265"/>
      <c r="P1962" s="265"/>
      <c r="Q1962" s="265"/>
      <c r="R1962" s="265"/>
      <c r="S1962" s="265"/>
      <c r="T1962" s="266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  <c r="AE1962" s="15"/>
      <c r="AT1962" s="267" t="s">
        <v>163</v>
      </c>
      <c r="AU1962" s="267" t="s">
        <v>88</v>
      </c>
      <c r="AV1962" s="15" t="s">
        <v>86</v>
      </c>
      <c r="AW1962" s="15" t="s">
        <v>35</v>
      </c>
      <c r="AX1962" s="15" t="s">
        <v>78</v>
      </c>
      <c r="AY1962" s="267" t="s">
        <v>153</v>
      </c>
    </row>
    <row r="1963" s="15" customFormat="1">
      <c r="A1963" s="15"/>
      <c r="B1963" s="258"/>
      <c r="C1963" s="259"/>
      <c r="D1963" s="234" t="s">
        <v>163</v>
      </c>
      <c r="E1963" s="260" t="s">
        <v>1</v>
      </c>
      <c r="F1963" s="261" t="s">
        <v>2690</v>
      </c>
      <c r="G1963" s="259"/>
      <c r="H1963" s="260" t="s">
        <v>1</v>
      </c>
      <c r="I1963" s="262"/>
      <c r="J1963" s="259"/>
      <c r="K1963" s="259"/>
      <c r="L1963" s="263"/>
      <c r="M1963" s="264"/>
      <c r="N1963" s="265"/>
      <c r="O1963" s="265"/>
      <c r="P1963" s="265"/>
      <c r="Q1963" s="265"/>
      <c r="R1963" s="265"/>
      <c r="S1963" s="265"/>
      <c r="T1963" s="266"/>
      <c r="U1963" s="15"/>
      <c r="V1963" s="15"/>
      <c r="W1963" s="15"/>
      <c r="X1963" s="15"/>
      <c r="Y1963" s="15"/>
      <c r="Z1963" s="15"/>
      <c r="AA1963" s="15"/>
      <c r="AB1963" s="15"/>
      <c r="AC1963" s="15"/>
      <c r="AD1963" s="15"/>
      <c r="AE1963" s="15"/>
      <c r="AT1963" s="267" t="s">
        <v>163</v>
      </c>
      <c r="AU1963" s="267" t="s">
        <v>88</v>
      </c>
      <c r="AV1963" s="15" t="s">
        <v>86</v>
      </c>
      <c r="AW1963" s="15" t="s">
        <v>35</v>
      </c>
      <c r="AX1963" s="15" t="s">
        <v>78</v>
      </c>
      <c r="AY1963" s="267" t="s">
        <v>153</v>
      </c>
    </row>
    <row r="1964" s="15" customFormat="1">
      <c r="A1964" s="15"/>
      <c r="B1964" s="258"/>
      <c r="C1964" s="259"/>
      <c r="D1964" s="234" t="s">
        <v>163</v>
      </c>
      <c r="E1964" s="260" t="s">
        <v>1</v>
      </c>
      <c r="F1964" s="261" t="s">
        <v>2691</v>
      </c>
      <c r="G1964" s="259"/>
      <c r="H1964" s="260" t="s">
        <v>1</v>
      </c>
      <c r="I1964" s="262"/>
      <c r="J1964" s="259"/>
      <c r="K1964" s="259"/>
      <c r="L1964" s="263"/>
      <c r="M1964" s="264"/>
      <c r="N1964" s="265"/>
      <c r="O1964" s="265"/>
      <c r="P1964" s="265"/>
      <c r="Q1964" s="265"/>
      <c r="R1964" s="265"/>
      <c r="S1964" s="265"/>
      <c r="T1964" s="266"/>
      <c r="U1964" s="15"/>
      <c r="V1964" s="15"/>
      <c r="W1964" s="15"/>
      <c r="X1964" s="15"/>
      <c r="Y1964" s="15"/>
      <c r="Z1964" s="15"/>
      <c r="AA1964" s="15"/>
      <c r="AB1964" s="15"/>
      <c r="AC1964" s="15"/>
      <c r="AD1964" s="15"/>
      <c r="AE1964" s="15"/>
      <c r="AT1964" s="267" t="s">
        <v>163</v>
      </c>
      <c r="AU1964" s="267" t="s">
        <v>88</v>
      </c>
      <c r="AV1964" s="15" t="s">
        <v>86</v>
      </c>
      <c r="AW1964" s="15" t="s">
        <v>35</v>
      </c>
      <c r="AX1964" s="15" t="s">
        <v>78</v>
      </c>
      <c r="AY1964" s="267" t="s">
        <v>153</v>
      </c>
    </row>
    <row r="1965" s="15" customFormat="1">
      <c r="A1965" s="15"/>
      <c r="B1965" s="258"/>
      <c r="C1965" s="259"/>
      <c r="D1965" s="234" t="s">
        <v>163</v>
      </c>
      <c r="E1965" s="260" t="s">
        <v>1</v>
      </c>
      <c r="F1965" s="261" t="s">
        <v>2692</v>
      </c>
      <c r="G1965" s="259"/>
      <c r="H1965" s="260" t="s">
        <v>1</v>
      </c>
      <c r="I1965" s="262"/>
      <c r="J1965" s="259"/>
      <c r="K1965" s="259"/>
      <c r="L1965" s="263"/>
      <c r="M1965" s="264"/>
      <c r="N1965" s="265"/>
      <c r="O1965" s="265"/>
      <c r="P1965" s="265"/>
      <c r="Q1965" s="265"/>
      <c r="R1965" s="265"/>
      <c r="S1965" s="265"/>
      <c r="T1965" s="266"/>
      <c r="U1965" s="15"/>
      <c r="V1965" s="15"/>
      <c r="W1965" s="15"/>
      <c r="X1965" s="15"/>
      <c r="Y1965" s="15"/>
      <c r="Z1965" s="15"/>
      <c r="AA1965" s="15"/>
      <c r="AB1965" s="15"/>
      <c r="AC1965" s="15"/>
      <c r="AD1965" s="15"/>
      <c r="AE1965" s="15"/>
      <c r="AT1965" s="267" t="s">
        <v>163</v>
      </c>
      <c r="AU1965" s="267" t="s">
        <v>88</v>
      </c>
      <c r="AV1965" s="15" t="s">
        <v>86</v>
      </c>
      <c r="AW1965" s="15" t="s">
        <v>35</v>
      </c>
      <c r="AX1965" s="15" t="s">
        <v>78</v>
      </c>
      <c r="AY1965" s="267" t="s">
        <v>153</v>
      </c>
    </row>
    <row r="1966" s="13" customFormat="1">
      <c r="A1966" s="13"/>
      <c r="B1966" s="232"/>
      <c r="C1966" s="233"/>
      <c r="D1966" s="234" t="s">
        <v>163</v>
      </c>
      <c r="E1966" s="235" t="s">
        <v>1</v>
      </c>
      <c r="F1966" s="236" t="s">
        <v>2682</v>
      </c>
      <c r="G1966" s="233"/>
      <c r="H1966" s="237">
        <v>2.3999999999999999</v>
      </c>
      <c r="I1966" s="238"/>
      <c r="J1966" s="233"/>
      <c r="K1966" s="233"/>
      <c r="L1966" s="239"/>
      <c r="M1966" s="240"/>
      <c r="N1966" s="241"/>
      <c r="O1966" s="241"/>
      <c r="P1966" s="241"/>
      <c r="Q1966" s="241"/>
      <c r="R1966" s="241"/>
      <c r="S1966" s="241"/>
      <c r="T1966" s="242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3" t="s">
        <v>163</v>
      </c>
      <c r="AU1966" s="243" t="s">
        <v>88</v>
      </c>
      <c r="AV1966" s="13" t="s">
        <v>88</v>
      </c>
      <c r="AW1966" s="13" t="s">
        <v>35</v>
      </c>
      <c r="AX1966" s="13" t="s">
        <v>86</v>
      </c>
      <c r="AY1966" s="243" t="s">
        <v>153</v>
      </c>
    </row>
    <row r="1967" s="2" customFormat="1" ht="24.15" customHeight="1">
      <c r="A1967" s="39"/>
      <c r="B1967" s="40"/>
      <c r="C1967" s="219" t="s">
        <v>2693</v>
      </c>
      <c r="D1967" s="219" t="s">
        <v>156</v>
      </c>
      <c r="E1967" s="220" t="s">
        <v>2694</v>
      </c>
      <c r="F1967" s="221" t="s">
        <v>2695</v>
      </c>
      <c r="G1967" s="222" t="s">
        <v>196</v>
      </c>
      <c r="H1967" s="223">
        <v>6.4000000000000004</v>
      </c>
      <c r="I1967" s="224"/>
      <c r="J1967" s="225">
        <f>ROUND(I1967*H1967,2)</f>
        <v>0</v>
      </c>
      <c r="K1967" s="221" t="s">
        <v>160</v>
      </c>
      <c r="L1967" s="45"/>
      <c r="M1967" s="226" t="s">
        <v>1</v>
      </c>
      <c r="N1967" s="227" t="s">
        <v>43</v>
      </c>
      <c r="O1967" s="92"/>
      <c r="P1967" s="228">
        <f>O1967*H1967</f>
        <v>0</v>
      </c>
      <c r="Q1967" s="228">
        <v>0</v>
      </c>
      <c r="R1967" s="228">
        <f>Q1967*H1967</f>
        <v>0</v>
      </c>
      <c r="S1967" s="228">
        <v>0</v>
      </c>
      <c r="T1967" s="229">
        <f>S1967*H1967</f>
        <v>0</v>
      </c>
      <c r="U1967" s="39"/>
      <c r="V1967" s="39"/>
      <c r="W1967" s="39"/>
      <c r="X1967" s="39"/>
      <c r="Y1967" s="39"/>
      <c r="Z1967" s="39"/>
      <c r="AA1967" s="39"/>
      <c r="AB1967" s="39"/>
      <c r="AC1967" s="39"/>
      <c r="AD1967" s="39"/>
      <c r="AE1967" s="39"/>
      <c r="AR1967" s="230" t="s">
        <v>240</v>
      </c>
      <c r="AT1967" s="230" t="s">
        <v>156</v>
      </c>
      <c r="AU1967" s="230" t="s">
        <v>88</v>
      </c>
      <c r="AY1967" s="18" t="s">
        <v>153</v>
      </c>
      <c r="BE1967" s="231">
        <f>IF(N1967="základní",J1967,0)</f>
        <v>0</v>
      </c>
      <c r="BF1967" s="231">
        <f>IF(N1967="snížená",J1967,0)</f>
        <v>0</v>
      </c>
      <c r="BG1967" s="231">
        <f>IF(N1967="zákl. přenesená",J1967,0)</f>
        <v>0</v>
      </c>
      <c r="BH1967" s="231">
        <f>IF(N1967="sníž. přenesená",J1967,0)</f>
        <v>0</v>
      </c>
      <c r="BI1967" s="231">
        <f>IF(N1967="nulová",J1967,0)</f>
        <v>0</v>
      </c>
      <c r="BJ1967" s="18" t="s">
        <v>86</v>
      </c>
      <c r="BK1967" s="231">
        <f>ROUND(I1967*H1967,2)</f>
        <v>0</v>
      </c>
      <c r="BL1967" s="18" t="s">
        <v>240</v>
      </c>
      <c r="BM1967" s="230" t="s">
        <v>2696</v>
      </c>
    </row>
    <row r="1968" s="15" customFormat="1">
      <c r="A1968" s="15"/>
      <c r="B1968" s="258"/>
      <c r="C1968" s="259"/>
      <c r="D1968" s="234" t="s">
        <v>163</v>
      </c>
      <c r="E1968" s="260" t="s">
        <v>1</v>
      </c>
      <c r="F1968" s="261" t="s">
        <v>2680</v>
      </c>
      <c r="G1968" s="259"/>
      <c r="H1968" s="260" t="s">
        <v>1</v>
      </c>
      <c r="I1968" s="262"/>
      <c r="J1968" s="259"/>
      <c r="K1968" s="259"/>
      <c r="L1968" s="263"/>
      <c r="M1968" s="264"/>
      <c r="N1968" s="265"/>
      <c r="O1968" s="265"/>
      <c r="P1968" s="265"/>
      <c r="Q1968" s="265"/>
      <c r="R1968" s="265"/>
      <c r="S1968" s="265"/>
      <c r="T1968" s="266"/>
      <c r="U1968" s="15"/>
      <c r="V1968" s="15"/>
      <c r="W1968" s="15"/>
      <c r="X1968" s="15"/>
      <c r="Y1968" s="15"/>
      <c r="Z1968" s="15"/>
      <c r="AA1968" s="15"/>
      <c r="AB1968" s="15"/>
      <c r="AC1968" s="15"/>
      <c r="AD1968" s="15"/>
      <c r="AE1968" s="15"/>
      <c r="AT1968" s="267" t="s">
        <v>163</v>
      </c>
      <c r="AU1968" s="267" t="s">
        <v>88</v>
      </c>
      <c r="AV1968" s="15" t="s">
        <v>86</v>
      </c>
      <c r="AW1968" s="15" t="s">
        <v>35</v>
      </c>
      <c r="AX1968" s="15" t="s">
        <v>78</v>
      </c>
      <c r="AY1968" s="267" t="s">
        <v>153</v>
      </c>
    </row>
    <row r="1969" s="15" customFormat="1">
      <c r="A1969" s="15"/>
      <c r="B1969" s="258"/>
      <c r="C1969" s="259"/>
      <c r="D1969" s="234" t="s">
        <v>163</v>
      </c>
      <c r="E1969" s="260" t="s">
        <v>1</v>
      </c>
      <c r="F1969" s="261" t="s">
        <v>2681</v>
      </c>
      <c r="G1969" s="259"/>
      <c r="H1969" s="260" t="s">
        <v>1</v>
      </c>
      <c r="I1969" s="262"/>
      <c r="J1969" s="259"/>
      <c r="K1969" s="259"/>
      <c r="L1969" s="263"/>
      <c r="M1969" s="264"/>
      <c r="N1969" s="265"/>
      <c r="O1969" s="265"/>
      <c r="P1969" s="265"/>
      <c r="Q1969" s="265"/>
      <c r="R1969" s="265"/>
      <c r="S1969" s="265"/>
      <c r="T1969" s="266"/>
      <c r="U1969" s="15"/>
      <c r="V1969" s="15"/>
      <c r="W1969" s="15"/>
      <c r="X1969" s="15"/>
      <c r="Y1969" s="15"/>
      <c r="Z1969" s="15"/>
      <c r="AA1969" s="15"/>
      <c r="AB1969" s="15"/>
      <c r="AC1969" s="15"/>
      <c r="AD1969" s="15"/>
      <c r="AE1969" s="15"/>
      <c r="AT1969" s="267" t="s">
        <v>163</v>
      </c>
      <c r="AU1969" s="267" t="s">
        <v>88</v>
      </c>
      <c r="AV1969" s="15" t="s">
        <v>86</v>
      </c>
      <c r="AW1969" s="15" t="s">
        <v>35</v>
      </c>
      <c r="AX1969" s="15" t="s">
        <v>78</v>
      </c>
      <c r="AY1969" s="267" t="s">
        <v>153</v>
      </c>
    </row>
    <row r="1970" s="13" customFormat="1">
      <c r="A1970" s="13"/>
      <c r="B1970" s="232"/>
      <c r="C1970" s="233"/>
      <c r="D1970" s="234" t="s">
        <v>163</v>
      </c>
      <c r="E1970" s="235" t="s">
        <v>1</v>
      </c>
      <c r="F1970" s="236" t="s">
        <v>2697</v>
      </c>
      <c r="G1970" s="233"/>
      <c r="H1970" s="237">
        <v>6.4000000000000004</v>
      </c>
      <c r="I1970" s="238"/>
      <c r="J1970" s="233"/>
      <c r="K1970" s="233"/>
      <c r="L1970" s="239"/>
      <c r="M1970" s="240"/>
      <c r="N1970" s="241"/>
      <c r="O1970" s="241"/>
      <c r="P1970" s="241"/>
      <c r="Q1970" s="241"/>
      <c r="R1970" s="241"/>
      <c r="S1970" s="241"/>
      <c r="T1970" s="242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3" t="s">
        <v>163</v>
      </c>
      <c r="AU1970" s="243" t="s">
        <v>88</v>
      </c>
      <c r="AV1970" s="13" t="s">
        <v>88</v>
      </c>
      <c r="AW1970" s="13" t="s">
        <v>35</v>
      </c>
      <c r="AX1970" s="13" t="s">
        <v>86</v>
      </c>
      <c r="AY1970" s="243" t="s">
        <v>153</v>
      </c>
    </row>
    <row r="1971" s="2" customFormat="1" ht="16.5" customHeight="1">
      <c r="A1971" s="39"/>
      <c r="B1971" s="40"/>
      <c r="C1971" s="268" t="s">
        <v>2698</v>
      </c>
      <c r="D1971" s="268" t="s">
        <v>509</v>
      </c>
      <c r="E1971" s="269" t="s">
        <v>2699</v>
      </c>
      <c r="F1971" s="270" t="s">
        <v>2700</v>
      </c>
      <c r="G1971" s="271" t="s">
        <v>196</v>
      </c>
      <c r="H1971" s="272">
        <v>6.4000000000000004</v>
      </c>
      <c r="I1971" s="273"/>
      <c r="J1971" s="274">
        <f>ROUND(I1971*H1971,2)</f>
        <v>0</v>
      </c>
      <c r="K1971" s="270" t="s">
        <v>1</v>
      </c>
      <c r="L1971" s="275"/>
      <c r="M1971" s="276" t="s">
        <v>1</v>
      </c>
      <c r="N1971" s="277" t="s">
        <v>43</v>
      </c>
      <c r="O1971" s="92"/>
      <c r="P1971" s="228">
        <f>O1971*H1971</f>
        <v>0</v>
      </c>
      <c r="Q1971" s="228">
        <v>0.00020000000000000001</v>
      </c>
      <c r="R1971" s="228">
        <f>Q1971*H1971</f>
        <v>0.0012800000000000001</v>
      </c>
      <c r="S1971" s="228">
        <v>0</v>
      </c>
      <c r="T1971" s="229">
        <f>S1971*H1971</f>
        <v>0</v>
      </c>
      <c r="U1971" s="39"/>
      <c r="V1971" s="39"/>
      <c r="W1971" s="39"/>
      <c r="X1971" s="39"/>
      <c r="Y1971" s="39"/>
      <c r="Z1971" s="39"/>
      <c r="AA1971" s="39"/>
      <c r="AB1971" s="39"/>
      <c r="AC1971" s="39"/>
      <c r="AD1971" s="39"/>
      <c r="AE1971" s="39"/>
      <c r="AR1971" s="230" t="s">
        <v>332</v>
      </c>
      <c r="AT1971" s="230" t="s">
        <v>509</v>
      </c>
      <c r="AU1971" s="230" t="s">
        <v>88</v>
      </c>
      <c r="AY1971" s="18" t="s">
        <v>153</v>
      </c>
      <c r="BE1971" s="231">
        <f>IF(N1971="základní",J1971,0)</f>
        <v>0</v>
      </c>
      <c r="BF1971" s="231">
        <f>IF(N1971="snížená",J1971,0)</f>
        <v>0</v>
      </c>
      <c r="BG1971" s="231">
        <f>IF(N1971="zákl. přenesená",J1971,0)</f>
        <v>0</v>
      </c>
      <c r="BH1971" s="231">
        <f>IF(N1971="sníž. přenesená",J1971,0)</f>
        <v>0</v>
      </c>
      <c r="BI1971" s="231">
        <f>IF(N1971="nulová",J1971,0)</f>
        <v>0</v>
      </c>
      <c r="BJ1971" s="18" t="s">
        <v>86</v>
      </c>
      <c r="BK1971" s="231">
        <f>ROUND(I1971*H1971,2)</f>
        <v>0</v>
      </c>
      <c r="BL1971" s="18" t="s">
        <v>240</v>
      </c>
      <c r="BM1971" s="230" t="s">
        <v>2701</v>
      </c>
    </row>
    <row r="1972" s="13" customFormat="1">
      <c r="A1972" s="13"/>
      <c r="B1972" s="232"/>
      <c r="C1972" s="233"/>
      <c r="D1972" s="234" t="s">
        <v>163</v>
      </c>
      <c r="E1972" s="233"/>
      <c r="F1972" s="236" t="s">
        <v>2702</v>
      </c>
      <c r="G1972" s="233"/>
      <c r="H1972" s="237">
        <v>6.4000000000000004</v>
      </c>
      <c r="I1972" s="238"/>
      <c r="J1972" s="233"/>
      <c r="K1972" s="233"/>
      <c r="L1972" s="239"/>
      <c r="M1972" s="240"/>
      <c r="N1972" s="241"/>
      <c r="O1972" s="241"/>
      <c r="P1972" s="241"/>
      <c r="Q1972" s="241"/>
      <c r="R1972" s="241"/>
      <c r="S1972" s="241"/>
      <c r="T1972" s="242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3" t="s">
        <v>163</v>
      </c>
      <c r="AU1972" s="243" t="s">
        <v>88</v>
      </c>
      <c r="AV1972" s="13" t="s">
        <v>88</v>
      </c>
      <c r="AW1972" s="13" t="s">
        <v>4</v>
      </c>
      <c r="AX1972" s="13" t="s">
        <v>86</v>
      </c>
      <c r="AY1972" s="243" t="s">
        <v>153</v>
      </c>
    </row>
    <row r="1973" s="2" customFormat="1" ht="16.5" customHeight="1">
      <c r="A1973" s="39"/>
      <c r="B1973" s="40"/>
      <c r="C1973" s="219" t="s">
        <v>2703</v>
      </c>
      <c r="D1973" s="219" t="s">
        <v>156</v>
      </c>
      <c r="E1973" s="220" t="s">
        <v>2704</v>
      </c>
      <c r="F1973" s="221" t="s">
        <v>2705</v>
      </c>
      <c r="G1973" s="222" t="s">
        <v>2304</v>
      </c>
      <c r="H1973" s="223">
        <v>2</v>
      </c>
      <c r="I1973" s="224"/>
      <c r="J1973" s="225">
        <f>ROUND(I1973*H1973,2)</f>
        <v>0</v>
      </c>
      <c r="K1973" s="221" t="s">
        <v>1</v>
      </c>
      <c r="L1973" s="45"/>
      <c r="M1973" s="226" t="s">
        <v>1</v>
      </c>
      <c r="N1973" s="227" t="s">
        <v>43</v>
      </c>
      <c r="O1973" s="92"/>
      <c r="P1973" s="228">
        <f>O1973*H1973</f>
        <v>0</v>
      </c>
      <c r="Q1973" s="228">
        <v>0</v>
      </c>
      <c r="R1973" s="228">
        <f>Q1973*H1973</f>
        <v>0</v>
      </c>
      <c r="S1973" s="228">
        <v>0</v>
      </c>
      <c r="T1973" s="229">
        <f>S1973*H1973</f>
        <v>0</v>
      </c>
      <c r="U1973" s="39"/>
      <c r="V1973" s="39"/>
      <c r="W1973" s="39"/>
      <c r="X1973" s="39"/>
      <c r="Y1973" s="39"/>
      <c r="Z1973" s="39"/>
      <c r="AA1973" s="39"/>
      <c r="AB1973" s="39"/>
      <c r="AC1973" s="39"/>
      <c r="AD1973" s="39"/>
      <c r="AE1973" s="39"/>
      <c r="AR1973" s="230" t="s">
        <v>240</v>
      </c>
      <c r="AT1973" s="230" t="s">
        <v>156</v>
      </c>
      <c r="AU1973" s="230" t="s">
        <v>88</v>
      </c>
      <c r="AY1973" s="18" t="s">
        <v>153</v>
      </c>
      <c r="BE1973" s="231">
        <f>IF(N1973="základní",J1973,0)</f>
        <v>0</v>
      </c>
      <c r="BF1973" s="231">
        <f>IF(N1973="snížená",J1973,0)</f>
        <v>0</v>
      </c>
      <c r="BG1973" s="231">
        <f>IF(N1973="zákl. přenesená",J1973,0)</f>
        <v>0</v>
      </c>
      <c r="BH1973" s="231">
        <f>IF(N1973="sníž. přenesená",J1973,0)</f>
        <v>0</v>
      </c>
      <c r="BI1973" s="231">
        <f>IF(N1973="nulová",J1973,0)</f>
        <v>0</v>
      </c>
      <c r="BJ1973" s="18" t="s">
        <v>86</v>
      </c>
      <c r="BK1973" s="231">
        <f>ROUND(I1973*H1973,2)</f>
        <v>0</v>
      </c>
      <c r="BL1973" s="18" t="s">
        <v>240</v>
      </c>
      <c r="BM1973" s="230" t="s">
        <v>2706</v>
      </c>
    </row>
    <row r="1974" s="15" customFormat="1">
      <c r="A1974" s="15"/>
      <c r="B1974" s="258"/>
      <c r="C1974" s="259"/>
      <c r="D1974" s="234" t="s">
        <v>163</v>
      </c>
      <c r="E1974" s="260" t="s">
        <v>1</v>
      </c>
      <c r="F1974" s="261" t="s">
        <v>2649</v>
      </c>
      <c r="G1974" s="259"/>
      <c r="H1974" s="260" t="s">
        <v>1</v>
      </c>
      <c r="I1974" s="262"/>
      <c r="J1974" s="259"/>
      <c r="K1974" s="259"/>
      <c r="L1974" s="263"/>
      <c r="M1974" s="264"/>
      <c r="N1974" s="265"/>
      <c r="O1974" s="265"/>
      <c r="P1974" s="265"/>
      <c r="Q1974" s="265"/>
      <c r="R1974" s="265"/>
      <c r="S1974" s="265"/>
      <c r="T1974" s="266"/>
      <c r="U1974" s="15"/>
      <c r="V1974" s="15"/>
      <c r="W1974" s="15"/>
      <c r="X1974" s="15"/>
      <c r="Y1974" s="15"/>
      <c r="Z1974" s="15"/>
      <c r="AA1974" s="15"/>
      <c r="AB1974" s="15"/>
      <c r="AC1974" s="15"/>
      <c r="AD1974" s="15"/>
      <c r="AE1974" s="15"/>
      <c r="AT1974" s="267" t="s">
        <v>163</v>
      </c>
      <c r="AU1974" s="267" t="s">
        <v>88</v>
      </c>
      <c r="AV1974" s="15" t="s">
        <v>86</v>
      </c>
      <c r="AW1974" s="15" t="s">
        <v>35</v>
      </c>
      <c r="AX1974" s="15" t="s">
        <v>78</v>
      </c>
      <c r="AY1974" s="267" t="s">
        <v>153</v>
      </c>
    </row>
    <row r="1975" s="15" customFormat="1">
      <c r="A1975" s="15"/>
      <c r="B1975" s="258"/>
      <c r="C1975" s="259"/>
      <c r="D1975" s="234" t="s">
        <v>163</v>
      </c>
      <c r="E1975" s="260" t="s">
        <v>1</v>
      </c>
      <c r="F1975" s="261" t="s">
        <v>2707</v>
      </c>
      <c r="G1975" s="259"/>
      <c r="H1975" s="260" t="s">
        <v>1</v>
      </c>
      <c r="I1975" s="262"/>
      <c r="J1975" s="259"/>
      <c r="K1975" s="259"/>
      <c r="L1975" s="263"/>
      <c r="M1975" s="264"/>
      <c r="N1975" s="265"/>
      <c r="O1975" s="265"/>
      <c r="P1975" s="265"/>
      <c r="Q1975" s="265"/>
      <c r="R1975" s="265"/>
      <c r="S1975" s="265"/>
      <c r="T1975" s="266"/>
      <c r="U1975" s="15"/>
      <c r="V1975" s="15"/>
      <c r="W1975" s="15"/>
      <c r="X1975" s="15"/>
      <c r="Y1975" s="15"/>
      <c r="Z1975" s="15"/>
      <c r="AA1975" s="15"/>
      <c r="AB1975" s="15"/>
      <c r="AC1975" s="15"/>
      <c r="AD1975" s="15"/>
      <c r="AE1975" s="15"/>
      <c r="AT1975" s="267" t="s">
        <v>163</v>
      </c>
      <c r="AU1975" s="267" t="s">
        <v>88</v>
      </c>
      <c r="AV1975" s="15" t="s">
        <v>86</v>
      </c>
      <c r="AW1975" s="15" t="s">
        <v>35</v>
      </c>
      <c r="AX1975" s="15" t="s">
        <v>78</v>
      </c>
      <c r="AY1975" s="267" t="s">
        <v>153</v>
      </c>
    </row>
    <row r="1976" s="15" customFormat="1">
      <c r="A1976" s="15"/>
      <c r="B1976" s="258"/>
      <c r="C1976" s="259"/>
      <c r="D1976" s="234" t="s">
        <v>163</v>
      </c>
      <c r="E1976" s="260" t="s">
        <v>1</v>
      </c>
      <c r="F1976" s="261" t="s">
        <v>2708</v>
      </c>
      <c r="G1976" s="259"/>
      <c r="H1976" s="260" t="s">
        <v>1</v>
      </c>
      <c r="I1976" s="262"/>
      <c r="J1976" s="259"/>
      <c r="K1976" s="259"/>
      <c r="L1976" s="263"/>
      <c r="M1976" s="264"/>
      <c r="N1976" s="265"/>
      <c r="O1976" s="265"/>
      <c r="P1976" s="265"/>
      <c r="Q1976" s="265"/>
      <c r="R1976" s="265"/>
      <c r="S1976" s="265"/>
      <c r="T1976" s="266"/>
      <c r="U1976" s="15"/>
      <c r="V1976" s="15"/>
      <c r="W1976" s="15"/>
      <c r="X1976" s="15"/>
      <c r="Y1976" s="15"/>
      <c r="Z1976" s="15"/>
      <c r="AA1976" s="15"/>
      <c r="AB1976" s="15"/>
      <c r="AC1976" s="15"/>
      <c r="AD1976" s="15"/>
      <c r="AE1976" s="15"/>
      <c r="AT1976" s="267" t="s">
        <v>163</v>
      </c>
      <c r="AU1976" s="267" t="s">
        <v>88</v>
      </c>
      <c r="AV1976" s="15" t="s">
        <v>86</v>
      </c>
      <c r="AW1976" s="15" t="s">
        <v>35</v>
      </c>
      <c r="AX1976" s="15" t="s">
        <v>78</v>
      </c>
      <c r="AY1976" s="267" t="s">
        <v>153</v>
      </c>
    </row>
    <row r="1977" s="15" customFormat="1">
      <c r="A1977" s="15"/>
      <c r="B1977" s="258"/>
      <c r="C1977" s="259"/>
      <c r="D1977" s="234" t="s">
        <v>163</v>
      </c>
      <c r="E1977" s="260" t="s">
        <v>1</v>
      </c>
      <c r="F1977" s="261" t="s">
        <v>2709</v>
      </c>
      <c r="G1977" s="259"/>
      <c r="H1977" s="260" t="s">
        <v>1</v>
      </c>
      <c r="I1977" s="262"/>
      <c r="J1977" s="259"/>
      <c r="K1977" s="259"/>
      <c r="L1977" s="263"/>
      <c r="M1977" s="264"/>
      <c r="N1977" s="265"/>
      <c r="O1977" s="265"/>
      <c r="P1977" s="265"/>
      <c r="Q1977" s="265"/>
      <c r="R1977" s="265"/>
      <c r="S1977" s="265"/>
      <c r="T1977" s="266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5"/>
      <c r="AE1977" s="15"/>
      <c r="AT1977" s="267" t="s">
        <v>163</v>
      </c>
      <c r="AU1977" s="267" t="s">
        <v>88</v>
      </c>
      <c r="AV1977" s="15" t="s">
        <v>86</v>
      </c>
      <c r="AW1977" s="15" t="s">
        <v>35</v>
      </c>
      <c r="AX1977" s="15" t="s">
        <v>78</v>
      </c>
      <c r="AY1977" s="267" t="s">
        <v>153</v>
      </c>
    </row>
    <row r="1978" s="15" customFormat="1">
      <c r="A1978" s="15"/>
      <c r="B1978" s="258"/>
      <c r="C1978" s="259"/>
      <c r="D1978" s="234" t="s">
        <v>163</v>
      </c>
      <c r="E1978" s="260" t="s">
        <v>1</v>
      </c>
      <c r="F1978" s="261" t="s">
        <v>2710</v>
      </c>
      <c r="G1978" s="259"/>
      <c r="H1978" s="260" t="s">
        <v>1</v>
      </c>
      <c r="I1978" s="262"/>
      <c r="J1978" s="259"/>
      <c r="K1978" s="259"/>
      <c r="L1978" s="263"/>
      <c r="M1978" s="264"/>
      <c r="N1978" s="265"/>
      <c r="O1978" s="265"/>
      <c r="P1978" s="265"/>
      <c r="Q1978" s="265"/>
      <c r="R1978" s="265"/>
      <c r="S1978" s="265"/>
      <c r="T1978" s="266"/>
      <c r="U1978" s="15"/>
      <c r="V1978" s="15"/>
      <c r="W1978" s="15"/>
      <c r="X1978" s="15"/>
      <c r="Y1978" s="15"/>
      <c r="Z1978" s="15"/>
      <c r="AA1978" s="15"/>
      <c r="AB1978" s="15"/>
      <c r="AC1978" s="15"/>
      <c r="AD1978" s="15"/>
      <c r="AE1978" s="15"/>
      <c r="AT1978" s="267" t="s">
        <v>163</v>
      </c>
      <c r="AU1978" s="267" t="s">
        <v>88</v>
      </c>
      <c r="AV1978" s="15" t="s">
        <v>86</v>
      </c>
      <c r="AW1978" s="15" t="s">
        <v>35</v>
      </c>
      <c r="AX1978" s="15" t="s">
        <v>78</v>
      </c>
      <c r="AY1978" s="267" t="s">
        <v>153</v>
      </c>
    </row>
    <row r="1979" s="15" customFormat="1">
      <c r="A1979" s="15"/>
      <c r="B1979" s="258"/>
      <c r="C1979" s="259"/>
      <c r="D1979" s="234" t="s">
        <v>163</v>
      </c>
      <c r="E1979" s="260" t="s">
        <v>1</v>
      </c>
      <c r="F1979" s="261" t="s">
        <v>2711</v>
      </c>
      <c r="G1979" s="259"/>
      <c r="H1979" s="260" t="s">
        <v>1</v>
      </c>
      <c r="I1979" s="262"/>
      <c r="J1979" s="259"/>
      <c r="K1979" s="259"/>
      <c r="L1979" s="263"/>
      <c r="M1979" s="264"/>
      <c r="N1979" s="265"/>
      <c r="O1979" s="265"/>
      <c r="P1979" s="265"/>
      <c r="Q1979" s="265"/>
      <c r="R1979" s="265"/>
      <c r="S1979" s="265"/>
      <c r="T1979" s="266"/>
      <c r="U1979" s="15"/>
      <c r="V1979" s="15"/>
      <c r="W1979" s="15"/>
      <c r="X1979" s="15"/>
      <c r="Y1979" s="15"/>
      <c r="Z1979" s="15"/>
      <c r="AA1979" s="15"/>
      <c r="AB1979" s="15"/>
      <c r="AC1979" s="15"/>
      <c r="AD1979" s="15"/>
      <c r="AE1979" s="15"/>
      <c r="AT1979" s="267" t="s">
        <v>163</v>
      </c>
      <c r="AU1979" s="267" t="s">
        <v>88</v>
      </c>
      <c r="AV1979" s="15" t="s">
        <v>86</v>
      </c>
      <c r="AW1979" s="15" t="s">
        <v>35</v>
      </c>
      <c r="AX1979" s="15" t="s">
        <v>78</v>
      </c>
      <c r="AY1979" s="267" t="s">
        <v>153</v>
      </c>
    </row>
    <row r="1980" s="15" customFormat="1">
      <c r="A1980" s="15"/>
      <c r="B1980" s="258"/>
      <c r="C1980" s="259"/>
      <c r="D1980" s="234" t="s">
        <v>163</v>
      </c>
      <c r="E1980" s="260" t="s">
        <v>1</v>
      </c>
      <c r="F1980" s="261" t="s">
        <v>2712</v>
      </c>
      <c r="G1980" s="259"/>
      <c r="H1980" s="260" t="s">
        <v>1</v>
      </c>
      <c r="I1980" s="262"/>
      <c r="J1980" s="259"/>
      <c r="K1980" s="259"/>
      <c r="L1980" s="263"/>
      <c r="M1980" s="264"/>
      <c r="N1980" s="265"/>
      <c r="O1980" s="265"/>
      <c r="P1980" s="265"/>
      <c r="Q1980" s="265"/>
      <c r="R1980" s="265"/>
      <c r="S1980" s="265"/>
      <c r="T1980" s="266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67" t="s">
        <v>163</v>
      </c>
      <c r="AU1980" s="267" t="s">
        <v>88</v>
      </c>
      <c r="AV1980" s="15" t="s">
        <v>86</v>
      </c>
      <c r="AW1980" s="15" t="s">
        <v>35</v>
      </c>
      <c r="AX1980" s="15" t="s">
        <v>78</v>
      </c>
      <c r="AY1980" s="267" t="s">
        <v>153</v>
      </c>
    </row>
    <row r="1981" s="15" customFormat="1">
      <c r="A1981" s="15"/>
      <c r="B1981" s="258"/>
      <c r="C1981" s="259"/>
      <c r="D1981" s="234" t="s">
        <v>163</v>
      </c>
      <c r="E1981" s="260" t="s">
        <v>1</v>
      </c>
      <c r="F1981" s="261" t="s">
        <v>2713</v>
      </c>
      <c r="G1981" s="259"/>
      <c r="H1981" s="260" t="s">
        <v>1</v>
      </c>
      <c r="I1981" s="262"/>
      <c r="J1981" s="259"/>
      <c r="K1981" s="259"/>
      <c r="L1981" s="263"/>
      <c r="M1981" s="264"/>
      <c r="N1981" s="265"/>
      <c r="O1981" s="265"/>
      <c r="P1981" s="265"/>
      <c r="Q1981" s="265"/>
      <c r="R1981" s="265"/>
      <c r="S1981" s="265"/>
      <c r="T1981" s="266"/>
      <c r="U1981" s="15"/>
      <c r="V1981" s="15"/>
      <c r="W1981" s="15"/>
      <c r="X1981" s="15"/>
      <c r="Y1981" s="15"/>
      <c r="Z1981" s="15"/>
      <c r="AA1981" s="15"/>
      <c r="AB1981" s="15"/>
      <c r="AC1981" s="15"/>
      <c r="AD1981" s="15"/>
      <c r="AE1981" s="15"/>
      <c r="AT1981" s="267" t="s">
        <v>163</v>
      </c>
      <c r="AU1981" s="267" t="s">
        <v>88</v>
      </c>
      <c r="AV1981" s="15" t="s">
        <v>86</v>
      </c>
      <c r="AW1981" s="15" t="s">
        <v>35</v>
      </c>
      <c r="AX1981" s="15" t="s">
        <v>78</v>
      </c>
      <c r="AY1981" s="267" t="s">
        <v>153</v>
      </c>
    </row>
    <row r="1982" s="15" customFormat="1">
      <c r="A1982" s="15"/>
      <c r="B1982" s="258"/>
      <c r="C1982" s="259"/>
      <c r="D1982" s="234" t="s">
        <v>163</v>
      </c>
      <c r="E1982" s="260" t="s">
        <v>1</v>
      </c>
      <c r="F1982" s="261" t="s">
        <v>2714</v>
      </c>
      <c r="G1982" s="259"/>
      <c r="H1982" s="260" t="s">
        <v>1</v>
      </c>
      <c r="I1982" s="262"/>
      <c r="J1982" s="259"/>
      <c r="K1982" s="259"/>
      <c r="L1982" s="263"/>
      <c r="M1982" s="264"/>
      <c r="N1982" s="265"/>
      <c r="O1982" s="265"/>
      <c r="P1982" s="265"/>
      <c r="Q1982" s="265"/>
      <c r="R1982" s="265"/>
      <c r="S1982" s="265"/>
      <c r="T1982" s="266"/>
      <c r="U1982" s="15"/>
      <c r="V1982" s="15"/>
      <c r="W1982" s="15"/>
      <c r="X1982" s="15"/>
      <c r="Y1982" s="15"/>
      <c r="Z1982" s="15"/>
      <c r="AA1982" s="15"/>
      <c r="AB1982" s="15"/>
      <c r="AC1982" s="15"/>
      <c r="AD1982" s="15"/>
      <c r="AE1982" s="15"/>
      <c r="AT1982" s="267" t="s">
        <v>163</v>
      </c>
      <c r="AU1982" s="267" t="s">
        <v>88</v>
      </c>
      <c r="AV1982" s="15" t="s">
        <v>86</v>
      </c>
      <c r="AW1982" s="15" t="s">
        <v>35</v>
      </c>
      <c r="AX1982" s="15" t="s">
        <v>78</v>
      </c>
      <c r="AY1982" s="267" t="s">
        <v>153</v>
      </c>
    </row>
    <row r="1983" s="15" customFormat="1">
      <c r="A1983" s="15"/>
      <c r="B1983" s="258"/>
      <c r="C1983" s="259"/>
      <c r="D1983" s="234" t="s">
        <v>163</v>
      </c>
      <c r="E1983" s="260" t="s">
        <v>1</v>
      </c>
      <c r="F1983" s="261" t="s">
        <v>2715</v>
      </c>
      <c r="G1983" s="259"/>
      <c r="H1983" s="260" t="s">
        <v>1</v>
      </c>
      <c r="I1983" s="262"/>
      <c r="J1983" s="259"/>
      <c r="K1983" s="259"/>
      <c r="L1983" s="263"/>
      <c r="M1983" s="264"/>
      <c r="N1983" s="265"/>
      <c r="O1983" s="265"/>
      <c r="P1983" s="265"/>
      <c r="Q1983" s="265"/>
      <c r="R1983" s="265"/>
      <c r="S1983" s="265"/>
      <c r="T1983" s="266"/>
      <c r="U1983" s="15"/>
      <c r="V1983" s="15"/>
      <c r="W1983" s="15"/>
      <c r="X1983" s="15"/>
      <c r="Y1983" s="15"/>
      <c r="Z1983" s="15"/>
      <c r="AA1983" s="15"/>
      <c r="AB1983" s="15"/>
      <c r="AC1983" s="15"/>
      <c r="AD1983" s="15"/>
      <c r="AE1983" s="15"/>
      <c r="AT1983" s="267" t="s">
        <v>163</v>
      </c>
      <c r="AU1983" s="267" t="s">
        <v>88</v>
      </c>
      <c r="AV1983" s="15" t="s">
        <v>86</v>
      </c>
      <c r="AW1983" s="15" t="s">
        <v>35</v>
      </c>
      <c r="AX1983" s="15" t="s">
        <v>78</v>
      </c>
      <c r="AY1983" s="267" t="s">
        <v>153</v>
      </c>
    </row>
    <row r="1984" s="15" customFormat="1">
      <c r="A1984" s="15"/>
      <c r="B1984" s="258"/>
      <c r="C1984" s="259"/>
      <c r="D1984" s="234" t="s">
        <v>163</v>
      </c>
      <c r="E1984" s="260" t="s">
        <v>1</v>
      </c>
      <c r="F1984" s="261" t="s">
        <v>2716</v>
      </c>
      <c r="G1984" s="259"/>
      <c r="H1984" s="260" t="s">
        <v>1</v>
      </c>
      <c r="I1984" s="262"/>
      <c r="J1984" s="259"/>
      <c r="K1984" s="259"/>
      <c r="L1984" s="263"/>
      <c r="M1984" s="264"/>
      <c r="N1984" s="265"/>
      <c r="O1984" s="265"/>
      <c r="P1984" s="265"/>
      <c r="Q1984" s="265"/>
      <c r="R1984" s="265"/>
      <c r="S1984" s="265"/>
      <c r="T1984" s="266"/>
      <c r="U1984" s="15"/>
      <c r="V1984" s="15"/>
      <c r="W1984" s="15"/>
      <c r="X1984" s="15"/>
      <c r="Y1984" s="15"/>
      <c r="Z1984" s="15"/>
      <c r="AA1984" s="15"/>
      <c r="AB1984" s="15"/>
      <c r="AC1984" s="15"/>
      <c r="AD1984" s="15"/>
      <c r="AE1984" s="15"/>
      <c r="AT1984" s="267" t="s">
        <v>163</v>
      </c>
      <c r="AU1984" s="267" t="s">
        <v>88</v>
      </c>
      <c r="AV1984" s="15" t="s">
        <v>86</v>
      </c>
      <c r="AW1984" s="15" t="s">
        <v>35</v>
      </c>
      <c r="AX1984" s="15" t="s">
        <v>78</v>
      </c>
      <c r="AY1984" s="267" t="s">
        <v>153</v>
      </c>
    </row>
    <row r="1985" s="15" customFormat="1">
      <c r="A1985" s="15"/>
      <c r="B1985" s="258"/>
      <c r="C1985" s="259"/>
      <c r="D1985" s="234" t="s">
        <v>163</v>
      </c>
      <c r="E1985" s="260" t="s">
        <v>1</v>
      </c>
      <c r="F1985" s="261" t="s">
        <v>2717</v>
      </c>
      <c r="G1985" s="259"/>
      <c r="H1985" s="260" t="s">
        <v>1</v>
      </c>
      <c r="I1985" s="262"/>
      <c r="J1985" s="259"/>
      <c r="K1985" s="259"/>
      <c r="L1985" s="263"/>
      <c r="M1985" s="264"/>
      <c r="N1985" s="265"/>
      <c r="O1985" s="265"/>
      <c r="P1985" s="265"/>
      <c r="Q1985" s="265"/>
      <c r="R1985" s="265"/>
      <c r="S1985" s="265"/>
      <c r="T1985" s="266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T1985" s="267" t="s">
        <v>163</v>
      </c>
      <c r="AU1985" s="267" t="s">
        <v>88</v>
      </c>
      <c r="AV1985" s="15" t="s">
        <v>86</v>
      </c>
      <c r="AW1985" s="15" t="s">
        <v>35</v>
      </c>
      <c r="AX1985" s="15" t="s">
        <v>78</v>
      </c>
      <c r="AY1985" s="267" t="s">
        <v>153</v>
      </c>
    </row>
    <row r="1986" s="15" customFormat="1">
      <c r="A1986" s="15"/>
      <c r="B1986" s="258"/>
      <c r="C1986" s="259"/>
      <c r="D1986" s="234" t="s">
        <v>163</v>
      </c>
      <c r="E1986" s="260" t="s">
        <v>1</v>
      </c>
      <c r="F1986" s="261" t="s">
        <v>2718</v>
      </c>
      <c r="G1986" s="259"/>
      <c r="H1986" s="260" t="s">
        <v>1</v>
      </c>
      <c r="I1986" s="262"/>
      <c r="J1986" s="259"/>
      <c r="K1986" s="259"/>
      <c r="L1986" s="263"/>
      <c r="M1986" s="264"/>
      <c r="N1986" s="265"/>
      <c r="O1986" s="265"/>
      <c r="P1986" s="265"/>
      <c r="Q1986" s="265"/>
      <c r="R1986" s="265"/>
      <c r="S1986" s="265"/>
      <c r="T1986" s="266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  <c r="AE1986" s="15"/>
      <c r="AT1986" s="267" t="s">
        <v>163</v>
      </c>
      <c r="AU1986" s="267" t="s">
        <v>88</v>
      </c>
      <c r="AV1986" s="15" t="s">
        <v>86</v>
      </c>
      <c r="AW1986" s="15" t="s">
        <v>35</v>
      </c>
      <c r="AX1986" s="15" t="s">
        <v>78</v>
      </c>
      <c r="AY1986" s="267" t="s">
        <v>153</v>
      </c>
    </row>
    <row r="1987" s="15" customFormat="1">
      <c r="A1987" s="15"/>
      <c r="B1987" s="258"/>
      <c r="C1987" s="259"/>
      <c r="D1987" s="234" t="s">
        <v>163</v>
      </c>
      <c r="E1987" s="260" t="s">
        <v>1</v>
      </c>
      <c r="F1987" s="261" t="s">
        <v>2719</v>
      </c>
      <c r="G1987" s="259"/>
      <c r="H1987" s="260" t="s">
        <v>1</v>
      </c>
      <c r="I1987" s="262"/>
      <c r="J1987" s="259"/>
      <c r="K1987" s="259"/>
      <c r="L1987" s="263"/>
      <c r="M1987" s="264"/>
      <c r="N1987" s="265"/>
      <c r="O1987" s="265"/>
      <c r="P1987" s="265"/>
      <c r="Q1987" s="265"/>
      <c r="R1987" s="265"/>
      <c r="S1987" s="265"/>
      <c r="T1987" s="266"/>
      <c r="U1987" s="15"/>
      <c r="V1987" s="15"/>
      <c r="W1987" s="15"/>
      <c r="X1987" s="15"/>
      <c r="Y1987" s="15"/>
      <c r="Z1987" s="15"/>
      <c r="AA1987" s="15"/>
      <c r="AB1987" s="15"/>
      <c r="AC1987" s="15"/>
      <c r="AD1987" s="15"/>
      <c r="AE1987" s="15"/>
      <c r="AT1987" s="267" t="s">
        <v>163</v>
      </c>
      <c r="AU1987" s="267" t="s">
        <v>88</v>
      </c>
      <c r="AV1987" s="15" t="s">
        <v>86</v>
      </c>
      <c r="AW1987" s="15" t="s">
        <v>35</v>
      </c>
      <c r="AX1987" s="15" t="s">
        <v>78</v>
      </c>
      <c r="AY1987" s="267" t="s">
        <v>153</v>
      </c>
    </row>
    <row r="1988" s="15" customFormat="1">
      <c r="A1988" s="15"/>
      <c r="B1988" s="258"/>
      <c r="C1988" s="259"/>
      <c r="D1988" s="234" t="s">
        <v>163</v>
      </c>
      <c r="E1988" s="260" t="s">
        <v>1</v>
      </c>
      <c r="F1988" s="261" t="s">
        <v>2720</v>
      </c>
      <c r="G1988" s="259"/>
      <c r="H1988" s="260" t="s">
        <v>1</v>
      </c>
      <c r="I1988" s="262"/>
      <c r="J1988" s="259"/>
      <c r="K1988" s="259"/>
      <c r="L1988" s="263"/>
      <c r="M1988" s="264"/>
      <c r="N1988" s="265"/>
      <c r="O1988" s="265"/>
      <c r="P1988" s="265"/>
      <c r="Q1988" s="265"/>
      <c r="R1988" s="265"/>
      <c r="S1988" s="265"/>
      <c r="T1988" s="266"/>
      <c r="U1988" s="15"/>
      <c r="V1988" s="15"/>
      <c r="W1988" s="15"/>
      <c r="X1988" s="15"/>
      <c r="Y1988" s="15"/>
      <c r="Z1988" s="15"/>
      <c r="AA1988" s="15"/>
      <c r="AB1988" s="15"/>
      <c r="AC1988" s="15"/>
      <c r="AD1988" s="15"/>
      <c r="AE1988" s="15"/>
      <c r="AT1988" s="267" t="s">
        <v>163</v>
      </c>
      <c r="AU1988" s="267" t="s">
        <v>88</v>
      </c>
      <c r="AV1988" s="15" t="s">
        <v>86</v>
      </c>
      <c r="AW1988" s="15" t="s">
        <v>35</v>
      </c>
      <c r="AX1988" s="15" t="s">
        <v>78</v>
      </c>
      <c r="AY1988" s="267" t="s">
        <v>153</v>
      </c>
    </row>
    <row r="1989" s="13" customFormat="1">
      <c r="A1989" s="13"/>
      <c r="B1989" s="232"/>
      <c r="C1989" s="233"/>
      <c r="D1989" s="234" t="s">
        <v>163</v>
      </c>
      <c r="E1989" s="235" t="s">
        <v>1</v>
      </c>
      <c r="F1989" s="236" t="s">
        <v>2721</v>
      </c>
      <c r="G1989" s="233"/>
      <c r="H1989" s="237">
        <v>2</v>
      </c>
      <c r="I1989" s="238"/>
      <c r="J1989" s="233"/>
      <c r="K1989" s="233"/>
      <c r="L1989" s="239"/>
      <c r="M1989" s="240"/>
      <c r="N1989" s="241"/>
      <c r="O1989" s="241"/>
      <c r="P1989" s="241"/>
      <c r="Q1989" s="241"/>
      <c r="R1989" s="241"/>
      <c r="S1989" s="241"/>
      <c r="T1989" s="242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43" t="s">
        <v>163</v>
      </c>
      <c r="AU1989" s="243" t="s">
        <v>88</v>
      </c>
      <c r="AV1989" s="13" t="s">
        <v>88</v>
      </c>
      <c r="AW1989" s="13" t="s">
        <v>35</v>
      </c>
      <c r="AX1989" s="13" t="s">
        <v>86</v>
      </c>
      <c r="AY1989" s="243" t="s">
        <v>153</v>
      </c>
    </row>
    <row r="1990" s="2" customFormat="1" ht="24.15" customHeight="1">
      <c r="A1990" s="39"/>
      <c r="B1990" s="40"/>
      <c r="C1990" s="219" t="s">
        <v>2722</v>
      </c>
      <c r="D1990" s="219" t="s">
        <v>156</v>
      </c>
      <c r="E1990" s="220" t="s">
        <v>2723</v>
      </c>
      <c r="F1990" s="221" t="s">
        <v>2724</v>
      </c>
      <c r="G1990" s="222" t="s">
        <v>2415</v>
      </c>
      <c r="H1990" s="289"/>
      <c r="I1990" s="224"/>
      <c r="J1990" s="225">
        <f>ROUND(I1990*H1990,2)</f>
        <v>0</v>
      </c>
      <c r="K1990" s="221" t="s">
        <v>160</v>
      </c>
      <c r="L1990" s="45"/>
      <c r="M1990" s="226" t="s">
        <v>1</v>
      </c>
      <c r="N1990" s="227" t="s">
        <v>43</v>
      </c>
      <c r="O1990" s="92"/>
      <c r="P1990" s="228">
        <f>O1990*H1990</f>
        <v>0</v>
      </c>
      <c r="Q1990" s="228">
        <v>0</v>
      </c>
      <c r="R1990" s="228">
        <f>Q1990*H1990</f>
        <v>0</v>
      </c>
      <c r="S1990" s="228">
        <v>0</v>
      </c>
      <c r="T1990" s="229">
        <f>S1990*H1990</f>
        <v>0</v>
      </c>
      <c r="U1990" s="39"/>
      <c r="V1990" s="39"/>
      <c r="W1990" s="39"/>
      <c r="X1990" s="39"/>
      <c r="Y1990" s="39"/>
      <c r="Z1990" s="39"/>
      <c r="AA1990" s="39"/>
      <c r="AB1990" s="39"/>
      <c r="AC1990" s="39"/>
      <c r="AD1990" s="39"/>
      <c r="AE1990" s="39"/>
      <c r="AR1990" s="230" t="s">
        <v>240</v>
      </c>
      <c r="AT1990" s="230" t="s">
        <v>156</v>
      </c>
      <c r="AU1990" s="230" t="s">
        <v>88</v>
      </c>
      <c r="AY1990" s="18" t="s">
        <v>153</v>
      </c>
      <c r="BE1990" s="231">
        <f>IF(N1990="základní",J1990,0)</f>
        <v>0</v>
      </c>
      <c r="BF1990" s="231">
        <f>IF(N1990="snížená",J1990,0)</f>
        <v>0</v>
      </c>
      <c r="BG1990" s="231">
        <f>IF(N1990="zákl. přenesená",J1990,0)</f>
        <v>0</v>
      </c>
      <c r="BH1990" s="231">
        <f>IF(N1990="sníž. přenesená",J1990,0)</f>
        <v>0</v>
      </c>
      <c r="BI1990" s="231">
        <f>IF(N1990="nulová",J1990,0)</f>
        <v>0</v>
      </c>
      <c r="BJ1990" s="18" t="s">
        <v>86</v>
      </c>
      <c r="BK1990" s="231">
        <f>ROUND(I1990*H1990,2)</f>
        <v>0</v>
      </c>
      <c r="BL1990" s="18" t="s">
        <v>240</v>
      </c>
      <c r="BM1990" s="230" t="s">
        <v>2725</v>
      </c>
    </row>
    <row r="1991" s="12" customFormat="1" ht="22.8" customHeight="1">
      <c r="A1991" s="12"/>
      <c r="B1991" s="203"/>
      <c r="C1991" s="204"/>
      <c r="D1991" s="205" t="s">
        <v>77</v>
      </c>
      <c r="E1991" s="217" t="s">
        <v>2726</v>
      </c>
      <c r="F1991" s="217" t="s">
        <v>2727</v>
      </c>
      <c r="G1991" s="204"/>
      <c r="H1991" s="204"/>
      <c r="I1991" s="207"/>
      <c r="J1991" s="218">
        <f>BK1991</f>
        <v>0</v>
      </c>
      <c r="K1991" s="204"/>
      <c r="L1991" s="209"/>
      <c r="M1991" s="210"/>
      <c r="N1991" s="211"/>
      <c r="O1991" s="211"/>
      <c r="P1991" s="212">
        <f>SUM(P1992:P2140)</f>
        <v>0</v>
      </c>
      <c r="Q1991" s="211"/>
      <c r="R1991" s="212">
        <f>SUM(R1992:R2140)</f>
        <v>10.070922199999998</v>
      </c>
      <c r="S1991" s="211"/>
      <c r="T1991" s="213">
        <f>SUM(T1992:T2140)</f>
        <v>0</v>
      </c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R1991" s="214" t="s">
        <v>88</v>
      </c>
      <c r="AT1991" s="215" t="s">
        <v>77</v>
      </c>
      <c r="AU1991" s="215" t="s">
        <v>86</v>
      </c>
      <c r="AY1991" s="214" t="s">
        <v>153</v>
      </c>
      <c r="BK1991" s="216">
        <f>SUM(BK1992:BK2140)</f>
        <v>0</v>
      </c>
    </row>
    <row r="1992" s="2" customFormat="1" ht="16.5" customHeight="1">
      <c r="A1992" s="39"/>
      <c r="B1992" s="40"/>
      <c r="C1992" s="219" t="s">
        <v>2728</v>
      </c>
      <c r="D1992" s="219" t="s">
        <v>156</v>
      </c>
      <c r="E1992" s="220" t="s">
        <v>2729</v>
      </c>
      <c r="F1992" s="221" t="s">
        <v>2730</v>
      </c>
      <c r="G1992" s="222" t="s">
        <v>170</v>
      </c>
      <c r="H1992" s="223">
        <v>289.20499999999998</v>
      </c>
      <c r="I1992" s="224"/>
      <c r="J1992" s="225">
        <f>ROUND(I1992*H1992,2)</f>
        <v>0</v>
      </c>
      <c r="K1992" s="221" t="s">
        <v>160</v>
      </c>
      <c r="L1992" s="45"/>
      <c r="M1992" s="226" t="s">
        <v>1</v>
      </c>
      <c r="N1992" s="227" t="s">
        <v>43</v>
      </c>
      <c r="O1992" s="92"/>
      <c r="P1992" s="228">
        <f>O1992*H1992</f>
        <v>0</v>
      </c>
      <c r="Q1992" s="228">
        <v>0</v>
      </c>
      <c r="R1992" s="228">
        <f>Q1992*H1992</f>
        <v>0</v>
      </c>
      <c r="S1992" s="228">
        <v>0</v>
      </c>
      <c r="T1992" s="229">
        <f>S1992*H1992</f>
        <v>0</v>
      </c>
      <c r="U1992" s="39"/>
      <c r="V1992" s="39"/>
      <c r="W1992" s="39"/>
      <c r="X1992" s="39"/>
      <c r="Y1992" s="39"/>
      <c r="Z1992" s="39"/>
      <c r="AA1992" s="39"/>
      <c r="AB1992" s="39"/>
      <c r="AC1992" s="39"/>
      <c r="AD1992" s="39"/>
      <c r="AE1992" s="39"/>
      <c r="AR1992" s="230" t="s">
        <v>240</v>
      </c>
      <c r="AT1992" s="230" t="s">
        <v>156</v>
      </c>
      <c r="AU1992" s="230" t="s">
        <v>88</v>
      </c>
      <c r="AY1992" s="18" t="s">
        <v>153</v>
      </c>
      <c r="BE1992" s="231">
        <f>IF(N1992="základní",J1992,0)</f>
        <v>0</v>
      </c>
      <c r="BF1992" s="231">
        <f>IF(N1992="snížená",J1992,0)</f>
        <v>0</v>
      </c>
      <c r="BG1992" s="231">
        <f>IF(N1992="zákl. přenesená",J1992,0)</f>
        <v>0</v>
      </c>
      <c r="BH1992" s="231">
        <f>IF(N1992="sníž. přenesená",J1992,0)</f>
        <v>0</v>
      </c>
      <c r="BI1992" s="231">
        <f>IF(N1992="nulová",J1992,0)</f>
        <v>0</v>
      </c>
      <c r="BJ1992" s="18" t="s">
        <v>86</v>
      </c>
      <c r="BK1992" s="231">
        <f>ROUND(I1992*H1992,2)</f>
        <v>0</v>
      </c>
      <c r="BL1992" s="18" t="s">
        <v>240</v>
      </c>
      <c r="BM1992" s="230" t="s">
        <v>2731</v>
      </c>
    </row>
    <row r="1993" s="13" customFormat="1">
      <c r="A1993" s="13"/>
      <c r="B1993" s="232"/>
      <c r="C1993" s="233"/>
      <c r="D1993" s="234" t="s">
        <v>163</v>
      </c>
      <c r="E1993" s="235" t="s">
        <v>1</v>
      </c>
      <c r="F1993" s="236" t="s">
        <v>2732</v>
      </c>
      <c r="G1993" s="233"/>
      <c r="H1993" s="237">
        <v>289.20499999999998</v>
      </c>
      <c r="I1993" s="238"/>
      <c r="J1993" s="233"/>
      <c r="K1993" s="233"/>
      <c r="L1993" s="239"/>
      <c r="M1993" s="240"/>
      <c r="N1993" s="241"/>
      <c r="O1993" s="241"/>
      <c r="P1993" s="241"/>
      <c r="Q1993" s="241"/>
      <c r="R1993" s="241"/>
      <c r="S1993" s="241"/>
      <c r="T1993" s="242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43" t="s">
        <v>163</v>
      </c>
      <c r="AU1993" s="243" t="s">
        <v>88</v>
      </c>
      <c r="AV1993" s="13" t="s">
        <v>88</v>
      </c>
      <c r="AW1993" s="13" t="s">
        <v>35</v>
      </c>
      <c r="AX1993" s="13" t="s">
        <v>86</v>
      </c>
      <c r="AY1993" s="243" t="s">
        <v>153</v>
      </c>
    </row>
    <row r="1994" s="2" customFormat="1" ht="16.5" customHeight="1">
      <c r="A1994" s="39"/>
      <c r="B1994" s="40"/>
      <c r="C1994" s="219" t="s">
        <v>2733</v>
      </c>
      <c r="D1994" s="219" t="s">
        <v>156</v>
      </c>
      <c r="E1994" s="220" t="s">
        <v>2734</v>
      </c>
      <c r="F1994" s="221" t="s">
        <v>2735</v>
      </c>
      <c r="G1994" s="222" t="s">
        <v>170</v>
      </c>
      <c r="H1994" s="223">
        <v>27.704999999999998</v>
      </c>
      <c r="I1994" s="224"/>
      <c r="J1994" s="225">
        <f>ROUND(I1994*H1994,2)</f>
        <v>0</v>
      </c>
      <c r="K1994" s="221" t="s">
        <v>160</v>
      </c>
      <c r="L1994" s="45"/>
      <c r="M1994" s="226" t="s">
        <v>1</v>
      </c>
      <c r="N1994" s="227" t="s">
        <v>43</v>
      </c>
      <c r="O1994" s="92"/>
      <c r="P1994" s="228">
        <f>O1994*H1994</f>
        <v>0</v>
      </c>
      <c r="Q1994" s="228">
        <v>0.00029999999999999997</v>
      </c>
      <c r="R1994" s="228">
        <f>Q1994*H1994</f>
        <v>0.0083114999999999994</v>
      </c>
      <c r="S1994" s="228">
        <v>0</v>
      </c>
      <c r="T1994" s="229">
        <f>S1994*H1994</f>
        <v>0</v>
      </c>
      <c r="U1994" s="39"/>
      <c r="V1994" s="39"/>
      <c r="W1994" s="39"/>
      <c r="X1994" s="39"/>
      <c r="Y1994" s="39"/>
      <c r="Z1994" s="39"/>
      <c r="AA1994" s="39"/>
      <c r="AB1994" s="39"/>
      <c r="AC1994" s="39"/>
      <c r="AD1994" s="39"/>
      <c r="AE1994" s="39"/>
      <c r="AR1994" s="230" t="s">
        <v>240</v>
      </c>
      <c r="AT1994" s="230" t="s">
        <v>156</v>
      </c>
      <c r="AU1994" s="230" t="s">
        <v>88</v>
      </c>
      <c r="AY1994" s="18" t="s">
        <v>153</v>
      </c>
      <c r="BE1994" s="231">
        <f>IF(N1994="základní",J1994,0)</f>
        <v>0</v>
      </c>
      <c r="BF1994" s="231">
        <f>IF(N1994="snížená",J1994,0)</f>
        <v>0</v>
      </c>
      <c r="BG1994" s="231">
        <f>IF(N1994="zákl. přenesená",J1994,0)</f>
        <v>0</v>
      </c>
      <c r="BH1994" s="231">
        <f>IF(N1994="sníž. přenesená",J1994,0)</f>
        <v>0</v>
      </c>
      <c r="BI1994" s="231">
        <f>IF(N1994="nulová",J1994,0)</f>
        <v>0</v>
      </c>
      <c r="BJ1994" s="18" t="s">
        <v>86</v>
      </c>
      <c r="BK1994" s="231">
        <f>ROUND(I1994*H1994,2)</f>
        <v>0</v>
      </c>
      <c r="BL1994" s="18" t="s">
        <v>240</v>
      </c>
      <c r="BM1994" s="230" t="s">
        <v>2736</v>
      </c>
    </row>
    <row r="1995" s="15" customFormat="1">
      <c r="A1995" s="15"/>
      <c r="B1995" s="258"/>
      <c r="C1995" s="259"/>
      <c r="D1995" s="234" t="s">
        <v>163</v>
      </c>
      <c r="E1995" s="260" t="s">
        <v>1</v>
      </c>
      <c r="F1995" s="261" t="s">
        <v>2737</v>
      </c>
      <c r="G1995" s="259"/>
      <c r="H1995" s="260" t="s">
        <v>1</v>
      </c>
      <c r="I1995" s="262"/>
      <c r="J1995" s="259"/>
      <c r="K1995" s="259"/>
      <c r="L1995" s="263"/>
      <c r="M1995" s="264"/>
      <c r="N1995" s="265"/>
      <c r="O1995" s="265"/>
      <c r="P1995" s="265"/>
      <c r="Q1995" s="265"/>
      <c r="R1995" s="265"/>
      <c r="S1995" s="265"/>
      <c r="T1995" s="266"/>
      <c r="U1995" s="15"/>
      <c r="V1995" s="15"/>
      <c r="W1995" s="15"/>
      <c r="X1995" s="15"/>
      <c r="Y1995" s="15"/>
      <c r="Z1995" s="15"/>
      <c r="AA1995" s="15"/>
      <c r="AB1995" s="15"/>
      <c r="AC1995" s="15"/>
      <c r="AD1995" s="15"/>
      <c r="AE1995" s="15"/>
      <c r="AT1995" s="267" t="s">
        <v>163</v>
      </c>
      <c r="AU1995" s="267" t="s">
        <v>88</v>
      </c>
      <c r="AV1995" s="15" t="s">
        <v>86</v>
      </c>
      <c r="AW1995" s="15" t="s">
        <v>35</v>
      </c>
      <c r="AX1995" s="15" t="s">
        <v>78</v>
      </c>
      <c r="AY1995" s="267" t="s">
        <v>153</v>
      </c>
    </row>
    <row r="1996" s="13" customFormat="1">
      <c r="A1996" s="13"/>
      <c r="B1996" s="232"/>
      <c r="C1996" s="233"/>
      <c r="D1996" s="234" t="s">
        <v>163</v>
      </c>
      <c r="E1996" s="235" t="s">
        <v>1</v>
      </c>
      <c r="F1996" s="236" t="s">
        <v>1442</v>
      </c>
      <c r="G1996" s="233"/>
      <c r="H1996" s="237">
        <v>3.9700000000000002</v>
      </c>
      <c r="I1996" s="238"/>
      <c r="J1996" s="233"/>
      <c r="K1996" s="233"/>
      <c r="L1996" s="239"/>
      <c r="M1996" s="240"/>
      <c r="N1996" s="241"/>
      <c r="O1996" s="241"/>
      <c r="P1996" s="241"/>
      <c r="Q1996" s="241"/>
      <c r="R1996" s="241"/>
      <c r="S1996" s="241"/>
      <c r="T1996" s="242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3" t="s">
        <v>163</v>
      </c>
      <c r="AU1996" s="243" t="s">
        <v>88</v>
      </c>
      <c r="AV1996" s="13" t="s">
        <v>88</v>
      </c>
      <c r="AW1996" s="13" t="s">
        <v>35</v>
      </c>
      <c r="AX1996" s="13" t="s">
        <v>78</v>
      </c>
      <c r="AY1996" s="243" t="s">
        <v>153</v>
      </c>
    </row>
    <row r="1997" s="13" customFormat="1">
      <c r="A1997" s="13"/>
      <c r="B1997" s="232"/>
      <c r="C1997" s="233"/>
      <c r="D1997" s="234" t="s">
        <v>163</v>
      </c>
      <c r="E1997" s="235" t="s">
        <v>1</v>
      </c>
      <c r="F1997" s="236" t="s">
        <v>1443</v>
      </c>
      <c r="G1997" s="233"/>
      <c r="H1997" s="237">
        <v>9.5399999999999991</v>
      </c>
      <c r="I1997" s="238"/>
      <c r="J1997" s="233"/>
      <c r="K1997" s="233"/>
      <c r="L1997" s="239"/>
      <c r="M1997" s="240"/>
      <c r="N1997" s="241"/>
      <c r="O1997" s="241"/>
      <c r="P1997" s="241"/>
      <c r="Q1997" s="241"/>
      <c r="R1997" s="241"/>
      <c r="S1997" s="241"/>
      <c r="T1997" s="242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3" t="s">
        <v>163</v>
      </c>
      <c r="AU1997" s="243" t="s">
        <v>88</v>
      </c>
      <c r="AV1997" s="13" t="s">
        <v>88</v>
      </c>
      <c r="AW1997" s="13" t="s">
        <v>35</v>
      </c>
      <c r="AX1997" s="13" t="s">
        <v>78</v>
      </c>
      <c r="AY1997" s="243" t="s">
        <v>153</v>
      </c>
    </row>
    <row r="1998" s="13" customFormat="1">
      <c r="A1998" s="13"/>
      <c r="B1998" s="232"/>
      <c r="C1998" s="233"/>
      <c r="D1998" s="234" t="s">
        <v>163</v>
      </c>
      <c r="E1998" s="235" t="s">
        <v>1</v>
      </c>
      <c r="F1998" s="236" t="s">
        <v>2738</v>
      </c>
      <c r="G1998" s="233"/>
      <c r="H1998" s="237">
        <v>14.195</v>
      </c>
      <c r="I1998" s="238"/>
      <c r="J1998" s="233"/>
      <c r="K1998" s="233"/>
      <c r="L1998" s="239"/>
      <c r="M1998" s="240"/>
      <c r="N1998" s="241"/>
      <c r="O1998" s="241"/>
      <c r="P1998" s="241"/>
      <c r="Q1998" s="241"/>
      <c r="R1998" s="241"/>
      <c r="S1998" s="241"/>
      <c r="T1998" s="242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43" t="s">
        <v>163</v>
      </c>
      <c r="AU1998" s="243" t="s">
        <v>88</v>
      </c>
      <c r="AV1998" s="13" t="s">
        <v>88</v>
      </c>
      <c r="AW1998" s="13" t="s">
        <v>35</v>
      </c>
      <c r="AX1998" s="13" t="s">
        <v>78</v>
      </c>
      <c r="AY1998" s="243" t="s">
        <v>153</v>
      </c>
    </row>
    <row r="1999" s="14" customFormat="1">
      <c r="A1999" s="14"/>
      <c r="B1999" s="244"/>
      <c r="C1999" s="245"/>
      <c r="D1999" s="234" t="s">
        <v>163</v>
      </c>
      <c r="E1999" s="246" t="s">
        <v>1</v>
      </c>
      <c r="F1999" s="247" t="s">
        <v>167</v>
      </c>
      <c r="G1999" s="245"/>
      <c r="H1999" s="248">
        <v>27.704999999999998</v>
      </c>
      <c r="I1999" s="249"/>
      <c r="J1999" s="245"/>
      <c r="K1999" s="245"/>
      <c r="L1999" s="250"/>
      <c r="M1999" s="251"/>
      <c r="N1999" s="252"/>
      <c r="O1999" s="252"/>
      <c r="P1999" s="252"/>
      <c r="Q1999" s="252"/>
      <c r="R1999" s="252"/>
      <c r="S1999" s="252"/>
      <c r="T1999" s="253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4" t="s">
        <v>163</v>
      </c>
      <c r="AU1999" s="254" t="s">
        <v>88</v>
      </c>
      <c r="AV1999" s="14" t="s">
        <v>161</v>
      </c>
      <c r="AW1999" s="14" t="s">
        <v>35</v>
      </c>
      <c r="AX1999" s="14" t="s">
        <v>86</v>
      </c>
      <c r="AY1999" s="254" t="s">
        <v>153</v>
      </c>
    </row>
    <row r="2000" s="2" customFormat="1" ht="24.15" customHeight="1">
      <c r="A2000" s="39"/>
      <c r="B2000" s="40"/>
      <c r="C2000" s="219" t="s">
        <v>2739</v>
      </c>
      <c r="D2000" s="219" t="s">
        <v>156</v>
      </c>
      <c r="E2000" s="220" t="s">
        <v>2740</v>
      </c>
      <c r="F2000" s="221" t="s">
        <v>2741</v>
      </c>
      <c r="G2000" s="222" t="s">
        <v>170</v>
      </c>
      <c r="H2000" s="223">
        <v>27.704999999999998</v>
      </c>
      <c r="I2000" s="224"/>
      <c r="J2000" s="225">
        <f>ROUND(I2000*H2000,2)</f>
        <v>0</v>
      </c>
      <c r="K2000" s="221" t="s">
        <v>160</v>
      </c>
      <c r="L2000" s="45"/>
      <c r="M2000" s="226" t="s">
        <v>1</v>
      </c>
      <c r="N2000" s="227" t="s">
        <v>43</v>
      </c>
      <c r="O2000" s="92"/>
      <c r="P2000" s="228">
        <f>O2000*H2000</f>
        <v>0</v>
      </c>
      <c r="Q2000" s="228">
        <v>0.012</v>
      </c>
      <c r="R2000" s="228">
        <f>Q2000*H2000</f>
        <v>0.33245999999999998</v>
      </c>
      <c r="S2000" s="228">
        <v>0</v>
      </c>
      <c r="T2000" s="229">
        <f>S2000*H2000</f>
        <v>0</v>
      </c>
      <c r="U2000" s="39"/>
      <c r="V2000" s="39"/>
      <c r="W2000" s="39"/>
      <c r="X2000" s="39"/>
      <c r="Y2000" s="39"/>
      <c r="Z2000" s="39"/>
      <c r="AA2000" s="39"/>
      <c r="AB2000" s="39"/>
      <c r="AC2000" s="39"/>
      <c r="AD2000" s="39"/>
      <c r="AE2000" s="39"/>
      <c r="AR2000" s="230" t="s">
        <v>240</v>
      </c>
      <c r="AT2000" s="230" t="s">
        <v>156</v>
      </c>
      <c r="AU2000" s="230" t="s">
        <v>88</v>
      </c>
      <c r="AY2000" s="18" t="s">
        <v>153</v>
      </c>
      <c r="BE2000" s="231">
        <f>IF(N2000="základní",J2000,0)</f>
        <v>0</v>
      </c>
      <c r="BF2000" s="231">
        <f>IF(N2000="snížená",J2000,0)</f>
        <v>0</v>
      </c>
      <c r="BG2000" s="231">
        <f>IF(N2000="zákl. přenesená",J2000,0)</f>
        <v>0</v>
      </c>
      <c r="BH2000" s="231">
        <f>IF(N2000="sníž. přenesená",J2000,0)</f>
        <v>0</v>
      </c>
      <c r="BI2000" s="231">
        <f>IF(N2000="nulová",J2000,0)</f>
        <v>0</v>
      </c>
      <c r="BJ2000" s="18" t="s">
        <v>86</v>
      </c>
      <c r="BK2000" s="231">
        <f>ROUND(I2000*H2000,2)</f>
        <v>0</v>
      </c>
      <c r="BL2000" s="18" t="s">
        <v>240</v>
      </c>
      <c r="BM2000" s="230" t="s">
        <v>2742</v>
      </c>
    </row>
    <row r="2001" s="13" customFormat="1">
      <c r="A2001" s="13"/>
      <c r="B2001" s="232"/>
      <c r="C2001" s="233"/>
      <c r="D2001" s="234" t="s">
        <v>163</v>
      </c>
      <c r="E2001" s="235" t="s">
        <v>1</v>
      </c>
      <c r="F2001" s="236" t="s">
        <v>1442</v>
      </c>
      <c r="G2001" s="233"/>
      <c r="H2001" s="237">
        <v>3.9700000000000002</v>
      </c>
      <c r="I2001" s="238"/>
      <c r="J2001" s="233"/>
      <c r="K2001" s="233"/>
      <c r="L2001" s="239"/>
      <c r="M2001" s="240"/>
      <c r="N2001" s="241"/>
      <c r="O2001" s="241"/>
      <c r="P2001" s="241"/>
      <c r="Q2001" s="241"/>
      <c r="R2001" s="241"/>
      <c r="S2001" s="241"/>
      <c r="T2001" s="242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3" t="s">
        <v>163</v>
      </c>
      <c r="AU2001" s="243" t="s">
        <v>88</v>
      </c>
      <c r="AV2001" s="13" t="s">
        <v>88</v>
      </c>
      <c r="AW2001" s="13" t="s">
        <v>35</v>
      </c>
      <c r="AX2001" s="13" t="s">
        <v>78</v>
      </c>
      <c r="AY2001" s="243" t="s">
        <v>153</v>
      </c>
    </row>
    <row r="2002" s="13" customFormat="1">
      <c r="A2002" s="13"/>
      <c r="B2002" s="232"/>
      <c r="C2002" s="233"/>
      <c r="D2002" s="234" t="s">
        <v>163</v>
      </c>
      <c r="E2002" s="235" t="s">
        <v>1</v>
      </c>
      <c r="F2002" s="236" t="s">
        <v>1443</v>
      </c>
      <c r="G2002" s="233"/>
      <c r="H2002" s="237">
        <v>9.5399999999999991</v>
      </c>
      <c r="I2002" s="238"/>
      <c r="J2002" s="233"/>
      <c r="K2002" s="233"/>
      <c r="L2002" s="239"/>
      <c r="M2002" s="240"/>
      <c r="N2002" s="241"/>
      <c r="O2002" s="241"/>
      <c r="P2002" s="241"/>
      <c r="Q2002" s="241"/>
      <c r="R2002" s="241"/>
      <c r="S2002" s="241"/>
      <c r="T2002" s="242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43" t="s">
        <v>163</v>
      </c>
      <c r="AU2002" s="243" t="s">
        <v>88</v>
      </c>
      <c r="AV2002" s="13" t="s">
        <v>88</v>
      </c>
      <c r="AW2002" s="13" t="s">
        <v>35</v>
      </c>
      <c r="AX2002" s="13" t="s">
        <v>78</v>
      </c>
      <c r="AY2002" s="243" t="s">
        <v>153</v>
      </c>
    </row>
    <row r="2003" s="13" customFormat="1">
      <c r="A2003" s="13"/>
      <c r="B2003" s="232"/>
      <c r="C2003" s="233"/>
      <c r="D2003" s="234" t="s">
        <v>163</v>
      </c>
      <c r="E2003" s="235" t="s">
        <v>1</v>
      </c>
      <c r="F2003" s="236" t="s">
        <v>2738</v>
      </c>
      <c r="G2003" s="233"/>
      <c r="H2003" s="237">
        <v>14.195</v>
      </c>
      <c r="I2003" s="238"/>
      <c r="J2003" s="233"/>
      <c r="K2003" s="233"/>
      <c r="L2003" s="239"/>
      <c r="M2003" s="240"/>
      <c r="N2003" s="241"/>
      <c r="O2003" s="241"/>
      <c r="P2003" s="241"/>
      <c r="Q2003" s="241"/>
      <c r="R2003" s="241"/>
      <c r="S2003" s="241"/>
      <c r="T2003" s="242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3" t="s">
        <v>163</v>
      </c>
      <c r="AU2003" s="243" t="s">
        <v>88</v>
      </c>
      <c r="AV2003" s="13" t="s">
        <v>88</v>
      </c>
      <c r="AW2003" s="13" t="s">
        <v>35</v>
      </c>
      <c r="AX2003" s="13" t="s">
        <v>78</v>
      </c>
      <c r="AY2003" s="243" t="s">
        <v>153</v>
      </c>
    </row>
    <row r="2004" s="14" customFormat="1">
      <c r="A2004" s="14"/>
      <c r="B2004" s="244"/>
      <c r="C2004" s="245"/>
      <c r="D2004" s="234" t="s">
        <v>163</v>
      </c>
      <c r="E2004" s="246" t="s">
        <v>1</v>
      </c>
      <c r="F2004" s="247" t="s">
        <v>167</v>
      </c>
      <c r="G2004" s="245"/>
      <c r="H2004" s="248">
        <v>27.704999999999998</v>
      </c>
      <c r="I2004" s="249"/>
      <c r="J2004" s="245"/>
      <c r="K2004" s="245"/>
      <c r="L2004" s="250"/>
      <c r="M2004" s="251"/>
      <c r="N2004" s="252"/>
      <c r="O2004" s="252"/>
      <c r="P2004" s="252"/>
      <c r="Q2004" s="252"/>
      <c r="R2004" s="252"/>
      <c r="S2004" s="252"/>
      <c r="T2004" s="253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4" t="s">
        <v>163</v>
      </c>
      <c r="AU2004" s="254" t="s">
        <v>88</v>
      </c>
      <c r="AV2004" s="14" t="s">
        <v>161</v>
      </c>
      <c r="AW2004" s="14" t="s">
        <v>35</v>
      </c>
      <c r="AX2004" s="14" t="s">
        <v>86</v>
      </c>
      <c r="AY2004" s="254" t="s">
        <v>153</v>
      </c>
    </row>
    <row r="2005" s="2" customFormat="1" ht="24.15" customHeight="1">
      <c r="A2005" s="39"/>
      <c r="B2005" s="40"/>
      <c r="C2005" s="219" t="s">
        <v>2743</v>
      </c>
      <c r="D2005" s="219" t="s">
        <v>156</v>
      </c>
      <c r="E2005" s="220" t="s">
        <v>2744</v>
      </c>
      <c r="F2005" s="221" t="s">
        <v>2745</v>
      </c>
      <c r="G2005" s="222" t="s">
        <v>170</v>
      </c>
      <c r="H2005" s="223">
        <v>131.22</v>
      </c>
      <c r="I2005" s="224"/>
      <c r="J2005" s="225">
        <f>ROUND(I2005*H2005,2)</f>
        <v>0</v>
      </c>
      <c r="K2005" s="221" t="s">
        <v>160</v>
      </c>
      <c r="L2005" s="45"/>
      <c r="M2005" s="226" t="s">
        <v>1</v>
      </c>
      <c r="N2005" s="227" t="s">
        <v>43</v>
      </c>
      <c r="O2005" s="92"/>
      <c r="P2005" s="228">
        <f>O2005*H2005</f>
        <v>0</v>
      </c>
      <c r="Q2005" s="228">
        <v>0.0015</v>
      </c>
      <c r="R2005" s="228">
        <f>Q2005*H2005</f>
        <v>0.19683000000000001</v>
      </c>
      <c r="S2005" s="228">
        <v>0</v>
      </c>
      <c r="T2005" s="229">
        <f>S2005*H2005</f>
        <v>0</v>
      </c>
      <c r="U2005" s="39"/>
      <c r="V2005" s="39"/>
      <c r="W2005" s="39"/>
      <c r="X2005" s="39"/>
      <c r="Y2005" s="39"/>
      <c r="Z2005" s="39"/>
      <c r="AA2005" s="39"/>
      <c r="AB2005" s="39"/>
      <c r="AC2005" s="39"/>
      <c r="AD2005" s="39"/>
      <c r="AE2005" s="39"/>
      <c r="AR2005" s="230" t="s">
        <v>240</v>
      </c>
      <c r="AT2005" s="230" t="s">
        <v>156</v>
      </c>
      <c r="AU2005" s="230" t="s">
        <v>88</v>
      </c>
      <c r="AY2005" s="18" t="s">
        <v>153</v>
      </c>
      <c r="BE2005" s="231">
        <f>IF(N2005="základní",J2005,0)</f>
        <v>0</v>
      </c>
      <c r="BF2005" s="231">
        <f>IF(N2005="snížená",J2005,0)</f>
        <v>0</v>
      </c>
      <c r="BG2005" s="231">
        <f>IF(N2005="zákl. přenesená",J2005,0)</f>
        <v>0</v>
      </c>
      <c r="BH2005" s="231">
        <f>IF(N2005="sníž. přenesená",J2005,0)</f>
        <v>0</v>
      </c>
      <c r="BI2005" s="231">
        <f>IF(N2005="nulová",J2005,0)</f>
        <v>0</v>
      </c>
      <c r="BJ2005" s="18" t="s">
        <v>86</v>
      </c>
      <c r="BK2005" s="231">
        <f>ROUND(I2005*H2005,2)</f>
        <v>0</v>
      </c>
      <c r="BL2005" s="18" t="s">
        <v>240</v>
      </c>
      <c r="BM2005" s="230" t="s">
        <v>2746</v>
      </c>
    </row>
    <row r="2006" s="13" customFormat="1">
      <c r="A2006" s="13"/>
      <c r="B2006" s="232"/>
      <c r="C2006" s="233"/>
      <c r="D2006" s="234" t="s">
        <v>163</v>
      </c>
      <c r="E2006" s="235" t="s">
        <v>1</v>
      </c>
      <c r="F2006" s="236" t="s">
        <v>1306</v>
      </c>
      <c r="G2006" s="233"/>
      <c r="H2006" s="237">
        <v>8.3100000000000005</v>
      </c>
      <c r="I2006" s="238"/>
      <c r="J2006" s="233"/>
      <c r="K2006" s="233"/>
      <c r="L2006" s="239"/>
      <c r="M2006" s="240"/>
      <c r="N2006" s="241"/>
      <c r="O2006" s="241"/>
      <c r="P2006" s="241"/>
      <c r="Q2006" s="241"/>
      <c r="R2006" s="241"/>
      <c r="S2006" s="241"/>
      <c r="T2006" s="242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3" t="s">
        <v>163</v>
      </c>
      <c r="AU2006" s="243" t="s">
        <v>88</v>
      </c>
      <c r="AV2006" s="13" t="s">
        <v>88</v>
      </c>
      <c r="AW2006" s="13" t="s">
        <v>35</v>
      </c>
      <c r="AX2006" s="13" t="s">
        <v>78</v>
      </c>
      <c r="AY2006" s="243" t="s">
        <v>153</v>
      </c>
    </row>
    <row r="2007" s="13" customFormat="1">
      <c r="A2007" s="13"/>
      <c r="B2007" s="232"/>
      <c r="C2007" s="233"/>
      <c r="D2007" s="234" t="s">
        <v>163</v>
      </c>
      <c r="E2007" s="235" t="s">
        <v>1</v>
      </c>
      <c r="F2007" s="236" t="s">
        <v>1307</v>
      </c>
      <c r="G2007" s="233"/>
      <c r="H2007" s="237">
        <v>26.510000000000002</v>
      </c>
      <c r="I2007" s="238"/>
      <c r="J2007" s="233"/>
      <c r="K2007" s="233"/>
      <c r="L2007" s="239"/>
      <c r="M2007" s="240"/>
      <c r="N2007" s="241"/>
      <c r="O2007" s="241"/>
      <c r="P2007" s="241"/>
      <c r="Q2007" s="241"/>
      <c r="R2007" s="241"/>
      <c r="S2007" s="241"/>
      <c r="T2007" s="242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43" t="s">
        <v>163</v>
      </c>
      <c r="AU2007" s="243" t="s">
        <v>88</v>
      </c>
      <c r="AV2007" s="13" t="s">
        <v>88</v>
      </c>
      <c r="AW2007" s="13" t="s">
        <v>35</v>
      </c>
      <c r="AX2007" s="13" t="s">
        <v>78</v>
      </c>
      <c r="AY2007" s="243" t="s">
        <v>153</v>
      </c>
    </row>
    <row r="2008" s="13" customFormat="1">
      <c r="A2008" s="13"/>
      <c r="B2008" s="232"/>
      <c r="C2008" s="233"/>
      <c r="D2008" s="234" t="s">
        <v>163</v>
      </c>
      <c r="E2008" s="235" t="s">
        <v>1</v>
      </c>
      <c r="F2008" s="236" t="s">
        <v>950</v>
      </c>
      <c r="G2008" s="233"/>
      <c r="H2008" s="237">
        <v>24.059999999999999</v>
      </c>
      <c r="I2008" s="238"/>
      <c r="J2008" s="233"/>
      <c r="K2008" s="233"/>
      <c r="L2008" s="239"/>
      <c r="M2008" s="240"/>
      <c r="N2008" s="241"/>
      <c r="O2008" s="241"/>
      <c r="P2008" s="241"/>
      <c r="Q2008" s="241"/>
      <c r="R2008" s="241"/>
      <c r="S2008" s="241"/>
      <c r="T2008" s="242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3" t="s">
        <v>163</v>
      </c>
      <c r="AU2008" s="243" t="s">
        <v>88</v>
      </c>
      <c r="AV2008" s="13" t="s">
        <v>88</v>
      </c>
      <c r="AW2008" s="13" t="s">
        <v>35</v>
      </c>
      <c r="AX2008" s="13" t="s">
        <v>78</v>
      </c>
      <c r="AY2008" s="243" t="s">
        <v>153</v>
      </c>
    </row>
    <row r="2009" s="13" customFormat="1">
      <c r="A2009" s="13"/>
      <c r="B2009" s="232"/>
      <c r="C2009" s="233"/>
      <c r="D2009" s="234" t="s">
        <v>163</v>
      </c>
      <c r="E2009" s="235" t="s">
        <v>1</v>
      </c>
      <c r="F2009" s="236" t="s">
        <v>1440</v>
      </c>
      <c r="G2009" s="233"/>
      <c r="H2009" s="237">
        <v>14.369999999999999</v>
      </c>
      <c r="I2009" s="238"/>
      <c r="J2009" s="233"/>
      <c r="K2009" s="233"/>
      <c r="L2009" s="239"/>
      <c r="M2009" s="240"/>
      <c r="N2009" s="241"/>
      <c r="O2009" s="241"/>
      <c r="P2009" s="241"/>
      <c r="Q2009" s="241"/>
      <c r="R2009" s="241"/>
      <c r="S2009" s="241"/>
      <c r="T2009" s="242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43" t="s">
        <v>163</v>
      </c>
      <c r="AU2009" s="243" t="s">
        <v>88</v>
      </c>
      <c r="AV2009" s="13" t="s">
        <v>88</v>
      </c>
      <c r="AW2009" s="13" t="s">
        <v>35</v>
      </c>
      <c r="AX2009" s="13" t="s">
        <v>78</v>
      </c>
      <c r="AY2009" s="243" t="s">
        <v>153</v>
      </c>
    </row>
    <row r="2010" s="13" customFormat="1">
      <c r="A2010" s="13"/>
      <c r="B2010" s="232"/>
      <c r="C2010" s="233"/>
      <c r="D2010" s="234" t="s">
        <v>163</v>
      </c>
      <c r="E2010" s="235" t="s">
        <v>1</v>
      </c>
      <c r="F2010" s="236" t="s">
        <v>1310</v>
      </c>
      <c r="G2010" s="233"/>
      <c r="H2010" s="237">
        <v>2.7599999999999998</v>
      </c>
      <c r="I2010" s="238"/>
      <c r="J2010" s="233"/>
      <c r="K2010" s="233"/>
      <c r="L2010" s="239"/>
      <c r="M2010" s="240"/>
      <c r="N2010" s="241"/>
      <c r="O2010" s="241"/>
      <c r="P2010" s="241"/>
      <c r="Q2010" s="241"/>
      <c r="R2010" s="241"/>
      <c r="S2010" s="241"/>
      <c r="T2010" s="242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43" t="s">
        <v>163</v>
      </c>
      <c r="AU2010" s="243" t="s">
        <v>88</v>
      </c>
      <c r="AV2010" s="13" t="s">
        <v>88</v>
      </c>
      <c r="AW2010" s="13" t="s">
        <v>35</v>
      </c>
      <c r="AX2010" s="13" t="s">
        <v>78</v>
      </c>
      <c r="AY2010" s="243" t="s">
        <v>153</v>
      </c>
    </row>
    <row r="2011" s="13" customFormat="1">
      <c r="A2011" s="13"/>
      <c r="B2011" s="232"/>
      <c r="C2011" s="233"/>
      <c r="D2011" s="234" t="s">
        <v>163</v>
      </c>
      <c r="E2011" s="235" t="s">
        <v>1</v>
      </c>
      <c r="F2011" s="236" t="s">
        <v>1311</v>
      </c>
      <c r="G2011" s="233"/>
      <c r="H2011" s="237">
        <v>4.0899999999999999</v>
      </c>
      <c r="I2011" s="238"/>
      <c r="J2011" s="233"/>
      <c r="K2011" s="233"/>
      <c r="L2011" s="239"/>
      <c r="M2011" s="240"/>
      <c r="N2011" s="241"/>
      <c r="O2011" s="241"/>
      <c r="P2011" s="241"/>
      <c r="Q2011" s="241"/>
      <c r="R2011" s="241"/>
      <c r="S2011" s="241"/>
      <c r="T2011" s="242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43" t="s">
        <v>163</v>
      </c>
      <c r="AU2011" s="243" t="s">
        <v>88</v>
      </c>
      <c r="AV2011" s="13" t="s">
        <v>88</v>
      </c>
      <c r="AW2011" s="13" t="s">
        <v>35</v>
      </c>
      <c r="AX2011" s="13" t="s">
        <v>78</v>
      </c>
      <c r="AY2011" s="243" t="s">
        <v>153</v>
      </c>
    </row>
    <row r="2012" s="13" customFormat="1">
      <c r="A2012" s="13"/>
      <c r="B2012" s="232"/>
      <c r="C2012" s="233"/>
      <c r="D2012" s="234" t="s">
        <v>163</v>
      </c>
      <c r="E2012" s="235" t="s">
        <v>1</v>
      </c>
      <c r="F2012" s="236" t="s">
        <v>1312</v>
      </c>
      <c r="G2012" s="233"/>
      <c r="H2012" s="237">
        <v>2.04</v>
      </c>
      <c r="I2012" s="238"/>
      <c r="J2012" s="233"/>
      <c r="K2012" s="233"/>
      <c r="L2012" s="239"/>
      <c r="M2012" s="240"/>
      <c r="N2012" s="241"/>
      <c r="O2012" s="241"/>
      <c r="P2012" s="241"/>
      <c r="Q2012" s="241"/>
      <c r="R2012" s="241"/>
      <c r="S2012" s="241"/>
      <c r="T2012" s="242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43" t="s">
        <v>163</v>
      </c>
      <c r="AU2012" s="243" t="s">
        <v>88</v>
      </c>
      <c r="AV2012" s="13" t="s">
        <v>88</v>
      </c>
      <c r="AW2012" s="13" t="s">
        <v>35</v>
      </c>
      <c r="AX2012" s="13" t="s">
        <v>78</v>
      </c>
      <c r="AY2012" s="243" t="s">
        <v>153</v>
      </c>
    </row>
    <row r="2013" s="16" customFormat="1">
      <c r="A2013" s="16"/>
      <c r="B2013" s="278"/>
      <c r="C2013" s="279"/>
      <c r="D2013" s="234" t="s">
        <v>163</v>
      </c>
      <c r="E2013" s="280" t="s">
        <v>1</v>
      </c>
      <c r="F2013" s="281" t="s">
        <v>606</v>
      </c>
      <c r="G2013" s="279"/>
      <c r="H2013" s="282">
        <v>82.140000000000001</v>
      </c>
      <c r="I2013" s="283"/>
      <c r="J2013" s="279"/>
      <c r="K2013" s="279"/>
      <c r="L2013" s="284"/>
      <c r="M2013" s="285"/>
      <c r="N2013" s="286"/>
      <c r="O2013" s="286"/>
      <c r="P2013" s="286"/>
      <c r="Q2013" s="286"/>
      <c r="R2013" s="286"/>
      <c r="S2013" s="286"/>
      <c r="T2013" s="287"/>
      <c r="U2013" s="16"/>
      <c r="V2013" s="16"/>
      <c r="W2013" s="16"/>
      <c r="X2013" s="16"/>
      <c r="Y2013" s="16"/>
      <c r="Z2013" s="16"/>
      <c r="AA2013" s="16"/>
      <c r="AB2013" s="16"/>
      <c r="AC2013" s="16"/>
      <c r="AD2013" s="16"/>
      <c r="AE2013" s="16"/>
      <c r="AT2013" s="288" t="s">
        <v>163</v>
      </c>
      <c r="AU2013" s="288" t="s">
        <v>88</v>
      </c>
      <c r="AV2013" s="16" t="s">
        <v>173</v>
      </c>
      <c r="AW2013" s="16" t="s">
        <v>35</v>
      </c>
      <c r="AX2013" s="16" t="s">
        <v>78</v>
      </c>
      <c r="AY2013" s="288" t="s">
        <v>153</v>
      </c>
    </row>
    <row r="2014" s="13" customFormat="1">
      <c r="A2014" s="13"/>
      <c r="B2014" s="232"/>
      <c r="C2014" s="233"/>
      <c r="D2014" s="234" t="s">
        <v>163</v>
      </c>
      <c r="E2014" s="235" t="s">
        <v>1</v>
      </c>
      <c r="F2014" s="236" t="s">
        <v>1323</v>
      </c>
      <c r="G2014" s="233"/>
      <c r="H2014" s="237">
        <v>26.57</v>
      </c>
      <c r="I2014" s="238"/>
      <c r="J2014" s="233"/>
      <c r="K2014" s="233"/>
      <c r="L2014" s="239"/>
      <c r="M2014" s="240"/>
      <c r="N2014" s="241"/>
      <c r="O2014" s="241"/>
      <c r="P2014" s="241"/>
      <c r="Q2014" s="241"/>
      <c r="R2014" s="241"/>
      <c r="S2014" s="241"/>
      <c r="T2014" s="242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3" t="s">
        <v>163</v>
      </c>
      <c r="AU2014" s="243" t="s">
        <v>88</v>
      </c>
      <c r="AV2014" s="13" t="s">
        <v>88</v>
      </c>
      <c r="AW2014" s="13" t="s">
        <v>35</v>
      </c>
      <c r="AX2014" s="13" t="s">
        <v>78</v>
      </c>
      <c r="AY2014" s="243" t="s">
        <v>153</v>
      </c>
    </row>
    <row r="2015" s="13" customFormat="1">
      <c r="A2015" s="13"/>
      <c r="B2015" s="232"/>
      <c r="C2015" s="233"/>
      <c r="D2015" s="234" t="s">
        <v>163</v>
      </c>
      <c r="E2015" s="235" t="s">
        <v>1</v>
      </c>
      <c r="F2015" s="236" t="s">
        <v>1324</v>
      </c>
      <c r="G2015" s="233"/>
      <c r="H2015" s="237">
        <v>13.220000000000001</v>
      </c>
      <c r="I2015" s="238"/>
      <c r="J2015" s="233"/>
      <c r="K2015" s="233"/>
      <c r="L2015" s="239"/>
      <c r="M2015" s="240"/>
      <c r="N2015" s="241"/>
      <c r="O2015" s="241"/>
      <c r="P2015" s="241"/>
      <c r="Q2015" s="241"/>
      <c r="R2015" s="241"/>
      <c r="S2015" s="241"/>
      <c r="T2015" s="242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43" t="s">
        <v>163</v>
      </c>
      <c r="AU2015" s="243" t="s">
        <v>88</v>
      </c>
      <c r="AV2015" s="13" t="s">
        <v>88</v>
      </c>
      <c r="AW2015" s="13" t="s">
        <v>35</v>
      </c>
      <c r="AX2015" s="13" t="s">
        <v>78</v>
      </c>
      <c r="AY2015" s="243" t="s">
        <v>153</v>
      </c>
    </row>
    <row r="2016" s="13" customFormat="1">
      <c r="A2016" s="13"/>
      <c r="B2016" s="232"/>
      <c r="C2016" s="233"/>
      <c r="D2016" s="234" t="s">
        <v>163</v>
      </c>
      <c r="E2016" s="235" t="s">
        <v>1</v>
      </c>
      <c r="F2016" s="236" t="s">
        <v>1325</v>
      </c>
      <c r="G2016" s="233"/>
      <c r="H2016" s="237">
        <v>6.4400000000000004</v>
      </c>
      <c r="I2016" s="238"/>
      <c r="J2016" s="233"/>
      <c r="K2016" s="233"/>
      <c r="L2016" s="239"/>
      <c r="M2016" s="240"/>
      <c r="N2016" s="241"/>
      <c r="O2016" s="241"/>
      <c r="P2016" s="241"/>
      <c r="Q2016" s="241"/>
      <c r="R2016" s="241"/>
      <c r="S2016" s="241"/>
      <c r="T2016" s="242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3" t="s">
        <v>163</v>
      </c>
      <c r="AU2016" s="243" t="s">
        <v>88</v>
      </c>
      <c r="AV2016" s="13" t="s">
        <v>88</v>
      </c>
      <c r="AW2016" s="13" t="s">
        <v>35</v>
      </c>
      <c r="AX2016" s="13" t="s">
        <v>78</v>
      </c>
      <c r="AY2016" s="243" t="s">
        <v>153</v>
      </c>
    </row>
    <row r="2017" s="13" customFormat="1">
      <c r="A2017" s="13"/>
      <c r="B2017" s="232"/>
      <c r="C2017" s="233"/>
      <c r="D2017" s="234" t="s">
        <v>163</v>
      </c>
      <c r="E2017" s="235" t="s">
        <v>1</v>
      </c>
      <c r="F2017" s="236" t="s">
        <v>1326</v>
      </c>
      <c r="G2017" s="233"/>
      <c r="H2017" s="237">
        <v>2.8500000000000001</v>
      </c>
      <c r="I2017" s="238"/>
      <c r="J2017" s="233"/>
      <c r="K2017" s="233"/>
      <c r="L2017" s="239"/>
      <c r="M2017" s="240"/>
      <c r="N2017" s="241"/>
      <c r="O2017" s="241"/>
      <c r="P2017" s="241"/>
      <c r="Q2017" s="241"/>
      <c r="R2017" s="241"/>
      <c r="S2017" s="241"/>
      <c r="T2017" s="242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43" t="s">
        <v>163</v>
      </c>
      <c r="AU2017" s="243" t="s">
        <v>88</v>
      </c>
      <c r="AV2017" s="13" t="s">
        <v>88</v>
      </c>
      <c r="AW2017" s="13" t="s">
        <v>35</v>
      </c>
      <c r="AX2017" s="13" t="s">
        <v>78</v>
      </c>
      <c r="AY2017" s="243" t="s">
        <v>153</v>
      </c>
    </row>
    <row r="2018" s="16" customFormat="1">
      <c r="A2018" s="16"/>
      <c r="B2018" s="278"/>
      <c r="C2018" s="279"/>
      <c r="D2018" s="234" t="s">
        <v>163</v>
      </c>
      <c r="E2018" s="280" t="s">
        <v>1</v>
      </c>
      <c r="F2018" s="281" t="s">
        <v>606</v>
      </c>
      <c r="G2018" s="279"/>
      <c r="H2018" s="282">
        <v>49.079999999999998</v>
      </c>
      <c r="I2018" s="283"/>
      <c r="J2018" s="279"/>
      <c r="K2018" s="279"/>
      <c r="L2018" s="284"/>
      <c r="M2018" s="285"/>
      <c r="N2018" s="286"/>
      <c r="O2018" s="286"/>
      <c r="P2018" s="286"/>
      <c r="Q2018" s="286"/>
      <c r="R2018" s="286"/>
      <c r="S2018" s="286"/>
      <c r="T2018" s="287"/>
      <c r="U2018" s="16"/>
      <c r="V2018" s="16"/>
      <c r="W2018" s="16"/>
      <c r="X2018" s="16"/>
      <c r="Y2018" s="16"/>
      <c r="Z2018" s="16"/>
      <c r="AA2018" s="16"/>
      <c r="AB2018" s="16"/>
      <c r="AC2018" s="16"/>
      <c r="AD2018" s="16"/>
      <c r="AE2018" s="16"/>
      <c r="AT2018" s="288" t="s">
        <v>163</v>
      </c>
      <c r="AU2018" s="288" t="s">
        <v>88</v>
      </c>
      <c r="AV2018" s="16" t="s">
        <v>173</v>
      </c>
      <c r="AW2018" s="16" t="s">
        <v>35</v>
      </c>
      <c r="AX2018" s="16" t="s">
        <v>78</v>
      </c>
      <c r="AY2018" s="288" t="s">
        <v>153</v>
      </c>
    </row>
    <row r="2019" s="14" customFormat="1">
      <c r="A2019" s="14"/>
      <c r="B2019" s="244"/>
      <c r="C2019" s="245"/>
      <c r="D2019" s="234" t="s">
        <v>163</v>
      </c>
      <c r="E2019" s="246" t="s">
        <v>1</v>
      </c>
      <c r="F2019" s="247" t="s">
        <v>167</v>
      </c>
      <c r="G2019" s="245"/>
      <c r="H2019" s="248">
        <v>131.22</v>
      </c>
      <c r="I2019" s="249"/>
      <c r="J2019" s="245"/>
      <c r="K2019" s="245"/>
      <c r="L2019" s="250"/>
      <c r="M2019" s="251"/>
      <c r="N2019" s="252"/>
      <c r="O2019" s="252"/>
      <c r="P2019" s="252"/>
      <c r="Q2019" s="252"/>
      <c r="R2019" s="252"/>
      <c r="S2019" s="252"/>
      <c r="T2019" s="253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4" t="s">
        <v>163</v>
      </c>
      <c r="AU2019" s="254" t="s">
        <v>88</v>
      </c>
      <c r="AV2019" s="14" t="s">
        <v>161</v>
      </c>
      <c r="AW2019" s="14" t="s">
        <v>35</v>
      </c>
      <c r="AX2019" s="14" t="s">
        <v>86</v>
      </c>
      <c r="AY2019" s="254" t="s">
        <v>153</v>
      </c>
    </row>
    <row r="2020" s="2" customFormat="1" ht="16.5" customHeight="1">
      <c r="A2020" s="39"/>
      <c r="B2020" s="40"/>
      <c r="C2020" s="219" t="s">
        <v>2747</v>
      </c>
      <c r="D2020" s="219" t="s">
        <v>156</v>
      </c>
      <c r="E2020" s="220" t="s">
        <v>2748</v>
      </c>
      <c r="F2020" s="221" t="s">
        <v>2749</v>
      </c>
      <c r="G2020" s="222" t="s">
        <v>196</v>
      </c>
      <c r="H2020" s="223">
        <v>162.285</v>
      </c>
      <c r="I2020" s="224"/>
      <c r="J2020" s="225">
        <f>ROUND(I2020*H2020,2)</f>
        <v>0</v>
      </c>
      <c r="K2020" s="221" t="s">
        <v>160</v>
      </c>
      <c r="L2020" s="45"/>
      <c r="M2020" s="226" t="s">
        <v>1</v>
      </c>
      <c r="N2020" s="227" t="s">
        <v>43</v>
      </c>
      <c r="O2020" s="92"/>
      <c r="P2020" s="228">
        <f>O2020*H2020</f>
        <v>0</v>
      </c>
      <c r="Q2020" s="228">
        <v>0.00032000000000000003</v>
      </c>
      <c r="R2020" s="228">
        <f>Q2020*H2020</f>
        <v>0.051931200000000004</v>
      </c>
      <c r="S2020" s="228">
        <v>0</v>
      </c>
      <c r="T2020" s="229">
        <f>S2020*H2020</f>
        <v>0</v>
      </c>
      <c r="U2020" s="39"/>
      <c r="V2020" s="39"/>
      <c r="W2020" s="39"/>
      <c r="X2020" s="39"/>
      <c r="Y2020" s="39"/>
      <c r="Z2020" s="39"/>
      <c r="AA2020" s="39"/>
      <c r="AB2020" s="39"/>
      <c r="AC2020" s="39"/>
      <c r="AD2020" s="39"/>
      <c r="AE2020" s="39"/>
      <c r="AR2020" s="230" t="s">
        <v>240</v>
      </c>
      <c r="AT2020" s="230" t="s">
        <v>156</v>
      </c>
      <c r="AU2020" s="230" t="s">
        <v>88</v>
      </c>
      <c r="AY2020" s="18" t="s">
        <v>153</v>
      </c>
      <c r="BE2020" s="231">
        <f>IF(N2020="základní",J2020,0)</f>
        <v>0</v>
      </c>
      <c r="BF2020" s="231">
        <f>IF(N2020="snížená",J2020,0)</f>
        <v>0</v>
      </c>
      <c r="BG2020" s="231">
        <f>IF(N2020="zákl. přenesená",J2020,0)</f>
        <v>0</v>
      </c>
      <c r="BH2020" s="231">
        <f>IF(N2020="sníž. přenesená",J2020,0)</f>
        <v>0</v>
      </c>
      <c r="BI2020" s="231">
        <f>IF(N2020="nulová",J2020,0)</f>
        <v>0</v>
      </c>
      <c r="BJ2020" s="18" t="s">
        <v>86</v>
      </c>
      <c r="BK2020" s="231">
        <f>ROUND(I2020*H2020,2)</f>
        <v>0</v>
      </c>
      <c r="BL2020" s="18" t="s">
        <v>240</v>
      </c>
      <c r="BM2020" s="230" t="s">
        <v>2750</v>
      </c>
    </row>
    <row r="2021" s="13" customFormat="1">
      <c r="A2021" s="13"/>
      <c r="B2021" s="232"/>
      <c r="C2021" s="233"/>
      <c r="D2021" s="234" t="s">
        <v>163</v>
      </c>
      <c r="E2021" s="235" t="s">
        <v>1</v>
      </c>
      <c r="F2021" s="236" t="s">
        <v>2751</v>
      </c>
      <c r="G2021" s="233"/>
      <c r="H2021" s="237">
        <v>11.060000000000001</v>
      </c>
      <c r="I2021" s="238"/>
      <c r="J2021" s="233"/>
      <c r="K2021" s="233"/>
      <c r="L2021" s="239"/>
      <c r="M2021" s="240"/>
      <c r="N2021" s="241"/>
      <c r="O2021" s="241"/>
      <c r="P2021" s="241"/>
      <c r="Q2021" s="241"/>
      <c r="R2021" s="241"/>
      <c r="S2021" s="241"/>
      <c r="T2021" s="242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43" t="s">
        <v>163</v>
      </c>
      <c r="AU2021" s="243" t="s">
        <v>88</v>
      </c>
      <c r="AV2021" s="13" t="s">
        <v>88</v>
      </c>
      <c r="AW2021" s="13" t="s">
        <v>35</v>
      </c>
      <c r="AX2021" s="13" t="s">
        <v>78</v>
      </c>
      <c r="AY2021" s="243" t="s">
        <v>153</v>
      </c>
    </row>
    <row r="2022" s="13" customFormat="1">
      <c r="A2022" s="13"/>
      <c r="B2022" s="232"/>
      <c r="C2022" s="233"/>
      <c r="D2022" s="234" t="s">
        <v>163</v>
      </c>
      <c r="E2022" s="235" t="s">
        <v>1</v>
      </c>
      <c r="F2022" s="236" t="s">
        <v>2752</v>
      </c>
      <c r="G2022" s="233"/>
      <c r="H2022" s="237">
        <v>33.149999999999999</v>
      </c>
      <c r="I2022" s="238"/>
      <c r="J2022" s="233"/>
      <c r="K2022" s="233"/>
      <c r="L2022" s="239"/>
      <c r="M2022" s="240"/>
      <c r="N2022" s="241"/>
      <c r="O2022" s="241"/>
      <c r="P2022" s="241"/>
      <c r="Q2022" s="241"/>
      <c r="R2022" s="241"/>
      <c r="S2022" s="241"/>
      <c r="T2022" s="242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43" t="s">
        <v>163</v>
      </c>
      <c r="AU2022" s="243" t="s">
        <v>88</v>
      </c>
      <c r="AV2022" s="13" t="s">
        <v>88</v>
      </c>
      <c r="AW2022" s="13" t="s">
        <v>35</v>
      </c>
      <c r="AX2022" s="13" t="s">
        <v>78</v>
      </c>
      <c r="AY2022" s="243" t="s">
        <v>153</v>
      </c>
    </row>
    <row r="2023" s="13" customFormat="1">
      <c r="A2023" s="13"/>
      <c r="B2023" s="232"/>
      <c r="C2023" s="233"/>
      <c r="D2023" s="234" t="s">
        <v>163</v>
      </c>
      <c r="E2023" s="235" t="s">
        <v>1</v>
      </c>
      <c r="F2023" s="236" t="s">
        <v>2753</v>
      </c>
      <c r="G2023" s="233"/>
      <c r="H2023" s="237">
        <v>22.84</v>
      </c>
      <c r="I2023" s="238"/>
      <c r="J2023" s="233"/>
      <c r="K2023" s="233"/>
      <c r="L2023" s="239"/>
      <c r="M2023" s="240"/>
      <c r="N2023" s="241"/>
      <c r="O2023" s="241"/>
      <c r="P2023" s="241"/>
      <c r="Q2023" s="241"/>
      <c r="R2023" s="241"/>
      <c r="S2023" s="241"/>
      <c r="T2023" s="242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43" t="s">
        <v>163</v>
      </c>
      <c r="AU2023" s="243" t="s">
        <v>88</v>
      </c>
      <c r="AV2023" s="13" t="s">
        <v>88</v>
      </c>
      <c r="AW2023" s="13" t="s">
        <v>35</v>
      </c>
      <c r="AX2023" s="13" t="s">
        <v>78</v>
      </c>
      <c r="AY2023" s="243" t="s">
        <v>153</v>
      </c>
    </row>
    <row r="2024" s="13" customFormat="1">
      <c r="A2024" s="13"/>
      <c r="B2024" s="232"/>
      <c r="C2024" s="233"/>
      <c r="D2024" s="234" t="s">
        <v>163</v>
      </c>
      <c r="E2024" s="235" t="s">
        <v>1</v>
      </c>
      <c r="F2024" s="236" t="s">
        <v>2754</v>
      </c>
      <c r="G2024" s="233"/>
      <c r="H2024" s="237">
        <v>12.720000000000001</v>
      </c>
      <c r="I2024" s="238"/>
      <c r="J2024" s="233"/>
      <c r="K2024" s="233"/>
      <c r="L2024" s="239"/>
      <c r="M2024" s="240"/>
      <c r="N2024" s="241"/>
      <c r="O2024" s="241"/>
      <c r="P2024" s="241"/>
      <c r="Q2024" s="241"/>
      <c r="R2024" s="241"/>
      <c r="S2024" s="241"/>
      <c r="T2024" s="242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3" t="s">
        <v>163</v>
      </c>
      <c r="AU2024" s="243" t="s">
        <v>88</v>
      </c>
      <c r="AV2024" s="13" t="s">
        <v>88</v>
      </c>
      <c r="AW2024" s="13" t="s">
        <v>35</v>
      </c>
      <c r="AX2024" s="13" t="s">
        <v>78</v>
      </c>
      <c r="AY2024" s="243" t="s">
        <v>153</v>
      </c>
    </row>
    <row r="2025" s="13" customFormat="1">
      <c r="A2025" s="13"/>
      <c r="B2025" s="232"/>
      <c r="C2025" s="233"/>
      <c r="D2025" s="234" t="s">
        <v>163</v>
      </c>
      <c r="E2025" s="235" t="s">
        <v>1</v>
      </c>
      <c r="F2025" s="236" t="s">
        <v>2755</v>
      </c>
      <c r="G2025" s="233"/>
      <c r="H2025" s="237">
        <v>6.5199999999999996</v>
      </c>
      <c r="I2025" s="238"/>
      <c r="J2025" s="233"/>
      <c r="K2025" s="233"/>
      <c r="L2025" s="239"/>
      <c r="M2025" s="240"/>
      <c r="N2025" s="241"/>
      <c r="O2025" s="241"/>
      <c r="P2025" s="241"/>
      <c r="Q2025" s="241"/>
      <c r="R2025" s="241"/>
      <c r="S2025" s="241"/>
      <c r="T2025" s="242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3" t="s">
        <v>163</v>
      </c>
      <c r="AU2025" s="243" t="s">
        <v>88</v>
      </c>
      <c r="AV2025" s="13" t="s">
        <v>88</v>
      </c>
      <c r="AW2025" s="13" t="s">
        <v>35</v>
      </c>
      <c r="AX2025" s="13" t="s">
        <v>78</v>
      </c>
      <c r="AY2025" s="243" t="s">
        <v>153</v>
      </c>
    </row>
    <row r="2026" s="13" customFormat="1">
      <c r="A2026" s="13"/>
      <c r="B2026" s="232"/>
      <c r="C2026" s="233"/>
      <c r="D2026" s="234" t="s">
        <v>163</v>
      </c>
      <c r="E2026" s="235" t="s">
        <v>1</v>
      </c>
      <c r="F2026" s="236" t="s">
        <v>2756</v>
      </c>
      <c r="G2026" s="233"/>
      <c r="H2026" s="237">
        <v>7.2599999999999998</v>
      </c>
      <c r="I2026" s="238"/>
      <c r="J2026" s="233"/>
      <c r="K2026" s="233"/>
      <c r="L2026" s="239"/>
      <c r="M2026" s="240"/>
      <c r="N2026" s="241"/>
      <c r="O2026" s="241"/>
      <c r="P2026" s="241"/>
      <c r="Q2026" s="241"/>
      <c r="R2026" s="241"/>
      <c r="S2026" s="241"/>
      <c r="T2026" s="242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43" t="s">
        <v>163</v>
      </c>
      <c r="AU2026" s="243" t="s">
        <v>88</v>
      </c>
      <c r="AV2026" s="13" t="s">
        <v>88</v>
      </c>
      <c r="AW2026" s="13" t="s">
        <v>35</v>
      </c>
      <c r="AX2026" s="13" t="s">
        <v>78</v>
      </c>
      <c r="AY2026" s="243" t="s">
        <v>153</v>
      </c>
    </row>
    <row r="2027" s="13" customFormat="1">
      <c r="A2027" s="13"/>
      <c r="B2027" s="232"/>
      <c r="C2027" s="233"/>
      <c r="D2027" s="234" t="s">
        <v>163</v>
      </c>
      <c r="E2027" s="235" t="s">
        <v>1</v>
      </c>
      <c r="F2027" s="236" t="s">
        <v>2757</v>
      </c>
      <c r="G2027" s="233"/>
      <c r="H2027" s="237">
        <v>5.5800000000000001</v>
      </c>
      <c r="I2027" s="238"/>
      <c r="J2027" s="233"/>
      <c r="K2027" s="233"/>
      <c r="L2027" s="239"/>
      <c r="M2027" s="240"/>
      <c r="N2027" s="241"/>
      <c r="O2027" s="241"/>
      <c r="P2027" s="241"/>
      <c r="Q2027" s="241"/>
      <c r="R2027" s="241"/>
      <c r="S2027" s="241"/>
      <c r="T2027" s="242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3" t="s">
        <v>163</v>
      </c>
      <c r="AU2027" s="243" t="s">
        <v>88</v>
      </c>
      <c r="AV2027" s="13" t="s">
        <v>88</v>
      </c>
      <c r="AW2027" s="13" t="s">
        <v>35</v>
      </c>
      <c r="AX2027" s="13" t="s">
        <v>78</v>
      </c>
      <c r="AY2027" s="243" t="s">
        <v>153</v>
      </c>
    </row>
    <row r="2028" s="16" customFormat="1">
      <c r="A2028" s="16"/>
      <c r="B2028" s="278"/>
      <c r="C2028" s="279"/>
      <c r="D2028" s="234" t="s">
        <v>163</v>
      </c>
      <c r="E2028" s="280" t="s">
        <v>1</v>
      </c>
      <c r="F2028" s="281" t="s">
        <v>606</v>
      </c>
      <c r="G2028" s="279"/>
      <c r="H2028" s="282">
        <v>99.129999999999995</v>
      </c>
      <c r="I2028" s="283"/>
      <c r="J2028" s="279"/>
      <c r="K2028" s="279"/>
      <c r="L2028" s="284"/>
      <c r="M2028" s="285"/>
      <c r="N2028" s="286"/>
      <c r="O2028" s="286"/>
      <c r="P2028" s="286"/>
      <c r="Q2028" s="286"/>
      <c r="R2028" s="286"/>
      <c r="S2028" s="286"/>
      <c r="T2028" s="287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/>
      <c r="AE2028" s="16"/>
      <c r="AT2028" s="288" t="s">
        <v>163</v>
      </c>
      <c r="AU2028" s="288" t="s">
        <v>88</v>
      </c>
      <c r="AV2028" s="16" t="s">
        <v>173</v>
      </c>
      <c r="AW2028" s="16" t="s">
        <v>35</v>
      </c>
      <c r="AX2028" s="16" t="s">
        <v>78</v>
      </c>
      <c r="AY2028" s="288" t="s">
        <v>153</v>
      </c>
    </row>
    <row r="2029" s="13" customFormat="1">
      <c r="A2029" s="13"/>
      <c r="B2029" s="232"/>
      <c r="C2029" s="233"/>
      <c r="D2029" s="234" t="s">
        <v>163</v>
      </c>
      <c r="E2029" s="235" t="s">
        <v>1</v>
      </c>
      <c r="F2029" s="236" t="s">
        <v>2758</v>
      </c>
      <c r="G2029" s="233"/>
      <c r="H2029" s="237">
        <v>29.77</v>
      </c>
      <c r="I2029" s="238"/>
      <c r="J2029" s="233"/>
      <c r="K2029" s="233"/>
      <c r="L2029" s="239"/>
      <c r="M2029" s="240"/>
      <c r="N2029" s="241"/>
      <c r="O2029" s="241"/>
      <c r="P2029" s="241"/>
      <c r="Q2029" s="241"/>
      <c r="R2029" s="241"/>
      <c r="S2029" s="241"/>
      <c r="T2029" s="242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43" t="s">
        <v>163</v>
      </c>
      <c r="AU2029" s="243" t="s">
        <v>88</v>
      </c>
      <c r="AV2029" s="13" t="s">
        <v>88</v>
      </c>
      <c r="AW2029" s="13" t="s">
        <v>35</v>
      </c>
      <c r="AX2029" s="13" t="s">
        <v>78</v>
      </c>
      <c r="AY2029" s="243" t="s">
        <v>153</v>
      </c>
    </row>
    <row r="2030" s="13" customFormat="1">
      <c r="A2030" s="13"/>
      <c r="B2030" s="232"/>
      <c r="C2030" s="233"/>
      <c r="D2030" s="234" t="s">
        <v>163</v>
      </c>
      <c r="E2030" s="235" t="s">
        <v>1</v>
      </c>
      <c r="F2030" s="236" t="s">
        <v>2759</v>
      </c>
      <c r="G2030" s="233"/>
      <c r="H2030" s="237">
        <v>12.720000000000001</v>
      </c>
      <c r="I2030" s="238"/>
      <c r="J2030" s="233"/>
      <c r="K2030" s="233"/>
      <c r="L2030" s="239"/>
      <c r="M2030" s="240"/>
      <c r="N2030" s="241"/>
      <c r="O2030" s="241"/>
      <c r="P2030" s="241"/>
      <c r="Q2030" s="241"/>
      <c r="R2030" s="241"/>
      <c r="S2030" s="241"/>
      <c r="T2030" s="242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3" t="s">
        <v>163</v>
      </c>
      <c r="AU2030" s="243" t="s">
        <v>88</v>
      </c>
      <c r="AV2030" s="13" t="s">
        <v>88</v>
      </c>
      <c r="AW2030" s="13" t="s">
        <v>35</v>
      </c>
      <c r="AX2030" s="13" t="s">
        <v>78</v>
      </c>
      <c r="AY2030" s="243" t="s">
        <v>153</v>
      </c>
    </row>
    <row r="2031" s="13" customFormat="1">
      <c r="A2031" s="13"/>
      <c r="B2031" s="232"/>
      <c r="C2031" s="233"/>
      <c r="D2031" s="234" t="s">
        <v>163</v>
      </c>
      <c r="E2031" s="235" t="s">
        <v>1</v>
      </c>
      <c r="F2031" s="236" t="s">
        <v>2760</v>
      </c>
      <c r="G2031" s="233"/>
      <c r="H2031" s="237">
        <v>14.525</v>
      </c>
      <c r="I2031" s="238"/>
      <c r="J2031" s="233"/>
      <c r="K2031" s="233"/>
      <c r="L2031" s="239"/>
      <c r="M2031" s="240"/>
      <c r="N2031" s="241"/>
      <c r="O2031" s="241"/>
      <c r="P2031" s="241"/>
      <c r="Q2031" s="241"/>
      <c r="R2031" s="241"/>
      <c r="S2031" s="241"/>
      <c r="T2031" s="242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43" t="s">
        <v>163</v>
      </c>
      <c r="AU2031" s="243" t="s">
        <v>88</v>
      </c>
      <c r="AV2031" s="13" t="s">
        <v>88</v>
      </c>
      <c r="AW2031" s="13" t="s">
        <v>35</v>
      </c>
      <c r="AX2031" s="13" t="s">
        <v>78</v>
      </c>
      <c r="AY2031" s="243" t="s">
        <v>153</v>
      </c>
    </row>
    <row r="2032" s="13" customFormat="1">
      <c r="A2032" s="13"/>
      <c r="B2032" s="232"/>
      <c r="C2032" s="233"/>
      <c r="D2032" s="234" t="s">
        <v>163</v>
      </c>
      <c r="E2032" s="235" t="s">
        <v>1</v>
      </c>
      <c r="F2032" s="236" t="s">
        <v>2761</v>
      </c>
      <c r="G2032" s="233"/>
      <c r="H2032" s="237">
        <v>6.1399999999999997</v>
      </c>
      <c r="I2032" s="238"/>
      <c r="J2032" s="233"/>
      <c r="K2032" s="233"/>
      <c r="L2032" s="239"/>
      <c r="M2032" s="240"/>
      <c r="N2032" s="241"/>
      <c r="O2032" s="241"/>
      <c r="P2032" s="241"/>
      <c r="Q2032" s="241"/>
      <c r="R2032" s="241"/>
      <c r="S2032" s="241"/>
      <c r="T2032" s="242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43" t="s">
        <v>163</v>
      </c>
      <c r="AU2032" s="243" t="s">
        <v>88</v>
      </c>
      <c r="AV2032" s="13" t="s">
        <v>88</v>
      </c>
      <c r="AW2032" s="13" t="s">
        <v>35</v>
      </c>
      <c r="AX2032" s="13" t="s">
        <v>78</v>
      </c>
      <c r="AY2032" s="243" t="s">
        <v>153</v>
      </c>
    </row>
    <row r="2033" s="16" customFormat="1">
      <c r="A2033" s="16"/>
      <c r="B2033" s="278"/>
      <c r="C2033" s="279"/>
      <c r="D2033" s="234" t="s">
        <v>163</v>
      </c>
      <c r="E2033" s="280" t="s">
        <v>1</v>
      </c>
      <c r="F2033" s="281" t="s">
        <v>606</v>
      </c>
      <c r="G2033" s="279"/>
      <c r="H2033" s="282">
        <v>63.155000000000001</v>
      </c>
      <c r="I2033" s="283"/>
      <c r="J2033" s="279"/>
      <c r="K2033" s="279"/>
      <c r="L2033" s="284"/>
      <c r="M2033" s="285"/>
      <c r="N2033" s="286"/>
      <c r="O2033" s="286"/>
      <c r="P2033" s="286"/>
      <c r="Q2033" s="286"/>
      <c r="R2033" s="286"/>
      <c r="S2033" s="286"/>
      <c r="T2033" s="287"/>
      <c r="U2033" s="16"/>
      <c r="V2033" s="16"/>
      <c r="W2033" s="16"/>
      <c r="X2033" s="16"/>
      <c r="Y2033" s="16"/>
      <c r="Z2033" s="16"/>
      <c r="AA2033" s="16"/>
      <c r="AB2033" s="16"/>
      <c r="AC2033" s="16"/>
      <c r="AD2033" s="16"/>
      <c r="AE2033" s="16"/>
      <c r="AT2033" s="288" t="s">
        <v>163</v>
      </c>
      <c r="AU2033" s="288" t="s">
        <v>88</v>
      </c>
      <c r="AV2033" s="16" t="s">
        <v>173</v>
      </c>
      <c r="AW2033" s="16" t="s">
        <v>35</v>
      </c>
      <c r="AX2033" s="16" t="s">
        <v>78</v>
      </c>
      <c r="AY2033" s="288" t="s">
        <v>153</v>
      </c>
    </row>
    <row r="2034" s="14" customFormat="1">
      <c r="A2034" s="14"/>
      <c r="B2034" s="244"/>
      <c r="C2034" s="245"/>
      <c r="D2034" s="234" t="s">
        <v>163</v>
      </c>
      <c r="E2034" s="246" t="s">
        <v>1</v>
      </c>
      <c r="F2034" s="247" t="s">
        <v>167</v>
      </c>
      <c r="G2034" s="245"/>
      <c r="H2034" s="248">
        <v>162.285</v>
      </c>
      <c r="I2034" s="249"/>
      <c r="J2034" s="245"/>
      <c r="K2034" s="245"/>
      <c r="L2034" s="250"/>
      <c r="M2034" s="251"/>
      <c r="N2034" s="252"/>
      <c r="O2034" s="252"/>
      <c r="P2034" s="252"/>
      <c r="Q2034" s="252"/>
      <c r="R2034" s="252"/>
      <c r="S2034" s="252"/>
      <c r="T2034" s="253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54" t="s">
        <v>163</v>
      </c>
      <c r="AU2034" s="254" t="s">
        <v>88</v>
      </c>
      <c r="AV2034" s="14" t="s">
        <v>161</v>
      </c>
      <c r="AW2034" s="14" t="s">
        <v>35</v>
      </c>
      <c r="AX2034" s="14" t="s">
        <v>86</v>
      </c>
      <c r="AY2034" s="254" t="s">
        <v>153</v>
      </c>
    </row>
    <row r="2035" s="2" customFormat="1" ht="16.5" customHeight="1">
      <c r="A2035" s="39"/>
      <c r="B2035" s="40"/>
      <c r="C2035" s="219" t="s">
        <v>2762</v>
      </c>
      <c r="D2035" s="219" t="s">
        <v>156</v>
      </c>
      <c r="E2035" s="220" t="s">
        <v>2734</v>
      </c>
      <c r="F2035" s="221" t="s">
        <v>2735</v>
      </c>
      <c r="G2035" s="222" t="s">
        <v>170</v>
      </c>
      <c r="H2035" s="223">
        <v>278.20499999999998</v>
      </c>
      <c r="I2035" s="224"/>
      <c r="J2035" s="225">
        <f>ROUND(I2035*H2035,2)</f>
        <v>0</v>
      </c>
      <c r="K2035" s="221" t="s">
        <v>160</v>
      </c>
      <c r="L2035" s="45"/>
      <c r="M2035" s="226" t="s">
        <v>1</v>
      </c>
      <c r="N2035" s="227" t="s">
        <v>43</v>
      </c>
      <c r="O2035" s="92"/>
      <c r="P2035" s="228">
        <f>O2035*H2035</f>
        <v>0</v>
      </c>
      <c r="Q2035" s="228">
        <v>0.00029999999999999997</v>
      </c>
      <c r="R2035" s="228">
        <f>Q2035*H2035</f>
        <v>0.083461499999999994</v>
      </c>
      <c r="S2035" s="228">
        <v>0</v>
      </c>
      <c r="T2035" s="229">
        <f>S2035*H2035</f>
        <v>0</v>
      </c>
      <c r="U2035" s="39"/>
      <c r="V2035" s="39"/>
      <c r="W2035" s="39"/>
      <c r="X2035" s="39"/>
      <c r="Y2035" s="39"/>
      <c r="Z2035" s="39"/>
      <c r="AA2035" s="39"/>
      <c r="AB2035" s="39"/>
      <c r="AC2035" s="39"/>
      <c r="AD2035" s="39"/>
      <c r="AE2035" s="39"/>
      <c r="AR2035" s="230" t="s">
        <v>240</v>
      </c>
      <c r="AT2035" s="230" t="s">
        <v>156</v>
      </c>
      <c r="AU2035" s="230" t="s">
        <v>88</v>
      </c>
      <c r="AY2035" s="18" t="s">
        <v>153</v>
      </c>
      <c r="BE2035" s="231">
        <f>IF(N2035="základní",J2035,0)</f>
        <v>0</v>
      </c>
      <c r="BF2035" s="231">
        <f>IF(N2035="snížená",J2035,0)</f>
        <v>0</v>
      </c>
      <c r="BG2035" s="231">
        <f>IF(N2035="zákl. přenesená",J2035,0)</f>
        <v>0</v>
      </c>
      <c r="BH2035" s="231">
        <f>IF(N2035="sníž. přenesená",J2035,0)</f>
        <v>0</v>
      </c>
      <c r="BI2035" s="231">
        <f>IF(N2035="nulová",J2035,0)</f>
        <v>0</v>
      </c>
      <c r="BJ2035" s="18" t="s">
        <v>86</v>
      </c>
      <c r="BK2035" s="231">
        <f>ROUND(I2035*H2035,2)</f>
        <v>0</v>
      </c>
      <c r="BL2035" s="18" t="s">
        <v>240</v>
      </c>
      <c r="BM2035" s="230" t="s">
        <v>2763</v>
      </c>
    </row>
    <row r="2036" s="13" customFormat="1">
      <c r="A2036" s="13"/>
      <c r="B2036" s="232"/>
      <c r="C2036" s="233"/>
      <c r="D2036" s="234" t="s">
        <v>163</v>
      </c>
      <c r="E2036" s="235" t="s">
        <v>1</v>
      </c>
      <c r="F2036" s="236" t="s">
        <v>2764</v>
      </c>
      <c r="G2036" s="233"/>
      <c r="H2036" s="237">
        <v>278.20499999999998</v>
      </c>
      <c r="I2036" s="238"/>
      <c r="J2036" s="233"/>
      <c r="K2036" s="233"/>
      <c r="L2036" s="239"/>
      <c r="M2036" s="240"/>
      <c r="N2036" s="241"/>
      <c r="O2036" s="241"/>
      <c r="P2036" s="241"/>
      <c r="Q2036" s="241"/>
      <c r="R2036" s="241"/>
      <c r="S2036" s="241"/>
      <c r="T2036" s="242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3" t="s">
        <v>163</v>
      </c>
      <c r="AU2036" s="243" t="s">
        <v>88</v>
      </c>
      <c r="AV2036" s="13" t="s">
        <v>88</v>
      </c>
      <c r="AW2036" s="13" t="s">
        <v>35</v>
      </c>
      <c r="AX2036" s="13" t="s">
        <v>86</v>
      </c>
      <c r="AY2036" s="243" t="s">
        <v>153</v>
      </c>
    </row>
    <row r="2037" s="2" customFormat="1" ht="37.8" customHeight="1">
      <c r="A2037" s="39"/>
      <c r="B2037" s="40"/>
      <c r="C2037" s="219" t="s">
        <v>2765</v>
      </c>
      <c r="D2037" s="219" t="s">
        <v>156</v>
      </c>
      <c r="E2037" s="220" t="s">
        <v>2766</v>
      </c>
      <c r="F2037" s="221" t="s">
        <v>2767</v>
      </c>
      <c r="G2037" s="222" t="s">
        <v>196</v>
      </c>
      <c r="H2037" s="223">
        <v>32.5</v>
      </c>
      <c r="I2037" s="224"/>
      <c r="J2037" s="225">
        <f>ROUND(I2037*H2037,2)</f>
        <v>0</v>
      </c>
      <c r="K2037" s="221" t="s">
        <v>160</v>
      </c>
      <c r="L2037" s="45"/>
      <c r="M2037" s="226" t="s">
        <v>1</v>
      </c>
      <c r="N2037" s="227" t="s">
        <v>43</v>
      </c>
      <c r="O2037" s="92"/>
      <c r="P2037" s="228">
        <f>O2037*H2037</f>
        <v>0</v>
      </c>
      <c r="Q2037" s="228">
        <v>0.0015299999999999999</v>
      </c>
      <c r="R2037" s="228">
        <f>Q2037*H2037</f>
        <v>0.049724999999999998</v>
      </c>
      <c r="S2037" s="228">
        <v>0</v>
      </c>
      <c r="T2037" s="229">
        <f>S2037*H2037</f>
        <v>0</v>
      </c>
      <c r="U2037" s="39"/>
      <c r="V2037" s="39"/>
      <c r="W2037" s="39"/>
      <c r="X2037" s="39"/>
      <c r="Y2037" s="39"/>
      <c r="Z2037" s="39"/>
      <c r="AA2037" s="39"/>
      <c r="AB2037" s="39"/>
      <c r="AC2037" s="39"/>
      <c r="AD2037" s="39"/>
      <c r="AE2037" s="39"/>
      <c r="AR2037" s="230" t="s">
        <v>240</v>
      </c>
      <c r="AT2037" s="230" t="s">
        <v>156</v>
      </c>
      <c r="AU2037" s="230" t="s">
        <v>88</v>
      </c>
      <c r="AY2037" s="18" t="s">
        <v>153</v>
      </c>
      <c r="BE2037" s="231">
        <f>IF(N2037="základní",J2037,0)</f>
        <v>0</v>
      </c>
      <c r="BF2037" s="231">
        <f>IF(N2037="snížená",J2037,0)</f>
        <v>0</v>
      </c>
      <c r="BG2037" s="231">
        <f>IF(N2037="zákl. přenesená",J2037,0)</f>
        <v>0</v>
      </c>
      <c r="BH2037" s="231">
        <f>IF(N2037="sníž. přenesená",J2037,0)</f>
        <v>0</v>
      </c>
      <c r="BI2037" s="231">
        <f>IF(N2037="nulová",J2037,0)</f>
        <v>0</v>
      </c>
      <c r="BJ2037" s="18" t="s">
        <v>86</v>
      </c>
      <c r="BK2037" s="231">
        <f>ROUND(I2037*H2037,2)</f>
        <v>0</v>
      </c>
      <c r="BL2037" s="18" t="s">
        <v>240</v>
      </c>
      <c r="BM2037" s="230" t="s">
        <v>2768</v>
      </c>
    </row>
    <row r="2038" s="13" customFormat="1">
      <c r="A2038" s="13"/>
      <c r="B2038" s="232"/>
      <c r="C2038" s="233"/>
      <c r="D2038" s="234" t="s">
        <v>163</v>
      </c>
      <c r="E2038" s="235" t="s">
        <v>1</v>
      </c>
      <c r="F2038" s="236" t="s">
        <v>2769</v>
      </c>
      <c r="G2038" s="233"/>
      <c r="H2038" s="237">
        <v>32.5</v>
      </c>
      <c r="I2038" s="238"/>
      <c r="J2038" s="233"/>
      <c r="K2038" s="233"/>
      <c r="L2038" s="239"/>
      <c r="M2038" s="240"/>
      <c r="N2038" s="241"/>
      <c r="O2038" s="241"/>
      <c r="P2038" s="241"/>
      <c r="Q2038" s="241"/>
      <c r="R2038" s="241"/>
      <c r="S2038" s="241"/>
      <c r="T2038" s="242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43" t="s">
        <v>163</v>
      </c>
      <c r="AU2038" s="243" t="s">
        <v>88</v>
      </c>
      <c r="AV2038" s="13" t="s">
        <v>88</v>
      </c>
      <c r="AW2038" s="13" t="s">
        <v>35</v>
      </c>
      <c r="AX2038" s="13" t="s">
        <v>86</v>
      </c>
      <c r="AY2038" s="243" t="s">
        <v>153</v>
      </c>
    </row>
    <row r="2039" s="2" customFormat="1" ht="44.25" customHeight="1">
      <c r="A2039" s="39"/>
      <c r="B2039" s="40"/>
      <c r="C2039" s="268" t="s">
        <v>2770</v>
      </c>
      <c r="D2039" s="268" t="s">
        <v>509</v>
      </c>
      <c r="E2039" s="269" t="s">
        <v>2771</v>
      </c>
      <c r="F2039" s="270" t="s">
        <v>2772</v>
      </c>
      <c r="G2039" s="271" t="s">
        <v>196</v>
      </c>
      <c r="H2039" s="272">
        <v>37.375</v>
      </c>
      <c r="I2039" s="273"/>
      <c r="J2039" s="274">
        <f>ROUND(I2039*H2039,2)</f>
        <v>0</v>
      </c>
      <c r="K2039" s="270" t="s">
        <v>1</v>
      </c>
      <c r="L2039" s="275"/>
      <c r="M2039" s="276" t="s">
        <v>1</v>
      </c>
      <c r="N2039" s="277" t="s">
        <v>43</v>
      </c>
      <c r="O2039" s="92"/>
      <c r="P2039" s="228">
        <f>O2039*H2039</f>
        <v>0</v>
      </c>
      <c r="Q2039" s="228">
        <v>0.0066</v>
      </c>
      <c r="R2039" s="228">
        <f>Q2039*H2039</f>
        <v>0.24667500000000001</v>
      </c>
      <c r="S2039" s="228">
        <v>0</v>
      </c>
      <c r="T2039" s="229">
        <f>S2039*H2039</f>
        <v>0</v>
      </c>
      <c r="U2039" s="39"/>
      <c r="V2039" s="39"/>
      <c r="W2039" s="39"/>
      <c r="X2039" s="39"/>
      <c r="Y2039" s="39"/>
      <c r="Z2039" s="39"/>
      <c r="AA2039" s="39"/>
      <c r="AB2039" s="39"/>
      <c r="AC2039" s="39"/>
      <c r="AD2039" s="39"/>
      <c r="AE2039" s="39"/>
      <c r="AR2039" s="230" t="s">
        <v>332</v>
      </c>
      <c r="AT2039" s="230" t="s">
        <v>509</v>
      </c>
      <c r="AU2039" s="230" t="s">
        <v>88</v>
      </c>
      <c r="AY2039" s="18" t="s">
        <v>153</v>
      </c>
      <c r="BE2039" s="231">
        <f>IF(N2039="základní",J2039,0)</f>
        <v>0</v>
      </c>
      <c r="BF2039" s="231">
        <f>IF(N2039="snížená",J2039,0)</f>
        <v>0</v>
      </c>
      <c r="BG2039" s="231">
        <f>IF(N2039="zákl. přenesená",J2039,0)</f>
        <v>0</v>
      </c>
      <c r="BH2039" s="231">
        <f>IF(N2039="sníž. přenesená",J2039,0)</f>
        <v>0</v>
      </c>
      <c r="BI2039" s="231">
        <f>IF(N2039="nulová",J2039,0)</f>
        <v>0</v>
      </c>
      <c r="BJ2039" s="18" t="s">
        <v>86</v>
      </c>
      <c r="BK2039" s="231">
        <f>ROUND(I2039*H2039,2)</f>
        <v>0</v>
      </c>
      <c r="BL2039" s="18" t="s">
        <v>240</v>
      </c>
      <c r="BM2039" s="230" t="s">
        <v>2773</v>
      </c>
    </row>
    <row r="2040" s="13" customFormat="1">
      <c r="A2040" s="13"/>
      <c r="B2040" s="232"/>
      <c r="C2040" s="233"/>
      <c r="D2040" s="234" t="s">
        <v>163</v>
      </c>
      <c r="E2040" s="233"/>
      <c r="F2040" s="236" t="s">
        <v>2774</v>
      </c>
      <c r="G2040" s="233"/>
      <c r="H2040" s="237">
        <v>37.375</v>
      </c>
      <c r="I2040" s="238"/>
      <c r="J2040" s="233"/>
      <c r="K2040" s="233"/>
      <c r="L2040" s="239"/>
      <c r="M2040" s="240"/>
      <c r="N2040" s="241"/>
      <c r="O2040" s="241"/>
      <c r="P2040" s="241"/>
      <c r="Q2040" s="241"/>
      <c r="R2040" s="241"/>
      <c r="S2040" s="241"/>
      <c r="T2040" s="242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43" t="s">
        <v>163</v>
      </c>
      <c r="AU2040" s="243" t="s">
        <v>88</v>
      </c>
      <c r="AV2040" s="13" t="s">
        <v>88</v>
      </c>
      <c r="AW2040" s="13" t="s">
        <v>4</v>
      </c>
      <c r="AX2040" s="13" t="s">
        <v>86</v>
      </c>
      <c r="AY2040" s="243" t="s">
        <v>153</v>
      </c>
    </row>
    <row r="2041" s="2" customFormat="1" ht="37.8" customHeight="1">
      <c r="A2041" s="39"/>
      <c r="B2041" s="40"/>
      <c r="C2041" s="219" t="s">
        <v>2775</v>
      </c>
      <c r="D2041" s="219" t="s">
        <v>156</v>
      </c>
      <c r="E2041" s="220" t="s">
        <v>2776</v>
      </c>
      <c r="F2041" s="221" t="s">
        <v>2777</v>
      </c>
      <c r="G2041" s="222" t="s">
        <v>196</v>
      </c>
      <c r="H2041" s="223">
        <v>32.500999999999998</v>
      </c>
      <c r="I2041" s="224"/>
      <c r="J2041" s="225">
        <f>ROUND(I2041*H2041,2)</f>
        <v>0</v>
      </c>
      <c r="K2041" s="221" t="s">
        <v>160</v>
      </c>
      <c r="L2041" s="45"/>
      <c r="M2041" s="226" t="s">
        <v>1</v>
      </c>
      <c r="N2041" s="227" t="s">
        <v>43</v>
      </c>
      <c r="O2041" s="92"/>
      <c r="P2041" s="228">
        <f>O2041*H2041</f>
        <v>0</v>
      </c>
      <c r="Q2041" s="228">
        <v>0.0010200000000000001</v>
      </c>
      <c r="R2041" s="228">
        <f>Q2041*H2041</f>
        <v>0.033151020000000003</v>
      </c>
      <c r="S2041" s="228">
        <v>0</v>
      </c>
      <c r="T2041" s="229">
        <f>S2041*H2041</f>
        <v>0</v>
      </c>
      <c r="U2041" s="39"/>
      <c r="V2041" s="39"/>
      <c r="W2041" s="39"/>
      <c r="X2041" s="39"/>
      <c r="Y2041" s="39"/>
      <c r="Z2041" s="39"/>
      <c r="AA2041" s="39"/>
      <c r="AB2041" s="39"/>
      <c r="AC2041" s="39"/>
      <c r="AD2041" s="39"/>
      <c r="AE2041" s="39"/>
      <c r="AR2041" s="230" t="s">
        <v>240</v>
      </c>
      <c r="AT2041" s="230" t="s">
        <v>156</v>
      </c>
      <c r="AU2041" s="230" t="s">
        <v>88</v>
      </c>
      <c r="AY2041" s="18" t="s">
        <v>153</v>
      </c>
      <c r="BE2041" s="231">
        <f>IF(N2041="základní",J2041,0)</f>
        <v>0</v>
      </c>
      <c r="BF2041" s="231">
        <f>IF(N2041="snížená",J2041,0)</f>
        <v>0</v>
      </c>
      <c r="BG2041" s="231">
        <f>IF(N2041="zákl. přenesená",J2041,0)</f>
        <v>0</v>
      </c>
      <c r="BH2041" s="231">
        <f>IF(N2041="sníž. přenesená",J2041,0)</f>
        <v>0</v>
      </c>
      <c r="BI2041" s="231">
        <f>IF(N2041="nulová",J2041,0)</f>
        <v>0</v>
      </c>
      <c r="BJ2041" s="18" t="s">
        <v>86</v>
      </c>
      <c r="BK2041" s="231">
        <f>ROUND(I2041*H2041,2)</f>
        <v>0</v>
      </c>
      <c r="BL2041" s="18" t="s">
        <v>240</v>
      </c>
      <c r="BM2041" s="230" t="s">
        <v>2778</v>
      </c>
    </row>
    <row r="2042" s="2" customFormat="1" ht="37.8" customHeight="1">
      <c r="A2042" s="39"/>
      <c r="B2042" s="40"/>
      <c r="C2042" s="268" t="s">
        <v>2779</v>
      </c>
      <c r="D2042" s="268" t="s">
        <v>509</v>
      </c>
      <c r="E2042" s="269" t="s">
        <v>2780</v>
      </c>
      <c r="F2042" s="270" t="s">
        <v>2781</v>
      </c>
      <c r="G2042" s="271" t="s">
        <v>170</v>
      </c>
      <c r="H2042" s="272">
        <v>7.4749999999999996</v>
      </c>
      <c r="I2042" s="273"/>
      <c r="J2042" s="274">
        <f>ROUND(I2042*H2042,2)</f>
        <v>0</v>
      </c>
      <c r="K2042" s="270" t="s">
        <v>1</v>
      </c>
      <c r="L2042" s="275"/>
      <c r="M2042" s="276" t="s">
        <v>1</v>
      </c>
      <c r="N2042" s="277" t="s">
        <v>43</v>
      </c>
      <c r="O2042" s="92"/>
      <c r="P2042" s="228">
        <f>O2042*H2042</f>
        <v>0</v>
      </c>
      <c r="Q2042" s="228">
        <v>0.021999999999999999</v>
      </c>
      <c r="R2042" s="228">
        <f>Q2042*H2042</f>
        <v>0.16444999999999999</v>
      </c>
      <c r="S2042" s="228">
        <v>0</v>
      </c>
      <c r="T2042" s="229">
        <f>S2042*H2042</f>
        <v>0</v>
      </c>
      <c r="U2042" s="39"/>
      <c r="V2042" s="39"/>
      <c r="W2042" s="39"/>
      <c r="X2042" s="39"/>
      <c r="Y2042" s="39"/>
      <c r="Z2042" s="39"/>
      <c r="AA2042" s="39"/>
      <c r="AB2042" s="39"/>
      <c r="AC2042" s="39"/>
      <c r="AD2042" s="39"/>
      <c r="AE2042" s="39"/>
      <c r="AR2042" s="230" t="s">
        <v>332</v>
      </c>
      <c r="AT2042" s="230" t="s">
        <v>509</v>
      </c>
      <c r="AU2042" s="230" t="s">
        <v>88</v>
      </c>
      <c r="AY2042" s="18" t="s">
        <v>153</v>
      </c>
      <c r="BE2042" s="231">
        <f>IF(N2042="základní",J2042,0)</f>
        <v>0</v>
      </c>
      <c r="BF2042" s="231">
        <f>IF(N2042="snížená",J2042,0)</f>
        <v>0</v>
      </c>
      <c r="BG2042" s="231">
        <f>IF(N2042="zákl. přenesená",J2042,0)</f>
        <v>0</v>
      </c>
      <c r="BH2042" s="231">
        <f>IF(N2042="sníž. přenesená",J2042,0)</f>
        <v>0</v>
      </c>
      <c r="BI2042" s="231">
        <f>IF(N2042="nulová",J2042,0)</f>
        <v>0</v>
      </c>
      <c r="BJ2042" s="18" t="s">
        <v>86</v>
      </c>
      <c r="BK2042" s="231">
        <f>ROUND(I2042*H2042,2)</f>
        <v>0</v>
      </c>
      <c r="BL2042" s="18" t="s">
        <v>240</v>
      </c>
      <c r="BM2042" s="230" t="s">
        <v>2782</v>
      </c>
    </row>
    <row r="2043" s="15" customFormat="1">
      <c r="A2043" s="15"/>
      <c r="B2043" s="258"/>
      <c r="C2043" s="259"/>
      <c r="D2043" s="234" t="s">
        <v>163</v>
      </c>
      <c r="E2043" s="260" t="s">
        <v>1</v>
      </c>
      <c r="F2043" s="261" t="s">
        <v>2783</v>
      </c>
      <c r="G2043" s="259"/>
      <c r="H2043" s="260" t="s">
        <v>1</v>
      </c>
      <c r="I2043" s="262"/>
      <c r="J2043" s="259"/>
      <c r="K2043" s="259"/>
      <c r="L2043" s="263"/>
      <c r="M2043" s="264"/>
      <c r="N2043" s="265"/>
      <c r="O2043" s="265"/>
      <c r="P2043" s="265"/>
      <c r="Q2043" s="265"/>
      <c r="R2043" s="265"/>
      <c r="S2043" s="265"/>
      <c r="T2043" s="266"/>
      <c r="U2043" s="15"/>
      <c r="V2043" s="15"/>
      <c r="W2043" s="15"/>
      <c r="X2043" s="15"/>
      <c r="Y2043" s="15"/>
      <c r="Z2043" s="15"/>
      <c r="AA2043" s="15"/>
      <c r="AB2043" s="15"/>
      <c r="AC2043" s="15"/>
      <c r="AD2043" s="15"/>
      <c r="AE2043" s="15"/>
      <c r="AT2043" s="267" t="s">
        <v>163</v>
      </c>
      <c r="AU2043" s="267" t="s">
        <v>88</v>
      </c>
      <c r="AV2043" s="15" t="s">
        <v>86</v>
      </c>
      <c r="AW2043" s="15" t="s">
        <v>35</v>
      </c>
      <c r="AX2043" s="15" t="s">
        <v>78</v>
      </c>
      <c r="AY2043" s="267" t="s">
        <v>153</v>
      </c>
    </row>
    <row r="2044" s="15" customFormat="1">
      <c r="A2044" s="15"/>
      <c r="B2044" s="258"/>
      <c r="C2044" s="259"/>
      <c r="D2044" s="234" t="s">
        <v>163</v>
      </c>
      <c r="E2044" s="260" t="s">
        <v>1</v>
      </c>
      <c r="F2044" s="261" t="s">
        <v>2784</v>
      </c>
      <c r="G2044" s="259"/>
      <c r="H2044" s="260" t="s">
        <v>1</v>
      </c>
      <c r="I2044" s="262"/>
      <c r="J2044" s="259"/>
      <c r="K2044" s="259"/>
      <c r="L2044" s="263"/>
      <c r="M2044" s="264"/>
      <c r="N2044" s="265"/>
      <c r="O2044" s="265"/>
      <c r="P2044" s="265"/>
      <c r="Q2044" s="265"/>
      <c r="R2044" s="265"/>
      <c r="S2044" s="265"/>
      <c r="T2044" s="266"/>
      <c r="U2044" s="15"/>
      <c r="V2044" s="15"/>
      <c r="W2044" s="15"/>
      <c r="X2044" s="15"/>
      <c r="Y2044" s="15"/>
      <c r="Z2044" s="15"/>
      <c r="AA2044" s="15"/>
      <c r="AB2044" s="15"/>
      <c r="AC2044" s="15"/>
      <c r="AD2044" s="15"/>
      <c r="AE2044" s="15"/>
      <c r="AT2044" s="267" t="s">
        <v>163</v>
      </c>
      <c r="AU2044" s="267" t="s">
        <v>88</v>
      </c>
      <c r="AV2044" s="15" t="s">
        <v>86</v>
      </c>
      <c r="AW2044" s="15" t="s">
        <v>35</v>
      </c>
      <c r="AX2044" s="15" t="s">
        <v>78</v>
      </c>
      <c r="AY2044" s="267" t="s">
        <v>153</v>
      </c>
    </row>
    <row r="2045" s="15" customFormat="1">
      <c r="A2045" s="15"/>
      <c r="B2045" s="258"/>
      <c r="C2045" s="259"/>
      <c r="D2045" s="234" t="s">
        <v>163</v>
      </c>
      <c r="E2045" s="260" t="s">
        <v>1</v>
      </c>
      <c r="F2045" s="261" t="s">
        <v>2785</v>
      </c>
      <c r="G2045" s="259"/>
      <c r="H2045" s="260" t="s">
        <v>1</v>
      </c>
      <c r="I2045" s="262"/>
      <c r="J2045" s="259"/>
      <c r="K2045" s="259"/>
      <c r="L2045" s="263"/>
      <c r="M2045" s="264"/>
      <c r="N2045" s="265"/>
      <c r="O2045" s="265"/>
      <c r="P2045" s="265"/>
      <c r="Q2045" s="265"/>
      <c r="R2045" s="265"/>
      <c r="S2045" s="265"/>
      <c r="T2045" s="266"/>
      <c r="U2045" s="15"/>
      <c r="V2045" s="15"/>
      <c r="W2045" s="15"/>
      <c r="X2045" s="15"/>
      <c r="Y2045" s="15"/>
      <c r="Z2045" s="15"/>
      <c r="AA2045" s="15"/>
      <c r="AB2045" s="15"/>
      <c r="AC2045" s="15"/>
      <c r="AD2045" s="15"/>
      <c r="AE2045" s="15"/>
      <c r="AT2045" s="267" t="s">
        <v>163</v>
      </c>
      <c r="AU2045" s="267" t="s">
        <v>88</v>
      </c>
      <c r="AV2045" s="15" t="s">
        <v>86</v>
      </c>
      <c r="AW2045" s="15" t="s">
        <v>35</v>
      </c>
      <c r="AX2045" s="15" t="s">
        <v>78</v>
      </c>
      <c r="AY2045" s="267" t="s">
        <v>153</v>
      </c>
    </row>
    <row r="2046" s="15" customFormat="1">
      <c r="A2046" s="15"/>
      <c r="B2046" s="258"/>
      <c r="C2046" s="259"/>
      <c r="D2046" s="234" t="s">
        <v>163</v>
      </c>
      <c r="E2046" s="260" t="s">
        <v>1</v>
      </c>
      <c r="F2046" s="261" t="s">
        <v>2786</v>
      </c>
      <c r="G2046" s="259"/>
      <c r="H2046" s="260" t="s">
        <v>1</v>
      </c>
      <c r="I2046" s="262"/>
      <c r="J2046" s="259"/>
      <c r="K2046" s="259"/>
      <c r="L2046" s="263"/>
      <c r="M2046" s="264"/>
      <c r="N2046" s="265"/>
      <c r="O2046" s="265"/>
      <c r="P2046" s="265"/>
      <c r="Q2046" s="265"/>
      <c r="R2046" s="265"/>
      <c r="S2046" s="265"/>
      <c r="T2046" s="266"/>
      <c r="U2046" s="15"/>
      <c r="V2046" s="15"/>
      <c r="W2046" s="15"/>
      <c r="X2046" s="15"/>
      <c r="Y2046" s="15"/>
      <c r="Z2046" s="15"/>
      <c r="AA2046" s="15"/>
      <c r="AB2046" s="15"/>
      <c r="AC2046" s="15"/>
      <c r="AD2046" s="15"/>
      <c r="AE2046" s="15"/>
      <c r="AT2046" s="267" t="s">
        <v>163</v>
      </c>
      <c r="AU2046" s="267" t="s">
        <v>88</v>
      </c>
      <c r="AV2046" s="15" t="s">
        <v>86</v>
      </c>
      <c r="AW2046" s="15" t="s">
        <v>35</v>
      </c>
      <c r="AX2046" s="15" t="s">
        <v>78</v>
      </c>
      <c r="AY2046" s="267" t="s">
        <v>153</v>
      </c>
    </row>
    <row r="2047" s="15" customFormat="1">
      <c r="A2047" s="15"/>
      <c r="B2047" s="258"/>
      <c r="C2047" s="259"/>
      <c r="D2047" s="234" t="s">
        <v>163</v>
      </c>
      <c r="E2047" s="260" t="s">
        <v>1</v>
      </c>
      <c r="F2047" s="261" t="s">
        <v>2787</v>
      </c>
      <c r="G2047" s="259"/>
      <c r="H2047" s="260" t="s">
        <v>1</v>
      </c>
      <c r="I2047" s="262"/>
      <c r="J2047" s="259"/>
      <c r="K2047" s="259"/>
      <c r="L2047" s="263"/>
      <c r="M2047" s="264"/>
      <c r="N2047" s="265"/>
      <c r="O2047" s="265"/>
      <c r="P2047" s="265"/>
      <c r="Q2047" s="265"/>
      <c r="R2047" s="265"/>
      <c r="S2047" s="265"/>
      <c r="T2047" s="266"/>
      <c r="U2047" s="15"/>
      <c r="V2047" s="15"/>
      <c r="W2047" s="15"/>
      <c r="X2047" s="15"/>
      <c r="Y2047" s="15"/>
      <c r="Z2047" s="15"/>
      <c r="AA2047" s="15"/>
      <c r="AB2047" s="15"/>
      <c r="AC2047" s="15"/>
      <c r="AD2047" s="15"/>
      <c r="AE2047" s="15"/>
      <c r="AT2047" s="267" t="s">
        <v>163</v>
      </c>
      <c r="AU2047" s="267" t="s">
        <v>88</v>
      </c>
      <c r="AV2047" s="15" t="s">
        <v>86</v>
      </c>
      <c r="AW2047" s="15" t="s">
        <v>35</v>
      </c>
      <c r="AX2047" s="15" t="s">
        <v>78</v>
      </c>
      <c r="AY2047" s="267" t="s">
        <v>153</v>
      </c>
    </row>
    <row r="2048" s="13" customFormat="1">
      <c r="A2048" s="13"/>
      <c r="B2048" s="232"/>
      <c r="C2048" s="233"/>
      <c r="D2048" s="234" t="s">
        <v>163</v>
      </c>
      <c r="E2048" s="235" t="s">
        <v>1</v>
      </c>
      <c r="F2048" s="236" t="s">
        <v>2788</v>
      </c>
      <c r="G2048" s="233"/>
      <c r="H2048" s="237">
        <v>7.4749999999999996</v>
      </c>
      <c r="I2048" s="238"/>
      <c r="J2048" s="233"/>
      <c r="K2048" s="233"/>
      <c r="L2048" s="239"/>
      <c r="M2048" s="240"/>
      <c r="N2048" s="241"/>
      <c r="O2048" s="241"/>
      <c r="P2048" s="241"/>
      <c r="Q2048" s="241"/>
      <c r="R2048" s="241"/>
      <c r="S2048" s="241"/>
      <c r="T2048" s="242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3" t="s">
        <v>163</v>
      </c>
      <c r="AU2048" s="243" t="s">
        <v>88</v>
      </c>
      <c r="AV2048" s="13" t="s">
        <v>88</v>
      </c>
      <c r="AW2048" s="13" t="s">
        <v>35</v>
      </c>
      <c r="AX2048" s="13" t="s">
        <v>86</v>
      </c>
      <c r="AY2048" s="243" t="s">
        <v>153</v>
      </c>
    </row>
    <row r="2049" s="2" customFormat="1" ht="33" customHeight="1">
      <c r="A2049" s="39"/>
      <c r="B2049" s="40"/>
      <c r="C2049" s="219" t="s">
        <v>2789</v>
      </c>
      <c r="D2049" s="219" t="s">
        <v>156</v>
      </c>
      <c r="E2049" s="220" t="s">
        <v>2790</v>
      </c>
      <c r="F2049" s="221" t="s">
        <v>2791</v>
      </c>
      <c r="G2049" s="222" t="s">
        <v>196</v>
      </c>
      <c r="H2049" s="223">
        <v>136.471</v>
      </c>
      <c r="I2049" s="224"/>
      <c r="J2049" s="225">
        <f>ROUND(I2049*H2049,2)</f>
        <v>0</v>
      </c>
      <c r="K2049" s="221" t="s">
        <v>160</v>
      </c>
      <c r="L2049" s="45"/>
      <c r="M2049" s="226" t="s">
        <v>1</v>
      </c>
      <c r="N2049" s="227" t="s">
        <v>43</v>
      </c>
      <c r="O2049" s="92"/>
      <c r="P2049" s="228">
        <f>O2049*H2049</f>
        <v>0</v>
      </c>
      <c r="Q2049" s="228">
        <v>0.00042999999999999999</v>
      </c>
      <c r="R2049" s="228">
        <f>Q2049*H2049</f>
        <v>0.058682530000000004</v>
      </c>
      <c r="S2049" s="228">
        <v>0</v>
      </c>
      <c r="T2049" s="229">
        <f>S2049*H2049</f>
        <v>0</v>
      </c>
      <c r="U2049" s="39"/>
      <c r="V2049" s="39"/>
      <c r="W2049" s="39"/>
      <c r="X2049" s="39"/>
      <c r="Y2049" s="39"/>
      <c r="Z2049" s="39"/>
      <c r="AA2049" s="39"/>
      <c r="AB2049" s="39"/>
      <c r="AC2049" s="39"/>
      <c r="AD2049" s="39"/>
      <c r="AE2049" s="39"/>
      <c r="AR2049" s="230" t="s">
        <v>240</v>
      </c>
      <c r="AT2049" s="230" t="s">
        <v>156</v>
      </c>
      <c r="AU2049" s="230" t="s">
        <v>88</v>
      </c>
      <c r="AY2049" s="18" t="s">
        <v>153</v>
      </c>
      <c r="BE2049" s="231">
        <f>IF(N2049="základní",J2049,0)</f>
        <v>0</v>
      </c>
      <c r="BF2049" s="231">
        <f>IF(N2049="snížená",J2049,0)</f>
        <v>0</v>
      </c>
      <c r="BG2049" s="231">
        <f>IF(N2049="zákl. přenesená",J2049,0)</f>
        <v>0</v>
      </c>
      <c r="BH2049" s="231">
        <f>IF(N2049="sníž. přenesená",J2049,0)</f>
        <v>0</v>
      </c>
      <c r="BI2049" s="231">
        <f>IF(N2049="nulová",J2049,0)</f>
        <v>0</v>
      </c>
      <c r="BJ2049" s="18" t="s">
        <v>86</v>
      </c>
      <c r="BK2049" s="231">
        <f>ROUND(I2049*H2049,2)</f>
        <v>0</v>
      </c>
      <c r="BL2049" s="18" t="s">
        <v>240</v>
      </c>
      <c r="BM2049" s="230" t="s">
        <v>2792</v>
      </c>
    </row>
    <row r="2050" s="13" customFormat="1">
      <c r="A2050" s="13"/>
      <c r="B2050" s="232"/>
      <c r="C2050" s="233"/>
      <c r="D2050" s="234" t="s">
        <v>163</v>
      </c>
      <c r="E2050" s="235" t="s">
        <v>1</v>
      </c>
      <c r="F2050" s="236" t="s">
        <v>2793</v>
      </c>
      <c r="G2050" s="233"/>
      <c r="H2050" s="237">
        <v>23.140000000000001</v>
      </c>
      <c r="I2050" s="238"/>
      <c r="J2050" s="233"/>
      <c r="K2050" s="233"/>
      <c r="L2050" s="239"/>
      <c r="M2050" s="240"/>
      <c r="N2050" s="241"/>
      <c r="O2050" s="241"/>
      <c r="P2050" s="241"/>
      <c r="Q2050" s="241"/>
      <c r="R2050" s="241"/>
      <c r="S2050" s="241"/>
      <c r="T2050" s="242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43" t="s">
        <v>163</v>
      </c>
      <c r="AU2050" s="243" t="s">
        <v>88</v>
      </c>
      <c r="AV2050" s="13" t="s">
        <v>88</v>
      </c>
      <c r="AW2050" s="13" t="s">
        <v>35</v>
      </c>
      <c r="AX2050" s="13" t="s">
        <v>78</v>
      </c>
      <c r="AY2050" s="243" t="s">
        <v>153</v>
      </c>
    </row>
    <row r="2051" s="13" customFormat="1">
      <c r="A2051" s="13"/>
      <c r="B2051" s="232"/>
      <c r="C2051" s="233"/>
      <c r="D2051" s="234" t="s">
        <v>163</v>
      </c>
      <c r="E2051" s="235" t="s">
        <v>1</v>
      </c>
      <c r="F2051" s="236" t="s">
        <v>2794</v>
      </c>
      <c r="G2051" s="233"/>
      <c r="H2051" s="237">
        <v>19</v>
      </c>
      <c r="I2051" s="238"/>
      <c r="J2051" s="233"/>
      <c r="K2051" s="233"/>
      <c r="L2051" s="239"/>
      <c r="M2051" s="240"/>
      <c r="N2051" s="241"/>
      <c r="O2051" s="241"/>
      <c r="P2051" s="241"/>
      <c r="Q2051" s="241"/>
      <c r="R2051" s="241"/>
      <c r="S2051" s="241"/>
      <c r="T2051" s="242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43" t="s">
        <v>163</v>
      </c>
      <c r="AU2051" s="243" t="s">
        <v>88</v>
      </c>
      <c r="AV2051" s="13" t="s">
        <v>88</v>
      </c>
      <c r="AW2051" s="13" t="s">
        <v>35</v>
      </c>
      <c r="AX2051" s="13" t="s">
        <v>78</v>
      </c>
      <c r="AY2051" s="243" t="s">
        <v>153</v>
      </c>
    </row>
    <row r="2052" s="13" customFormat="1">
      <c r="A2052" s="13"/>
      <c r="B2052" s="232"/>
      <c r="C2052" s="233"/>
      <c r="D2052" s="234" t="s">
        <v>163</v>
      </c>
      <c r="E2052" s="235" t="s">
        <v>1</v>
      </c>
      <c r="F2052" s="236" t="s">
        <v>2795</v>
      </c>
      <c r="G2052" s="233"/>
      <c r="H2052" s="237">
        <v>7.2199999999999998</v>
      </c>
      <c r="I2052" s="238"/>
      <c r="J2052" s="233"/>
      <c r="K2052" s="233"/>
      <c r="L2052" s="239"/>
      <c r="M2052" s="240"/>
      <c r="N2052" s="241"/>
      <c r="O2052" s="241"/>
      <c r="P2052" s="241"/>
      <c r="Q2052" s="241"/>
      <c r="R2052" s="241"/>
      <c r="S2052" s="241"/>
      <c r="T2052" s="242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43" t="s">
        <v>163</v>
      </c>
      <c r="AU2052" s="243" t="s">
        <v>88</v>
      </c>
      <c r="AV2052" s="13" t="s">
        <v>88</v>
      </c>
      <c r="AW2052" s="13" t="s">
        <v>35</v>
      </c>
      <c r="AX2052" s="13" t="s">
        <v>78</v>
      </c>
      <c r="AY2052" s="243" t="s">
        <v>153</v>
      </c>
    </row>
    <row r="2053" s="13" customFormat="1">
      <c r="A2053" s="13"/>
      <c r="B2053" s="232"/>
      <c r="C2053" s="233"/>
      <c r="D2053" s="234" t="s">
        <v>163</v>
      </c>
      <c r="E2053" s="235" t="s">
        <v>1</v>
      </c>
      <c r="F2053" s="236" t="s">
        <v>2796</v>
      </c>
      <c r="G2053" s="233"/>
      <c r="H2053" s="237">
        <v>31.001000000000001</v>
      </c>
      <c r="I2053" s="238"/>
      <c r="J2053" s="233"/>
      <c r="K2053" s="233"/>
      <c r="L2053" s="239"/>
      <c r="M2053" s="240"/>
      <c r="N2053" s="241"/>
      <c r="O2053" s="241"/>
      <c r="P2053" s="241"/>
      <c r="Q2053" s="241"/>
      <c r="R2053" s="241"/>
      <c r="S2053" s="241"/>
      <c r="T2053" s="242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43" t="s">
        <v>163</v>
      </c>
      <c r="AU2053" s="243" t="s">
        <v>88</v>
      </c>
      <c r="AV2053" s="13" t="s">
        <v>88</v>
      </c>
      <c r="AW2053" s="13" t="s">
        <v>35</v>
      </c>
      <c r="AX2053" s="13" t="s">
        <v>78</v>
      </c>
      <c r="AY2053" s="243" t="s">
        <v>153</v>
      </c>
    </row>
    <row r="2054" s="13" customFormat="1">
      <c r="A2054" s="13"/>
      <c r="B2054" s="232"/>
      <c r="C2054" s="233"/>
      <c r="D2054" s="234" t="s">
        <v>163</v>
      </c>
      <c r="E2054" s="235" t="s">
        <v>1</v>
      </c>
      <c r="F2054" s="236" t="s">
        <v>2797</v>
      </c>
      <c r="G2054" s="233"/>
      <c r="H2054" s="237">
        <v>12.6</v>
      </c>
      <c r="I2054" s="238"/>
      <c r="J2054" s="233"/>
      <c r="K2054" s="233"/>
      <c r="L2054" s="239"/>
      <c r="M2054" s="240"/>
      <c r="N2054" s="241"/>
      <c r="O2054" s="241"/>
      <c r="P2054" s="241"/>
      <c r="Q2054" s="241"/>
      <c r="R2054" s="241"/>
      <c r="S2054" s="241"/>
      <c r="T2054" s="242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43" t="s">
        <v>163</v>
      </c>
      <c r="AU2054" s="243" t="s">
        <v>88</v>
      </c>
      <c r="AV2054" s="13" t="s">
        <v>88</v>
      </c>
      <c r="AW2054" s="13" t="s">
        <v>35</v>
      </c>
      <c r="AX2054" s="13" t="s">
        <v>78</v>
      </c>
      <c r="AY2054" s="243" t="s">
        <v>153</v>
      </c>
    </row>
    <row r="2055" s="16" customFormat="1">
      <c r="A2055" s="16"/>
      <c r="B2055" s="278"/>
      <c r="C2055" s="279"/>
      <c r="D2055" s="234" t="s">
        <v>163</v>
      </c>
      <c r="E2055" s="280" t="s">
        <v>1</v>
      </c>
      <c r="F2055" s="281" t="s">
        <v>606</v>
      </c>
      <c r="G2055" s="279"/>
      <c r="H2055" s="282">
        <v>92.960999999999999</v>
      </c>
      <c r="I2055" s="283"/>
      <c r="J2055" s="279"/>
      <c r="K2055" s="279"/>
      <c r="L2055" s="284"/>
      <c r="M2055" s="285"/>
      <c r="N2055" s="286"/>
      <c r="O2055" s="286"/>
      <c r="P2055" s="286"/>
      <c r="Q2055" s="286"/>
      <c r="R2055" s="286"/>
      <c r="S2055" s="286"/>
      <c r="T2055" s="287"/>
      <c r="U2055" s="16"/>
      <c r="V2055" s="16"/>
      <c r="W2055" s="16"/>
      <c r="X2055" s="16"/>
      <c r="Y2055" s="16"/>
      <c r="Z2055" s="16"/>
      <c r="AA2055" s="16"/>
      <c r="AB2055" s="16"/>
      <c r="AC2055" s="16"/>
      <c r="AD2055" s="16"/>
      <c r="AE2055" s="16"/>
      <c r="AT2055" s="288" t="s">
        <v>163</v>
      </c>
      <c r="AU2055" s="288" t="s">
        <v>88</v>
      </c>
      <c r="AV2055" s="16" t="s">
        <v>173</v>
      </c>
      <c r="AW2055" s="16" t="s">
        <v>35</v>
      </c>
      <c r="AX2055" s="16" t="s">
        <v>78</v>
      </c>
      <c r="AY2055" s="288" t="s">
        <v>153</v>
      </c>
    </row>
    <row r="2056" s="13" customFormat="1">
      <c r="A2056" s="13"/>
      <c r="B2056" s="232"/>
      <c r="C2056" s="233"/>
      <c r="D2056" s="234" t="s">
        <v>163</v>
      </c>
      <c r="E2056" s="235" t="s">
        <v>1</v>
      </c>
      <c r="F2056" s="236" t="s">
        <v>2798</v>
      </c>
      <c r="G2056" s="233"/>
      <c r="H2056" s="237">
        <v>15.15</v>
      </c>
      <c r="I2056" s="238"/>
      <c r="J2056" s="233"/>
      <c r="K2056" s="233"/>
      <c r="L2056" s="239"/>
      <c r="M2056" s="240"/>
      <c r="N2056" s="241"/>
      <c r="O2056" s="241"/>
      <c r="P2056" s="241"/>
      <c r="Q2056" s="241"/>
      <c r="R2056" s="241"/>
      <c r="S2056" s="241"/>
      <c r="T2056" s="242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43" t="s">
        <v>163</v>
      </c>
      <c r="AU2056" s="243" t="s">
        <v>88</v>
      </c>
      <c r="AV2056" s="13" t="s">
        <v>88</v>
      </c>
      <c r="AW2056" s="13" t="s">
        <v>35</v>
      </c>
      <c r="AX2056" s="13" t="s">
        <v>78</v>
      </c>
      <c r="AY2056" s="243" t="s">
        <v>153</v>
      </c>
    </row>
    <row r="2057" s="13" customFormat="1">
      <c r="A2057" s="13"/>
      <c r="B2057" s="232"/>
      <c r="C2057" s="233"/>
      <c r="D2057" s="234" t="s">
        <v>163</v>
      </c>
      <c r="E2057" s="235" t="s">
        <v>1</v>
      </c>
      <c r="F2057" s="236" t="s">
        <v>2799</v>
      </c>
      <c r="G2057" s="233"/>
      <c r="H2057" s="237">
        <v>5.5999999999999996</v>
      </c>
      <c r="I2057" s="238"/>
      <c r="J2057" s="233"/>
      <c r="K2057" s="233"/>
      <c r="L2057" s="239"/>
      <c r="M2057" s="240"/>
      <c r="N2057" s="241"/>
      <c r="O2057" s="241"/>
      <c r="P2057" s="241"/>
      <c r="Q2057" s="241"/>
      <c r="R2057" s="241"/>
      <c r="S2057" s="241"/>
      <c r="T2057" s="242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43" t="s">
        <v>163</v>
      </c>
      <c r="AU2057" s="243" t="s">
        <v>88</v>
      </c>
      <c r="AV2057" s="13" t="s">
        <v>88</v>
      </c>
      <c r="AW2057" s="13" t="s">
        <v>35</v>
      </c>
      <c r="AX2057" s="13" t="s">
        <v>78</v>
      </c>
      <c r="AY2057" s="243" t="s">
        <v>153</v>
      </c>
    </row>
    <row r="2058" s="13" customFormat="1">
      <c r="A2058" s="13"/>
      <c r="B2058" s="232"/>
      <c r="C2058" s="233"/>
      <c r="D2058" s="234" t="s">
        <v>163</v>
      </c>
      <c r="E2058" s="235" t="s">
        <v>1</v>
      </c>
      <c r="F2058" s="236" t="s">
        <v>2800</v>
      </c>
      <c r="G2058" s="233"/>
      <c r="H2058" s="237">
        <v>10.199999999999999</v>
      </c>
      <c r="I2058" s="238"/>
      <c r="J2058" s="233"/>
      <c r="K2058" s="233"/>
      <c r="L2058" s="239"/>
      <c r="M2058" s="240"/>
      <c r="N2058" s="241"/>
      <c r="O2058" s="241"/>
      <c r="P2058" s="241"/>
      <c r="Q2058" s="241"/>
      <c r="R2058" s="241"/>
      <c r="S2058" s="241"/>
      <c r="T2058" s="242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43" t="s">
        <v>163</v>
      </c>
      <c r="AU2058" s="243" t="s">
        <v>88</v>
      </c>
      <c r="AV2058" s="13" t="s">
        <v>88</v>
      </c>
      <c r="AW2058" s="13" t="s">
        <v>35</v>
      </c>
      <c r="AX2058" s="13" t="s">
        <v>78</v>
      </c>
      <c r="AY2058" s="243" t="s">
        <v>153</v>
      </c>
    </row>
    <row r="2059" s="16" customFormat="1">
      <c r="A2059" s="16"/>
      <c r="B2059" s="278"/>
      <c r="C2059" s="279"/>
      <c r="D2059" s="234" t="s">
        <v>163</v>
      </c>
      <c r="E2059" s="280" t="s">
        <v>1</v>
      </c>
      <c r="F2059" s="281" t="s">
        <v>606</v>
      </c>
      <c r="G2059" s="279"/>
      <c r="H2059" s="282">
        <v>30.949999999999999</v>
      </c>
      <c r="I2059" s="283"/>
      <c r="J2059" s="279"/>
      <c r="K2059" s="279"/>
      <c r="L2059" s="284"/>
      <c r="M2059" s="285"/>
      <c r="N2059" s="286"/>
      <c r="O2059" s="286"/>
      <c r="P2059" s="286"/>
      <c r="Q2059" s="286"/>
      <c r="R2059" s="286"/>
      <c r="S2059" s="286"/>
      <c r="T2059" s="287"/>
      <c r="U2059" s="16"/>
      <c r="V2059" s="16"/>
      <c r="W2059" s="16"/>
      <c r="X2059" s="16"/>
      <c r="Y2059" s="16"/>
      <c r="Z2059" s="16"/>
      <c r="AA2059" s="16"/>
      <c r="AB2059" s="16"/>
      <c r="AC2059" s="16"/>
      <c r="AD2059" s="16"/>
      <c r="AE2059" s="16"/>
      <c r="AT2059" s="288" t="s">
        <v>163</v>
      </c>
      <c r="AU2059" s="288" t="s">
        <v>88</v>
      </c>
      <c r="AV2059" s="16" t="s">
        <v>173</v>
      </c>
      <c r="AW2059" s="16" t="s">
        <v>35</v>
      </c>
      <c r="AX2059" s="16" t="s">
        <v>78</v>
      </c>
      <c r="AY2059" s="288" t="s">
        <v>153</v>
      </c>
    </row>
    <row r="2060" s="13" customFormat="1">
      <c r="A2060" s="13"/>
      <c r="B2060" s="232"/>
      <c r="C2060" s="233"/>
      <c r="D2060" s="234" t="s">
        <v>163</v>
      </c>
      <c r="E2060" s="235" t="s">
        <v>1</v>
      </c>
      <c r="F2060" s="236" t="s">
        <v>2801</v>
      </c>
      <c r="G2060" s="233"/>
      <c r="H2060" s="237">
        <v>12.560000000000001</v>
      </c>
      <c r="I2060" s="238"/>
      <c r="J2060" s="233"/>
      <c r="K2060" s="233"/>
      <c r="L2060" s="239"/>
      <c r="M2060" s="240"/>
      <c r="N2060" s="241"/>
      <c r="O2060" s="241"/>
      <c r="P2060" s="241"/>
      <c r="Q2060" s="241"/>
      <c r="R2060" s="241"/>
      <c r="S2060" s="241"/>
      <c r="T2060" s="242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43" t="s">
        <v>163</v>
      </c>
      <c r="AU2060" s="243" t="s">
        <v>88</v>
      </c>
      <c r="AV2060" s="13" t="s">
        <v>88</v>
      </c>
      <c r="AW2060" s="13" t="s">
        <v>35</v>
      </c>
      <c r="AX2060" s="13" t="s">
        <v>78</v>
      </c>
      <c r="AY2060" s="243" t="s">
        <v>153</v>
      </c>
    </row>
    <row r="2061" s="16" customFormat="1">
      <c r="A2061" s="16"/>
      <c r="B2061" s="278"/>
      <c r="C2061" s="279"/>
      <c r="D2061" s="234" t="s">
        <v>163</v>
      </c>
      <c r="E2061" s="280" t="s">
        <v>1</v>
      </c>
      <c r="F2061" s="281" t="s">
        <v>606</v>
      </c>
      <c r="G2061" s="279"/>
      <c r="H2061" s="282">
        <v>12.560000000000001</v>
      </c>
      <c r="I2061" s="283"/>
      <c r="J2061" s="279"/>
      <c r="K2061" s="279"/>
      <c r="L2061" s="284"/>
      <c r="M2061" s="285"/>
      <c r="N2061" s="286"/>
      <c r="O2061" s="286"/>
      <c r="P2061" s="286"/>
      <c r="Q2061" s="286"/>
      <c r="R2061" s="286"/>
      <c r="S2061" s="286"/>
      <c r="T2061" s="287"/>
      <c r="U2061" s="16"/>
      <c r="V2061" s="16"/>
      <c r="W2061" s="16"/>
      <c r="X2061" s="16"/>
      <c r="Y2061" s="16"/>
      <c r="Z2061" s="16"/>
      <c r="AA2061" s="16"/>
      <c r="AB2061" s="16"/>
      <c r="AC2061" s="16"/>
      <c r="AD2061" s="16"/>
      <c r="AE2061" s="16"/>
      <c r="AT2061" s="288" t="s">
        <v>163</v>
      </c>
      <c r="AU2061" s="288" t="s">
        <v>88</v>
      </c>
      <c r="AV2061" s="16" t="s">
        <v>173</v>
      </c>
      <c r="AW2061" s="16" t="s">
        <v>35</v>
      </c>
      <c r="AX2061" s="16" t="s">
        <v>78</v>
      </c>
      <c r="AY2061" s="288" t="s">
        <v>153</v>
      </c>
    </row>
    <row r="2062" s="14" customFormat="1">
      <c r="A2062" s="14"/>
      <c r="B2062" s="244"/>
      <c r="C2062" s="245"/>
      <c r="D2062" s="234" t="s">
        <v>163</v>
      </c>
      <c r="E2062" s="246" t="s">
        <v>1</v>
      </c>
      <c r="F2062" s="247" t="s">
        <v>167</v>
      </c>
      <c r="G2062" s="245"/>
      <c r="H2062" s="248">
        <v>136.471</v>
      </c>
      <c r="I2062" s="249"/>
      <c r="J2062" s="245"/>
      <c r="K2062" s="245"/>
      <c r="L2062" s="250"/>
      <c r="M2062" s="251"/>
      <c r="N2062" s="252"/>
      <c r="O2062" s="252"/>
      <c r="P2062" s="252"/>
      <c r="Q2062" s="252"/>
      <c r="R2062" s="252"/>
      <c r="S2062" s="252"/>
      <c r="T2062" s="253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4" t="s">
        <v>163</v>
      </c>
      <c r="AU2062" s="254" t="s">
        <v>88</v>
      </c>
      <c r="AV2062" s="14" t="s">
        <v>161</v>
      </c>
      <c r="AW2062" s="14" t="s">
        <v>35</v>
      </c>
      <c r="AX2062" s="14" t="s">
        <v>86</v>
      </c>
      <c r="AY2062" s="254" t="s">
        <v>153</v>
      </c>
    </row>
    <row r="2063" s="2" customFormat="1" ht="37.8" customHeight="1">
      <c r="A2063" s="39"/>
      <c r="B2063" s="40"/>
      <c r="C2063" s="219" t="s">
        <v>2802</v>
      </c>
      <c r="D2063" s="219" t="s">
        <v>156</v>
      </c>
      <c r="E2063" s="220" t="s">
        <v>2803</v>
      </c>
      <c r="F2063" s="221" t="s">
        <v>2804</v>
      </c>
      <c r="G2063" s="222" t="s">
        <v>196</v>
      </c>
      <c r="H2063" s="223">
        <v>13.1</v>
      </c>
      <c r="I2063" s="224"/>
      <c r="J2063" s="225">
        <f>ROUND(I2063*H2063,2)</f>
        <v>0</v>
      </c>
      <c r="K2063" s="221" t="s">
        <v>160</v>
      </c>
      <c r="L2063" s="45"/>
      <c r="M2063" s="226" t="s">
        <v>1</v>
      </c>
      <c r="N2063" s="227" t="s">
        <v>43</v>
      </c>
      <c r="O2063" s="92"/>
      <c r="P2063" s="228">
        <f>O2063*H2063</f>
        <v>0</v>
      </c>
      <c r="Q2063" s="228">
        <v>0.00042999999999999999</v>
      </c>
      <c r="R2063" s="228">
        <f>Q2063*H2063</f>
        <v>0.005633</v>
      </c>
      <c r="S2063" s="228">
        <v>0</v>
      </c>
      <c r="T2063" s="229">
        <f>S2063*H2063</f>
        <v>0</v>
      </c>
      <c r="U2063" s="39"/>
      <c r="V2063" s="39"/>
      <c r="W2063" s="39"/>
      <c r="X2063" s="39"/>
      <c r="Y2063" s="39"/>
      <c r="Z2063" s="39"/>
      <c r="AA2063" s="39"/>
      <c r="AB2063" s="39"/>
      <c r="AC2063" s="39"/>
      <c r="AD2063" s="39"/>
      <c r="AE2063" s="39"/>
      <c r="AR2063" s="230" t="s">
        <v>240</v>
      </c>
      <c r="AT2063" s="230" t="s">
        <v>156</v>
      </c>
      <c r="AU2063" s="230" t="s">
        <v>88</v>
      </c>
      <c r="AY2063" s="18" t="s">
        <v>153</v>
      </c>
      <c r="BE2063" s="231">
        <f>IF(N2063="základní",J2063,0)</f>
        <v>0</v>
      </c>
      <c r="BF2063" s="231">
        <f>IF(N2063="snížená",J2063,0)</f>
        <v>0</v>
      </c>
      <c r="BG2063" s="231">
        <f>IF(N2063="zákl. přenesená",J2063,0)</f>
        <v>0</v>
      </c>
      <c r="BH2063" s="231">
        <f>IF(N2063="sníž. přenesená",J2063,0)</f>
        <v>0</v>
      </c>
      <c r="BI2063" s="231">
        <f>IF(N2063="nulová",J2063,0)</f>
        <v>0</v>
      </c>
      <c r="BJ2063" s="18" t="s">
        <v>86</v>
      </c>
      <c r="BK2063" s="231">
        <f>ROUND(I2063*H2063,2)</f>
        <v>0</v>
      </c>
      <c r="BL2063" s="18" t="s">
        <v>240</v>
      </c>
      <c r="BM2063" s="230" t="s">
        <v>2805</v>
      </c>
    </row>
    <row r="2064" s="13" customFormat="1">
      <c r="A2064" s="13"/>
      <c r="B2064" s="232"/>
      <c r="C2064" s="233"/>
      <c r="D2064" s="234" t="s">
        <v>163</v>
      </c>
      <c r="E2064" s="235" t="s">
        <v>1</v>
      </c>
      <c r="F2064" s="236" t="s">
        <v>2806</v>
      </c>
      <c r="G2064" s="233"/>
      <c r="H2064" s="237">
        <v>13.1</v>
      </c>
      <c r="I2064" s="238"/>
      <c r="J2064" s="233"/>
      <c r="K2064" s="233"/>
      <c r="L2064" s="239"/>
      <c r="M2064" s="240"/>
      <c r="N2064" s="241"/>
      <c r="O2064" s="241"/>
      <c r="P2064" s="241"/>
      <c r="Q2064" s="241"/>
      <c r="R2064" s="241"/>
      <c r="S2064" s="241"/>
      <c r="T2064" s="242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43" t="s">
        <v>163</v>
      </c>
      <c r="AU2064" s="243" t="s">
        <v>88</v>
      </c>
      <c r="AV2064" s="13" t="s">
        <v>88</v>
      </c>
      <c r="AW2064" s="13" t="s">
        <v>35</v>
      </c>
      <c r="AX2064" s="13" t="s">
        <v>86</v>
      </c>
      <c r="AY2064" s="243" t="s">
        <v>153</v>
      </c>
    </row>
    <row r="2065" s="2" customFormat="1" ht="37.8" customHeight="1">
      <c r="A2065" s="39"/>
      <c r="B2065" s="40"/>
      <c r="C2065" s="268" t="s">
        <v>2807</v>
      </c>
      <c r="D2065" s="268" t="s">
        <v>509</v>
      </c>
      <c r="E2065" s="269" t="s">
        <v>2780</v>
      </c>
      <c r="F2065" s="270" t="s">
        <v>2781</v>
      </c>
      <c r="G2065" s="271" t="s">
        <v>170</v>
      </c>
      <c r="H2065" s="272">
        <v>17.201000000000001</v>
      </c>
      <c r="I2065" s="273"/>
      <c r="J2065" s="274">
        <f>ROUND(I2065*H2065,2)</f>
        <v>0</v>
      </c>
      <c r="K2065" s="270" t="s">
        <v>1</v>
      </c>
      <c r="L2065" s="275"/>
      <c r="M2065" s="276" t="s">
        <v>1</v>
      </c>
      <c r="N2065" s="277" t="s">
        <v>43</v>
      </c>
      <c r="O2065" s="92"/>
      <c r="P2065" s="228">
        <f>O2065*H2065</f>
        <v>0</v>
      </c>
      <c r="Q2065" s="228">
        <v>0.021999999999999999</v>
      </c>
      <c r="R2065" s="228">
        <f>Q2065*H2065</f>
        <v>0.37842199999999998</v>
      </c>
      <c r="S2065" s="228">
        <v>0</v>
      </c>
      <c r="T2065" s="229">
        <f>S2065*H2065</f>
        <v>0</v>
      </c>
      <c r="U2065" s="39"/>
      <c r="V2065" s="39"/>
      <c r="W2065" s="39"/>
      <c r="X2065" s="39"/>
      <c r="Y2065" s="39"/>
      <c r="Z2065" s="39"/>
      <c r="AA2065" s="39"/>
      <c r="AB2065" s="39"/>
      <c r="AC2065" s="39"/>
      <c r="AD2065" s="39"/>
      <c r="AE2065" s="39"/>
      <c r="AR2065" s="230" t="s">
        <v>332</v>
      </c>
      <c r="AT2065" s="230" t="s">
        <v>509</v>
      </c>
      <c r="AU2065" s="230" t="s">
        <v>88</v>
      </c>
      <c r="AY2065" s="18" t="s">
        <v>153</v>
      </c>
      <c r="BE2065" s="231">
        <f>IF(N2065="základní",J2065,0)</f>
        <v>0</v>
      </c>
      <c r="BF2065" s="231">
        <f>IF(N2065="snížená",J2065,0)</f>
        <v>0</v>
      </c>
      <c r="BG2065" s="231">
        <f>IF(N2065="zákl. přenesená",J2065,0)</f>
        <v>0</v>
      </c>
      <c r="BH2065" s="231">
        <f>IF(N2065="sníž. přenesená",J2065,0)</f>
        <v>0</v>
      </c>
      <c r="BI2065" s="231">
        <f>IF(N2065="nulová",J2065,0)</f>
        <v>0</v>
      </c>
      <c r="BJ2065" s="18" t="s">
        <v>86</v>
      </c>
      <c r="BK2065" s="231">
        <f>ROUND(I2065*H2065,2)</f>
        <v>0</v>
      </c>
      <c r="BL2065" s="18" t="s">
        <v>240</v>
      </c>
      <c r="BM2065" s="230" t="s">
        <v>2808</v>
      </c>
    </row>
    <row r="2066" s="15" customFormat="1">
      <c r="A2066" s="15"/>
      <c r="B2066" s="258"/>
      <c r="C2066" s="259"/>
      <c r="D2066" s="234" t="s">
        <v>163</v>
      </c>
      <c r="E2066" s="260" t="s">
        <v>1</v>
      </c>
      <c r="F2066" s="261" t="s">
        <v>2783</v>
      </c>
      <c r="G2066" s="259"/>
      <c r="H2066" s="260" t="s">
        <v>1</v>
      </c>
      <c r="I2066" s="262"/>
      <c r="J2066" s="259"/>
      <c r="K2066" s="259"/>
      <c r="L2066" s="263"/>
      <c r="M2066" s="264"/>
      <c r="N2066" s="265"/>
      <c r="O2066" s="265"/>
      <c r="P2066" s="265"/>
      <c r="Q2066" s="265"/>
      <c r="R2066" s="265"/>
      <c r="S2066" s="265"/>
      <c r="T2066" s="266"/>
      <c r="U2066" s="15"/>
      <c r="V2066" s="15"/>
      <c r="W2066" s="15"/>
      <c r="X2066" s="15"/>
      <c r="Y2066" s="15"/>
      <c r="Z2066" s="15"/>
      <c r="AA2066" s="15"/>
      <c r="AB2066" s="15"/>
      <c r="AC2066" s="15"/>
      <c r="AD2066" s="15"/>
      <c r="AE2066" s="15"/>
      <c r="AT2066" s="267" t="s">
        <v>163</v>
      </c>
      <c r="AU2066" s="267" t="s">
        <v>88</v>
      </c>
      <c r="AV2066" s="15" t="s">
        <v>86</v>
      </c>
      <c r="AW2066" s="15" t="s">
        <v>35</v>
      </c>
      <c r="AX2066" s="15" t="s">
        <v>78</v>
      </c>
      <c r="AY2066" s="267" t="s">
        <v>153</v>
      </c>
    </row>
    <row r="2067" s="15" customFormat="1">
      <c r="A2067" s="15"/>
      <c r="B2067" s="258"/>
      <c r="C2067" s="259"/>
      <c r="D2067" s="234" t="s">
        <v>163</v>
      </c>
      <c r="E2067" s="260" t="s">
        <v>1</v>
      </c>
      <c r="F2067" s="261" t="s">
        <v>2784</v>
      </c>
      <c r="G2067" s="259"/>
      <c r="H2067" s="260" t="s">
        <v>1</v>
      </c>
      <c r="I2067" s="262"/>
      <c r="J2067" s="259"/>
      <c r="K2067" s="259"/>
      <c r="L2067" s="263"/>
      <c r="M2067" s="264"/>
      <c r="N2067" s="265"/>
      <c r="O2067" s="265"/>
      <c r="P2067" s="265"/>
      <c r="Q2067" s="265"/>
      <c r="R2067" s="265"/>
      <c r="S2067" s="265"/>
      <c r="T2067" s="266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T2067" s="267" t="s">
        <v>163</v>
      </c>
      <c r="AU2067" s="267" t="s">
        <v>88</v>
      </c>
      <c r="AV2067" s="15" t="s">
        <v>86</v>
      </c>
      <c r="AW2067" s="15" t="s">
        <v>35</v>
      </c>
      <c r="AX2067" s="15" t="s">
        <v>78</v>
      </c>
      <c r="AY2067" s="267" t="s">
        <v>153</v>
      </c>
    </row>
    <row r="2068" s="15" customFormat="1">
      <c r="A2068" s="15"/>
      <c r="B2068" s="258"/>
      <c r="C2068" s="259"/>
      <c r="D2068" s="234" t="s">
        <v>163</v>
      </c>
      <c r="E2068" s="260" t="s">
        <v>1</v>
      </c>
      <c r="F2068" s="261" t="s">
        <v>2785</v>
      </c>
      <c r="G2068" s="259"/>
      <c r="H2068" s="260" t="s">
        <v>1</v>
      </c>
      <c r="I2068" s="262"/>
      <c r="J2068" s="259"/>
      <c r="K2068" s="259"/>
      <c r="L2068" s="263"/>
      <c r="M2068" s="264"/>
      <c r="N2068" s="265"/>
      <c r="O2068" s="265"/>
      <c r="P2068" s="265"/>
      <c r="Q2068" s="265"/>
      <c r="R2068" s="265"/>
      <c r="S2068" s="265"/>
      <c r="T2068" s="266"/>
      <c r="U2068" s="15"/>
      <c r="V2068" s="15"/>
      <c r="W2068" s="15"/>
      <c r="X2068" s="15"/>
      <c r="Y2068" s="15"/>
      <c r="Z2068" s="15"/>
      <c r="AA2068" s="15"/>
      <c r="AB2068" s="15"/>
      <c r="AC2068" s="15"/>
      <c r="AD2068" s="15"/>
      <c r="AE2068" s="15"/>
      <c r="AT2068" s="267" t="s">
        <v>163</v>
      </c>
      <c r="AU2068" s="267" t="s">
        <v>88</v>
      </c>
      <c r="AV2068" s="15" t="s">
        <v>86</v>
      </c>
      <c r="AW2068" s="15" t="s">
        <v>35</v>
      </c>
      <c r="AX2068" s="15" t="s">
        <v>78</v>
      </c>
      <c r="AY2068" s="267" t="s">
        <v>153</v>
      </c>
    </row>
    <row r="2069" s="15" customFormat="1">
      <c r="A2069" s="15"/>
      <c r="B2069" s="258"/>
      <c r="C2069" s="259"/>
      <c r="D2069" s="234" t="s">
        <v>163</v>
      </c>
      <c r="E2069" s="260" t="s">
        <v>1</v>
      </c>
      <c r="F2069" s="261" t="s">
        <v>2786</v>
      </c>
      <c r="G2069" s="259"/>
      <c r="H2069" s="260" t="s">
        <v>1</v>
      </c>
      <c r="I2069" s="262"/>
      <c r="J2069" s="259"/>
      <c r="K2069" s="259"/>
      <c r="L2069" s="263"/>
      <c r="M2069" s="264"/>
      <c r="N2069" s="265"/>
      <c r="O2069" s="265"/>
      <c r="P2069" s="265"/>
      <c r="Q2069" s="265"/>
      <c r="R2069" s="265"/>
      <c r="S2069" s="265"/>
      <c r="T2069" s="266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T2069" s="267" t="s">
        <v>163</v>
      </c>
      <c r="AU2069" s="267" t="s">
        <v>88</v>
      </c>
      <c r="AV2069" s="15" t="s">
        <v>86</v>
      </c>
      <c r="AW2069" s="15" t="s">
        <v>35</v>
      </c>
      <c r="AX2069" s="15" t="s">
        <v>78</v>
      </c>
      <c r="AY2069" s="267" t="s">
        <v>153</v>
      </c>
    </row>
    <row r="2070" s="15" customFormat="1">
      <c r="A2070" s="15"/>
      <c r="B2070" s="258"/>
      <c r="C2070" s="259"/>
      <c r="D2070" s="234" t="s">
        <v>163</v>
      </c>
      <c r="E2070" s="260" t="s">
        <v>1</v>
      </c>
      <c r="F2070" s="261" t="s">
        <v>2787</v>
      </c>
      <c r="G2070" s="259"/>
      <c r="H2070" s="260" t="s">
        <v>1</v>
      </c>
      <c r="I2070" s="262"/>
      <c r="J2070" s="259"/>
      <c r="K2070" s="259"/>
      <c r="L2070" s="263"/>
      <c r="M2070" s="264"/>
      <c r="N2070" s="265"/>
      <c r="O2070" s="265"/>
      <c r="P2070" s="265"/>
      <c r="Q2070" s="265"/>
      <c r="R2070" s="265"/>
      <c r="S2070" s="265"/>
      <c r="T2070" s="266"/>
      <c r="U2070" s="15"/>
      <c r="V2070" s="15"/>
      <c r="W2070" s="15"/>
      <c r="X2070" s="15"/>
      <c r="Y2070" s="15"/>
      <c r="Z2070" s="15"/>
      <c r="AA2070" s="15"/>
      <c r="AB2070" s="15"/>
      <c r="AC2070" s="15"/>
      <c r="AD2070" s="15"/>
      <c r="AE2070" s="15"/>
      <c r="AT2070" s="267" t="s">
        <v>163</v>
      </c>
      <c r="AU2070" s="267" t="s">
        <v>88</v>
      </c>
      <c r="AV2070" s="15" t="s">
        <v>86</v>
      </c>
      <c r="AW2070" s="15" t="s">
        <v>35</v>
      </c>
      <c r="AX2070" s="15" t="s">
        <v>78</v>
      </c>
      <c r="AY2070" s="267" t="s">
        <v>153</v>
      </c>
    </row>
    <row r="2071" s="13" customFormat="1">
      <c r="A2071" s="13"/>
      <c r="B2071" s="232"/>
      <c r="C2071" s="233"/>
      <c r="D2071" s="234" t="s">
        <v>163</v>
      </c>
      <c r="E2071" s="235" t="s">
        <v>1</v>
      </c>
      <c r="F2071" s="236" t="s">
        <v>2809</v>
      </c>
      <c r="G2071" s="233"/>
      <c r="H2071" s="237">
        <v>17.200665000000001</v>
      </c>
      <c r="I2071" s="238"/>
      <c r="J2071" s="233"/>
      <c r="K2071" s="233"/>
      <c r="L2071" s="239"/>
      <c r="M2071" s="240"/>
      <c r="N2071" s="241"/>
      <c r="O2071" s="241"/>
      <c r="P2071" s="241"/>
      <c r="Q2071" s="241"/>
      <c r="R2071" s="241"/>
      <c r="S2071" s="241"/>
      <c r="T2071" s="242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43" t="s">
        <v>163</v>
      </c>
      <c r="AU2071" s="243" t="s">
        <v>88</v>
      </c>
      <c r="AV2071" s="13" t="s">
        <v>88</v>
      </c>
      <c r="AW2071" s="13" t="s">
        <v>35</v>
      </c>
      <c r="AX2071" s="13" t="s">
        <v>86</v>
      </c>
      <c r="AY2071" s="243" t="s">
        <v>153</v>
      </c>
    </row>
    <row r="2072" s="2" customFormat="1" ht="33" customHeight="1">
      <c r="A2072" s="39"/>
      <c r="B2072" s="40"/>
      <c r="C2072" s="219" t="s">
        <v>2810</v>
      </c>
      <c r="D2072" s="219" t="s">
        <v>156</v>
      </c>
      <c r="E2072" s="220" t="s">
        <v>2811</v>
      </c>
      <c r="F2072" s="221" t="s">
        <v>2812</v>
      </c>
      <c r="G2072" s="222" t="s">
        <v>170</v>
      </c>
      <c r="H2072" s="223">
        <v>274.44999999999999</v>
      </c>
      <c r="I2072" s="224"/>
      <c r="J2072" s="225">
        <f>ROUND(I2072*H2072,2)</f>
        <v>0</v>
      </c>
      <c r="K2072" s="221" t="s">
        <v>160</v>
      </c>
      <c r="L2072" s="45"/>
      <c r="M2072" s="226" t="s">
        <v>1</v>
      </c>
      <c r="N2072" s="227" t="s">
        <v>43</v>
      </c>
      <c r="O2072" s="92"/>
      <c r="P2072" s="228">
        <f>O2072*H2072</f>
        <v>0</v>
      </c>
      <c r="Q2072" s="228">
        <v>0.0053800000000000002</v>
      </c>
      <c r="R2072" s="228">
        <f>Q2072*H2072</f>
        <v>1.4765410000000001</v>
      </c>
      <c r="S2072" s="228">
        <v>0</v>
      </c>
      <c r="T2072" s="229">
        <f>S2072*H2072</f>
        <v>0</v>
      </c>
      <c r="U2072" s="39"/>
      <c r="V2072" s="39"/>
      <c r="W2072" s="39"/>
      <c r="X2072" s="39"/>
      <c r="Y2072" s="39"/>
      <c r="Z2072" s="39"/>
      <c r="AA2072" s="39"/>
      <c r="AB2072" s="39"/>
      <c r="AC2072" s="39"/>
      <c r="AD2072" s="39"/>
      <c r="AE2072" s="39"/>
      <c r="AR2072" s="230" t="s">
        <v>240</v>
      </c>
      <c r="AT2072" s="230" t="s">
        <v>156</v>
      </c>
      <c r="AU2072" s="230" t="s">
        <v>88</v>
      </c>
      <c r="AY2072" s="18" t="s">
        <v>153</v>
      </c>
      <c r="BE2072" s="231">
        <f>IF(N2072="základní",J2072,0)</f>
        <v>0</v>
      </c>
      <c r="BF2072" s="231">
        <f>IF(N2072="snížená",J2072,0)</f>
        <v>0</v>
      </c>
      <c r="BG2072" s="231">
        <f>IF(N2072="zákl. přenesená",J2072,0)</f>
        <v>0</v>
      </c>
      <c r="BH2072" s="231">
        <f>IF(N2072="sníž. přenesená",J2072,0)</f>
        <v>0</v>
      </c>
      <c r="BI2072" s="231">
        <f>IF(N2072="nulová",J2072,0)</f>
        <v>0</v>
      </c>
      <c r="BJ2072" s="18" t="s">
        <v>86</v>
      </c>
      <c r="BK2072" s="231">
        <f>ROUND(I2072*H2072,2)</f>
        <v>0</v>
      </c>
      <c r="BL2072" s="18" t="s">
        <v>240</v>
      </c>
      <c r="BM2072" s="230" t="s">
        <v>2813</v>
      </c>
    </row>
    <row r="2073" s="13" customFormat="1">
      <c r="A2073" s="13"/>
      <c r="B2073" s="232"/>
      <c r="C2073" s="233"/>
      <c r="D2073" s="234" t="s">
        <v>163</v>
      </c>
      <c r="E2073" s="235" t="s">
        <v>1</v>
      </c>
      <c r="F2073" s="236" t="s">
        <v>1306</v>
      </c>
      <c r="G2073" s="233"/>
      <c r="H2073" s="237">
        <v>8.3100000000000005</v>
      </c>
      <c r="I2073" s="238"/>
      <c r="J2073" s="233"/>
      <c r="K2073" s="233"/>
      <c r="L2073" s="239"/>
      <c r="M2073" s="240"/>
      <c r="N2073" s="241"/>
      <c r="O2073" s="241"/>
      <c r="P2073" s="241"/>
      <c r="Q2073" s="241"/>
      <c r="R2073" s="241"/>
      <c r="S2073" s="241"/>
      <c r="T2073" s="242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43" t="s">
        <v>163</v>
      </c>
      <c r="AU2073" s="243" t="s">
        <v>88</v>
      </c>
      <c r="AV2073" s="13" t="s">
        <v>88</v>
      </c>
      <c r="AW2073" s="13" t="s">
        <v>35</v>
      </c>
      <c r="AX2073" s="13" t="s">
        <v>78</v>
      </c>
      <c r="AY2073" s="243" t="s">
        <v>153</v>
      </c>
    </row>
    <row r="2074" s="13" customFormat="1">
      <c r="A2074" s="13"/>
      <c r="B2074" s="232"/>
      <c r="C2074" s="233"/>
      <c r="D2074" s="234" t="s">
        <v>163</v>
      </c>
      <c r="E2074" s="235" t="s">
        <v>1</v>
      </c>
      <c r="F2074" s="236" t="s">
        <v>1307</v>
      </c>
      <c r="G2074" s="233"/>
      <c r="H2074" s="237">
        <v>26.510000000000002</v>
      </c>
      <c r="I2074" s="238"/>
      <c r="J2074" s="233"/>
      <c r="K2074" s="233"/>
      <c r="L2074" s="239"/>
      <c r="M2074" s="240"/>
      <c r="N2074" s="241"/>
      <c r="O2074" s="241"/>
      <c r="P2074" s="241"/>
      <c r="Q2074" s="241"/>
      <c r="R2074" s="241"/>
      <c r="S2074" s="241"/>
      <c r="T2074" s="242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43" t="s">
        <v>163</v>
      </c>
      <c r="AU2074" s="243" t="s">
        <v>88</v>
      </c>
      <c r="AV2074" s="13" t="s">
        <v>88</v>
      </c>
      <c r="AW2074" s="13" t="s">
        <v>35</v>
      </c>
      <c r="AX2074" s="13" t="s">
        <v>78</v>
      </c>
      <c r="AY2074" s="243" t="s">
        <v>153</v>
      </c>
    </row>
    <row r="2075" s="13" customFormat="1">
      <c r="A2075" s="13"/>
      <c r="B2075" s="232"/>
      <c r="C2075" s="233"/>
      <c r="D2075" s="234" t="s">
        <v>163</v>
      </c>
      <c r="E2075" s="235" t="s">
        <v>1</v>
      </c>
      <c r="F2075" s="236" t="s">
        <v>950</v>
      </c>
      <c r="G2075" s="233"/>
      <c r="H2075" s="237">
        <v>24.059999999999999</v>
      </c>
      <c r="I2075" s="238"/>
      <c r="J2075" s="233"/>
      <c r="K2075" s="233"/>
      <c r="L2075" s="239"/>
      <c r="M2075" s="240"/>
      <c r="N2075" s="241"/>
      <c r="O2075" s="241"/>
      <c r="P2075" s="241"/>
      <c r="Q2075" s="241"/>
      <c r="R2075" s="241"/>
      <c r="S2075" s="241"/>
      <c r="T2075" s="242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43" t="s">
        <v>163</v>
      </c>
      <c r="AU2075" s="243" t="s">
        <v>88</v>
      </c>
      <c r="AV2075" s="13" t="s">
        <v>88</v>
      </c>
      <c r="AW2075" s="13" t="s">
        <v>35</v>
      </c>
      <c r="AX2075" s="13" t="s">
        <v>78</v>
      </c>
      <c r="AY2075" s="243" t="s">
        <v>153</v>
      </c>
    </row>
    <row r="2076" s="13" customFormat="1">
      <c r="A2076" s="13"/>
      <c r="B2076" s="232"/>
      <c r="C2076" s="233"/>
      <c r="D2076" s="234" t="s">
        <v>163</v>
      </c>
      <c r="E2076" s="235" t="s">
        <v>1</v>
      </c>
      <c r="F2076" s="236" t="s">
        <v>1308</v>
      </c>
      <c r="G2076" s="233"/>
      <c r="H2076" s="237">
        <v>21.07</v>
      </c>
      <c r="I2076" s="238"/>
      <c r="J2076" s="233"/>
      <c r="K2076" s="233"/>
      <c r="L2076" s="239"/>
      <c r="M2076" s="240"/>
      <c r="N2076" s="241"/>
      <c r="O2076" s="241"/>
      <c r="P2076" s="241"/>
      <c r="Q2076" s="241"/>
      <c r="R2076" s="241"/>
      <c r="S2076" s="241"/>
      <c r="T2076" s="242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43" t="s">
        <v>163</v>
      </c>
      <c r="AU2076" s="243" t="s">
        <v>88</v>
      </c>
      <c r="AV2076" s="13" t="s">
        <v>88</v>
      </c>
      <c r="AW2076" s="13" t="s">
        <v>35</v>
      </c>
      <c r="AX2076" s="13" t="s">
        <v>78</v>
      </c>
      <c r="AY2076" s="243" t="s">
        <v>153</v>
      </c>
    </row>
    <row r="2077" s="13" customFormat="1">
      <c r="A2077" s="13"/>
      <c r="B2077" s="232"/>
      <c r="C2077" s="233"/>
      <c r="D2077" s="234" t="s">
        <v>163</v>
      </c>
      <c r="E2077" s="235" t="s">
        <v>1</v>
      </c>
      <c r="F2077" s="236" t="s">
        <v>1440</v>
      </c>
      <c r="G2077" s="233"/>
      <c r="H2077" s="237">
        <v>14.369999999999999</v>
      </c>
      <c r="I2077" s="238"/>
      <c r="J2077" s="233"/>
      <c r="K2077" s="233"/>
      <c r="L2077" s="239"/>
      <c r="M2077" s="240"/>
      <c r="N2077" s="241"/>
      <c r="O2077" s="241"/>
      <c r="P2077" s="241"/>
      <c r="Q2077" s="241"/>
      <c r="R2077" s="241"/>
      <c r="S2077" s="241"/>
      <c r="T2077" s="242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3" t="s">
        <v>163</v>
      </c>
      <c r="AU2077" s="243" t="s">
        <v>88</v>
      </c>
      <c r="AV2077" s="13" t="s">
        <v>88</v>
      </c>
      <c r="AW2077" s="13" t="s">
        <v>35</v>
      </c>
      <c r="AX2077" s="13" t="s">
        <v>78</v>
      </c>
      <c r="AY2077" s="243" t="s">
        <v>153</v>
      </c>
    </row>
    <row r="2078" s="13" customFormat="1">
      <c r="A2078" s="13"/>
      <c r="B2078" s="232"/>
      <c r="C2078" s="233"/>
      <c r="D2078" s="234" t="s">
        <v>163</v>
      </c>
      <c r="E2078" s="235" t="s">
        <v>1</v>
      </c>
      <c r="F2078" s="236" t="s">
        <v>1310</v>
      </c>
      <c r="G2078" s="233"/>
      <c r="H2078" s="237">
        <v>2.7599999999999998</v>
      </c>
      <c r="I2078" s="238"/>
      <c r="J2078" s="233"/>
      <c r="K2078" s="233"/>
      <c r="L2078" s="239"/>
      <c r="M2078" s="240"/>
      <c r="N2078" s="241"/>
      <c r="O2078" s="241"/>
      <c r="P2078" s="241"/>
      <c r="Q2078" s="241"/>
      <c r="R2078" s="241"/>
      <c r="S2078" s="241"/>
      <c r="T2078" s="242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43" t="s">
        <v>163</v>
      </c>
      <c r="AU2078" s="243" t="s">
        <v>88</v>
      </c>
      <c r="AV2078" s="13" t="s">
        <v>88</v>
      </c>
      <c r="AW2078" s="13" t="s">
        <v>35</v>
      </c>
      <c r="AX2078" s="13" t="s">
        <v>78</v>
      </c>
      <c r="AY2078" s="243" t="s">
        <v>153</v>
      </c>
    </row>
    <row r="2079" s="13" customFormat="1">
      <c r="A2079" s="13"/>
      <c r="B2079" s="232"/>
      <c r="C2079" s="233"/>
      <c r="D2079" s="234" t="s">
        <v>163</v>
      </c>
      <c r="E2079" s="235" t="s">
        <v>1</v>
      </c>
      <c r="F2079" s="236" t="s">
        <v>1311</v>
      </c>
      <c r="G2079" s="233"/>
      <c r="H2079" s="237">
        <v>4.0899999999999999</v>
      </c>
      <c r="I2079" s="238"/>
      <c r="J2079" s="233"/>
      <c r="K2079" s="233"/>
      <c r="L2079" s="239"/>
      <c r="M2079" s="240"/>
      <c r="N2079" s="241"/>
      <c r="O2079" s="241"/>
      <c r="P2079" s="241"/>
      <c r="Q2079" s="241"/>
      <c r="R2079" s="241"/>
      <c r="S2079" s="241"/>
      <c r="T2079" s="242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43" t="s">
        <v>163</v>
      </c>
      <c r="AU2079" s="243" t="s">
        <v>88</v>
      </c>
      <c r="AV2079" s="13" t="s">
        <v>88</v>
      </c>
      <c r="AW2079" s="13" t="s">
        <v>35</v>
      </c>
      <c r="AX2079" s="13" t="s">
        <v>78</v>
      </c>
      <c r="AY2079" s="243" t="s">
        <v>153</v>
      </c>
    </row>
    <row r="2080" s="13" customFormat="1">
      <c r="A2080" s="13"/>
      <c r="B2080" s="232"/>
      <c r="C2080" s="233"/>
      <c r="D2080" s="234" t="s">
        <v>163</v>
      </c>
      <c r="E2080" s="235" t="s">
        <v>1</v>
      </c>
      <c r="F2080" s="236" t="s">
        <v>1312</v>
      </c>
      <c r="G2080" s="233"/>
      <c r="H2080" s="237">
        <v>2.04</v>
      </c>
      <c r="I2080" s="238"/>
      <c r="J2080" s="233"/>
      <c r="K2080" s="233"/>
      <c r="L2080" s="239"/>
      <c r="M2080" s="240"/>
      <c r="N2080" s="241"/>
      <c r="O2080" s="241"/>
      <c r="P2080" s="241"/>
      <c r="Q2080" s="241"/>
      <c r="R2080" s="241"/>
      <c r="S2080" s="241"/>
      <c r="T2080" s="242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43" t="s">
        <v>163</v>
      </c>
      <c r="AU2080" s="243" t="s">
        <v>88</v>
      </c>
      <c r="AV2080" s="13" t="s">
        <v>88</v>
      </c>
      <c r="AW2080" s="13" t="s">
        <v>35</v>
      </c>
      <c r="AX2080" s="13" t="s">
        <v>78</v>
      </c>
      <c r="AY2080" s="243" t="s">
        <v>153</v>
      </c>
    </row>
    <row r="2081" s="13" customFormat="1">
      <c r="A2081" s="13"/>
      <c r="B2081" s="232"/>
      <c r="C2081" s="233"/>
      <c r="D2081" s="234" t="s">
        <v>163</v>
      </c>
      <c r="E2081" s="235" t="s">
        <v>1</v>
      </c>
      <c r="F2081" s="236" t="s">
        <v>1313</v>
      </c>
      <c r="G2081" s="233"/>
      <c r="H2081" s="237">
        <v>9.5999999999999996</v>
      </c>
      <c r="I2081" s="238"/>
      <c r="J2081" s="233"/>
      <c r="K2081" s="233"/>
      <c r="L2081" s="239"/>
      <c r="M2081" s="240"/>
      <c r="N2081" s="241"/>
      <c r="O2081" s="241"/>
      <c r="P2081" s="241"/>
      <c r="Q2081" s="241"/>
      <c r="R2081" s="241"/>
      <c r="S2081" s="241"/>
      <c r="T2081" s="242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43" t="s">
        <v>163</v>
      </c>
      <c r="AU2081" s="243" t="s">
        <v>88</v>
      </c>
      <c r="AV2081" s="13" t="s">
        <v>88</v>
      </c>
      <c r="AW2081" s="13" t="s">
        <v>35</v>
      </c>
      <c r="AX2081" s="13" t="s">
        <v>78</v>
      </c>
      <c r="AY2081" s="243" t="s">
        <v>153</v>
      </c>
    </row>
    <row r="2082" s="13" customFormat="1">
      <c r="A2082" s="13"/>
      <c r="B2082" s="232"/>
      <c r="C2082" s="233"/>
      <c r="D2082" s="234" t="s">
        <v>163</v>
      </c>
      <c r="E2082" s="235" t="s">
        <v>1</v>
      </c>
      <c r="F2082" s="236" t="s">
        <v>1314</v>
      </c>
      <c r="G2082" s="233"/>
      <c r="H2082" s="237">
        <v>50.07</v>
      </c>
      <c r="I2082" s="238"/>
      <c r="J2082" s="233"/>
      <c r="K2082" s="233"/>
      <c r="L2082" s="239"/>
      <c r="M2082" s="240"/>
      <c r="N2082" s="241"/>
      <c r="O2082" s="241"/>
      <c r="P2082" s="241"/>
      <c r="Q2082" s="241"/>
      <c r="R2082" s="241"/>
      <c r="S2082" s="241"/>
      <c r="T2082" s="242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3" t="s">
        <v>163</v>
      </c>
      <c r="AU2082" s="243" t="s">
        <v>88</v>
      </c>
      <c r="AV2082" s="13" t="s">
        <v>88</v>
      </c>
      <c r="AW2082" s="13" t="s">
        <v>35</v>
      </c>
      <c r="AX2082" s="13" t="s">
        <v>78</v>
      </c>
      <c r="AY2082" s="243" t="s">
        <v>153</v>
      </c>
    </row>
    <row r="2083" s="13" customFormat="1">
      <c r="A2083" s="13"/>
      <c r="B2083" s="232"/>
      <c r="C2083" s="233"/>
      <c r="D2083" s="234" t="s">
        <v>163</v>
      </c>
      <c r="E2083" s="235" t="s">
        <v>1</v>
      </c>
      <c r="F2083" s="236" t="s">
        <v>1315</v>
      </c>
      <c r="G2083" s="233"/>
      <c r="H2083" s="237">
        <v>12.630000000000001</v>
      </c>
      <c r="I2083" s="238"/>
      <c r="J2083" s="233"/>
      <c r="K2083" s="233"/>
      <c r="L2083" s="239"/>
      <c r="M2083" s="240"/>
      <c r="N2083" s="241"/>
      <c r="O2083" s="241"/>
      <c r="P2083" s="241"/>
      <c r="Q2083" s="241"/>
      <c r="R2083" s="241"/>
      <c r="S2083" s="241"/>
      <c r="T2083" s="242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43" t="s">
        <v>163</v>
      </c>
      <c r="AU2083" s="243" t="s">
        <v>88</v>
      </c>
      <c r="AV2083" s="13" t="s">
        <v>88</v>
      </c>
      <c r="AW2083" s="13" t="s">
        <v>35</v>
      </c>
      <c r="AX2083" s="13" t="s">
        <v>78</v>
      </c>
      <c r="AY2083" s="243" t="s">
        <v>153</v>
      </c>
    </row>
    <row r="2084" s="16" customFormat="1">
      <c r="A2084" s="16"/>
      <c r="B2084" s="278"/>
      <c r="C2084" s="279"/>
      <c r="D2084" s="234" t="s">
        <v>163</v>
      </c>
      <c r="E2084" s="280" t="s">
        <v>1</v>
      </c>
      <c r="F2084" s="281" t="s">
        <v>606</v>
      </c>
      <c r="G2084" s="279"/>
      <c r="H2084" s="282">
        <v>175.50999999999999</v>
      </c>
      <c r="I2084" s="283"/>
      <c r="J2084" s="279"/>
      <c r="K2084" s="279"/>
      <c r="L2084" s="284"/>
      <c r="M2084" s="285"/>
      <c r="N2084" s="286"/>
      <c r="O2084" s="286"/>
      <c r="P2084" s="286"/>
      <c r="Q2084" s="286"/>
      <c r="R2084" s="286"/>
      <c r="S2084" s="286"/>
      <c r="T2084" s="287"/>
      <c r="U2084" s="16"/>
      <c r="V2084" s="16"/>
      <c r="W2084" s="16"/>
      <c r="X2084" s="16"/>
      <c r="Y2084" s="16"/>
      <c r="Z2084" s="16"/>
      <c r="AA2084" s="16"/>
      <c r="AB2084" s="16"/>
      <c r="AC2084" s="16"/>
      <c r="AD2084" s="16"/>
      <c r="AE2084" s="16"/>
      <c r="AT2084" s="288" t="s">
        <v>163</v>
      </c>
      <c r="AU2084" s="288" t="s">
        <v>88</v>
      </c>
      <c r="AV2084" s="16" t="s">
        <v>173</v>
      </c>
      <c r="AW2084" s="16" t="s">
        <v>35</v>
      </c>
      <c r="AX2084" s="16" t="s">
        <v>78</v>
      </c>
      <c r="AY2084" s="288" t="s">
        <v>153</v>
      </c>
    </row>
    <row r="2085" s="13" customFormat="1">
      <c r="A2085" s="13"/>
      <c r="B2085" s="232"/>
      <c r="C2085" s="233"/>
      <c r="D2085" s="234" t="s">
        <v>163</v>
      </c>
      <c r="E2085" s="235" t="s">
        <v>1</v>
      </c>
      <c r="F2085" s="236" t="s">
        <v>1323</v>
      </c>
      <c r="G2085" s="233"/>
      <c r="H2085" s="237">
        <v>26.57</v>
      </c>
      <c r="I2085" s="238"/>
      <c r="J2085" s="233"/>
      <c r="K2085" s="233"/>
      <c r="L2085" s="239"/>
      <c r="M2085" s="240"/>
      <c r="N2085" s="241"/>
      <c r="O2085" s="241"/>
      <c r="P2085" s="241"/>
      <c r="Q2085" s="241"/>
      <c r="R2085" s="241"/>
      <c r="S2085" s="241"/>
      <c r="T2085" s="242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43" t="s">
        <v>163</v>
      </c>
      <c r="AU2085" s="243" t="s">
        <v>88</v>
      </c>
      <c r="AV2085" s="13" t="s">
        <v>88</v>
      </c>
      <c r="AW2085" s="13" t="s">
        <v>35</v>
      </c>
      <c r="AX2085" s="13" t="s">
        <v>78</v>
      </c>
      <c r="AY2085" s="243" t="s">
        <v>153</v>
      </c>
    </row>
    <row r="2086" s="13" customFormat="1">
      <c r="A2086" s="13"/>
      <c r="B2086" s="232"/>
      <c r="C2086" s="233"/>
      <c r="D2086" s="234" t="s">
        <v>163</v>
      </c>
      <c r="E2086" s="235" t="s">
        <v>1</v>
      </c>
      <c r="F2086" s="236" t="s">
        <v>1324</v>
      </c>
      <c r="G2086" s="233"/>
      <c r="H2086" s="237">
        <v>13.220000000000001</v>
      </c>
      <c r="I2086" s="238"/>
      <c r="J2086" s="233"/>
      <c r="K2086" s="233"/>
      <c r="L2086" s="239"/>
      <c r="M2086" s="240"/>
      <c r="N2086" s="241"/>
      <c r="O2086" s="241"/>
      <c r="P2086" s="241"/>
      <c r="Q2086" s="241"/>
      <c r="R2086" s="241"/>
      <c r="S2086" s="241"/>
      <c r="T2086" s="242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43" t="s">
        <v>163</v>
      </c>
      <c r="AU2086" s="243" t="s">
        <v>88</v>
      </c>
      <c r="AV2086" s="13" t="s">
        <v>88</v>
      </c>
      <c r="AW2086" s="13" t="s">
        <v>35</v>
      </c>
      <c r="AX2086" s="13" t="s">
        <v>78</v>
      </c>
      <c r="AY2086" s="243" t="s">
        <v>153</v>
      </c>
    </row>
    <row r="2087" s="13" customFormat="1">
      <c r="A2087" s="13"/>
      <c r="B2087" s="232"/>
      <c r="C2087" s="233"/>
      <c r="D2087" s="234" t="s">
        <v>163</v>
      </c>
      <c r="E2087" s="235" t="s">
        <v>1</v>
      </c>
      <c r="F2087" s="236" t="s">
        <v>1325</v>
      </c>
      <c r="G2087" s="233"/>
      <c r="H2087" s="237">
        <v>6.4400000000000004</v>
      </c>
      <c r="I2087" s="238"/>
      <c r="J2087" s="233"/>
      <c r="K2087" s="233"/>
      <c r="L2087" s="239"/>
      <c r="M2087" s="240"/>
      <c r="N2087" s="241"/>
      <c r="O2087" s="241"/>
      <c r="P2087" s="241"/>
      <c r="Q2087" s="241"/>
      <c r="R2087" s="241"/>
      <c r="S2087" s="241"/>
      <c r="T2087" s="242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43" t="s">
        <v>163</v>
      </c>
      <c r="AU2087" s="243" t="s">
        <v>88</v>
      </c>
      <c r="AV2087" s="13" t="s">
        <v>88</v>
      </c>
      <c r="AW2087" s="13" t="s">
        <v>35</v>
      </c>
      <c r="AX2087" s="13" t="s">
        <v>78</v>
      </c>
      <c r="AY2087" s="243" t="s">
        <v>153</v>
      </c>
    </row>
    <row r="2088" s="13" customFormat="1">
      <c r="A2088" s="13"/>
      <c r="B2088" s="232"/>
      <c r="C2088" s="233"/>
      <c r="D2088" s="234" t="s">
        <v>163</v>
      </c>
      <c r="E2088" s="235" t="s">
        <v>1</v>
      </c>
      <c r="F2088" s="236" t="s">
        <v>1326</v>
      </c>
      <c r="G2088" s="233"/>
      <c r="H2088" s="237">
        <v>2.8500000000000001</v>
      </c>
      <c r="I2088" s="238"/>
      <c r="J2088" s="233"/>
      <c r="K2088" s="233"/>
      <c r="L2088" s="239"/>
      <c r="M2088" s="240"/>
      <c r="N2088" s="241"/>
      <c r="O2088" s="241"/>
      <c r="P2088" s="241"/>
      <c r="Q2088" s="241"/>
      <c r="R2088" s="241"/>
      <c r="S2088" s="241"/>
      <c r="T2088" s="242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43" t="s">
        <v>163</v>
      </c>
      <c r="AU2088" s="243" t="s">
        <v>88</v>
      </c>
      <c r="AV2088" s="13" t="s">
        <v>88</v>
      </c>
      <c r="AW2088" s="13" t="s">
        <v>35</v>
      </c>
      <c r="AX2088" s="13" t="s">
        <v>78</v>
      </c>
      <c r="AY2088" s="243" t="s">
        <v>153</v>
      </c>
    </row>
    <row r="2089" s="13" customFormat="1">
      <c r="A2089" s="13"/>
      <c r="B2089" s="232"/>
      <c r="C2089" s="233"/>
      <c r="D2089" s="234" t="s">
        <v>163</v>
      </c>
      <c r="E2089" s="235" t="s">
        <v>1</v>
      </c>
      <c r="F2089" s="236" t="s">
        <v>1327</v>
      </c>
      <c r="G2089" s="233"/>
      <c r="H2089" s="237">
        <v>36.560000000000002</v>
      </c>
      <c r="I2089" s="238"/>
      <c r="J2089" s="233"/>
      <c r="K2089" s="233"/>
      <c r="L2089" s="239"/>
      <c r="M2089" s="240"/>
      <c r="N2089" s="241"/>
      <c r="O2089" s="241"/>
      <c r="P2089" s="241"/>
      <c r="Q2089" s="241"/>
      <c r="R2089" s="241"/>
      <c r="S2089" s="241"/>
      <c r="T2089" s="242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3" t="s">
        <v>163</v>
      </c>
      <c r="AU2089" s="243" t="s">
        <v>88</v>
      </c>
      <c r="AV2089" s="13" t="s">
        <v>88</v>
      </c>
      <c r="AW2089" s="13" t="s">
        <v>35</v>
      </c>
      <c r="AX2089" s="13" t="s">
        <v>78</v>
      </c>
      <c r="AY2089" s="243" t="s">
        <v>153</v>
      </c>
    </row>
    <row r="2090" s="13" customFormat="1">
      <c r="A2090" s="13"/>
      <c r="B2090" s="232"/>
      <c r="C2090" s="233"/>
      <c r="D2090" s="234" t="s">
        <v>163</v>
      </c>
      <c r="E2090" s="235" t="s">
        <v>1</v>
      </c>
      <c r="F2090" s="236" t="s">
        <v>1442</v>
      </c>
      <c r="G2090" s="233"/>
      <c r="H2090" s="237">
        <v>3.9700000000000002</v>
      </c>
      <c r="I2090" s="238"/>
      <c r="J2090" s="233"/>
      <c r="K2090" s="233"/>
      <c r="L2090" s="239"/>
      <c r="M2090" s="240"/>
      <c r="N2090" s="241"/>
      <c r="O2090" s="241"/>
      <c r="P2090" s="241"/>
      <c r="Q2090" s="241"/>
      <c r="R2090" s="241"/>
      <c r="S2090" s="241"/>
      <c r="T2090" s="242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43" t="s">
        <v>163</v>
      </c>
      <c r="AU2090" s="243" t="s">
        <v>88</v>
      </c>
      <c r="AV2090" s="13" t="s">
        <v>88</v>
      </c>
      <c r="AW2090" s="13" t="s">
        <v>35</v>
      </c>
      <c r="AX2090" s="13" t="s">
        <v>78</v>
      </c>
      <c r="AY2090" s="243" t="s">
        <v>153</v>
      </c>
    </row>
    <row r="2091" s="13" customFormat="1">
      <c r="A2091" s="13"/>
      <c r="B2091" s="232"/>
      <c r="C2091" s="233"/>
      <c r="D2091" s="234" t="s">
        <v>163</v>
      </c>
      <c r="E2091" s="235" t="s">
        <v>1</v>
      </c>
      <c r="F2091" s="236" t="s">
        <v>1328</v>
      </c>
      <c r="G2091" s="233"/>
      <c r="H2091" s="237">
        <v>7.4800000000000004</v>
      </c>
      <c r="I2091" s="238"/>
      <c r="J2091" s="233"/>
      <c r="K2091" s="233"/>
      <c r="L2091" s="239"/>
      <c r="M2091" s="240"/>
      <c r="N2091" s="241"/>
      <c r="O2091" s="241"/>
      <c r="P2091" s="241"/>
      <c r="Q2091" s="241"/>
      <c r="R2091" s="241"/>
      <c r="S2091" s="241"/>
      <c r="T2091" s="242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43" t="s">
        <v>163</v>
      </c>
      <c r="AU2091" s="243" t="s">
        <v>88</v>
      </c>
      <c r="AV2091" s="13" t="s">
        <v>88</v>
      </c>
      <c r="AW2091" s="13" t="s">
        <v>35</v>
      </c>
      <c r="AX2091" s="13" t="s">
        <v>78</v>
      </c>
      <c r="AY2091" s="243" t="s">
        <v>153</v>
      </c>
    </row>
    <row r="2092" s="16" customFormat="1">
      <c r="A2092" s="16"/>
      <c r="B2092" s="278"/>
      <c r="C2092" s="279"/>
      <c r="D2092" s="234" t="s">
        <v>163</v>
      </c>
      <c r="E2092" s="280" t="s">
        <v>1</v>
      </c>
      <c r="F2092" s="281" t="s">
        <v>606</v>
      </c>
      <c r="G2092" s="279"/>
      <c r="H2092" s="282">
        <v>97.090000000000003</v>
      </c>
      <c r="I2092" s="283"/>
      <c r="J2092" s="279"/>
      <c r="K2092" s="279"/>
      <c r="L2092" s="284"/>
      <c r="M2092" s="285"/>
      <c r="N2092" s="286"/>
      <c r="O2092" s="286"/>
      <c r="P2092" s="286"/>
      <c r="Q2092" s="286"/>
      <c r="R2092" s="286"/>
      <c r="S2092" s="286"/>
      <c r="T2092" s="287"/>
      <c r="U2092" s="16"/>
      <c r="V2092" s="16"/>
      <c r="W2092" s="16"/>
      <c r="X2092" s="16"/>
      <c r="Y2092" s="16"/>
      <c r="Z2092" s="16"/>
      <c r="AA2092" s="16"/>
      <c r="AB2092" s="16"/>
      <c r="AC2092" s="16"/>
      <c r="AD2092" s="16"/>
      <c r="AE2092" s="16"/>
      <c r="AT2092" s="288" t="s">
        <v>163</v>
      </c>
      <c r="AU2092" s="288" t="s">
        <v>88</v>
      </c>
      <c r="AV2092" s="16" t="s">
        <v>173</v>
      </c>
      <c r="AW2092" s="16" t="s">
        <v>35</v>
      </c>
      <c r="AX2092" s="16" t="s">
        <v>78</v>
      </c>
      <c r="AY2092" s="288" t="s">
        <v>153</v>
      </c>
    </row>
    <row r="2093" s="13" customFormat="1">
      <c r="A2093" s="13"/>
      <c r="B2093" s="232"/>
      <c r="C2093" s="233"/>
      <c r="D2093" s="234" t="s">
        <v>163</v>
      </c>
      <c r="E2093" s="235" t="s">
        <v>1</v>
      </c>
      <c r="F2093" s="236" t="s">
        <v>1099</v>
      </c>
      <c r="G2093" s="233"/>
      <c r="H2093" s="237">
        <v>12.85</v>
      </c>
      <c r="I2093" s="238"/>
      <c r="J2093" s="233"/>
      <c r="K2093" s="233"/>
      <c r="L2093" s="239"/>
      <c r="M2093" s="240"/>
      <c r="N2093" s="241"/>
      <c r="O2093" s="241"/>
      <c r="P2093" s="241"/>
      <c r="Q2093" s="241"/>
      <c r="R2093" s="241"/>
      <c r="S2093" s="241"/>
      <c r="T2093" s="242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43" t="s">
        <v>163</v>
      </c>
      <c r="AU2093" s="243" t="s">
        <v>88</v>
      </c>
      <c r="AV2093" s="13" t="s">
        <v>88</v>
      </c>
      <c r="AW2093" s="13" t="s">
        <v>35</v>
      </c>
      <c r="AX2093" s="13" t="s">
        <v>78</v>
      </c>
      <c r="AY2093" s="243" t="s">
        <v>153</v>
      </c>
    </row>
    <row r="2094" s="16" customFormat="1">
      <c r="A2094" s="16"/>
      <c r="B2094" s="278"/>
      <c r="C2094" s="279"/>
      <c r="D2094" s="234" t="s">
        <v>163</v>
      </c>
      <c r="E2094" s="280" t="s">
        <v>1</v>
      </c>
      <c r="F2094" s="281" t="s">
        <v>606</v>
      </c>
      <c r="G2094" s="279"/>
      <c r="H2094" s="282">
        <v>12.85</v>
      </c>
      <c r="I2094" s="283"/>
      <c r="J2094" s="279"/>
      <c r="K2094" s="279"/>
      <c r="L2094" s="284"/>
      <c r="M2094" s="285"/>
      <c r="N2094" s="286"/>
      <c r="O2094" s="286"/>
      <c r="P2094" s="286"/>
      <c r="Q2094" s="286"/>
      <c r="R2094" s="286"/>
      <c r="S2094" s="286"/>
      <c r="T2094" s="287"/>
      <c r="U2094" s="16"/>
      <c r="V2094" s="16"/>
      <c r="W2094" s="16"/>
      <c r="X2094" s="16"/>
      <c r="Y2094" s="16"/>
      <c r="Z2094" s="16"/>
      <c r="AA2094" s="16"/>
      <c r="AB2094" s="16"/>
      <c r="AC2094" s="16"/>
      <c r="AD2094" s="16"/>
      <c r="AE2094" s="16"/>
      <c r="AT2094" s="288" t="s">
        <v>163</v>
      </c>
      <c r="AU2094" s="288" t="s">
        <v>88</v>
      </c>
      <c r="AV2094" s="16" t="s">
        <v>173</v>
      </c>
      <c r="AW2094" s="16" t="s">
        <v>35</v>
      </c>
      <c r="AX2094" s="16" t="s">
        <v>78</v>
      </c>
      <c r="AY2094" s="288" t="s">
        <v>153</v>
      </c>
    </row>
    <row r="2095" s="13" customFormat="1">
      <c r="A2095" s="13"/>
      <c r="B2095" s="232"/>
      <c r="C2095" s="233"/>
      <c r="D2095" s="234" t="s">
        <v>163</v>
      </c>
      <c r="E2095" s="235" t="s">
        <v>1</v>
      </c>
      <c r="F2095" s="236" t="s">
        <v>2814</v>
      </c>
      <c r="G2095" s="233"/>
      <c r="H2095" s="237">
        <v>-11</v>
      </c>
      <c r="I2095" s="238"/>
      <c r="J2095" s="233"/>
      <c r="K2095" s="233"/>
      <c r="L2095" s="239"/>
      <c r="M2095" s="240"/>
      <c r="N2095" s="241"/>
      <c r="O2095" s="241"/>
      <c r="P2095" s="241"/>
      <c r="Q2095" s="241"/>
      <c r="R2095" s="241"/>
      <c r="S2095" s="241"/>
      <c r="T2095" s="242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43" t="s">
        <v>163</v>
      </c>
      <c r="AU2095" s="243" t="s">
        <v>88</v>
      </c>
      <c r="AV2095" s="13" t="s">
        <v>88</v>
      </c>
      <c r="AW2095" s="13" t="s">
        <v>35</v>
      </c>
      <c r="AX2095" s="13" t="s">
        <v>78</v>
      </c>
      <c r="AY2095" s="243" t="s">
        <v>153</v>
      </c>
    </row>
    <row r="2096" s="16" customFormat="1">
      <c r="A2096" s="16"/>
      <c r="B2096" s="278"/>
      <c r="C2096" s="279"/>
      <c r="D2096" s="234" t="s">
        <v>163</v>
      </c>
      <c r="E2096" s="280" t="s">
        <v>1</v>
      </c>
      <c r="F2096" s="281" t="s">
        <v>606</v>
      </c>
      <c r="G2096" s="279"/>
      <c r="H2096" s="282">
        <v>-11</v>
      </c>
      <c r="I2096" s="283"/>
      <c r="J2096" s="279"/>
      <c r="K2096" s="279"/>
      <c r="L2096" s="284"/>
      <c r="M2096" s="285"/>
      <c r="N2096" s="286"/>
      <c r="O2096" s="286"/>
      <c r="P2096" s="286"/>
      <c r="Q2096" s="286"/>
      <c r="R2096" s="286"/>
      <c r="S2096" s="286"/>
      <c r="T2096" s="287"/>
      <c r="U2096" s="16"/>
      <c r="V2096" s="16"/>
      <c r="W2096" s="16"/>
      <c r="X2096" s="16"/>
      <c r="Y2096" s="16"/>
      <c r="Z2096" s="16"/>
      <c r="AA2096" s="16"/>
      <c r="AB2096" s="16"/>
      <c r="AC2096" s="16"/>
      <c r="AD2096" s="16"/>
      <c r="AE2096" s="16"/>
      <c r="AT2096" s="288" t="s">
        <v>163</v>
      </c>
      <c r="AU2096" s="288" t="s">
        <v>88</v>
      </c>
      <c r="AV2096" s="16" t="s">
        <v>173</v>
      </c>
      <c r="AW2096" s="16" t="s">
        <v>35</v>
      </c>
      <c r="AX2096" s="16" t="s">
        <v>78</v>
      </c>
      <c r="AY2096" s="288" t="s">
        <v>153</v>
      </c>
    </row>
    <row r="2097" s="14" customFormat="1">
      <c r="A2097" s="14"/>
      <c r="B2097" s="244"/>
      <c r="C2097" s="245"/>
      <c r="D2097" s="234" t="s">
        <v>163</v>
      </c>
      <c r="E2097" s="246" t="s">
        <v>1</v>
      </c>
      <c r="F2097" s="247" t="s">
        <v>167</v>
      </c>
      <c r="G2097" s="245"/>
      <c r="H2097" s="248">
        <v>274.44999999999999</v>
      </c>
      <c r="I2097" s="249"/>
      <c r="J2097" s="245"/>
      <c r="K2097" s="245"/>
      <c r="L2097" s="250"/>
      <c r="M2097" s="251"/>
      <c r="N2097" s="252"/>
      <c r="O2097" s="252"/>
      <c r="P2097" s="252"/>
      <c r="Q2097" s="252"/>
      <c r="R2097" s="252"/>
      <c r="S2097" s="252"/>
      <c r="T2097" s="253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4" t="s">
        <v>163</v>
      </c>
      <c r="AU2097" s="254" t="s">
        <v>88</v>
      </c>
      <c r="AV2097" s="14" t="s">
        <v>161</v>
      </c>
      <c r="AW2097" s="14" t="s">
        <v>35</v>
      </c>
      <c r="AX2097" s="14" t="s">
        <v>86</v>
      </c>
      <c r="AY2097" s="254" t="s">
        <v>153</v>
      </c>
    </row>
    <row r="2098" s="2" customFormat="1" ht="37.8" customHeight="1">
      <c r="A2098" s="39"/>
      <c r="B2098" s="40"/>
      <c r="C2098" s="268" t="s">
        <v>2815</v>
      </c>
      <c r="D2098" s="268" t="s">
        <v>509</v>
      </c>
      <c r="E2098" s="269" t="s">
        <v>2780</v>
      </c>
      <c r="F2098" s="270" t="s">
        <v>2781</v>
      </c>
      <c r="G2098" s="271" t="s">
        <v>170</v>
      </c>
      <c r="H2098" s="272">
        <v>315.618</v>
      </c>
      <c r="I2098" s="273"/>
      <c r="J2098" s="274">
        <f>ROUND(I2098*H2098,2)</f>
        <v>0</v>
      </c>
      <c r="K2098" s="270" t="s">
        <v>1</v>
      </c>
      <c r="L2098" s="275"/>
      <c r="M2098" s="276" t="s">
        <v>1</v>
      </c>
      <c r="N2098" s="277" t="s">
        <v>43</v>
      </c>
      <c r="O2098" s="92"/>
      <c r="P2098" s="228">
        <f>O2098*H2098</f>
        <v>0</v>
      </c>
      <c r="Q2098" s="228">
        <v>0.021999999999999999</v>
      </c>
      <c r="R2098" s="228">
        <f>Q2098*H2098</f>
        <v>6.9435959999999994</v>
      </c>
      <c r="S2098" s="228">
        <v>0</v>
      </c>
      <c r="T2098" s="229">
        <f>S2098*H2098</f>
        <v>0</v>
      </c>
      <c r="U2098" s="39"/>
      <c r="V2098" s="39"/>
      <c r="W2098" s="39"/>
      <c r="X2098" s="39"/>
      <c r="Y2098" s="39"/>
      <c r="Z2098" s="39"/>
      <c r="AA2098" s="39"/>
      <c r="AB2098" s="39"/>
      <c r="AC2098" s="39"/>
      <c r="AD2098" s="39"/>
      <c r="AE2098" s="39"/>
      <c r="AR2098" s="230" t="s">
        <v>332</v>
      </c>
      <c r="AT2098" s="230" t="s">
        <v>509</v>
      </c>
      <c r="AU2098" s="230" t="s">
        <v>88</v>
      </c>
      <c r="AY2098" s="18" t="s">
        <v>153</v>
      </c>
      <c r="BE2098" s="231">
        <f>IF(N2098="základní",J2098,0)</f>
        <v>0</v>
      </c>
      <c r="BF2098" s="231">
        <f>IF(N2098="snížená",J2098,0)</f>
        <v>0</v>
      </c>
      <c r="BG2098" s="231">
        <f>IF(N2098="zákl. přenesená",J2098,0)</f>
        <v>0</v>
      </c>
      <c r="BH2098" s="231">
        <f>IF(N2098="sníž. přenesená",J2098,0)</f>
        <v>0</v>
      </c>
      <c r="BI2098" s="231">
        <f>IF(N2098="nulová",J2098,0)</f>
        <v>0</v>
      </c>
      <c r="BJ2098" s="18" t="s">
        <v>86</v>
      </c>
      <c r="BK2098" s="231">
        <f>ROUND(I2098*H2098,2)</f>
        <v>0</v>
      </c>
      <c r="BL2098" s="18" t="s">
        <v>240</v>
      </c>
      <c r="BM2098" s="230" t="s">
        <v>2816</v>
      </c>
    </row>
    <row r="2099" s="15" customFormat="1">
      <c r="A2099" s="15"/>
      <c r="B2099" s="258"/>
      <c r="C2099" s="259"/>
      <c r="D2099" s="234" t="s">
        <v>163</v>
      </c>
      <c r="E2099" s="260" t="s">
        <v>1</v>
      </c>
      <c r="F2099" s="261" t="s">
        <v>2783</v>
      </c>
      <c r="G2099" s="259"/>
      <c r="H2099" s="260" t="s">
        <v>1</v>
      </c>
      <c r="I2099" s="262"/>
      <c r="J2099" s="259"/>
      <c r="K2099" s="259"/>
      <c r="L2099" s="263"/>
      <c r="M2099" s="264"/>
      <c r="N2099" s="265"/>
      <c r="O2099" s="265"/>
      <c r="P2099" s="265"/>
      <c r="Q2099" s="265"/>
      <c r="R2099" s="265"/>
      <c r="S2099" s="265"/>
      <c r="T2099" s="266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T2099" s="267" t="s">
        <v>163</v>
      </c>
      <c r="AU2099" s="267" t="s">
        <v>88</v>
      </c>
      <c r="AV2099" s="15" t="s">
        <v>86</v>
      </c>
      <c r="AW2099" s="15" t="s">
        <v>35</v>
      </c>
      <c r="AX2099" s="15" t="s">
        <v>78</v>
      </c>
      <c r="AY2099" s="267" t="s">
        <v>153</v>
      </c>
    </row>
    <row r="2100" s="15" customFormat="1">
      <c r="A2100" s="15"/>
      <c r="B2100" s="258"/>
      <c r="C2100" s="259"/>
      <c r="D2100" s="234" t="s">
        <v>163</v>
      </c>
      <c r="E2100" s="260" t="s">
        <v>1</v>
      </c>
      <c r="F2100" s="261" t="s">
        <v>2784</v>
      </c>
      <c r="G2100" s="259"/>
      <c r="H2100" s="260" t="s">
        <v>1</v>
      </c>
      <c r="I2100" s="262"/>
      <c r="J2100" s="259"/>
      <c r="K2100" s="259"/>
      <c r="L2100" s="263"/>
      <c r="M2100" s="264"/>
      <c r="N2100" s="265"/>
      <c r="O2100" s="265"/>
      <c r="P2100" s="265"/>
      <c r="Q2100" s="265"/>
      <c r="R2100" s="265"/>
      <c r="S2100" s="265"/>
      <c r="T2100" s="266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T2100" s="267" t="s">
        <v>163</v>
      </c>
      <c r="AU2100" s="267" t="s">
        <v>88</v>
      </c>
      <c r="AV2100" s="15" t="s">
        <v>86</v>
      </c>
      <c r="AW2100" s="15" t="s">
        <v>35</v>
      </c>
      <c r="AX2100" s="15" t="s">
        <v>78</v>
      </c>
      <c r="AY2100" s="267" t="s">
        <v>153</v>
      </c>
    </row>
    <row r="2101" s="15" customFormat="1">
      <c r="A2101" s="15"/>
      <c r="B2101" s="258"/>
      <c r="C2101" s="259"/>
      <c r="D2101" s="234" t="s">
        <v>163</v>
      </c>
      <c r="E2101" s="260" t="s">
        <v>1</v>
      </c>
      <c r="F2101" s="261" t="s">
        <v>2785</v>
      </c>
      <c r="G2101" s="259"/>
      <c r="H2101" s="260" t="s">
        <v>1</v>
      </c>
      <c r="I2101" s="262"/>
      <c r="J2101" s="259"/>
      <c r="K2101" s="259"/>
      <c r="L2101" s="263"/>
      <c r="M2101" s="264"/>
      <c r="N2101" s="265"/>
      <c r="O2101" s="265"/>
      <c r="P2101" s="265"/>
      <c r="Q2101" s="265"/>
      <c r="R2101" s="265"/>
      <c r="S2101" s="265"/>
      <c r="T2101" s="266"/>
      <c r="U2101" s="15"/>
      <c r="V2101" s="15"/>
      <c r="W2101" s="15"/>
      <c r="X2101" s="15"/>
      <c r="Y2101" s="15"/>
      <c r="Z2101" s="15"/>
      <c r="AA2101" s="15"/>
      <c r="AB2101" s="15"/>
      <c r="AC2101" s="15"/>
      <c r="AD2101" s="15"/>
      <c r="AE2101" s="15"/>
      <c r="AT2101" s="267" t="s">
        <v>163</v>
      </c>
      <c r="AU2101" s="267" t="s">
        <v>88</v>
      </c>
      <c r="AV2101" s="15" t="s">
        <v>86</v>
      </c>
      <c r="AW2101" s="15" t="s">
        <v>35</v>
      </c>
      <c r="AX2101" s="15" t="s">
        <v>78</v>
      </c>
      <c r="AY2101" s="267" t="s">
        <v>153</v>
      </c>
    </row>
    <row r="2102" s="15" customFormat="1">
      <c r="A2102" s="15"/>
      <c r="B2102" s="258"/>
      <c r="C2102" s="259"/>
      <c r="D2102" s="234" t="s">
        <v>163</v>
      </c>
      <c r="E2102" s="260" t="s">
        <v>1</v>
      </c>
      <c r="F2102" s="261" t="s">
        <v>2786</v>
      </c>
      <c r="G2102" s="259"/>
      <c r="H2102" s="260" t="s">
        <v>1</v>
      </c>
      <c r="I2102" s="262"/>
      <c r="J2102" s="259"/>
      <c r="K2102" s="259"/>
      <c r="L2102" s="263"/>
      <c r="M2102" s="264"/>
      <c r="N2102" s="265"/>
      <c r="O2102" s="265"/>
      <c r="P2102" s="265"/>
      <c r="Q2102" s="265"/>
      <c r="R2102" s="265"/>
      <c r="S2102" s="265"/>
      <c r="T2102" s="266"/>
      <c r="U2102" s="15"/>
      <c r="V2102" s="15"/>
      <c r="W2102" s="15"/>
      <c r="X2102" s="15"/>
      <c r="Y2102" s="15"/>
      <c r="Z2102" s="15"/>
      <c r="AA2102" s="15"/>
      <c r="AB2102" s="15"/>
      <c r="AC2102" s="15"/>
      <c r="AD2102" s="15"/>
      <c r="AE2102" s="15"/>
      <c r="AT2102" s="267" t="s">
        <v>163</v>
      </c>
      <c r="AU2102" s="267" t="s">
        <v>88</v>
      </c>
      <c r="AV2102" s="15" t="s">
        <v>86</v>
      </c>
      <c r="AW2102" s="15" t="s">
        <v>35</v>
      </c>
      <c r="AX2102" s="15" t="s">
        <v>78</v>
      </c>
      <c r="AY2102" s="267" t="s">
        <v>153</v>
      </c>
    </row>
    <row r="2103" s="15" customFormat="1">
      <c r="A2103" s="15"/>
      <c r="B2103" s="258"/>
      <c r="C2103" s="259"/>
      <c r="D2103" s="234" t="s">
        <v>163</v>
      </c>
      <c r="E2103" s="260" t="s">
        <v>1</v>
      </c>
      <c r="F2103" s="261" t="s">
        <v>2787</v>
      </c>
      <c r="G2103" s="259"/>
      <c r="H2103" s="260" t="s">
        <v>1</v>
      </c>
      <c r="I2103" s="262"/>
      <c r="J2103" s="259"/>
      <c r="K2103" s="259"/>
      <c r="L2103" s="263"/>
      <c r="M2103" s="264"/>
      <c r="N2103" s="265"/>
      <c r="O2103" s="265"/>
      <c r="P2103" s="265"/>
      <c r="Q2103" s="265"/>
      <c r="R2103" s="265"/>
      <c r="S2103" s="265"/>
      <c r="T2103" s="266"/>
      <c r="U2103" s="15"/>
      <c r="V2103" s="15"/>
      <c r="W2103" s="15"/>
      <c r="X2103" s="15"/>
      <c r="Y2103" s="15"/>
      <c r="Z2103" s="15"/>
      <c r="AA2103" s="15"/>
      <c r="AB2103" s="15"/>
      <c r="AC2103" s="15"/>
      <c r="AD2103" s="15"/>
      <c r="AE2103" s="15"/>
      <c r="AT2103" s="267" t="s">
        <v>163</v>
      </c>
      <c r="AU2103" s="267" t="s">
        <v>88</v>
      </c>
      <c r="AV2103" s="15" t="s">
        <v>86</v>
      </c>
      <c r="AW2103" s="15" t="s">
        <v>35</v>
      </c>
      <c r="AX2103" s="15" t="s">
        <v>78</v>
      </c>
      <c r="AY2103" s="267" t="s">
        <v>153</v>
      </c>
    </row>
    <row r="2104" s="13" customFormat="1">
      <c r="A2104" s="13"/>
      <c r="B2104" s="232"/>
      <c r="C2104" s="233"/>
      <c r="D2104" s="234" t="s">
        <v>163</v>
      </c>
      <c r="E2104" s="235" t="s">
        <v>1</v>
      </c>
      <c r="F2104" s="236" t="s">
        <v>2817</v>
      </c>
      <c r="G2104" s="233"/>
      <c r="H2104" s="237">
        <v>315.61750000000001</v>
      </c>
      <c r="I2104" s="238"/>
      <c r="J2104" s="233"/>
      <c r="K2104" s="233"/>
      <c r="L2104" s="239"/>
      <c r="M2104" s="240"/>
      <c r="N2104" s="241"/>
      <c r="O2104" s="241"/>
      <c r="P2104" s="241"/>
      <c r="Q2104" s="241"/>
      <c r="R2104" s="241"/>
      <c r="S2104" s="241"/>
      <c r="T2104" s="242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3" t="s">
        <v>163</v>
      </c>
      <c r="AU2104" s="243" t="s">
        <v>88</v>
      </c>
      <c r="AV2104" s="13" t="s">
        <v>88</v>
      </c>
      <c r="AW2104" s="13" t="s">
        <v>35</v>
      </c>
      <c r="AX2104" s="13" t="s">
        <v>86</v>
      </c>
      <c r="AY2104" s="243" t="s">
        <v>153</v>
      </c>
    </row>
    <row r="2105" s="2" customFormat="1" ht="33" customHeight="1">
      <c r="A2105" s="39"/>
      <c r="B2105" s="40"/>
      <c r="C2105" s="219" t="s">
        <v>2818</v>
      </c>
      <c r="D2105" s="219" t="s">
        <v>156</v>
      </c>
      <c r="E2105" s="220" t="s">
        <v>2819</v>
      </c>
      <c r="F2105" s="221" t="s">
        <v>2820</v>
      </c>
      <c r="G2105" s="222" t="s">
        <v>170</v>
      </c>
      <c r="H2105" s="223">
        <v>22.149999999999999</v>
      </c>
      <c r="I2105" s="224"/>
      <c r="J2105" s="225">
        <f>ROUND(I2105*H2105,2)</f>
        <v>0</v>
      </c>
      <c r="K2105" s="221" t="s">
        <v>160</v>
      </c>
      <c r="L2105" s="45"/>
      <c r="M2105" s="226" t="s">
        <v>1</v>
      </c>
      <c r="N2105" s="227" t="s">
        <v>43</v>
      </c>
      <c r="O2105" s="92"/>
      <c r="P2105" s="228">
        <f>O2105*H2105</f>
        <v>0</v>
      </c>
      <c r="Q2105" s="228">
        <v>0</v>
      </c>
      <c r="R2105" s="228">
        <f>Q2105*H2105</f>
        <v>0</v>
      </c>
      <c r="S2105" s="228">
        <v>0</v>
      </c>
      <c r="T2105" s="229">
        <f>S2105*H2105</f>
        <v>0</v>
      </c>
      <c r="U2105" s="39"/>
      <c r="V2105" s="39"/>
      <c r="W2105" s="39"/>
      <c r="X2105" s="39"/>
      <c r="Y2105" s="39"/>
      <c r="Z2105" s="39"/>
      <c r="AA2105" s="39"/>
      <c r="AB2105" s="39"/>
      <c r="AC2105" s="39"/>
      <c r="AD2105" s="39"/>
      <c r="AE2105" s="39"/>
      <c r="AR2105" s="230" t="s">
        <v>240</v>
      </c>
      <c r="AT2105" s="230" t="s">
        <v>156</v>
      </c>
      <c r="AU2105" s="230" t="s">
        <v>88</v>
      </c>
      <c r="AY2105" s="18" t="s">
        <v>153</v>
      </c>
      <c r="BE2105" s="231">
        <f>IF(N2105="základní",J2105,0)</f>
        <v>0</v>
      </c>
      <c r="BF2105" s="231">
        <f>IF(N2105="snížená",J2105,0)</f>
        <v>0</v>
      </c>
      <c r="BG2105" s="231">
        <f>IF(N2105="zákl. přenesená",J2105,0)</f>
        <v>0</v>
      </c>
      <c r="BH2105" s="231">
        <f>IF(N2105="sníž. přenesená",J2105,0)</f>
        <v>0</v>
      </c>
      <c r="BI2105" s="231">
        <f>IF(N2105="nulová",J2105,0)</f>
        <v>0</v>
      </c>
      <c r="BJ2105" s="18" t="s">
        <v>86</v>
      </c>
      <c r="BK2105" s="231">
        <f>ROUND(I2105*H2105,2)</f>
        <v>0</v>
      </c>
      <c r="BL2105" s="18" t="s">
        <v>240</v>
      </c>
      <c r="BM2105" s="230" t="s">
        <v>2821</v>
      </c>
    </row>
    <row r="2106" s="13" customFormat="1">
      <c r="A2106" s="13"/>
      <c r="B2106" s="232"/>
      <c r="C2106" s="233"/>
      <c r="D2106" s="234" t="s">
        <v>163</v>
      </c>
      <c r="E2106" s="235" t="s">
        <v>1</v>
      </c>
      <c r="F2106" s="236" t="s">
        <v>1310</v>
      </c>
      <c r="G2106" s="233"/>
      <c r="H2106" s="237">
        <v>2.7599999999999998</v>
      </c>
      <c r="I2106" s="238"/>
      <c r="J2106" s="233"/>
      <c r="K2106" s="233"/>
      <c r="L2106" s="239"/>
      <c r="M2106" s="240"/>
      <c r="N2106" s="241"/>
      <c r="O2106" s="241"/>
      <c r="P2106" s="241"/>
      <c r="Q2106" s="241"/>
      <c r="R2106" s="241"/>
      <c r="S2106" s="241"/>
      <c r="T2106" s="242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43" t="s">
        <v>163</v>
      </c>
      <c r="AU2106" s="243" t="s">
        <v>88</v>
      </c>
      <c r="AV2106" s="13" t="s">
        <v>88</v>
      </c>
      <c r="AW2106" s="13" t="s">
        <v>35</v>
      </c>
      <c r="AX2106" s="13" t="s">
        <v>78</v>
      </c>
      <c r="AY2106" s="243" t="s">
        <v>153</v>
      </c>
    </row>
    <row r="2107" s="13" customFormat="1">
      <c r="A2107" s="13"/>
      <c r="B2107" s="232"/>
      <c r="C2107" s="233"/>
      <c r="D2107" s="234" t="s">
        <v>163</v>
      </c>
      <c r="E2107" s="235" t="s">
        <v>1</v>
      </c>
      <c r="F2107" s="236" t="s">
        <v>1311</v>
      </c>
      <c r="G2107" s="233"/>
      <c r="H2107" s="237">
        <v>4.0899999999999999</v>
      </c>
      <c r="I2107" s="238"/>
      <c r="J2107" s="233"/>
      <c r="K2107" s="233"/>
      <c r="L2107" s="239"/>
      <c r="M2107" s="240"/>
      <c r="N2107" s="241"/>
      <c r="O2107" s="241"/>
      <c r="P2107" s="241"/>
      <c r="Q2107" s="241"/>
      <c r="R2107" s="241"/>
      <c r="S2107" s="241"/>
      <c r="T2107" s="242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43" t="s">
        <v>163</v>
      </c>
      <c r="AU2107" s="243" t="s">
        <v>88</v>
      </c>
      <c r="AV2107" s="13" t="s">
        <v>88</v>
      </c>
      <c r="AW2107" s="13" t="s">
        <v>35</v>
      </c>
      <c r="AX2107" s="13" t="s">
        <v>78</v>
      </c>
      <c r="AY2107" s="243" t="s">
        <v>153</v>
      </c>
    </row>
    <row r="2108" s="13" customFormat="1">
      <c r="A2108" s="13"/>
      <c r="B2108" s="232"/>
      <c r="C2108" s="233"/>
      <c r="D2108" s="234" t="s">
        <v>163</v>
      </c>
      <c r="E2108" s="235" t="s">
        <v>1</v>
      </c>
      <c r="F2108" s="236" t="s">
        <v>1312</v>
      </c>
      <c r="G2108" s="233"/>
      <c r="H2108" s="237">
        <v>2.04</v>
      </c>
      <c r="I2108" s="238"/>
      <c r="J2108" s="233"/>
      <c r="K2108" s="233"/>
      <c r="L2108" s="239"/>
      <c r="M2108" s="240"/>
      <c r="N2108" s="241"/>
      <c r="O2108" s="241"/>
      <c r="P2108" s="241"/>
      <c r="Q2108" s="241"/>
      <c r="R2108" s="241"/>
      <c r="S2108" s="241"/>
      <c r="T2108" s="242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43" t="s">
        <v>163</v>
      </c>
      <c r="AU2108" s="243" t="s">
        <v>88</v>
      </c>
      <c r="AV2108" s="13" t="s">
        <v>88</v>
      </c>
      <c r="AW2108" s="13" t="s">
        <v>35</v>
      </c>
      <c r="AX2108" s="13" t="s">
        <v>78</v>
      </c>
      <c r="AY2108" s="243" t="s">
        <v>153</v>
      </c>
    </row>
    <row r="2109" s="13" customFormat="1">
      <c r="A2109" s="13"/>
      <c r="B2109" s="232"/>
      <c r="C2109" s="233"/>
      <c r="D2109" s="234" t="s">
        <v>163</v>
      </c>
      <c r="E2109" s="235" t="s">
        <v>1</v>
      </c>
      <c r="F2109" s="236" t="s">
        <v>1325</v>
      </c>
      <c r="G2109" s="233"/>
      <c r="H2109" s="237">
        <v>6.4400000000000004</v>
      </c>
      <c r="I2109" s="238"/>
      <c r="J2109" s="233"/>
      <c r="K2109" s="233"/>
      <c r="L2109" s="239"/>
      <c r="M2109" s="240"/>
      <c r="N2109" s="241"/>
      <c r="O2109" s="241"/>
      <c r="P2109" s="241"/>
      <c r="Q2109" s="241"/>
      <c r="R2109" s="241"/>
      <c r="S2109" s="241"/>
      <c r="T2109" s="242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43" t="s">
        <v>163</v>
      </c>
      <c r="AU2109" s="243" t="s">
        <v>88</v>
      </c>
      <c r="AV2109" s="13" t="s">
        <v>88</v>
      </c>
      <c r="AW2109" s="13" t="s">
        <v>35</v>
      </c>
      <c r="AX2109" s="13" t="s">
        <v>78</v>
      </c>
      <c r="AY2109" s="243" t="s">
        <v>153</v>
      </c>
    </row>
    <row r="2110" s="13" customFormat="1">
      <c r="A2110" s="13"/>
      <c r="B2110" s="232"/>
      <c r="C2110" s="233"/>
      <c r="D2110" s="234" t="s">
        <v>163</v>
      </c>
      <c r="E2110" s="235" t="s">
        <v>1</v>
      </c>
      <c r="F2110" s="236" t="s">
        <v>1326</v>
      </c>
      <c r="G2110" s="233"/>
      <c r="H2110" s="237">
        <v>2.8500000000000001</v>
      </c>
      <c r="I2110" s="238"/>
      <c r="J2110" s="233"/>
      <c r="K2110" s="233"/>
      <c r="L2110" s="239"/>
      <c r="M2110" s="240"/>
      <c r="N2110" s="241"/>
      <c r="O2110" s="241"/>
      <c r="P2110" s="241"/>
      <c r="Q2110" s="241"/>
      <c r="R2110" s="241"/>
      <c r="S2110" s="241"/>
      <c r="T2110" s="242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3" t="s">
        <v>163</v>
      </c>
      <c r="AU2110" s="243" t="s">
        <v>88</v>
      </c>
      <c r="AV2110" s="13" t="s">
        <v>88</v>
      </c>
      <c r="AW2110" s="13" t="s">
        <v>35</v>
      </c>
      <c r="AX2110" s="13" t="s">
        <v>78</v>
      </c>
      <c r="AY2110" s="243" t="s">
        <v>153</v>
      </c>
    </row>
    <row r="2111" s="13" customFormat="1">
      <c r="A2111" s="13"/>
      <c r="B2111" s="232"/>
      <c r="C2111" s="233"/>
      <c r="D2111" s="234" t="s">
        <v>163</v>
      </c>
      <c r="E2111" s="235" t="s">
        <v>1</v>
      </c>
      <c r="F2111" s="236" t="s">
        <v>1442</v>
      </c>
      <c r="G2111" s="233"/>
      <c r="H2111" s="237">
        <v>3.9700000000000002</v>
      </c>
      <c r="I2111" s="238"/>
      <c r="J2111" s="233"/>
      <c r="K2111" s="233"/>
      <c r="L2111" s="239"/>
      <c r="M2111" s="240"/>
      <c r="N2111" s="241"/>
      <c r="O2111" s="241"/>
      <c r="P2111" s="241"/>
      <c r="Q2111" s="241"/>
      <c r="R2111" s="241"/>
      <c r="S2111" s="241"/>
      <c r="T2111" s="242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43" t="s">
        <v>163</v>
      </c>
      <c r="AU2111" s="243" t="s">
        <v>88</v>
      </c>
      <c r="AV2111" s="13" t="s">
        <v>88</v>
      </c>
      <c r="AW2111" s="13" t="s">
        <v>35</v>
      </c>
      <c r="AX2111" s="13" t="s">
        <v>78</v>
      </c>
      <c r="AY2111" s="243" t="s">
        <v>153</v>
      </c>
    </row>
    <row r="2112" s="14" customFormat="1">
      <c r="A2112" s="14"/>
      <c r="B2112" s="244"/>
      <c r="C2112" s="245"/>
      <c r="D2112" s="234" t="s">
        <v>163</v>
      </c>
      <c r="E2112" s="246" t="s">
        <v>1</v>
      </c>
      <c r="F2112" s="247" t="s">
        <v>167</v>
      </c>
      <c r="G2112" s="245"/>
      <c r="H2112" s="248">
        <v>22.149999999999999</v>
      </c>
      <c r="I2112" s="249"/>
      <c r="J2112" s="245"/>
      <c r="K2112" s="245"/>
      <c r="L2112" s="250"/>
      <c r="M2112" s="251"/>
      <c r="N2112" s="252"/>
      <c r="O2112" s="252"/>
      <c r="P2112" s="252"/>
      <c r="Q2112" s="252"/>
      <c r="R2112" s="252"/>
      <c r="S2112" s="252"/>
      <c r="T2112" s="253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54" t="s">
        <v>163</v>
      </c>
      <c r="AU2112" s="254" t="s">
        <v>88</v>
      </c>
      <c r="AV2112" s="14" t="s">
        <v>161</v>
      </c>
      <c r="AW2112" s="14" t="s">
        <v>35</v>
      </c>
      <c r="AX2112" s="14" t="s">
        <v>86</v>
      </c>
      <c r="AY2112" s="254" t="s">
        <v>153</v>
      </c>
    </row>
    <row r="2113" s="2" customFormat="1" ht="16.5" customHeight="1">
      <c r="A2113" s="39"/>
      <c r="B2113" s="40"/>
      <c r="C2113" s="219" t="s">
        <v>2822</v>
      </c>
      <c r="D2113" s="219" t="s">
        <v>156</v>
      </c>
      <c r="E2113" s="220" t="s">
        <v>2823</v>
      </c>
      <c r="F2113" s="221" t="s">
        <v>2824</v>
      </c>
      <c r="G2113" s="222" t="s">
        <v>196</v>
      </c>
      <c r="H2113" s="223">
        <v>293.58600000000001</v>
      </c>
      <c r="I2113" s="224"/>
      <c r="J2113" s="225">
        <f>ROUND(I2113*H2113,2)</f>
        <v>0</v>
      </c>
      <c r="K2113" s="221" t="s">
        <v>160</v>
      </c>
      <c r="L2113" s="45"/>
      <c r="M2113" s="226" t="s">
        <v>1</v>
      </c>
      <c r="N2113" s="227" t="s">
        <v>43</v>
      </c>
      <c r="O2113" s="92"/>
      <c r="P2113" s="228">
        <f>O2113*H2113</f>
        <v>0</v>
      </c>
      <c r="Q2113" s="228">
        <v>3.0000000000000001E-05</v>
      </c>
      <c r="R2113" s="228">
        <f>Q2113*H2113</f>
        <v>0.0088075800000000006</v>
      </c>
      <c r="S2113" s="228">
        <v>0</v>
      </c>
      <c r="T2113" s="229">
        <f>S2113*H2113</f>
        <v>0</v>
      </c>
      <c r="U2113" s="39"/>
      <c r="V2113" s="39"/>
      <c r="W2113" s="39"/>
      <c r="X2113" s="39"/>
      <c r="Y2113" s="39"/>
      <c r="Z2113" s="39"/>
      <c r="AA2113" s="39"/>
      <c r="AB2113" s="39"/>
      <c r="AC2113" s="39"/>
      <c r="AD2113" s="39"/>
      <c r="AE2113" s="39"/>
      <c r="AR2113" s="230" t="s">
        <v>240</v>
      </c>
      <c r="AT2113" s="230" t="s">
        <v>156</v>
      </c>
      <c r="AU2113" s="230" t="s">
        <v>88</v>
      </c>
      <c r="AY2113" s="18" t="s">
        <v>153</v>
      </c>
      <c r="BE2113" s="231">
        <f>IF(N2113="základní",J2113,0)</f>
        <v>0</v>
      </c>
      <c r="BF2113" s="231">
        <f>IF(N2113="snížená",J2113,0)</f>
        <v>0</v>
      </c>
      <c r="BG2113" s="231">
        <f>IF(N2113="zákl. přenesená",J2113,0)</f>
        <v>0</v>
      </c>
      <c r="BH2113" s="231">
        <f>IF(N2113="sníž. přenesená",J2113,0)</f>
        <v>0</v>
      </c>
      <c r="BI2113" s="231">
        <f>IF(N2113="nulová",J2113,0)</f>
        <v>0</v>
      </c>
      <c r="BJ2113" s="18" t="s">
        <v>86</v>
      </c>
      <c r="BK2113" s="231">
        <f>ROUND(I2113*H2113,2)</f>
        <v>0</v>
      </c>
      <c r="BL2113" s="18" t="s">
        <v>240</v>
      </c>
      <c r="BM2113" s="230" t="s">
        <v>2825</v>
      </c>
    </row>
    <row r="2114" s="13" customFormat="1">
      <c r="A2114" s="13"/>
      <c r="B2114" s="232"/>
      <c r="C2114" s="233"/>
      <c r="D2114" s="234" t="s">
        <v>163</v>
      </c>
      <c r="E2114" s="235" t="s">
        <v>1</v>
      </c>
      <c r="F2114" s="236" t="s">
        <v>2826</v>
      </c>
      <c r="G2114" s="233"/>
      <c r="H2114" s="237">
        <v>149.571</v>
      </c>
      <c r="I2114" s="238"/>
      <c r="J2114" s="233"/>
      <c r="K2114" s="233"/>
      <c r="L2114" s="239"/>
      <c r="M2114" s="240"/>
      <c r="N2114" s="241"/>
      <c r="O2114" s="241"/>
      <c r="P2114" s="241"/>
      <c r="Q2114" s="241"/>
      <c r="R2114" s="241"/>
      <c r="S2114" s="241"/>
      <c r="T2114" s="242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43" t="s">
        <v>163</v>
      </c>
      <c r="AU2114" s="243" t="s">
        <v>88</v>
      </c>
      <c r="AV2114" s="13" t="s">
        <v>88</v>
      </c>
      <c r="AW2114" s="13" t="s">
        <v>35</v>
      </c>
      <c r="AX2114" s="13" t="s">
        <v>78</v>
      </c>
      <c r="AY2114" s="243" t="s">
        <v>153</v>
      </c>
    </row>
    <row r="2115" s="16" customFormat="1">
      <c r="A2115" s="16"/>
      <c r="B2115" s="278"/>
      <c r="C2115" s="279"/>
      <c r="D2115" s="234" t="s">
        <v>163</v>
      </c>
      <c r="E2115" s="280" t="s">
        <v>1</v>
      </c>
      <c r="F2115" s="281" t="s">
        <v>606</v>
      </c>
      <c r="G2115" s="279"/>
      <c r="H2115" s="282">
        <v>149.571</v>
      </c>
      <c r="I2115" s="283"/>
      <c r="J2115" s="279"/>
      <c r="K2115" s="279"/>
      <c r="L2115" s="284"/>
      <c r="M2115" s="285"/>
      <c r="N2115" s="286"/>
      <c r="O2115" s="286"/>
      <c r="P2115" s="286"/>
      <c r="Q2115" s="286"/>
      <c r="R2115" s="286"/>
      <c r="S2115" s="286"/>
      <c r="T2115" s="287"/>
      <c r="U2115" s="16"/>
      <c r="V2115" s="16"/>
      <c r="W2115" s="16"/>
      <c r="X2115" s="16"/>
      <c r="Y2115" s="16"/>
      <c r="Z2115" s="16"/>
      <c r="AA2115" s="16"/>
      <c r="AB2115" s="16"/>
      <c r="AC2115" s="16"/>
      <c r="AD2115" s="16"/>
      <c r="AE2115" s="16"/>
      <c r="AT2115" s="288" t="s">
        <v>163</v>
      </c>
      <c r="AU2115" s="288" t="s">
        <v>88</v>
      </c>
      <c r="AV2115" s="16" t="s">
        <v>173</v>
      </c>
      <c r="AW2115" s="16" t="s">
        <v>35</v>
      </c>
      <c r="AX2115" s="16" t="s">
        <v>78</v>
      </c>
      <c r="AY2115" s="288" t="s">
        <v>153</v>
      </c>
    </row>
    <row r="2116" s="15" customFormat="1">
      <c r="A2116" s="15"/>
      <c r="B2116" s="258"/>
      <c r="C2116" s="259"/>
      <c r="D2116" s="234" t="s">
        <v>163</v>
      </c>
      <c r="E2116" s="260" t="s">
        <v>1</v>
      </c>
      <c r="F2116" s="261" t="s">
        <v>2827</v>
      </c>
      <c r="G2116" s="259"/>
      <c r="H2116" s="260" t="s">
        <v>1</v>
      </c>
      <c r="I2116" s="262"/>
      <c r="J2116" s="259"/>
      <c r="K2116" s="259"/>
      <c r="L2116" s="263"/>
      <c r="M2116" s="264"/>
      <c r="N2116" s="265"/>
      <c r="O2116" s="265"/>
      <c r="P2116" s="265"/>
      <c r="Q2116" s="265"/>
      <c r="R2116" s="265"/>
      <c r="S2116" s="265"/>
      <c r="T2116" s="266"/>
      <c r="U2116" s="15"/>
      <c r="V2116" s="15"/>
      <c r="W2116" s="15"/>
      <c r="X2116" s="15"/>
      <c r="Y2116" s="15"/>
      <c r="Z2116" s="15"/>
      <c r="AA2116" s="15"/>
      <c r="AB2116" s="15"/>
      <c r="AC2116" s="15"/>
      <c r="AD2116" s="15"/>
      <c r="AE2116" s="15"/>
      <c r="AT2116" s="267" t="s">
        <v>163</v>
      </c>
      <c r="AU2116" s="267" t="s">
        <v>88</v>
      </c>
      <c r="AV2116" s="15" t="s">
        <v>86</v>
      </c>
      <c r="AW2116" s="15" t="s">
        <v>35</v>
      </c>
      <c r="AX2116" s="15" t="s">
        <v>78</v>
      </c>
      <c r="AY2116" s="267" t="s">
        <v>153</v>
      </c>
    </row>
    <row r="2117" s="13" customFormat="1">
      <c r="A2117" s="13"/>
      <c r="B2117" s="232"/>
      <c r="C2117" s="233"/>
      <c r="D2117" s="234" t="s">
        <v>163</v>
      </c>
      <c r="E2117" s="235" t="s">
        <v>1</v>
      </c>
      <c r="F2117" s="236" t="s">
        <v>2751</v>
      </c>
      <c r="G2117" s="233"/>
      <c r="H2117" s="237">
        <v>11.060000000000001</v>
      </c>
      <c r="I2117" s="238"/>
      <c r="J2117" s="233"/>
      <c r="K2117" s="233"/>
      <c r="L2117" s="239"/>
      <c r="M2117" s="240"/>
      <c r="N2117" s="241"/>
      <c r="O2117" s="241"/>
      <c r="P2117" s="241"/>
      <c r="Q2117" s="241"/>
      <c r="R2117" s="241"/>
      <c r="S2117" s="241"/>
      <c r="T2117" s="242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43" t="s">
        <v>163</v>
      </c>
      <c r="AU2117" s="243" t="s">
        <v>88</v>
      </c>
      <c r="AV2117" s="13" t="s">
        <v>88</v>
      </c>
      <c r="AW2117" s="13" t="s">
        <v>35</v>
      </c>
      <c r="AX2117" s="13" t="s">
        <v>78</v>
      </c>
      <c r="AY2117" s="243" t="s">
        <v>153</v>
      </c>
    </row>
    <row r="2118" s="13" customFormat="1">
      <c r="A2118" s="13"/>
      <c r="B2118" s="232"/>
      <c r="C2118" s="233"/>
      <c r="D2118" s="234" t="s">
        <v>163</v>
      </c>
      <c r="E2118" s="235" t="s">
        <v>1</v>
      </c>
      <c r="F2118" s="236" t="s">
        <v>2752</v>
      </c>
      <c r="G2118" s="233"/>
      <c r="H2118" s="237">
        <v>33.149999999999999</v>
      </c>
      <c r="I2118" s="238"/>
      <c r="J2118" s="233"/>
      <c r="K2118" s="233"/>
      <c r="L2118" s="239"/>
      <c r="M2118" s="240"/>
      <c r="N2118" s="241"/>
      <c r="O2118" s="241"/>
      <c r="P2118" s="241"/>
      <c r="Q2118" s="241"/>
      <c r="R2118" s="241"/>
      <c r="S2118" s="241"/>
      <c r="T2118" s="242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43" t="s">
        <v>163</v>
      </c>
      <c r="AU2118" s="243" t="s">
        <v>88</v>
      </c>
      <c r="AV2118" s="13" t="s">
        <v>88</v>
      </c>
      <c r="AW2118" s="13" t="s">
        <v>35</v>
      </c>
      <c r="AX2118" s="13" t="s">
        <v>78</v>
      </c>
      <c r="AY2118" s="243" t="s">
        <v>153</v>
      </c>
    </row>
    <row r="2119" s="13" customFormat="1">
      <c r="A2119" s="13"/>
      <c r="B2119" s="232"/>
      <c r="C2119" s="233"/>
      <c r="D2119" s="234" t="s">
        <v>163</v>
      </c>
      <c r="E2119" s="235" t="s">
        <v>1</v>
      </c>
      <c r="F2119" s="236" t="s">
        <v>2828</v>
      </c>
      <c r="G2119" s="233"/>
      <c r="H2119" s="237">
        <v>12.720000000000001</v>
      </c>
      <c r="I2119" s="238"/>
      <c r="J2119" s="233"/>
      <c r="K2119" s="233"/>
      <c r="L2119" s="239"/>
      <c r="M2119" s="240"/>
      <c r="N2119" s="241"/>
      <c r="O2119" s="241"/>
      <c r="P2119" s="241"/>
      <c r="Q2119" s="241"/>
      <c r="R2119" s="241"/>
      <c r="S2119" s="241"/>
      <c r="T2119" s="242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43" t="s">
        <v>163</v>
      </c>
      <c r="AU2119" s="243" t="s">
        <v>88</v>
      </c>
      <c r="AV2119" s="13" t="s">
        <v>88</v>
      </c>
      <c r="AW2119" s="13" t="s">
        <v>35</v>
      </c>
      <c r="AX2119" s="13" t="s">
        <v>78</v>
      </c>
      <c r="AY2119" s="243" t="s">
        <v>153</v>
      </c>
    </row>
    <row r="2120" s="13" customFormat="1">
      <c r="A2120" s="13"/>
      <c r="B2120" s="232"/>
      <c r="C2120" s="233"/>
      <c r="D2120" s="234" t="s">
        <v>163</v>
      </c>
      <c r="E2120" s="235" t="s">
        <v>1</v>
      </c>
      <c r="F2120" s="236" t="s">
        <v>2755</v>
      </c>
      <c r="G2120" s="233"/>
      <c r="H2120" s="237">
        <v>6.5199999999999996</v>
      </c>
      <c r="I2120" s="238"/>
      <c r="J2120" s="233"/>
      <c r="K2120" s="233"/>
      <c r="L2120" s="239"/>
      <c r="M2120" s="240"/>
      <c r="N2120" s="241"/>
      <c r="O2120" s="241"/>
      <c r="P2120" s="241"/>
      <c r="Q2120" s="241"/>
      <c r="R2120" s="241"/>
      <c r="S2120" s="241"/>
      <c r="T2120" s="242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43" t="s">
        <v>163</v>
      </c>
      <c r="AU2120" s="243" t="s">
        <v>88</v>
      </c>
      <c r="AV2120" s="13" t="s">
        <v>88</v>
      </c>
      <c r="AW2120" s="13" t="s">
        <v>35</v>
      </c>
      <c r="AX2120" s="13" t="s">
        <v>78</v>
      </c>
      <c r="AY2120" s="243" t="s">
        <v>153</v>
      </c>
    </row>
    <row r="2121" s="13" customFormat="1">
      <c r="A2121" s="13"/>
      <c r="B2121" s="232"/>
      <c r="C2121" s="233"/>
      <c r="D2121" s="234" t="s">
        <v>163</v>
      </c>
      <c r="E2121" s="235" t="s">
        <v>1</v>
      </c>
      <c r="F2121" s="236" t="s">
        <v>2756</v>
      </c>
      <c r="G2121" s="233"/>
      <c r="H2121" s="237">
        <v>7.2599999999999998</v>
      </c>
      <c r="I2121" s="238"/>
      <c r="J2121" s="233"/>
      <c r="K2121" s="233"/>
      <c r="L2121" s="239"/>
      <c r="M2121" s="240"/>
      <c r="N2121" s="241"/>
      <c r="O2121" s="241"/>
      <c r="P2121" s="241"/>
      <c r="Q2121" s="241"/>
      <c r="R2121" s="241"/>
      <c r="S2121" s="241"/>
      <c r="T2121" s="242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43" t="s">
        <v>163</v>
      </c>
      <c r="AU2121" s="243" t="s">
        <v>88</v>
      </c>
      <c r="AV2121" s="13" t="s">
        <v>88</v>
      </c>
      <c r="AW2121" s="13" t="s">
        <v>35</v>
      </c>
      <c r="AX2121" s="13" t="s">
        <v>78</v>
      </c>
      <c r="AY2121" s="243" t="s">
        <v>153</v>
      </c>
    </row>
    <row r="2122" s="13" customFormat="1">
      <c r="A2122" s="13"/>
      <c r="B2122" s="232"/>
      <c r="C2122" s="233"/>
      <c r="D2122" s="234" t="s">
        <v>163</v>
      </c>
      <c r="E2122" s="235" t="s">
        <v>1</v>
      </c>
      <c r="F2122" s="236" t="s">
        <v>2757</v>
      </c>
      <c r="G2122" s="233"/>
      <c r="H2122" s="237">
        <v>5.5800000000000001</v>
      </c>
      <c r="I2122" s="238"/>
      <c r="J2122" s="233"/>
      <c r="K2122" s="233"/>
      <c r="L2122" s="239"/>
      <c r="M2122" s="240"/>
      <c r="N2122" s="241"/>
      <c r="O2122" s="241"/>
      <c r="P2122" s="241"/>
      <c r="Q2122" s="241"/>
      <c r="R2122" s="241"/>
      <c r="S2122" s="241"/>
      <c r="T2122" s="242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43" t="s">
        <v>163</v>
      </c>
      <c r="AU2122" s="243" t="s">
        <v>88</v>
      </c>
      <c r="AV2122" s="13" t="s">
        <v>88</v>
      </c>
      <c r="AW2122" s="13" t="s">
        <v>35</v>
      </c>
      <c r="AX2122" s="13" t="s">
        <v>78</v>
      </c>
      <c r="AY2122" s="243" t="s">
        <v>153</v>
      </c>
    </row>
    <row r="2123" s="13" customFormat="1">
      <c r="A2123" s="13"/>
      <c r="B2123" s="232"/>
      <c r="C2123" s="233"/>
      <c r="D2123" s="234" t="s">
        <v>163</v>
      </c>
      <c r="E2123" s="235" t="s">
        <v>1</v>
      </c>
      <c r="F2123" s="236" t="s">
        <v>2829</v>
      </c>
      <c r="G2123" s="233"/>
      <c r="H2123" s="237">
        <v>1</v>
      </c>
      <c r="I2123" s="238"/>
      <c r="J2123" s="233"/>
      <c r="K2123" s="233"/>
      <c r="L2123" s="239"/>
      <c r="M2123" s="240"/>
      <c r="N2123" s="241"/>
      <c r="O2123" s="241"/>
      <c r="P2123" s="241"/>
      <c r="Q2123" s="241"/>
      <c r="R2123" s="241"/>
      <c r="S2123" s="241"/>
      <c r="T2123" s="242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43" t="s">
        <v>163</v>
      </c>
      <c r="AU2123" s="243" t="s">
        <v>88</v>
      </c>
      <c r="AV2123" s="13" t="s">
        <v>88</v>
      </c>
      <c r="AW2123" s="13" t="s">
        <v>35</v>
      </c>
      <c r="AX2123" s="13" t="s">
        <v>78</v>
      </c>
      <c r="AY2123" s="243" t="s">
        <v>153</v>
      </c>
    </row>
    <row r="2124" s="13" customFormat="1">
      <c r="A2124" s="13"/>
      <c r="B2124" s="232"/>
      <c r="C2124" s="233"/>
      <c r="D2124" s="234" t="s">
        <v>163</v>
      </c>
      <c r="E2124" s="235" t="s">
        <v>1</v>
      </c>
      <c r="F2124" s="236" t="s">
        <v>2830</v>
      </c>
      <c r="G2124" s="233"/>
      <c r="H2124" s="237">
        <v>33.340000000000003</v>
      </c>
      <c r="I2124" s="238"/>
      <c r="J2124" s="233"/>
      <c r="K2124" s="233"/>
      <c r="L2124" s="239"/>
      <c r="M2124" s="240"/>
      <c r="N2124" s="241"/>
      <c r="O2124" s="241"/>
      <c r="P2124" s="241"/>
      <c r="Q2124" s="241"/>
      <c r="R2124" s="241"/>
      <c r="S2124" s="241"/>
      <c r="T2124" s="242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3" t="s">
        <v>163</v>
      </c>
      <c r="AU2124" s="243" t="s">
        <v>88</v>
      </c>
      <c r="AV2124" s="13" t="s">
        <v>88</v>
      </c>
      <c r="AW2124" s="13" t="s">
        <v>35</v>
      </c>
      <c r="AX2124" s="13" t="s">
        <v>78</v>
      </c>
      <c r="AY2124" s="243" t="s">
        <v>153</v>
      </c>
    </row>
    <row r="2125" s="13" customFormat="1">
      <c r="A2125" s="13"/>
      <c r="B2125" s="232"/>
      <c r="C2125" s="233"/>
      <c r="D2125" s="234" t="s">
        <v>163</v>
      </c>
      <c r="E2125" s="235" t="s">
        <v>1</v>
      </c>
      <c r="F2125" s="236" t="s">
        <v>2831</v>
      </c>
      <c r="G2125" s="233"/>
      <c r="H2125" s="237">
        <v>12.720000000000001</v>
      </c>
      <c r="I2125" s="238"/>
      <c r="J2125" s="233"/>
      <c r="K2125" s="233"/>
      <c r="L2125" s="239"/>
      <c r="M2125" s="240"/>
      <c r="N2125" s="241"/>
      <c r="O2125" s="241"/>
      <c r="P2125" s="241"/>
      <c r="Q2125" s="241"/>
      <c r="R2125" s="241"/>
      <c r="S2125" s="241"/>
      <c r="T2125" s="242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43" t="s">
        <v>163</v>
      </c>
      <c r="AU2125" s="243" t="s">
        <v>88</v>
      </c>
      <c r="AV2125" s="13" t="s">
        <v>88</v>
      </c>
      <c r="AW2125" s="13" t="s">
        <v>35</v>
      </c>
      <c r="AX2125" s="13" t="s">
        <v>78</v>
      </c>
      <c r="AY2125" s="243" t="s">
        <v>153</v>
      </c>
    </row>
    <row r="2126" s="13" customFormat="1">
      <c r="A2126" s="13"/>
      <c r="B2126" s="232"/>
      <c r="C2126" s="233"/>
      <c r="D2126" s="234" t="s">
        <v>163</v>
      </c>
      <c r="E2126" s="235" t="s">
        <v>1</v>
      </c>
      <c r="F2126" s="236" t="s">
        <v>2760</v>
      </c>
      <c r="G2126" s="233"/>
      <c r="H2126" s="237">
        <v>14.525</v>
      </c>
      <c r="I2126" s="238"/>
      <c r="J2126" s="233"/>
      <c r="K2126" s="233"/>
      <c r="L2126" s="239"/>
      <c r="M2126" s="240"/>
      <c r="N2126" s="241"/>
      <c r="O2126" s="241"/>
      <c r="P2126" s="241"/>
      <c r="Q2126" s="241"/>
      <c r="R2126" s="241"/>
      <c r="S2126" s="241"/>
      <c r="T2126" s="242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43" t="s">
        <v>163</v>
      </c>
      <c r="AU2126" s="243" t="s">
        <v>88</v>
      </c>
      <c r="AV2126" s="13" t="s">
        <v>88</v>
      </c>
      <c r="AW2126" s="13" t="s">
        <v>35</v>
      </c>
      <c r="AX2126" s="13" t="s">
        <v>78</v>
      </c>
      <c r="AY2126" s="243" t="s">
        <v>153</v>
      </c>
    </row>
    <row r="2127" s="13" customFormat="1">
      <c r="A2127" s="13"/>
      <c r="B2127" s="232"/>
      <c r="C2127" s="233"/>
      <c r="D2127" s="234" t="s">
        <v>163</v>
      </c>
      <c r="E2127" s="235" t="s">
        <v>1</v>
      </c>
      <c r="F2127" s="236" t="s">
        <v>2761</v>
      </c>
      <c r="G2127" s="233"/>
      <c r="H2127" s="237">
        <v>6.1399999999999997</v>
      </c>
      <c r="I2127" s="238"/>
      <c r="J2127" s="233"/>
      <c r="K2127" s="233"/>
      <c r="L2127" s="239"/>
      <c r="M2127" s="240"/>
      <c r="N2127" s="241"/>
      <c r="O2127" s="241"/>
      <c r="P2127" s="241"/>
      <c r="Q2127" s="241"/>
      <c r="R2127" s="241"/>
      <c r="S2127" s="241"/>
      <c r="T2127" s="242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3" t="s">
        <v>163</v>
      </c>
      <c r="AU2127" s="243" t="s">
        <v>88</v>
      </c>
      <c r="AV2127" s="13" t="s">
        <v>88</v>
      </c>
      <c r="AW2127" s="13" t="s">
        <v>35</v>
      </c>
      <c r="AX2127" s="13" t="s">
        <v>78</v>
      </c>
      <c r="AY2127" s="243" t="s">
        <v>153</v>
      </c>
    </row>
    <row r="2128" s="16" customFormat="1">
      <c r="A2128" s="16"/>
      <c r="B2128" s="278"/>
      <c r="C2128" s="279"/>
      <c r="D2128" s="234" t="s">
        <v>163</v>
      </c>
      <c r="E2128" s="280" t="s">
        <v>1</v>
      </c>
      <c r="F2128" s="281" t="s">
        <v>606</v>
      </c>
      <c r="G2128" s="279"/>
      <c r="H2128" s="282">
        <v>144.01499999999999</v>
      </c>
      <c r="I2128" s="283"/>
      <c r="J2128" s="279"/>
      <c r="K2128" s="279"/>
      <c r="L2128" s="284"/>
      <c r="M2128" s="285"/>
      <c r="N2128" s="286"/>
      <c r="O2128" s="286"/>
      <c r="P2128" s="286"/>
      <c r="Q2128" s="286"/>
      <c r="R2128" s="286"/>
      <c r="S2128" s="286"/>
      <c r="T2128" s="287"/>
      <c r="U2128" s="16"/>
      <c r="V2128" s="16"/>
      <c r="W2128" s="16"/>
      <c r="X2128" s="16"/>
      <c r="Y2128" s="16"/>
      <c r="Z2128" s="16"/>
      <c r="AA2128" s="16"/>
      <c r="AB2128" s="16"/>
      <c r="AC2128" s="16"/>
      <c r="AD2128" s="16"/>
      <c r="AE2128" s="16"/>
      <c r="AT2128" s="288" t="s">
        <v>163</v>
      </c>
      <c r="AU2128" s="288" t="s">
        <v>88</v>
      </c>
      <c r="AV2128" s="16" t="s">
        <v>173</v>
      </c>
      <c r="AW2128" s="16" t="s">
        <v>35</v>
      </c>
      <c r="AX2128" s="16" t="s">
        <v>78</v>
      </c>
      <c r="AY2128" s="288" t="s">
        <v>153</v>
      </c>
    </row>
    <row r="2129" s="14" customFormat="1">
      <c r="A2129" s="14"/>
      <c r="B2129" s="244"/>
      <c r="C2129" s="245"/>
      <c r="D2129" s="234" t="s">
        <v>163</v>
      </c>
      <c r="E2129" s="246" t="s">
        <v>1</v>
      </c>
      <c r="F2129" s="247" t="s">
        <v>167</v>
      </c>
      <c r="G2129" s="245"/>
      <c r="H2129" s="248">
        <v>293.58600000000001</v>
      </c>
      <c r="I2129" s="249"/>
      <c r="J2129" s="245"/>
      <c r="K2129" s="245"/>
      <c r="L2129" s="250"/>
      <c r="M2129" s="251"/>
      <c r="N2129" s="252"/>
      <c r="O2129" s="252"/>
      <c r="P2129" s="252"/>
      <c r="Q2129" s="252"/>
      <c r="R2129" s="252"/>
      <c r="S2129" s="252"/>
      <c r="T2129" s="253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54" t="s">
        <v>163</v>
      </c>
      <c r="AU2129" s="254" t="s">
        <v>88</v>
      </c>
      <c r="AV2129" s="14" t="s">
        <v>161</v>
      </c>
      <c r="AW2129" s="14" t="s">
        <v>35</v>
      </c>
      <c r="AX2129" s="14" t="s">
        <v>86</v>
      </c>
      <c r="AY2129" s="254" t="s">
        <v>153</v>
      </c>
    </row>
    <row r="2130" s="2" customFormat="1" ht="16.5" customHeight="1">
      <c r="A2130" s="39"/>
      <c r="B2130" s="40"/>
      <c r="C2130" s="219" t="s">
        <v>2832</v>
      </c>
      <c r="D2130" s="219" t="s">
        <v>156</v>
      </c>
      <c r="E2130" s="220" t="s">
        <v>2833</v>
      </c>
      <c r="F2130" s="221" t="s">
        <v>2834</v>
      </c>
      <c r="G2130" s="222" t="s">
        <v>196</v>
      </c>
      <c r="H2130" s="223">
        <v>149.571</v>
      </c>
      <c r="I2130" s="224"/>
      <c r="J2130" s="225">
        <f>ROUND(I2130*H2130,2)</f>
        <v>0</v>
      </c>
      <c r="K2130" s="221" t="s">
        <v>160</v>
      </c>
      <c r="L2130" s="45"/>
      <c r="M2130" s="226" t="s">
        <v>1</v>
      </c>
      <c r="N2130" s="227" t="s">
        <v>43</v>
      </c>
      <c r="O2130" s="92"/>
      <c r="P2130" s="228">
        <f>O2130*H2130</f>
        <v>0</v>
      </c>
      <c r="Q2130" s="228">
        <v>0.00012</v>
      </c>
      <c r="R2130" s="228">
        <f>Q2130*H2130</f>
        <v>0.017948519999999999</v>
      </c>
      <c r="S2130" s="228">
        <v>0</v>
      </c>
      <c r="T2130" s="229">
        <f>S2130*H2130</f>
        <v>0</v>
      </c>
      <c r="U2130" s="39"/>
      <c r="V2130" s="39"/>
      <c r="W2130" s="39"/>
      <c r="X2130" s="39"/>
      <c r="Y2130" s="39"/>
      <c r="Z2130" s="39"/>
      <c r="AA2130" s="39"/>
      <c r="AB2130" s="39"/>
      <c r="AC2130" s="39"/>
      <c r="AD2130" s="39"/>
      <c r="AE2130" s="39"/>
      <c r="AR2130" s="230" t="s">
        <v>240</v>
      </c>
      <c r="AT2130" s="230" t="s">
        <v>156</v>
      </c>
      <c r="AU2130" s="230" t="s">
        <v>88</v>
      </c>
      <c r="AY2130" s="18" t="s">
        <v>153</v>
      </c>
      <c r="BE2130" s="231">
        <f>IF(N2130="základní",J2130,0)</f>
        <v>0</v>
      </c>
      <c r="BF2130" s="231">
        <f>IF(N2130="snížená",J2130,0)</f>
        <v>0</v>
      </c>
      <c r="BG2130" s="231">
        <f>IF(N2130="zákl. přenesená",J2130,0)</f>
        <v>0</v>
      </c>
      <c r="BH2130" s="231">
        <f>IF(N2130="sníž. přenesená",J2130,0)</f>
        <v>0</v>
      </c>
      <c r="BI2130" s="231">
        <f>IF(N2130="nulová",J2130,0)</f>
        <v>0</v>
      </c>
      <c r="BJ2130" s="18" t="s">
        <v>86</v>
      </c>
      <c r="BK2130" s="231">
        <f>ROUND(I2130*H2130,2)</f>
        <v>0</v>
      </c>
      <c r="BL2130" s="18" t="s">
        <v>240</v>
      </c>
      <c r="BM2130" s="230" t="s">
        <v>2835</v>
      </c>
    </row>
    <row r="2131" s="13" customFormat="1">
      <c r="A2131" s="13"/>
      <c r="B2131" s="232"/>
      <c r="C2131" s="233"/>
      <c r="D2131" s="234" t="s">
        <v>163</v>
      </c>
      <c r="E2131" s="235" t="s">
        <v>1</v>
      </c>
      <c r="F2131" s="236" t="s">
        <v>2836</v>
      </c>
      <c r="G2131" s="233"/>
      <c r="H2131" s="237">
        <v>149.571</v>
      </c>
      <c r="I2131" s="238"/>
      <c r="J2131" s="233"/>
      <c r="K2131" s="233"/>
      <c r="L2131" s="239"/>
      <c r="M2131" s="240"/>
      <c r="N2131" s="241"/>
      <c r="O2131" s="241"/>
      <c r="P2131" s="241"/>
      <c r="Q2131" s="241"/>
      <c r="R2131" s="241"/>
      <c r="S2131" s="241"/>
      <c r="T2131" s="242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43" t="s">
        <v>163</v>
      </c>
      <c r="AU2131" s="243" t="s">
        <v>88</v>
      </c>
      <c r="AV2131" s="13" t="s">
        <v>88</v>
      </c>
      <c r="AW2131" s="13" t="s">
        <v>35</v>
      </c>
      <c r="AX2131" s="13" t="s">
        <v>86</v>
      </c>
      <c r="AY2131" s="243" t="s">
        <v>153</v>
      </c>
    </row>
    <row r="2132" s="2" customFormat="1" ht="24.15" customHeight="1">
      <c r="A2132" s="39"/>
      <c r="B2132" s="40"/>
      <c r="C2132" s="219" t="s">
        <v>2837</v>
      </c>
      <c r="D2132" s="219" t="s">
        <v>156</v>
      </c>
      <c r="E2132" s="220" t="s">
        <v>2838</v>
      </c>
      <c r="F2132" s="221" t="s">
        <v>2839</v>
      </c>
      <c r="G2132" s="222" t="s">
        <v>196</v>
      </c>
      <c r="H2132" s="223">
        <v>2.7000000000000002</v>
      </c>
      <c r="I2132" s="224"/>
      <c r="J2132" s="225">
        <f>ROUND(I2132*H2132,2)</f>
        <v>0</v>
      </c>
      <c r="K2132" s="221" t="s">
        <v>160</v>
      </c>
      <c r="L2132" s="45"/>
      <c r="M2132" s="226" t="s">
        <v>1</v>
      </c>
      <c r="N2132" s="227" t="s">
        <v>43</v>
      </c>
      <c r="O2132" s="92"/>
      <c r="P2132" s="228">
        <f>O2132*H2132</f>
        <v>0</v>
      </c>
      <c r="Q2132" s="228">
        <v>0</v>
      </c>
      <c r="R2132" s="228">
        <f>Q2132*H2132</f>
        <v>0</v>
      </c>
      <c r="S2132" s="228">
        <v>0</v>
      </c>
      <c r="T2132" s="229">
        <f>S2132*H2132</f>
        <v>0</v>
      </c>
      <c r="U2132" s="39"/>
      <c r="V2132" s="39"/>
      <c r="W2132" s="39"/>
      <c r="X2132" s="39"/>
      <c r="Y2132" s="39"/>
      <c r="Z2132" s="39"/>
      <c r="AA2132" s="39"/>
      <c r="AB2132" s="39"/>
      <c r="AC2132" s="39"/>
      <c r="AD2132" s="39"/>
      <c r="AE2132" s="39"/>
      <c r="AR2132" s="230" t="s">
        <v>240</v>
      </c>
      <c r="AT2132" s="230" t="s">
        <v>156</v>
      </c>
      <c r="AU2132" s="230" t="s">
        <v>88</v>
      </c>
      <c r="AY2132" s="18" t="s">
        <v>153</v>
      </c>
      <c r="BE2132" s="231">
        <f>IF(N2132="základní",J2132,0)</f>
        <v>0</v>
      </c>
      <c r="BF2132" s="231">
        <f>IF(N2132="snížená",J2132,0)</f>
        <v>0</v>
      </c>
      <c r="BG2132" s="231">
        <f>IF(N2132="zákl. přenesená",J2132,0)</f>
        <v>0</v>
      </c>
      <c r="BH2132" s="231">
        <f>IF(N2132="sníž. přenesená",J2132,0)</f>
        <v>0</v>
      </c>
      <c r="BI2132" s="231">
        <f>IF(N2132="nulová",J2132,0)</f>
        <v>0</v>
      </c>
      <c r="BJ2132" s="18" t="s">
        <v>86</v>
      </c>
      <c r="BK2132" s="231">
        <f>ROUND(I2132*H2132,2)</f>
        <v>0</v>
      </c>
      <c r="BL2132" s="18" t="s">
        <v>240</v>
      </c>
      <c r="BM2132" s="230" t="s">
        <v>2840</v>
      </c>
    </row>
    <row r="2133" s="13" customFormat="1">
      <c r="A2133" s="13"/>
      <c r="B2133" s="232"/>
      <c r="C2133" s="233"/>
      <c r="D2133" s="234" t="s">
        <v>163</v>
      </c>
      <c r="E2133" s="235" t="s">
        <v>1</v>
      </c>
      <c r="F2133" s="236" t="s">
        <v>2841</v>
      </c>
      <c r="G2133" s="233"/>
      <c r="H2133" s="237">
        <v>1.8</v>
      </c>
      <c r="I2133" s="238"/>
      <c r="J2133" s="233"/>
      <c r="K2133" s="233"/>
      <c r="L2133" s="239"/>
      <c r="M2133" s="240"/>
      <c r="N2133" s="241"/>
      <c r="O2133" s="241"/>
      <c r="P2133" s="241"/>
      <c r="Q2133" s="241"/>
      <c r="R2133" s="241"/>
      <c r="S2133" s="241"/>
      <c r="T2133" s="242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43" t="s">
        <v>163</v>
      </c>
      <c r="AU2133" s="243" t="s">
        <v>88</v>
      </c>
      <c r="AV2133" s="13" t="s">
        <v>88</v>
      </c>
      <c r="AW2133" s="13" t="s">
        <v>35</v>
      </c>
      <c r="AX2133" s="13" t="s">
        <v>78</v>
      </c>
      <c r="AY2133" s="243" t="s">
        <v>153</v>
      </c>
    </row>
    <row r="2134" s="13" customFormat="1">
      <c r="A2134" s="13"/>
      <c r="B2134" s="232"/>
      <c r="C2134" s="233"/>
      <c r="D2134" s="234" t="s">
        <v>163</v>
      </c>
      <c r="E2134" s="235" t="s">
        <v>1</v>
      </c>
      <c r="F2134" s="236" t="s">
        <v>2842</v>
      </c>
      <c r="G2134" s="233"/>
      <c r="H2134" s="237">
        <v>0.90000000000000002</v>
      </c>
      <c r="I2134" s="238"/>
      <c r="J2134" s="233"/>
      <c r="K2134" s="233"/>
      <c r="L2134" s="239"/>
      <c r="M2134" s="240"/>
      <c r="N2134" s="241"/>
      <c r="O2134" s="241"/>
      <c r="P2134" s="241"/>
      <c r="Q2134" s="241"/>
      <c r="R2134" s="241"/>
      <c r="S2134" s="241"/>
      <c r="T2134" s="242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43" t="s">
        <v>163</v>
      </c>
      <c r="AU2134" s="243" t="s">
        <v>88</v>
      </c>
      <c r="AV2134" s="13" t="s">
        <v>88</v>
      </c>
      <c r="AW2134" s="13" t="s">
        <v>35</v>
      </c>
      <c r="AX2134" s="13" t="s">
        <v>78</v>
      </c>
      <c r="AY2134" s="243" t="s">
        <v>153</v>
      </c>
    </row>
    <row r="2135" s="14" customFormat="1">
      <c r="A2135" s="14"/>
      <c r="B2135" s="244"/>
      <c r="C2135" s="245"/>
      <c r="D2135" s="234" t="s">
        <v>163</v>
      </c>
      <c r="E2135" s="246" t="s">
        <v>1</v>
      </c>
      <c r="F2135" s="247" t="s">
        <v>167</v>
      </c>
      <c r="G2135" s="245"/>
      <c r="H2135" s="248">
        <v>2.7000000000000002</v>
      </c>
      <c r="I2135" s="249"/>
      <c r="J2135" s="245"/>
      <c r="K2135" s="245"/>
      <c r="L2135" s="250"/>
      <c r="M2135" s="251"/>
      <c r="N2135" s="252"/>
      <c r="O2135" s="252"/>
      <c r="P2135" s="252"/>
      <c r="Q2135" s="252"/>
      <c r="R2135" s="252"/>
      <c r="S2135" s="252"/>
      <c r="T2135" s="253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4" t="s">
        <v>163</v>
      </c>
      <c r="AU2135" s="254" t="s">
        <v>88</v>
      </c>
      <c r="AV2135" s="14" t="s">
        <v>161</v>
      </c>
      <c r="AW2135" s="14" t="s">
        <v>35</v>
      </c>
      <c r="AX2135" s="14" t="s">
        <v>86</v>
      </c>
      <c r="AY2135" s="254" t="s">
        <v>153</v>
      </c>
    </row>
    <row r="2136" s="2" customFormat="1" ht="21.75" customHeight="1">
      <c r="A2136" s="39"/>
      <c r="B2136" s="40"/>
      <c r="C2136" s="268" t="s">
        <v>2843</v>
      </c>
      <c r="D2136" s="268" t="s">
        <v>509</v>
      </c>
      <c r="E2136" s="269" t="s">
        <v>2844</v>
      </c>
      <c r="F2136" s="270" t="s">
        <v>2845</v>
      </c>
      <c r="G2136" s="271" t="s">
        <v>196</v>
      </c>
      <c r="H2136" s="272">
        <v>2.9700000000000002</v>
      </c>
      <c r="I2136" s="273"/>
      <c r="J2136" s="274">
        <f>ROUND(I2136*H2136,2)</f>
        <v>0</v>
      </c>
      <c r="K2136" s="270" t="s">
        <v>160</v>
      </c>
      <c r="L2136" s="275"/>
      <c r="M2136" s="276" t="s">
        <v>1</v>
      </c>
      <c r="N2136" s="277" t="s">
        <v>43</v>
      </c>
      <c r="O2136" s="92"/>
      <c r="P2136" s="228">
        <f>O2136*H2136</f>
        <v>0</v>
      </c>
      <c r="Q2136" s="228">
        <v>0.00012999999999999999</v>
      </c>
      <c r="R2136" s="228">
        <f>Q2136*H2136</f>
        <v>0.00038610000000000001</v>
      </c>
      <c r="S2136" s="228">
        <v>0</v>
      </c>
      <c r="T2136" s="229">
        <f>S2136*H2136</f>
        <v>0</v>
      </c>
      <c r="U2136" s="39"/>
      <c r="V2136" s="39"/>
      <c r="W2136" s="39"/>
      <c r="X2136" s="39"/>
      <c r="Y2136" s="39"/>
      <c r="Z2136" s="39"/>
      <c r="AA2136" s="39"/>
      <c r="AB2136" s="39"/>
      <c r="AC2136" s="39"/>
      <c r="AD2136" s="39"/>
      <c r="AE2136" s="39"/>
      <c r="AR2136" s="230" t="s">
        <v>332</v>
      </c>
      <c r="AT2136" s="230" t="s">
        <v>509</v>
      </c>
      <c r="AU2136" s="230" t="s">
        <v>88</v>
      </c>
      <c r="AY2136" s="18" t="s">
        <v>153</v>
      </c>
      <c r="BE2136" s="231">
        <f>IF(N2136="základní",J2136,0)</f>
        <v>0</v>
      </c>
      <c r="BF2136" s="231">
        <f>IF(N2136="snížená",J2136,0)</f>
        <v>0</v>
      </c>
      <c r="BG2136" s="231">
        <f>IF(N2136="zákl. přenesená",J2136,0)</f>
        <v>0</v>
      </c>
      <c r="BH2136" s="231">
        <f>IF(N2136="sníž. přenesená",J2136,0)</f>
        <v>0</v>
      </c>
      <c r="BI2136" s="231">
        <f>IF(N2136="nulová",J2136,0)</f>
        <v>0</v>
      </c>
      <c r="BJ2136" s="18" t="s">
        <v>86</v>
      </c>
      <c r="BK2136" s="231">
        <f>ROUND(I2136*H2136,2)</f>
        <v>0</v>
      </c>
      <c r="BL2136" s="18" t="s">
        <v>240</v>
      </c>
      <c r="BM2136" s="230" t="s">
        <v>2846</v>
      </c>
    </row>
    <row r="2137" s="13" customFormat="1">
      <c r="A2137" s="13"/>
      <c r="B2137" s="232"/>
      <c r="C2137" s="233"/>
      <c r="D2137" s="234" t="s">
        <v>163</v>
      </c>
      <c r="E2137" s="233"/>
      <c r="F2137" s="236" t="s">
        <v>2847</v>
      </c>
      <c r="G2137" s="233"/>
      <c r="H2137" s="237">
        <v>2.9700000000000002</v>
      </c>
      <c r="I2137" s="238"/>
      <c r="J2137" s="233"/>
      <c r="K2137" s="233"/>
      <c r="L2137" s="239"/>
      <c r="M2137" s="240"/>
      <c r="N2137" s="241"/>
      <c r="O2137" s="241"/>
      <c r="P2137" s="241"/>
      <c r="Q2137" s="241"/>
      <c r="R2137" s="241"/>
      <c r="S2137" s="241"/>
      <c r="T2137" s="242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43" t="s">
        <v>163</v>
      </c>
      <c r="AU2137" s="243" t="s">
        <v>88</v>
      </c>
      <c r="AV2137" s="13" t="s">
        <v>88</v>
      </c>
      <c r="AW2137" s="13" t="s">
        <v>4</v>
      </c>
      <c r="AX2137" s="13" t="s">
        <v>86</v>
      </c>
      <c r="AY2137" s="243" t="s">
        <v>153</v>
      </c>
    </row>
    <row r="2138" s="2" customFormat="1" ht="24.15" customHeight="1">
      <c r="A2138" s="39"/>
      <c r="B2138" s="40"/>
      <c r="C2138" s="219" t="s">
        <v>2848</v>
      </c>
      <c r="D2138" s="219" t="s">
        <v>156</v>
      </c>
      <c r="E2138" s="220" t="s">
        <v>2849</v>
      </c>
      <c r="F2138" s="221" t="s">
        <v>2850</v>
      </c>
      <c r="G2138" s="222" t="s">
        <v>170</v>
      </c>
      <c r="H2138" s="223">
        <v>278.20499999999998</v>
      </c>
      <c r="I2138" s="224"/>
      <c r="J2138" s="225">
        <f>ROUND(I2138*H2138,2)</f>
        <v>0</v>
      </c>
      <c r="K2138" s="221" t="s">
        <v>160</v>
      </c>
      <c r="L2138" s="45"/>
      <c r="M2138" s="226" t="s">
        <v>1</v>
      </c>
      <c r="N2138" s="227" t="s">
        <v>43</v>
      </c>
      <c r="O2138" s="92"/>
      <c r="P2138" s="228">
        <f>O2138*H2138</f>
        <v>0</v>
      </c>
      <c r="Q2138" s="228">
        <v>5.0000000000000002E-05</v>
      </c>
      <c r="R2138" s="228">
        <f>Q2138*H2138</f>
        <v>0.013910249999999999</v>
      </c>
      <c r="S2138" s="228">
        <v>0</v>
      </c>
      <c r="T2138" s="229">
        <f>S2138*H2138</f>
        <v>0</v>
      </c>
      <c r="U2138" s="39"/>
      <c r="V2138" s="39"/>
      <c r="W2138" s="39"/>
      <c r="X2138" s="39"/>
      <c r="Y2138" s="39"/>
      <c r="Z2138" s="39"/>
      <c r="AA2138" s="39"/>
      <c r="AB2138" s="39"/>
      <c r="AC2138" s="39"/>
      <c r="AD2138" s="39"/>
      <c r="AE2138" s="39"/>
      <c r="AR2138" s="230" t="s">
        <v>240</v>
      </c>
      <c r="AT2138" s="230" t="s">
        <v>156</v>
      </c>
      <c r="AU2138" s="230" t="s">
        <v>88</v>
      </c>
      <c r="AY2138" s="18" t="s">
        <v>153</v>
      </c>
      <c r="BE2138" s="231">
        <f>IF(N2138="základní",J2138,0)</f>
        <v>0</v>
      </c>
      <c r="BF2138" s="231">
        <f>IF(N2138="snížená",J2138,0)</f>
        <v>0</v>
      </c>
      <c r="BG2138" s="231">
        <f>IF(N2138="zákl. přenesená",J2138,0)</f>
        <v>0</v>
      </c>
      <c r="BH2138" s="231">
        <f>IF(N2138="sníž. přenesená",J2138,0)</f>
        <v>0</v>
      </c>
      <c r="BI2138" s="231">
        <f>IF(N2138="nulová",J2138,0)</f>
        <v>0</v>
      </c>
      <c r="BJ2138" s="18" t="s">
        <v>86</v>
      </c>
      <c r="BK2138" s="231">
        <f>ROUND(I2138*H2138,2)</f>
        <v>0</v>
      </c>
      <c r="BL2138" s="18" t="s">
        <v>240</v>
      </c>
      <c r="BM2138" s="230" t="s">
        <v>2851</v>
      </c>
    </row>
    <row r="2139" s="13" customFormat="1">
      <c r="A2139" s="13"/>
      <c r="B2139" s="232"/>
      <c r="C2139" s="233"/>
      <c r="D2139" s="234" t="s">
        <v>163</v>
      </c>
      <c r="E2139" s="235" t="s">
        <v>1</v>
      </c>
      <c r="F2139" s="236" t="s">
        <v>2764</v>
      </c>
      <c r="G2139" s="233"/>
      <c r="H2139" s="237">
        <v>278.20499999999998</v>
      </c>
      <c r="I2139" s="238"/>
      <c r="J2139" s="233"/>
      <c r="K2139" s="233"/>
      <c r="L2139" s="239"/>
      <c r="M2139" s="240"/>
      <c r="N2139" s="241"/>
      <c r="O2139" s="241"/>
      <c r="P2139" s="241"/>
      <c r="Q2139" s="241"/>
      <c r="R2139" s="241"/>
      <c r="S2139" s="241"/>
      <c r="T2139" s="242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43" t="s">
        <v>163</v>
      </c>
      <c r="AU2139" s="243" t="s">
        <v>88</v>
      </c>
      <c r="AV2139" s="13" t="s">
        <v>88</v>
      </c>
      <c r="AW2139" s="13" t="s">
        <v>35</v>
      </c>
      <c r="AX2139" s="13" t="s">
        <v>86</v>
      </c>
      <c r="AY2139" s="243" t="s">
        <v>153</v>
      </c>
    </row>
    <row r="2140" s="2" customFormat="1" ht="24.15" customHeight="1">
      <c r="A2140" s="39"/>
      <c r="B2140" s="40"/>
      <c r="C2140" s="219" t="s">
        <v>2852</v>
      </c>
      <c r="D2140" s="219" t="s">
        <v>156</v>
      </c>
      <c r="E2140" s="220" t="s">
        <v>2853</v>
      </c>
      <c r="F2140" s="221" t="s">
        <v>2854</v>
      </c>
      <c r="G2140" s="222" t="s">
        <v>250</v>
      </c>
      <c r="H2140" s="223">
        <v>10.071</v>
      </c>
      <c r="I2140" s="224"/>
      <c r="J2140" s="225">
        <f>ROUND(I2140*H2140,2)</f>
        <v>0</v>
      </c>
      <c r="K2140" s="221" t="s">
        <v>160</v>
      </c>
      <c r="L2140" s="45"/>
      <c r="M2140" s="226" t="s">
        <v>1</v>
      </c>
      <c r="N2140" s="227" t="s">
        <v>43</v>
      </c>
      <c r="O2140" s="92"/>
      <c r="P2140" s="228">
        <f>O2140*H2140</f>
        <v>0</v>
      </c>
      <c r="Q2140" s="228">
        <v>0</v>
      </c>
      <c r="R2140" s="228">
        <f>Q2140*H2140</f>
        <v>0</v>
      </c>
      <c r="S2140" s="228">
        <v>0</v>
      </c>
      <c r="T2140" s="229">
        <f>S2140*H2140</f>
        <v>0</v>
      </c>
      <c r="U2140" s="39"/>
      <c r="V2140" s="39"/>
      <c r="W2140" s="39"/>
      <c r="X2140" s="39"/>
      <c r="Y2140" s="39"/>
      <c r="Z2140" s="39"/>
      <c r="AA2140" s="39"/>
      <c r="AB2140" s="39"/>
      <c r="AC2140" s="39"/>
      <c r="AD2140" s="39"/>
      <c r="AE2140" s="39"/>
      <c r="AR2140" s="230" t="s">
        <v>240</v>
      </c>
      <c r="AT2140" s="230" t="s">
        <v>156</v>
      </c>
      <c r="AU2140" s="230" t="s">
        <v>88</v>
      </c>
      <c r="AY2140" s="18" t="s">
        <v>153</v>
      </c>
      <c r="BE2140" s="231">
        <f>IF(N2140="základní",J2140,0)</f>
        <v>0</v>
      </c>
      <c r="BF2140" s="231">
        <f>IF(N2140="snížená",J2140,0)</f>
        <v>0</v>
      </c>
      <c r="BG2140" s="231">
        <f>IF(N2140="zákl. přenesená",J2140,0)</f>
        <v>0</v>
      </c>
      <c r="BH2140" s="231">
        <f>IF(N2140="sníž. přenesená",J2140,0)</f>
        <v>0</v>
      </c>
      <c r="BI2140" s="231">
        <f>IF(N2140="nulová",J2140,0)</f>
        <v>0</v>
      </c>
      <c r="BJ2140" s="18" t="s">
        <v>86</v>
      </c>
      <c r="BK2140" s="231">
        <f>ROUND(I2140*H2140,2)</f>
        <v>0</v>
      </c>
      <c r="BL2140" s="18" t="s">
        <v>240</v>
      </c>
      <c r="BM2140" s="230" t="s">
        <v>2855</v>
      </c>
    </row>
    <row r="2141" s="12" customFormat="1" ht="22.8" customHeight="1">
      <c r="A2141" s="12"/>
      <c r="B2141" s="203"/>
      <c r="C2141" s="204"/>
      <c r="D2141" s="205" t="s">
        <v>77</v>
      </c>
      <c r="E2141" s="217" t="s">
        <v>405</v>
      </c>
      <c r="F2141" s="217" t="s">
        <v>406</v>
      </c>
      <c r="G2141" s="204"/>
      <c r="H2141" s="204"/>
      <c r="I2141" s="207"/>
      <c r="J2141" s="218">
        <f>BK2141</f>
        <v>0</v>
      </c>
      <c r="K2141" s="204"/>
      <c r="L2141" s="209"/>
      <c r="M2141" s="210"/>
      <c r="N2141" s="211"/>
      <c r="O2141" s="211"/>
      <c r="P2141" s="212">
        <f>SUM(P2142:P2294)</f>
        <v>0</v>
      </c>
      <c r="Q2141" s="211"/>
      <c r="R2141" s="212">
        <f>SUM(R2142:R2294)</f>
        <v>3.3717110799999999</v>
      </c>
      <c r="S2141" s="211"/>
      <c r="T2141" s="213">
        <f>SUM(T2142:T2294)</f>
        <v>0</v>
      </c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R2141" s="214" t="s">
        <v>88</v>
      </c>
      <c r="AT2141" s="215" t="s">
        <v>77</v>
      </c>
      <c r="AU2141" s="215" t="s">
        <v>86</v>
      </c>
      <c r="AY2141" s="214" t="s">
        <v>153</v>
      </c>
      <c r="BK2141" s="216">
        <f>SUM(BK2142:BK2294)</f>
        <v>0</v>
      </c>
    </row>
    <row r="2142" s="2" customFormat="1" ht="16.5" customHeight="1">
      <c r="A2142" s="39"/>
      <c r="B2142" s="40"/>
      <c r="C2142" s="219" t="s">
        <v>2856</v>
      </c>
      <c r="D2142" s="219" t="s">
        <v>156</v>
      </c>
      <c r="E2142" s="220" t="s">
        <v>2857</v>
      </c>
      <c r="F2142" s="221" t="s">
        <v>2858</v>
      </c>
      <c r="G2142" s="222" t="s">
        <v>170</v>
      </c>
      <c r="H2142" s="223">
        <v>432.36000000000001</v>
      </c>
      <c r="I2142" s="224"/>
      <c r="J2142" s="225">
        <f>ROUND(I2142*H2142,2)</f>
        <v>0</v>
      </c>
      <c r="K2142" s="221" t="s">
        <v>160</v>
      </c>
      <c r="L2142" s="45"/>
      <c r="M2142" s="226" t="s">
        <v>1</v>
      </c>
      <c r="N2142" s="227" t="s">
        <v>43</v>
      </c>
      <c r="O2142" s="92"/>
      <c r="P2142" s="228">
        <f>O2142*H2142</f>
        <v>0</v>
      </c>
      <c r="Q2142" s="228">
        <v>0</v>
      </c>
      <c r="R2142" s="228">
        <f>Q2142*H2142</f>
        <v>0</v>
      </c>
      <c r="S2142" s="228">
        <v>0</v>
      </c>
      <c r="T2142" s="229">
        <f>S2142*H2142</f>
        <v>0</v>
      </c>
      <c r="U2142" s="39"/>
      <c r="V2142" s="39"/>
      <c r="W2142" s="39"/>
      <c r="X2142" s="39"/>
      <c r="Y2142" s="39"/>
      <c r="Z2142" s="39"/>
      <c r="AA2142" s="39"/>
      <c r="AB2142" s="39"/>
      <c r="AC2142" s="39"/>
      <c r="AD2142" s="39"/>
      <c r="AE2142" s="39"/>
      <c r="AR2142" s="230" t="s">
        <v>240</v>
      </c>
      <c r="AT2142" s="230" t="s">
        <v>156</v>
      </c>
      <c r="AU2142" s="230" t="s">
        <v>88</v>
      </c>
      <c r="AY2142" s="18" t="s">
        <v>153</v>
      </c>
      <c r="BE2142" s="231">
        <f>IF(N2142="základní",J2142,0)</f>
        <v>0</v>
      </c>
      <c r="BF2142" s="231">
        <f>IF(N2142="snížená",J2142,0)</f>
        <v>0</v>
      </c>
      <c r="BG2142" s="231">
        <f>IF(N2142="zákl. přenesená",J2142,0)</f>
        <v>0</v>
      </c>
      <c r="BH2142" s="231">
        <f>IF(N2142="sníž. přenesená",J2142,0)</f>
        <v>0</v>
      </c>
      <c r="BI2142" s="231">
        <f>IF(N2142="nulová",J2142,0)</f>
        <v>0</v>
      </c>
      <c r="BJ2142" s="18" t="s">
        <v>86</v>
      </c>
      <c r="BK2142" s="231">
        <f>ROUND(I2142*H2142,2)</f>
        <v>0</v>
      </c>
      <c r="BL2142" s="18" t="s">
        <v>240</v>
      </c>
      <c r="BM2142" s="230" t="s">
        <v>2859</v>
      </c>
    </row>
    <row r="2143" s="13" customFormat="1">
      <c r="A2143" s="13"/>
      <c r="B2143" s="232"/>
      <c r="C2143" s="233"/>
      <c r="D2143" s="234" t="s">
        <v>163</v>
      </c>
      <c r="E2143" s="235" t="s">
        <v>1</v>
      </c>
      <c r="F2143" s="236" t="s">
        <v>1317</v>
      </c>
      <c r="G2143" s="233"/>
      <c r="H2143" s="237">
        <v>12.880000000000001</v>
      </c>
      <c r="I2143" s="238"/>
      <c r="J2143" s="233"/>
      <c r="K2143" s="233"/>
      <c r="L2143" s="239"/>
      <c r="M2143" s="240"/>
      <c r="N2143" s="241"/>
      <c r="O2143" s="241"/>
      <c r="P2143" s="241"/>
      <c r="Q2143" s="241"/>
      <c r="R2143" s="241"/>
      <c r="S2143" s="241"/>
      <c r="T2143" s="242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43" t="s">
        <v>163</v>
      </c>
      <c r="AU2143" s="243" t="s">
        <v>88</v>
      </c>
      <c r="AV2143" s="13" t="s">
        <v>88</v>
      </c>
      <c r="AW2143" s="13" t="s">
        <v>35</v>
      </c>
      <c r="AX2143" s="13" t="s">
        <v>78</v>
      </c>
      <c r="AY2143" s="243" t="s">
        <v>153</v>
      </c>
    </row>
    <row r="2144" s="13" customFormat="1">
      <c r="A2144" s="13"/>
      <c r="B2144" s="232"/>
      <c r="C2144" s="233"/>
      <c r="D2144" s="234" t="s">
        <v>163</v>
      </c>
      <c r="E2144" s="235" t="s">
        <v>1</v>
      </c>
      <c r="F2144" s="236" t="s">
        <v>1318</v>
      </c>
      <c r="G2144" s="233"/>
      <c r="H2144" s="237">
        <v>74.560000000000002</v>
      </c>
      <c r="I2144" s="238"/>
      <c r="J2144" s="233"/>
      <c r="K2144" s="233"/>
      <c r="L2144" s="239"/>
      <c r="M2144" s="240"/>
      <c r="N2144" s="241"/>
      <c r="O2144" s="241"/>
      <c r="P2144" s="241"/>
      <c r="Q2144" s="241"/>
      <c r="R2144" s="241"/>
      <c r="S2144" s="241"/>
      <c r="T2144" s="242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43" t="s">
        <v>163</v>
      </c>
      <c r="AU2144" s="243" t="s">
        <v>88</v>
      </c>
      <c r="AV2144" s="13" t="s">
        <v>88</v>
      </c>
      <c r="AW2144" s="13" t="s">
        <v>35</v>
      </c>
      <c r="AX2144" s="13" t="s">
        <v>78</v>
      </c>
      <c r="AY2144" s="243" t="s">
        <v>153</v>
      </c>
    </row>
    <row r="2145" s="13" customFormat="1">
      <c r="A2145" s="13"/>
      <c r="B2145" s="232"/>
      <c r="C2145" s="233"/>
      <c r="D2145" s="234" t="s">
        <v>163</v>
      </c>
      <c r="E2145" s="235" t="s">
        <v>1</v>
      </c>
      <c r="F2145" s="236" t="s">
        <v>1319</v>
      </c>
      <c r="G2145" s="233"/>
      <c r="H2145" s="237">
        <v>48.439999999999998</v>
      </c>
      <c r="I2145" s="238"/>
      <c r="J2145" s="233"/>
      <c r="K2145" s="233"/>
      <c r="L2145" s="239"/>
      <c r="M2145" s="240"/>
      <c r="N2145" s="241"/>
      <c r="O2145" s="241"/>
      <c r="P2145" s="241"/>
      <c r="Q2145" s="241"/>
      <c r="R2145" s="241"/>
      <c r="S2145" s="241"/>
      <c r="T2145" s="242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3" t="s">
        <v>163</v>
      </c>
      <c r="AU2145" s="243" t="s">
        <v>88</v>
      </c>
      <c r="AV2145" s="13" t="s">
        <v>88</v>
      </c>
      <c r="AW2145" s="13" t="s">
        <v>35</v>
      </c>
      <c r="AX2145" s="13" t="s">
        <v>78</v>
      </c>
      <c r="AY2145" s="243" t="s">
        <v>153</v>
      </c>
    </row>
    <row r="2146" s="13" customFormat="1">
      <c r="A2146" s="13"/>
      <c r="B2146" s="232"/>
      <c r="C2146" s="233"/>
      <c r="D2146" s="234" t="s">
        <v>163</v>
      </c>
      <c r="E2146" s="235" t="s">
        <v>1</v>
      </c>
      <c r="F2146" s="236" t="s">
        <v>1320</v>
      </c>
      <c r="G2146" s="233"/>
      <c r="H2146" s="237">
        <v>21.73</v>
      </c>
      <c r="I2146" s="238"/>
      <c r="J2146" s="233"/>
      <c r="K2146" s="233"/>
      <c r="L2146" s="239"/>
      <c r="M2146" s="240"/>
      <c r="N2146" s="241"/>
      <c r="O2146" s="241"/>
      <c r="P2146" s="241"/>
      <c r="Q2146" s="241"/>
      <c r="R2146" s="241"/>
      <c r="S2146" s="241"/>
      <c r="T2146" s="242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43" t="s">
        <v>163</v>
      </c>
      <c r="AU2146" s="243" t="s">
        <v>88</v>
      </c>
      <c r="AV2146" s="13" t="s">
        <v>88</v>
      </c>
      <c r="AW2146" s="13" t="s">
        <v>35</v>
      </c>
      <c r="AX2146" s="13" t="s">
        <v>78</v>
      </c>
      <c r="AY2146" s="243" t="s">
        <v>153</v>
      </c>
    </row>
    <row r="2147" s="13" customFormat="1">
      <c r="A2147" s="13"/>
      <c r="B2147" s="232"/>
      <c r="C2147" s="233"/>
      <c r="D2147" s="234" t="s">
        <v>163</v>
      </c>
      <c r="E2147" s="235" t="s">
        <v>1</v>
      </c>
      <c r="F2147" s="236" t="s">
        <v>1321</v>
      </c>
      <c r="G2147" s="233"/>
      <c r="H2147" s="237">
        <v>8.2699999999999996</v>
      </c>
      <c r="I2147" s="238"/>
      <c r="J2147" s="233"/>
      <c r="K2147" s="233"/>
      <c r="L2147" s="239"/>
      <c r="M2147" s="240"/>
      <c r="N2147" s="241"/>
      <c r="O2147" s="241"/>
      <c r="P2147" s="241"/>
      <c r="Q2147" s="241"/>
      <c r="R2147" s="241"/>
      <c r="S2147" s="241"/>
      <c r="T2147" s="242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43" t="s">
        <v>163</v>
      </c>
      <c r="AU2147" s="243" t="s">
        <v>88</v>
      </c>
      <c r="AV2147" s="13" t="s">
        <v>88</v>
      </c>
      <c r="AW2147" s="13" t="s">
        <v>35</v>
      </c>
      <c r="AX2147" s="13" t="s">
        <v>78</v>
      </c>
      <c r="AY2147" s="243" t="s">
        <v>153</v>
      </c>
    </row>
    <row r="2148" s="13" customFormat="1">
      <c r="A2148" s="13"/>
      <c r="B2148" s="232"/>
      <c r="C2148" s="233"/>
      <c r="D2148" s="234" t="s">
        <v>163</v>
      </c>
      <c r="E2148" s="235" t="s">
        <v>1</v>
      </c>
      <c r="F2148" s="236" t="s">
        <v>952</v>
      </c>
      <c r="G2148" s="233"/>
      <c r="H2148" s="237">
        <v>15.6</v>
      </c>
      <c r="I2148" s="238"/>
      <c r="J2148" s="233"/>
      <c r="K2148" s="233"/>
      <c r="L2148" s="239"/>
      <c r="M2148" s="240"/>
      <c r="N2148" s="241"/>
      <c r="O2148" s="241"/>
      <c r="P2148" s="241"/>
      <c r="Q2148" s="241"/>
      <c r="R2148" s="241"/>
      <c r="S2148" s="241"/>
      <c r="T2148" s="242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43" t="s">
        <v>163</v>
      </c>
      <c r="AU2148" s="243" t="s">
        <v>88</v>
      </c>
      <c r="AV2148" s="13" t="s">
        <v>88</v>
      </c>
      <c r="AW2148" s="13" t="s">
        <v>35</v>
      </c>
      <c r="AX2148" s="13" t="s">
        <v>78</v>
      </c>
      <c r="AY2148" s="243" t="s">
        <v>153</v>
      </c>
    </row>
    <row r="2149" s="13" customFormat="1">
      <c r="A2149" s="13"/>
      <c r="B2149" s="232"/>
      <c r="C2149" s="233"/>
      <c r="D2149" s="234" t="s">
        <v>163</v>
      </c>
      <c r="E2149" s="235" t="s">
        <v>1</v>
      </c>
      <c r="F2149" s="236" t="s">
        <v>2860</v>
      </c>
      <c r="G2149" s="233"/>
      <c r="H2149" s="237">
        <v>0.55000000000000004</v>
      </c>
      <c r="I2149" s="238"/>
      <c r="J2149" s="233"/>
      <c r="K2149" s="233"/>
      <c r="L2149" s="239"/>
      <c r="M2149" s="240"/>
      <c r="N2149" s="241"/>
      <c r="O2149" s="241"/>
      <c r="P2149" s="241"/>
      <c r="Q2149" s="241"/>
      <c r="R2149" s="241"/>
      <c r="S2149" s="241"/>
      <c r="T2149" s="242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43" t="s">
        <v>163</v>
      </c>
      <c r="AU2149" s="243" t="s">
        <v>88</v>
      </c>
      <c r="AV2149" s="13" t="s">
        <v>88</v>
      </c>
      <c r="AW2149" s="13" t="s">
        <v>35</v>
      </c>
      <c r="AX2149" s="13" t="s">
        <v>78</v>
      </c>
      <c r="AY2149" s="243" t="s">
        <v>153</v>
      </c>
    </row>
    <row r="2150" s="16" customFormat="1">
      <c r="A2150" s="16"/>
      <c r="B2150" s="278"/>
      <c r="C2150" s="279"/>
      <c r="D2150" s="234" t="s">
        <v>163</v>
      </c>
      <c r="E2150" s="280" t="s">
        <v>1</v>
      </c>
      <c r="F2150" s="281" t="s">
        <v>606</v>
      </c>
      <c r="G2150" s="279"/>
      <c r="H2150" s="282">
        <v>182.03</v>
      </c>
      <c r="I2150" s="283"/>
      <c r="J2150" s="279"/>
      <c r="K2150" s="279"/>
      <c r="L2150" s="284"/>
      <c r="M2150" s="285"/>
      <c r="N2150" s="286"/>
      <c r="O2150" s="286"/>
      <c r="P2150" s="286"/>
      <c r="Q2150" s="286"/>
      <c r="R2150" s="286"/>
      <c r="S2150" s="286"/>
      <c r="T2150" s="287"/>
      <c r="U2150" s="16"/>
      <c r="V2150" s="16"/>
      <c r="W2150" s="16"/>
      <c r="X2150" s="16"/>
      <c r="Y2150" s="16"/>
      <c r="Z2150" s="16"/>
      <c r="AA2150" s="16"/>
      <c r="AB2150" s="16"/>
      <c r="AC2150" s="16"/>
      <c r="AD2150" s="16"/>
      <c r="AE2150" s="16"/>
      <c r="AT2150" s="288" t="s">
        <v>163</v>
      </c>
      <c r="AU2150" s="288" t="s">
        <v>88</v>
      </c>
      <c r="AV2150" s="16" t="s">
        <v>173</v>
      </c>
      <c r="AW2150" s="16" t="s">
        <v>35</v>
      </c>
      <c r="AX2150" s="16" t="s">
        <v>78</v>
      </c>
      <c r="AY2150" s="288" t="s">
        <v>153</v>
      </c>
    </row>
    <row r="2151" s="13" customFormat="1">
      <c r="A2151" s="13"/>
      <c r="B2151" s="232"/>
      <c r="C2151" s="233"/>
      <c r="D2151" s="234" t="s">
        <v>163</v>
      </c>
      <c r="E2151" s="235" t="s">
        <v>1</v>
      </c>
      <c r="F2151" s="236" t="s">
        <v>1330</v>
      </c>
      <c r="G2151" s="233"/>
      <c r="H2151" s="237">
        <v>22.260000000000002</v>
      </c>
      <c r="I2151" s="238"/>
      <c r="J2151" s="233"/>
      <c r="K2151" s="233"/>
      <c r="L2151" s="239"/>
      <c r="M2151" s="240"/>
      <c r="N2151" s="241"/>
      <c r="O2151" s="241"/>
      <c r="P2151" s="241"/>
      <c r="Q2151" s="241"/>
      <c r="R2151" s="241"/>
      <c r="S2151" s="241"/>
      <c r="T2151" s="242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3" t="s">
        <v>163</v>
      </c>
      <c r="AU2151" s="243" t="s">
        <v>88</v>
      </c>
      <c r="AV2151" s="13" t="s">
        <v>88</v>
      </c>
      <c r="AW2151" s="13" t="s">
        <v>35</v>
      </c>
      <c r="AX2151" s="13" t="s">
        <v>78</v>
      </c>
      <c r="AY2151" s="243" t="s">
        <v>153</v>
      </c>
    </row>
    <row r="2152" s="13" customFormat="1">
      <c r="A2152" s="13"/>
      <c r="B2152" s="232"/>
      <c r="C2152" s="233"/>
      <c r="D2152" s="234" t="s">
        <v>163</v>
      </c>
      <c r="E2152" s="235" t="s">
        <v>1</v>
      </c>
      <c r="F2152" s="236" t="s">
        <v>1331</v>
      </c>
      <c r="G2152" s="233"/>
      <c r="H2152" s="237">
        <v>38.219999999999999</v>
      </c>
      <c r="I2152" s="238"/>
      <c r="J2152" s="233"/>
      <c r="K2152" s="233"/>
      <c r="L2152" s="239"/>
      <c r="M2152" s="240"/>
      <c r="N2152" s="241"/>
      <c r="O2152" s="241"/>
      <c r="P2152" s="241"/>
      <c r="Q2152" s="241"/>
      <c r="R2152" s="241"/>
      <c r="S2152" s="241"/>
      <c r="T2152" s="242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43" t="s">
        <v>163</v>
      </c>
      <c r="AU2152" s="243" t="s">
        <v>88</v>
      </c>
      <c r="AV2152" s="13" t="s">
        <v>88</v>
      </c>
      <c r="AW2152" s="13" t="s">
        <v>35</v>
      </c>
      <c r="AX2152" s="13" t="s">
        <v>78</v>
      </c>
      <c r="AY2152" s="243" t="s">
        <v>153</v>
      </c>
    </row>
    <row r="2153" s="13" customFormat="1">
      <c r="A2153" s="13"/>
      <c r="B2153" s="232"/>
      <c r="C2153" s="233"/>
      <c r="D2153" s="234" t="s">
        <v>163</v>
      </c>
      <c r="E2153" s="235" t="s">
        <v>1</v>
      </c>
      <c r="F2153" s="236" t="s">
        <v>1332</v>
      </c>
      <c r="G2153" s="233"/>
      <c r="H2153" s="237">
        <v>74.560000000000002</v>
      </c>
      <c r="I2153" s="238"/>
      <c r="J2153" s="233"/>
      <c r="K2153" s="233"/>
      <c r="L2153" s="239"/>
      <c r="M2153" s="240"/>
      <c r="N2153" s="241"/>
      <c r="O2153" s="241"/>
      <c r="P2153" s="241"/>
      <c r="Q2153" s="241"/>
      <c r="R2153" s="241"/>
      <c r="S2153" s="241"/>
      <c r="T2153" s="242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43" t="s">
        <v>163</v>
      </c>
      <c r="AU2153" s="243" t="s">
        <v>88</v>
      </c>
      <c r="AV2153" s="13" t="s">
        <v>88</v>
      </c>
      <c r="AW2153" s="13" t="s">
        <v>35</v>
      </c>
      <c r="AX2153" s="13" t="s">
        <v>78</v>
      </c>
      <c r="AY2153" s="243" t="s">
        <v>153</v>
      </c>
    </row>
    <row r="2154" s="13" customFormat="1">
      <c r="A2154" s="13"/>
      <c r="B2154" s="232"/>
      <c r="C2154" s="233"/>
      <c r="D2154" s="234" t="s">
        <v>163</v>
      </c>
      <c r="E2154" s="235" t="s">
        <v>1</v>
      </c>
      <c r="F2154" s="236" t="s">
        <v>1333</v>
      </c>
      <c r="G2154" s="233"/>
      <c r="H2154" s="237">
        <v>48.439999999999998</v>
      </c>
      <c r="I2154" s="238"/>
      <c r="J2154" s="233"/>
      <c r="K2154" s="233"/>
      <c r="L2154" s="239"/>
      <c r="M2154" s="240"/>
      <c r="N2154" s="241"/>
      <c r="O2154" s="241"/>
      <c r="P2154" s="241"/>
      <c r="Q2154" s="241"/>
      <c r="R2154" s="241"/>
      <c r="S2154" s="241"/>
      <c r="T2154" s="242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43" t="s">
        <v>163</v>
      </c>
      <c r="AU2154" s="243" t="s">
        <v>88</v>
      </c>
      <c r="AV2154" s="13" t="s">
        <v>88</v>
      </c>
      <c r="AW2154" s="13" t="s">
        <v>35</v>
      </c>
      <c r="AX2154" s="13" t="s">
        <v>78</v>
      </c>
      <c r="AY2154" s="243" t="s">
        <v>153</v>
      </c>
    </row>
    <row r="2155" s="13" customFormat="1">
      <c r="A2155" s="13"/>
      <c r="B2155" s="232"/>
      <c r="C2155" s="233"/>
      <c r="D2155" s="234" t="s">
        <v>163</v>
      </c>
      <c r="E2155" s="235" t="s">
        <v>1</v>
      </c>
      <c r="F2155" s="236" t="s">
        <v>1334</v>
      </c>
      <c r="G2155" s="233"/>
      <c r="H2155" s="237">
        <v>21.84</v>
      </c>
      <c r="I2155" s="238"/>
      <c r="J2155" s="233"/>
      <c r="K2155" s="233"/>
      <c r="L2155" s="239"/>
      <c r="M2155" s="240"/>
      <c r="N2155" s="241"/>
      <c r="O2155" s="241"/>
      <c r="P2155" s="241"/>
      <c r="Q2155" s="241"/>
      <c r="R2155" s="241"/>
      <c r="S2155" s="241"/>
      <c r="T2155" s="242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3" t="s">
        <v>163</v>
      </c>
      <c r="AU2155" s="243" t="s">
        <v>88</v>
      </c>
      <c r="AV2155" s="13" t="s">
        <v>88</v>
      </c>
      <c r="AW2155" s="13" t="s">
        <v>35</v>
      </c>
      <c r="AX2155" s="13" t="s">
        <v>78</v>
      </c>
      <c r="AY2155" s="243" t="s">
        <v>153</v>
      </c>
    </row>
    <row r="2156" s="13" customFormat="1">
      <c r="A2156" s="13"/>
      <c r="B2156" s="232"/>
      <c r="C2156" s="233"/>
      <c r="D2156" s="234" t="s">
        <v>163</v>
      </c>
      <c r="E2156" s="235" t="s">
        <v>1</v>
      </c>
      <c r="F2156" s="236" t="s">
        <v>1335</v>
      </c>
      <c r="G2156" s="233"/>
      <c r="H2156" s="237">
        <v>17.219999999999999</v>
      </c>
      <c r="I2156" s="238"/>
      <c r="J2156" s="233"/>
      <c r="K2156" s="233"/>
      <c r="L2156" s="239"/>
      <c r="M2156" s="240"/>
      <c r="N2156" s="241"/>
      <c r="O2156" s="241"/>
      <c r="P2156" s="241"/>
      <c r="Q2156" s="241"/>
      <c r="R2156" s="241"/>
      <c r="S2156" s="241"/>
      <c r="T2156" s="242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43" t="s">
        <v>163</v>
      </c>
      <c r="AU2156" s="243" t="s">
        <v>88</v>
      </c>
      <c r="AV2156" s="13" t="s">
        <v>88</v>
      </c>
      <c r="AW2156" s="13" t="s">
        <v>35</v>
      </c>
      <c r="AX2156" s="13" t="s">
        <v>78</v>
      </c>
      <c r="AY2156" s="243" t="s">
        <v>153</v>
      </c>
    </row>
    <row r="2157" s="13" customFormat="1">
      <c r="A2157" s="13"/>
      <c r="B2157" s="232"/>
      <c r="C2157" s="233"/>
      <c r="D2157" s="234" t="s">
        <v>163</v>
      </c>
      <c r="E2157" s="235" t="s">
        <v>1</v>
      </c>
      <c r="F2157" s="236" t="s">
        <v>1336</v>
      </c>
      <c r="G2157" s="233"/>
      <c r="H2157" s="237">
        <v>21.609999999999999</v>
      </c>
      <c r="I2157" s="238"/>
      <c r="J2157" s="233"/>
      <c r="K2157" s="233"/>
      <c r="L2157" s="239"/>
      <c r="M2157" s="240"/>
      <c r="N2157" s="241"/>
      <c r="O2157" s="241"/>
      <c r="P2157" s="241"/>
      <c r="Q2157" s="241"/>
      <c r="R2157" s="241"/>
      <c r="S2157" s="241"/>
      <c r="T2157" s="242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43" t="s">
        <v>163</v>
      </c>
      <c r="AU2157" s="243" t="s">
        <v>88</v>
      </c>
      <c r="AV2157" s="13" t="s">
        <v>88</v>
      </c>
      <c r="AW2157" s="13" t="s">
        <v>35</v>
      </c>
      <c r="AX2157" s="13" t="s">
        <v>78</v>
      </c>
      <c r="AY2157" s="243" t="s">
        <v>153</v>
      </c>
    </row>
    <row r="2158" s="13" customFormat="1">
      <c r="A2158" s="13"/>
      <c r="B2158" s="232"/>
      <c r="C2158" s="233"/>
      <c r="D2158" s="234" t="s">
        <v>163</v>
      </c>
      <c r="E2158" s="235" t="s">
        <v>1</v>
      </c>
      <c r="F2158" s="236" t="s">
        <v>1337</v>
      </c>
      <c r="G2158" s="233"/>
      <c r="H2158" s="237">
        <v>6.1799999999999997</v>
      </c>
      <c r="I2158" s="238"/>
      <c r="J2158" s="233"/>
      <c r="K2158" s="233"/>
      <c r="L2158" s="239"/>
      <c r="M2158" s="240"/>
      <c r="N2158" s="241"/>
      <c r="O2158" s="241"/>
      <c r="P2158" s="241"/>
      <c r="Q2158" s="241"/>
      <c r="R2158" s="241"/>
      <c r="S2158" s="241"/>
      <c r="T2158" s="242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43" t="s">
        <v>163</v>
      </c>
      <c r="AU2158" s="243" t="s">
        <v>88</v>
      </c>
      <c r="AV2158" s="13" t="s">
        <v>88</v>
      </c>
      <c r="AW2158" s="13" t="s">
        <v>35</v>
      </c>
      <c r="AX2158" s="13" t="s">
        <v>78</v>
      </c>
      <c r="AY2158" s="243" t="s">
        <v>153</v>
      </c>
    </row>
    <row r="2159" s="16" customFormat="1">
      <c r="A2159" s="16"/>
      <c r="B2159" s="278"/>
      <c r="C2159" s="279"/>
      <c r="D2159" s="234" t="s">
        <v>163</v>
      </c>
      <c r="E2159" s="280" t="s">
        <v>1</v>
      </c>
      <c r="F2159" s="281" t="s">
        <v>606</v>
      </c>
      <c r="G2159" s="279"/>
      <c r="H2159" s="282">
        <v>250.33000000000001</v>
      </c>
      <c r="I2159" s="283"/>
      <c r="J2159" s="279"/>
      <c r="K2159" s="279"/>
      <c r="L2159" s="284"/>
      <c r="M2159" s="285"/>
      <c r="N2159" s="286"/>
      <c r="O2159" s="286"/>
      <c r="P2159" s="286"/>
      <c r="Q2159" s="286"/>
      <c r="R2159" s="286"/>
      <c r="S2159" s="286"/>
      <c r="T2159" s="287"/>
      <c r="U2159" s="16"/>
      <c r="V2159" s="16"/>
      <c r="W2159" s="16"/>
      <c r="X2159" s="16"/>
      <c r="Y2159" s="16"/>
      <c r="Z2159" s="16"/>
      <c r="AA2159" s="16"/>
      <c r="AB2159" s="16"/>
      <c r="AC2159" s="16"/>
      <c r="AD2159" s="16"/>
      <c r="AE2159" s="16"/>
      <c r="AT2159" s="288" t="s">
        <v>163</v>
      </c>
      <c r="AU2159" s="288" t="s">
        <v>88</v>
      </c>
      <c r="AV2159" s="16" t="s">
        <v>173</v>
      </c>
      <c r="AW2159" s="16" t="s">
        <v>35</v>
      </c>
      <c r="AX2159" s="16" t="s">
        <v>78</v>
      </c>
      <c r="AY2159" s="288" t="s">
        <v>153</v>
      </c>
    </row>
    <row r="2160" s="14" customFormat="1">
      <c r="A2160" s="14"/>
      <c r="B2160" s="244"/>
      <c r="C2160" s="245"/>
      <c r="D2160" s="234" t="s">
        <v>163</v>
      </c>
      <c r="E2160" s="246" t="s">
        <v>1</v>
      </c>
      <c r="F2160" s="247" t="s">
        <v>167</v>
      </c>
      <c r="G2160" s="245"/>
      <c r="H2160" s="248">
        <v>432.36000000000001</v>
      </c>
      <c r="I2160" s="249"/>
      <c r="J2160" s="245"/>
      <c r="K2160" s="245"/>
      <c r="L2160" s="250"/>
      <c r="M2160" s="251"/>
      <c r="N2160" s="252"/>
      <c r="O2160" s="252"/>
      <c r="P2160" s="252"/>
      <c r="Q2160" s="252"/>
      <c r="R2160" s="252"/>
      <c r="S2160" s="252"/>
      <c r="T2160" s="253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54" t="s">
        <v>163</v>
      </c>
      <c r="AU2160" s="254" t="s">
        <v>88</v>
      </c>
      <c r="AV2160" s="14" t="s">
        <v>161</v>
      </c>
      <c r="AW2160" s="14" t="s">
        <v>35</v>
      </c>
      <c r="AX2160" s="14" t="s">
        <v>86</v>
      </c>
      <c r="AY2160" s="254" t="s">
        <v>153</v>
      </c>
    </row>
    <row r="2161" s="2" customFormat="1" ht="24.15" customHeight="1">
      <c r="A2161" s="39"/>
      <c r="B2161" s="40"/>
      <c r="C2161" s="219" t="s">
        <v>2861</v>
      </c>
      <c r="D2161" s="219" t="s">
        <v>156</v>
      </c>
      <c r="E2161" s="220" t="s">
        <v>2862</v>
      </c>
      <c r="F2161" s="221" t="s">
        <v>2863</v>
      </c>
      <c r="G2161" s="222" t="s">
        <v>170</v>
      </c>
      <c r="H2161" s="223">
        <v>432.36000000000001</v>
      </c>
      <c r="I2161" s="224"/>
      <c r="J2161" s="225">
        <f>ROUND(I2161*H2161,2)</f>
        <v>0</v>
      </c>
      <c r="K2161" s="221" t="s">
        <v>160</v>
      </c>
      <c r="L2161" s="45"/>
      <c r="M2161" s="226" t="s">
        <v>1</v>
      </c>
      <c r="N2161" s="227" t="s">
        <v>43</v>
      </c>
      <c r="O2161" s="92"/>
      <c r="P2161" s="228">
        <f>O2161*H2161</f>
        <v>0</v>
      </c>
      <c r="Q2161" s="228">
        <v>3.0000000000000001E-05</v>
      </c>
      <c r="R2161" s="228">
        <f>Q2161*H2161</f>
        <v>0.012970800000000001</v>
      </c>
      <c r="S2161" s="228">
        <v>0</v>
      </c>
      <c r="T2161" s="229">
        <f>S2161*H2161</f>
        <v>0</v>
      </c>
      <c r="U2161" s="39"/>
      <c r="V2161" s="39"/>
      <c r="W2161" s="39"/>
      <c r="X2161" s="39"/>
      <c r="Y2161" s="39"/>
      <c r="Z2161" s="39"/>
      <c r="AA2161" s="39"/>
      <c r="AB2161" s="39"/>
      <c r="AC2161" s="39"/>
      <c r="AD2161" s="39"/>
      <c r="AE2161" s="39"/>
      <c r="AR2161" s="230" t="s">
        <v>240</v>
      </c>
      <c r="AT2161" s="230" t="s">
        <v>156</v>
      </c>
      <c r="AU2161" s="230" t="s">
        <v>88</v>
      </c>
      <c r="AY2161" s="18" t="s">
        <v>153</v>
      </c>
      <c r="BE2161" s="231">
        <f>IF(N2161="základní",J2161,0)</f>
        <v>0</v>
      </c>
      <c r="BF2161" s="231">
        <f>IF(N2161="snížená",J2161,0)</f>
        <v>0</v>
      </c>
      <c r="BG2161" s="231">
        <f>IF(N2161="zákl. přenesená",J2161,0)</f>
        <v>0</v>
      </c>
      <c r="BH2161" s="231">
        <f>IF(N2161="sníž. přenesená",J2161,0)</f>
        <v>0</v>
      </c>
      <c r="BI2161" s="231">
        <f>IF(N2161="nulová",J2161,0)</f>
        <v>0</v>
      </c>
      <c r="BJ2161" s="18" t="s">
        <v>86</v>
      </c>
      <c r="BK2161" s="231">
        <f>ROUND(I2161*H2161,2)</f>
        <v>0</v>
      </c>
      <c r="BL2161" s="18" t="s">
        <v>240</v>
      </c>
      <c r="BM2161" s="230" t="s">
        <v>2864</v>
      </c>
    </row>
    <row r="2162" s="15" customFormat="1">
      <c r="A2162" s="15"/>
      <c r="B2162" s="258"/>
      <c r="C2162" s="259"/>
      <c r="D2162" s="234" t="s">
        <v>163</v>
      </c>
      <c r="E2162" s="260" t="s">
        <v>1</v>
      </c>
      <c r="F2162" s="261" t="s">
        <v>2865</v>
      </c>
      <c r="G2162" s="259"/>
      <c r="H2162" s="260" t="s">
        <v>1</v>
      </c>
      <c r="I2162" s="262"/>
      <c r="J2162" s="259"/>
      <c r="K2162" s="259"/>
      <c r="L2162" s="263"/>
      <c r="M2162" s="264"/>
      <c r="N2162" s="265"/>
      <c r="O2162" s="265"/>
      <c r="P2162" s="265"/>
      <c r="Q2162" s="265"/>
      <c r="R2162" s="265"/>
      <c r="S2162" s="265"/>
      <c r="T2162" s="266"/>
      <c r="U2162" s="15"/>
      <c r="V2162" s="15"/>
      <c r="W2162" s="15"/>
      <c r="X2162" s="15"/>
      <c r="Y2162" s="15"/>
      <c r="Z2162" s="15"/>
      <c r="AA2162" s="15"/>
      <c r="AB2162" s="15"/>
      <c r="AC2162" s="15"/>
      <c r="AD2162" s="15"/>
      <c r="AE2162" s="15"/>
      <c r="AT2162" s="267" t="s">
        <v>163</v>
      </c>
      <c r="AU2162" s="267" t="s">
        <v>88</v>
      </c>
      <c r="AV2162" s="15" t="s">
        <v>86</v>
      </c>
      <c r="AW2162" s="15" t="s">
        <v>35</v>
      </c>
      <c r="AX2162" s="15" t="s">
        <v>78</v>
      </c>
      <c r="AY2162" s="267" t="s">
        <v>153</v>
      </c>
    </row>
    <row r="2163" s="13" customFormat="1">
      <c r="A2163" s="13"/>
      <c r="B2163" s="232"/>
      <c r="C2163" s="233"/>
      <c r="D2163" s="234" t="s">
        <v>163</v>
      </c>
      <c r="E2163" s="235" t="s">
        <v>1</v>
      </c>
      <c r="F2163" s="236" t="s">
        <v>2866</v>
      </c>
      <c r="G2163" s="233"/>
      <c r="H2163" s="237">
        <v>432.36000000000001</v>
      </c>
      <c r="I2163" s="238"/>
      <c r="J2163" s="233"/>
      <c r="K2163" s="233"/>
      <c r="L2163" s="239"/>
      <c r="M2163" s="240"/>
      <c r="N2163" s="241"/>
      <c r="O2163" s="241"/>
      <c r="P2163" s="241"/>
      <c r="Q2163" s="241"/>
      <c r="R2163" s="241"/>
      <c r="S2163" s="241"/>
      <c r="T2163" s="242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43" t="s">
        <v>163</v>
      </c>
      <c r="AU2163" s="243" t="s">
        <v>88</v>
      </c>
      <c r="AV2163" s="13" t="s">
        <v>88</v>
      </c>
      <c r="AW2163" s="13" t="s">
        <v>35</v>
      </c>
      <c r="AX2163" s="13" t="s">
        <v>86</v>
      </c>
      <c r="AY2163" s="243" t="s">
        <v>153</v>
      </c>
    </row>
    <row r="2164" s="2" customFormat="1" ht="33" customHeight="1">
      <c r="A2164" s="39"/>
      <c r="B2164" s="40"/>
      <c r="C2164" s="219" t="s">
        <v>2867</v>
      </c>
      <c r="D2164" s="219" t="s">
        <v>156</v>
      </c>
      <c r="E2164" s="220" t="s">
        <v>2868</v>
      </c>
      <c r="F2164" s="221" t="s">
        <v>2869</v>
      </c>
      <c r="G2164" s="222" t="s">
        <v>170</v>
      </c>
      <c r="H2164" s="223">
        <v>432.36000000000001</v>
      </c>
      <c r="I2164" s="224"/>
      <c r="J2164" s="225">
        <f>ROUND(I2164*H2164,2)</f>
        <v>0</v>
      </c>
      <c r="K2164" s="221" t="s">
        <v>160</v>
      </c>
      <c r="L2164" s="45"/>
      <c r="M2164" s="226" t="s">
        <v>1</v>
      </c>
      <c r="N2164" s="227" t="s">
        <v>43</v>
      </c>
      <c r="O2164" s="92"/>
      <c r="P2164" s="228">
        <f>O2164*H2164</f>
        <v>0</v>
      </c>
      <c r="Q2164" s="228">
        <v>0.0044999999999999997</v>
      </c>
      <c r="R2164" s="228">
        <f>Q2164*H2164</f>
        <v>1.9456199999999999</v>
      </c>
      <c r="S2164" s="228">
        <v>0</v>
      </c>
      <c r="T2164" s="229">
        <f>S2164*H2164</f>
        <v>0</v>
      </c>
      <c r="U2164" s="39"/>
      <c r="V2164" s="39"/>
      <c r="W2164" s="39"/>
      <c r="X2164" s="39"/>
      <c r="Y2164" s="39"/>
      <c r="Z2164" s="39"/>
      <c r="AA2164" s="39"/>
      <c r="AB2164" s="39"/>
      <c r="AC2164" s="39"/>
      <c r="AD2164" s="39"/>
      <c r="AE2164" s="39"/>
      <c r="AR2164" s="230" t="s">
        <v>240</v>
      </c>
      <c r="AT2164" s="230" t="s">
        <v>156</v>
      </c>
      <c r="AU2164" s="230" t="s">
        <v>88</v>
      </c>
      <c r="AY2164" s="18" t="s">
        <v>153</v>
      </c>
      <c r="BE2164" s="231">
        <f>IF(N2164="základní",J2164,0)</f>
        <v>0</v>
      </c>
      <c r="BF2164" s="231">
        <f>IF(N2164="snížená",J2164,0)</f>
        <v>0</v>
      </c>
      <c r="BG2164" s="231">
        <f>IF(N2164="zákl. přenesená",J2164,0)</f>
        <v>0</v>
      </c>
      <c r="BH2164" s="231">
        <f>IF(N2164="sníž. přenesená",J2164,0)</f>
        <v>0</v>
      </c>
      <c r="BI2164" s="231">
        <f>IF(N2164="nulová",J2164,0)</f>
        <v>0</v>
      </c>
      <c r="BJ2164" s="18" t="s">
        <v>86</v>
      </c>
      <c r="BK2164" s="231">
        <f>ROUND(I2164*H2164,2)</f>
        <v>0</v>
      </c>
      <c r="BL2164" s="18" t="s">
        <v>240</v>
      </c>
      <c r="BM2164" s="230" t="s">
        <v>2870</v>
      </c>
    </row>
    <row r="2165" s="13" customFormat="1">
      <c r="A2165" s="13"/>
      <c r="B2165" s="232"/>
      <c r="C2165" s="233"/>
      <c r="D2165" s="234" t="s">
        <v>163</v>
      </c>
      <c r="E2165" s="235" t="s">
        <v>1</v>
      </c>
      <c r="F2165" s="236" t="s">
        <v>1317</v>
      </c>
      <c r="G2165" s="233"/>
      <c r="H2165" s="237">
        <v>12.880000000000001</v>
      </c>
      <c r="I2165" s="238"/>
      <c r="J2165" s="233"/>
      <c r="K2165" s="233"/>
      <c r="L2165" s="239"/>
      <c r="M2165" s="240"/>
      <c r="N2165" s="241"/>
      <c r="O2165" s="241"/>
      <c r="P2165" s="241"/>
      <c r="Q2165" s="241"/>
      <c r="R2165" s="241"/>
      <c r="S2165" s="241"/>
      <c r="T2165" s="242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43" t="s">
        <v>163</v>
      </c>
      <c r="AU2165" s="243" t="s">
        <v>88</v>
      </c>
      <c r="AV2165" s="13" t="s">
        <v>88</v>
      </c>
      <c r="AW2165" s="13" t="s">
        <v>35</v>
      </c>
      <c r="AX2165" s="13" t="s">
        <v>78</v>
      </c>
      <c r="AY2165" s="243" t="s">
        <v>153</v>
      </c>
    </row>
    <row r="2166" s="13" customFormat="1">
      <c r="A2166" s="13"/>
      <c r="B2166" s="232"/>
      <c r="C2166" s="233"/>
      <c r="D2166" s="234" t="s">
        <v>163</v>
      </c>
      <c r="E2166" s="235" t="s">
        <v>1</v>
      </c>
      <c r="F2166" s="236" t="s">
        <v>1318</v>
      </c>
      <c r="G2166" s="233"/>
      <c r="H2166" s="237">
        <v>74.560000000000002</v>
      </c>
      <c r="I2166" s="238"/>
      <c r="J2166" s="233"/>
      <c r="K2166" s="233"/>
      <c r="L2166" s="239"/>
      <c r="M2166" s="240"/>
      <c r="N2166" s="241"/>
      <c r="O2166" s="241"/>
      <c r="P2166" s="241"/>
      <c r="Q2166" s="241"/>
      <c r="R2166" s="241"/>
      <c r="S2166" s="241"/>
      <c r="T2166" s="242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43" t="s">
        <v>163</v>
      </c>
      <c r="AU2166" s="243" t="s">
        <v>88</v>
      </c>
      <c r="AV2166" s="13" t="s">
        <v>88</v>
      </c>
      <c r="AW2166" s="13" t="s">
        <v>35</v>
      </c>
      <c r="AX2166" s="13" t="s">
        <v>78</v>
      </c>
      <c r="AY2166" s="243" t="s">
        <v>153</v>
      </c>
    </row>
    <row r="2167" s="13" customFormat="1">
      <c r="A2167" s="13"/>
      <c r="B2167" s="232"/>
      <c r="C2167" s="233"/>
      <c r="D2167" s="234" t="s">
        <v>163</v>
      </c>
      <c r="E2167" s="235" t="s">
        <v>1</v>
      </c>
      <c r="F2167" s="236" t="s">
        <v>1319</v>
      </c>
      <c r="G2167" s="233"/>
      <c r="H2167" s="237">
        <v>48.439999999999998</v>
      </c>
      <c r="I2167" s="238"/>
      <c r="J2167" s="233"/>
      <c r="K2167" s="233"/>
      <c r="L2167" s="239"/>
      <c r="M2167" s="240"/>
      <c r="N2167" s="241"/>
      <c r="O2167" s="241"/>
      <c r="P2167" s="241"/>
      <c r="Q2167" s="241"/>
      <c r="R2167" s="241"/>
      <c r="S2167" s="241"/>
      <c r="T2167" s="242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43" t="s">
        <v>163</v>
      </c>
      <c r="AU2167" s="243" t="s">
        <v>88</v>
      </c>
      <c r="AV2167" s="13" t="s">
        <v>88</v>
      </c>
      <c r="AW2167" s="13" t="s">
        <v>35</v>
      </c>
      <c r="AX2167" s="13" t="s">
        <v>78</v>
      </c>
      <c r="AY2167" s="243" t="s">
        <v>153</v>
      </c>
    </row>
    <row r="2168" s="13" customFormat="1">
      <c r="A2168" s="13"/>
      <c r="B2168" s="232"/>
      <c r="C2168" s="233"/>
      <c r="D2168" s="234" t="s">
        <v>163</v>
      </c>
      <c r="E2168" s="235" t="s">
        <v>1</v>
      </c>
      <c r="F2168" s="236" t="s">
        <v>1320</v>
      </c>
      <c r="G2168" s="233"/>
      <c r="H2168" s="237">
        <v>21.73</v>
      </c>
      <c r="I2168" s="238"/>
      <c r="J2168" s="233"/>
      <c r="K2168" s="233"/>
      <c r="L2168" s="239"/>
      <c r="M2168" s="240"/>
      <c r="N2168" s="241"/>
      <c r="O2168" s="241"/>
      <c r="P2168" s="241"/>
      <c r="Q2168" s="241"/>
      <c r="R2168" s="241"/>
      <c r="S2168" s="241"/>
      <c r="T2168" s="242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43" t="s">
        <v>163</v>
      </c>
      <c r="AU2168" s="243" t="s">
        <v>88</v>
      </c>
      <c r="AV2168" s="13" t="s">
        <v>88</v>
      </c>
      <c r="AW2168" s="13" t="s">
        <v>35</v>
      </c>
      <c r="AX2168" s="13" t="s">
        <v>78</v>
      </c>
      <c r="AY2168" s="243" t="s">
        <v>153</v>
      </c>
    </row>
    <row r="2169" s="13" customFormat="1">
      <c r="A2169" s="13"/>
      <c r="B2169" s="232"/>
      <c r="C2169" s="233"/>
      <c r="D2169" s="234" t="s">
        <v>163</v>
      </c>
      <c r="E2169" s="235" t="s">
        <v>1</v>
      </c>
      <c r="F2169" s="236" t="s">
        <v>1321</v>
      </c>
      <c r="G2169" s="233"/>
      <c r="H2169" s="237">
        <v>8.2699999999999996</v>
      </c>
      <c r="I2169" s="238"/>
      <c r="J2169" s="233"/>
      <c r="K2169" s="233"/>
      <c r="L2169" s="239"/>
      <c r="M2169" s="240"/>
      <c r="N2169" s="241"/>
      <c r="O2169" s="241"/>
      <c r="P2169" s="241"/>
      <c r="Q2169" s="241"/>
      <c r="R2169" s="241"/>
      <c r="S2169" s="241"/>
      <c r="T2169" s="242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43" t="s">
        <v>163</v>
      </c>
      <c r="AU2169" s="243" t="s">
        <v>88</v>
      </c>
      <c r="AV2169" s="13" t="s">
        <v>88</v>
      </c>
      <c r="AW2169" s="13" t="s">
        <v>35</v>
      </c>
      <c r="AX2169" s="13" t="s">
        <v>78</v>
      </c>
      <c r="AY2169" s="243" t="s">
        <v>153</v>
      </c>
    </row>
    <row r="2170" s="13" customFormat="1">
      <c r="A2170" s="13"/>
      <c r="B2170" s="232"/>
      <c r="C2170" s="233"/>
      <c r="D2170" s="234" t="s">
        <v>163</v>
      </c>
      <c r="E2170" s="235" t="s">
        <v>1</v>
      </c>
      <c r="F2170" s="236" t="s">
        <v>952</v>
      </c>
      <c r="G2170" s="233"/>
      <c r="H2170" s="237">
        <v>15.6</v>
      </c>
      <c r="I2170" s="238"/>
      <c r="J2170" s="233"/>
      <c r="K2170" s="233"/>
      <c r="L2170" s="239"/>
      <c r="M2170" s="240"/>
      <c r="N2170" s="241"/>
      <c r="O2170" s="241"/>
      <c r="P2170" s="241"/>
      <c r="Q2170" s="241"/>
      <c r="R2170" s="241"/>
      <c r="S2170" s="241"/>
      <c r="T2170" s="242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43" t="s">
        <v>163</v>
      </c>
      <c r="AU2170" s="243" t="s">
        <v>88</v>
      </c>
      <c r="AV2170" s="13" t="s">
        <v>88</v>
      </c>
      <c r="AW2170" s="13" t="s">
        <v>35</v>
      </c>
      <c r="AX2170" s="13" t="s">
        <v>78</v>
      </c>
      <c r="AY2170" s="243" t="s">
        <v>153</v>
      </c>
    </row>
    <row r="2171" s="13" customFormat="1">
      <c r="A2171" s="13"/>
      <c r="B2171" s="232"/>
      <c r="C2171" s="233"/>
      <c r="D2171" s="234" t="s">
        <v>163</v>
      </c>
      <c r="E2171" s="235" t="s">
        <v>1</v>
      </c>
      <c r="F2171" s="236" t="s">
        <v>2860</v>
      </c>
      <c r="G2171" s="233"/>
      <c r="H2171" s="237">
        <v>0.55000000000000004</v>
      </c>
      <c r="I2171" s="238"/>
      <c r="J2171" s="233"/>
      <c r="K2171" s="233"/>
      <c r="L2171" s="239"/>
      <c r="M2171" s="240"/>
      <c r="N2171" s="241"/>
      <c r="O2171" s="241"/>
      <c r="P2171" s="241"/>
      <c r="Q2171" s="241"/>
      <c r="R2171" s="241"/>
      <c r="S2171" s="241"/>
      <c r="T2171" s="242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43" t="s">
        <v>163</v>
      </c>
      <c r="AU2171" s="243" t="s">
        <v>88</v>
      </c>
      <c r="AV2171" s="13" t="s">
        <v>88</v>
      </c>
      <c r="AW2171" s="13" t="s">
        <v>35</v>
      </c>
      <c r="AX2171" s="13" t="s">
        <v>78</v>
      </c>
      <c r="AY2171" s="243" t="s">
        <v>153</v>
      </c>
    </row>
    <row r="2172" s="16" customFormat="1">
      <c r="A2172" s="16"/>
      <c r="B2172" s="278"/>
      <c r="C2172" s="279"/>
      <c r="D2172" s="234" t="s">
        <v>163</v>
      </c>
      <c r="E2172" s="280" t="s">
        <v>1</v>
      </c>
      <c r="F2172" s="281" t="s">
        <v>606</v>
      </c>
      <c r="G2172" s="279"/>
      <c r="H2172" s="282">
        <v>182.03</v>
      </c>
      <c r="I2172" s="283"/>
      <c r="J2172" s="279"/>
      <c r="K2172" s="279"/>
      <c r="L2172" s="284"/>
      <c r="M2172" s="285"/>
      <c r="N2172" s="286"/>
      <c r="O2172" s="286"/>
      <c r="P2172" s="286"/>
      <c r="Q2172" s="286"/>
      <c r="R2172" s="286"/>
      <c r="S2172" s="286"/>
      <c r="T2172" s="287"/>
      <c r="U2172" s="16"/>
      <c r="V2172" s="16"/>
      <c r="W2172" s="16"/>
      <c r="X2172" s="16"/>
      <c r="Y2172" s="16"/>
      <c r="Z2172" s="16"/>
      <c r="AA2172" s="16"/>
      <c r="AB2172" s="16"/>
      <c r="AC2172" s="16"/>
      <c r="AD2172" s="16"/>
      <c r="AE2172" s="16"/>
      <c r="AT2172" s="288" t="s">
        <v>163</v>
      </c>
      <c r="AU2172" s="288" t="s">
        <v>88</v>
      </c>
      <c r="AV2172" s="16" t="s">
        <v>173</v>
      </c>
      <c r="AW2172" s="16" t="s">
        <v>35</v>
      </c>
      <c r="AX2172" s="16" t="s">
        <v>78</v>
      </c>
      <c r="AY2172" s="288" t="s">
        <v>153</v>
      </c>
    </row>
    <row r="2173" s="13" customFormat="1">
      <c r="A2173" s="13"/>
      <c r="B2173" s="232"/>
      <c r="C2173" s="233"/>
      <c r="D2173" s="234" t="s">
        <v>163</v>
      </c>
      <c r="E2173" s="235" t="s">
        <v>1</v>
      </c>
      <c r="F2173" s="236" t="s">
        <v>1330</v>
      </c>
      <c r="G2173" s="233"/>
      <c r="H2173" s="237">
        <v>22.260000000000002</v>
      </c>
      <c r="I2173" s="238"/>
      <c r="J2173" s="233"/>
      <c r="K2173" s="233"/>
      <c r="L2173" s="239"/>
      <c r="M2173" s="240"/>
      <c r="N2173" s="241"/>
      <c r="O2173" s="241"/>
      <c r="P2173" s="241"/>
      <c r="Q2173" s="241"/>
      <c r="R2173" s="241"/>
      <c r="S2173" s="241"/>
      <c r="T2173" s="242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43" t="s">
        <v>163</v>
      </c>
      <c r="AU2173" s="243" t="s">
        <v>88</v>
      </c>
      <c r="AV2173" s="13" t="s">
        <v>88</v>
      </c>
      <c r="AW2173" s="13" t="s">
        <v>35</v>
      </c>
      <c r="AX2173" s="13" t="s">
        <v>78</v>
      </c>
      <c r="AY2173" s="243" t="s">
        <v>153</v>
      </c>
    </row>
    <row r="2174" s="13" customFormat="1">
      <c r="A2174" s="13"/>
      <c r="B2174" s="232"/>
      <c r="C2174" s="233"/>
      <c r="D2174" s="234" t="s">
        <v>163</v>
      </c>
      <c r="E2174" s="235" t="s">
        <v>1</v>
      </c>
      <c r="F2174" s="236" t="s">
        <v>1331</v>
      </c>
      <c r="G2174" s="233"/>
      <c r="H2174" s="237">
        <v>38.219999999999999</v>
      </c>
      <c r="I2174" s="238"/>
      <c r="J2174" s="233"/>
      <c r="K2174" s="233"/>
      <c r="L2174" s="239"/>
      <c r="M2174" s="240"/>
      <c r="N2174" s="241"/>
      <c r="O2174" s="241"/>
      <c r="P2174" s="241"/>
      <c r="Q2174" s="241"/>
      <c r="R2174" s="241"/>
      <c r="S2174" s="241"/>
      <c r="T2174" s="242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3" t="s">
        <v>163</v>
      </c>
      <c r="AU2174" s="243" t="s">
        <v>88</v>
      </c>
      <c r="AV2174" s="13" t="s">
        <v>88</v>
      </c>
      <c r="AW2174" s="13" t="s">
        <v>35</v>
      </c>
      <c r="AX2174" s="13" t="s">
        <v>78</v>
      </c>
      <c r="AY2174" s="243" t="s">
        <v>153</v>
      </c>
    </row>
    <row r="2175" s="13" customFormat="1">
      <c r="A2175" s="13"/>
      <c r="B2175" s="232"/>
      <c r="C2175" s="233"/>
      <c r="D2175" s="234" t="s">
        <v>163</v>
      </c>
      <c r="E2175" s="235" t="s">
        <v>1</v>
      </c>
      <c r="F2175" s="236" t="s">
        <v>1332</v>
      </c>
      <c r="G2175" s="233"/>
      <c r="H2175" s="237">
        <v>74.560000000000002</v>
      </c>
      <c r="I2175" s="238"/>
      <c r="J2175" s="233"/>
      <c r="K2175" s="233"/>
      <c r="L2175" s="239"/>
      <c r="M2175" s="240"/>
      <c r="N2175" s="241"/>
      <c r="O2175" s="241"/>
      <c r="P2175" s="241"/>
      <c r="Q2175" s="241"/>
      <c r="R2175" s="241"/>
      <c r="S2175" s="241"/>
      <c r="T2175" s="242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43" t="s">
        <v>163</v>
      </c>
      <c r="AU2175" s="243" t="s">
        <v>88</v>
      </c>
      <c r="AV2175" s="13" t="s">
        <v>88</v>
      </c>
      <c r="AW2175" s="13" t="s">
        <v>35</v>
      </c>
      <c r="AX2175" s="13" t="s">
        <v>78</v>
      </c>
      <c r="AY2175" s="243" t="s">
        <v>153</v>
      </c>
    </row>
    <row r="2176" s="13" customFormat="1">
      <c r="A2176" s="13"/>
      <c r="B2176" s="232"/>
      <c r="C2176" s="233"/>
      <c r="D2176" s="234" t="s">
        <v>163</v>
      </c>
      <c r="E2176" s="235" t="s">
        <v>1</v>
      </c>
      <c r="F2176" s="236" t="s">
        <v>1333</v>
      </c>
      <c r="G2176" s="233"/>
      <c r="H2176" s="237">
        <v>48.439999999999998</v>
      </c>
      <c r="I2176" s="238"/>
      <c r="J2176" s="233"/>
      <c r="K2176" s="233"/>
      <c r="L2176" s="239"/>
      <c r="M2176" s="240"/>
      <c r="N2176" s="241"/>
      <c r="O2176" s="241"/>
      <c r="P2176" s="241"/>
      <c r="Q2176" s="241"/>
      <c r="R2176" s="241"/>
      <c r="S2176" s="241"/>
      <c r="T2176" s="242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43" t="s">
        <v>163</v>
      </c>
      <c r="AU2176" s="243" t="s">
        <v>88</v>
      </c>
      <c r="AV2176" s="13" t="s">
        <v>88</v>
      </c>
      <c r="AW2176" s="13" t="s">
        <v>35</v>
      </c>
      <c r="AX2176" s="13" t="s">
        <v>78</v>
      </c>
      <c r="AY2176" s="243" t="s">
        <v>153</v>
      </c>
    </row>
    <row r="2177" s="13" customFormat="1">
      <c r="A2177" s="13"/>
      <c r="B2177" s="232"/>
      <c r="C2177" s="233"/>
      <c r="D2177" s="234" t="s">
        <v>163</v>
      </c>
      <c r="E2177" s="235" t="s">
        <v>1</v>
      </c>
      <c r="F2177" s="236" t="s">
        <v>1334</v>
      </c>
      <c r="G2177" s="233"/>
      <c r="H2177" s="237">
        <v>21.84</v>
      </c>
      <c r="I2177" s="238"/>
      <c r="J2177" s="233"/>
      <c r="K2177" s="233"/>
      <c r="L2177" s="239"/>
      <c r="M2177" s="240"/>
      <c r="N2177" s="241"/>
      <c r="O2177" s="241"/>
      <c r="P2177" s="241"/>
      <c r="Q2177" s="241"/>
      <c r="R2177" s="241"/>
      <c r="S2177" s="241"/>
      <c r="T2177" s="242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43" t="s">
        <v>163</v>
      </c>
      <c r="AU2177" s="243" t="s">
        <v>88</v>
      </c>
      <c r="AV2177" s="13" t="s">
        <v>88</v>
      </c>
      <c r="AW2177" s="13" t="s">
        <v>35</v>
      </c>
      <c r="AX2177" s="13" t="s">
        <v>78</v>
      </c>
      <c r="AY2177" s="243" t="s">
        <v>153</v>
      </c>
    </row>
    <row r="2178" s="13" customFormat="1">
      <c r="A2178" s="13"/>
      <c r="B2178" s="232"/>
      <c r="C2178" s="233"/>
      <c r="D2178" s="234" t="s">
        <v>163</v>
      </c>
      <c r="E2178" s="235" t="s">
        <v>1</v>
      </c>
      <c r="F2178" s="236" t="s">
        <v>1335</v>
      </c>
      <c r="G2178" s="233"/>
      <c r="H2178" s="237">
        <v>17.219999999999999</v>
      </c>
      <c r="I2178" s="238"/>
      <c r="J2178" s="233"/>
      <c r="K2178" s="233"/>
      <c r="L2178" s="239"/>
      <c r="M2178" s="240"/>
      <c r="N2178" s="241"/>
      <c r="O2178" s="241"/>
      <c r="P2178" s="241"/>
      <c r="Q2178" s="241"/>
      <c r="R2178" s="241"/>
      <c r="S2178" s="241"/>
      <c r="T2178" s="242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43" t="s">
        <v>163</v>
      </c>
      <c r="AU2178" s="243" t="s">
        <v>88</v>
      </c>
      <c r="AV2178" s="13" t="s">
        <v>88</v>
      </c>
      <c r="AW2178" s="13" t="s">
        <v>35</v>
      </c>
      <c r="AX2178" s="13" t="s">
        <v>78</v>
      </c>
      <c r="AY2178" s="243" t="s">
        <v>153</v>
      </c>
    </row>
    <row r="2179" s="13" customFormat="1">
      <c r="A2179" s="13"/>
      <c r="B2179" s="232"/>
      <c r="C2179" s="233"/>
      <c r="D2179" s="234" t="s">
        <v>163</v>
      </c>
      <c r="E2179" s="235" t="s">
        <v>1</v>
      </c>
      <c r="F2179" s="236" t="s">
        <v>1336</v>
      </c>
      <c r="G2179" s="233"/>
      <c r="H2179" s="237">
        <v>21.609999999999999</v>
      </c>
      <c r="I2179" s="238"/>
      <c r="J2179" s="233"/>
      <c r="K2179" s="233"/>
      <c r="L2179" s="239"/>
      <c r="M2179" s="240"/>
      <c r="N2179" s="241"/>
      <c r="O2179" s="241"/>
      <c r="P2179" s="241"/>
      <c r="Q2179" s="241"/>
      <c r="R2179" s="241"/>
      <c r="S2179" s="241"/>
      <c r="T2179" s="242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43" t="s">
        <v>163</v>
      </c>
      <c r="AU2179" s="243" t="s">
        <v>88</v>
      </c>
      <c r="AV2179" s="13" t="s">
        <v>88</v>
      </c>
      <c r="AW2179" s="13" t="s">
        <v>35</v>
      </c>
      <c r="AX2179" s="13" t="s">
        <v>78</v>
      </c>
      <c r="AY2179" s="243" t="s">
        <v>153</v>
      </c>
    </row>
    <row r="2180" s="13" customFormat="1">
      <c r="A2180" s="13"/>
      <c r="B2180" s="232"/>
      <c r="C2180" s="233"/>
      <c r="D2180" s="234" t="s">
        <v>163</v>
      </c>
      <c r="E2180" s="235" t="s">
        <v>1</v>
      </c>
      <c r="F2180" s="236" t="s">
        <v>1337</v>
      </c>
      <c r="G2180" s="233"/>
      <c r="H2180" s="237">
        <v>6.1799999999999997</v>
      </c>
      <c r="I2180" s="238"/>
      <c r="J2180" s="233"/>
      <c r="K2180" s="233"/>
      <c r="L2180" s="239"/>
      <c r="M2180" s="240"/>
      <c r="N2180" s="241"/>
      <c r="O2180" s="241"/>
      <c r="P2180" s="241"/>
      <c r="Q2180" s="241"/>
      <c r="R2180" s="241"/>
      <c r="S2180" s="241"/>
      <c r="T2180" s="242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43" t="s">
        <v>163</v>
      </c>
      <c r="AU2180" s="243" t="s">
        <v>88</v>
      </c>
      <c r="AV2180" s="13" t="s">
        <v>88</v>
      </c>
      <c r="AW2180" s="13" t="s">
        <v>35</v>
      </c>
      <c r="AX2180" s="13" t="s">
        <v>78</v>
      </c>
      <c r="AY2180" s="243" t="s">
        <v>153</v>
      </c>
    </row>
    <row r="2181" s="16" customFormat="1">
      <c r="A2181" s="16"/>
      <c r="B2181" s="278"/>
      <c r="C2181" s="279"/>
      <c r="D2181" s="234" t="s">
        <v>163</v>
      </c>
      <c r="E2181" s="280" t="s">
        <v>1</v>
      </c>
      <c r="F2181" s="281" t="s">
        <v>606</v>
      </c>
      <c r="G2181" s="279"/>
      <c r="H2181" s="282">
        <v>250.33000000000001</v>
      </c>
      <c r="I2181" s="283"/>
      <c r="J2181" s="279"/>
      <c r="K2181" s="279"/>
      <c r="L2181" s="284"/>
      <c r="M2181" s="285"/>
      <c r="N2181" s="286"/>
      <c r="O2181" s="286"/>
      <c r="P2181" s="286"/>
      <c r="Q2181" s="286"/>
      <c r="R2181" s="286"/>
      <c r="S2181" s="286"/>
      <c r="T2181" s="287"/>
      <c r="U2181" s="16"/>
      <c r="V2181" s="16"/>
      <c r="W2181" s="16"/>
      <c r="X2181" s="16"/>
      <c r="Y2181" s="16"/>
      <c r="Z2181" s="16"/>
      <c r="AA2181" s="16"/>
      <c r="AB2181" s="16"/>
      <c r="AC2181" s="16"/>
      <c r="AD2181" s="16"/>
      <c r="AE2181" s="16"/>
      <c r="AT2181" s="288" t="s">
        <v>163</v>
      </c>
      <c r="AU2181" s="288" t="s">
        <v>88</v>
      </c>
      <c r="AV2181" s="16" t="s">
        <v>173</v>
      </c>
      <c r="AW2181" s="16" t="s">
        <v>35</v>
      </c>
      <c r="AX2181" s="16" t="s">
        <v>78</v>
      </c>
      <c r="AY2181" s="288" t="s">
        <v>153</v>
      </c>
    </row>
    <row r="2182" s="14" customFormat="1">
      <c r="A2182" s="14"/>
      <c r="B2182" s="244"/>
      <c r="C2182" s="245"/>
      <c r="D2182" s="234" t="s">
        <v>163</v>
      </c>
      <c r="E2182" s="246" t="s">
        <v>1</v>
      </c>
      <c r="F2182" s="247" t="s">
        <v>167</v>
      </c>
      <c r="G2182" s="245"/>
      <c r="H2182" s="248">
        <v>432.36000000000001</v>
      </c>
      <c r="I2182" s="249"/>
      <c r="J2182" s="245"/>
      <c r="K2182" s="245"/>
      <c r="L2182" s="250"/>
      <c r="M2182" s="251"/>
      <c r="N2182" s="252"/>
      <c r="O2182" s="252"/>
      <c r="P2182" s="252"/>
      <c r="Q2182" s="252"/>
      <c r="R2182" s="252"/>
      <c r="S2182" s="252"/>
      <c r="T2182" s="253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54" t="s">
        <v>163</v>
      </c>
      <c r="AU2182" s="254" t="s">
        <v>88</v>
      </c>
      <c r="AV2182" s="14" t="s">
        <v>161</v>
      </c>
      <c r="AW2182" s="14" t="s">
        <v>35</v>
      </c>
      <c r="AX2182" s="14" t="s">
        <v>86</v>
      </c>
      <c r="AY2182" s="254" t="s">
        <v>153</v>
      </c>
    </row>
    <row r="2183" s="2" customFormat="1" ht="24.15" customHeight="1">
      <c r="A2183" s="39"/>
      <c r="B2183" s="40"/>
      <c r="C2183" s="219" t="s">
        <v>2871</v>
      </c>
      <c r="D2183" s="219" t="s">
        <v>156</v>
      </c>
      <c r="E2183" s="220" t="s">
        <v>2862</v>
      </c>
      <c r="F2183" s="221" t="s">
        <v>2863</v>
      </c>
      <c r="G2183" s="222" t="s">
        <v>170</v>
      </c>
      <c r="H2183" s="223">
        <v>432.36000000000001</v>
      </c>
      <c r="I2183" s="224"/>
      <c r="J2183" s="225">
        <f>ROUND(I2183*H2183,2)</f>
        <v>0</v>
      </c>
      <c r="K2183" s="221" t="s">
        <v>160</v>
      </c>
      <c r="L2183" s="45"/>
      <c r="M2183" s="226" t="s">
        <v>1</v>
      </c>
      <c r="N2183" s="227" t="s">
        <v>43</v>
      </c>
      <c r="O2183" s="92"/>
      <c r="P2183" s="228">
        <f>O2183*H2183</f>
        <v>0</v>
      </c>
      <c r="Q2183" s="228">
        <v>3.0000000000000001E-05</v>
      </c>
      <c r="R2183" s="228">
        <f>Q2183*H2183</f>
        <v>0.012970800000000001</v>
      </c>
      <c r="S2183" s="228">
        <v>0</v>
      </c>
      <c r="T2183" s="229">
        <f>S2183*H2183</f>
        <v>0</v>
      </c>
      <c r="U2183" s="39"/>
      <c r="V2183" s="39"/>
      <c r="W2183" s="39"/>
      <c r="X2183" s="39"/>
      <c r="Y2183" s="39"/>
      <c r="Z2183" s="39"/>
      <c r="AA2183" s="39"/>
      <c r="AB2183" s="39"/>
      <c r="AC2183" s="39"/>
      <c r="AD2183" s="39"/>
      <c r="AE2183" s="39"/>
      <c r="AR2183" s="230" t="s">
        <v>240</v>
      </c>
      <c r="AT2183" s="230" t="s">
        <v>156</v>
      </c>
      <c r="AU2183" s="230" t="s">
        <v>88</v>
      </c>
      <c r="AY2183" s="18" t="s">
        <v>153</v>
      </c>
      <c r="BE2183" s="231">
        <f>IF(N2183="základní",J2183,0)</f>
        <v>0</v>
      </c>
      <c r="BF2183" s="231">
        <f>IF(N2183="snížená",J2183,0)</f>
        <v>0</v>
      </c>
      <c r="BG2183" s="231">
        <f>IF(N2183="zákl. přenesená",J2183,0)</f>
        <v>0</v>
      </c>
      <c r="BH2183" s="231">
        <f>IF(N2183="sníž. přenesená",J2183,0)</f>
        <v>0</v>
      </c>
      <c r="BI2183" s="231">
        <f>IF(N2183="nulová",J2183,0)</f>
        <v>0</v>
      </c>
      <c r="BJ2183" s="18" t="s">
        <v>86</v>
      </c>
      <c r="BK2183" s="231">
        <f>ROUND(I2183*H2183,2)</f>
        <v>0</v>
      </c>
      <c r="BL2183" s="18" t="s">
        <v>240</v>
      </c>
      <c r="BM2183" s="230" t="s">
        <v>2872</v>
      </c>
    </row>
    <row r="2184" s="15" customFormat="1">
      <c r="A2184" s="15"/>
      <c r="B2184" s="258"/>
      <c r="C2184" s="259"/>
      <c r="D2184" s="234" t="s">
        <v>163</v>
      </c>
      <c r="E2184" s="260" t="s">
        <v>1</v>
      </c>
      <c r="F2184" s="261" t="s">
        <v>2873</v>
      </c>
      <c r="G2184" s="259"/>
      <c r="H2184" s="260" t="s">
        <v>1</v>
      </c>
      <c r="I2184" s="262"/>
      <c r="J2184" s="259"/>
      <c r="K2184" s="259"/>
      <c r="L2184" s="263"/>
      <c r="M2184" s="264"/>
      <c r="N2184" s="265"/>
      <c r="O2184" s="265"/>
      <c r="P2184" s="265"/>
      <c r="Q2184" s="265"/>
      <c r="R2184" s="265"/>
      <c r="S2184" s="265"/>
      <c r="T2184" s="266"/>
      <c r="U2184" s="15"/>
      <c r="V2184" s="15"/>
      <c r="W2184" s="15"/>
      <c r="X2184" s="15"/>
      <c r="Y2184" s="15"/>
      <c r="Z2184" s="15"/>
      <c r="AA2184" s="15"/>
      <c r="AB2184" s="15"/>
      <c r="AC2184" s="15"/>
      <c r="AD2184" s="15"/>
      <c r="AE2184" s="15"/>
      <c r="AT2184" s="267" t="s">
        <v>163</v>
      </c>
      <c r="AU2184" s="267" t="s">
        <v>88</v>
      </c>
      <c r="AV2184" s="15" t="s">
        <v>86</v>
      </c>
      <c r="AW2184" s="15" t="s">
        <v>35</v>
      </c>
      <c r="AX2184" s="15" t="s">
        <v>78</v>
      </c>
      <c r="AY2184" s="267" t="s">
        <v>153</v>
      </c>
    </row>
    <row r="2185" s="13" customFormat="1">
      <c r="A2185" s="13"/>
      <c r="B2185" s="232"/>
      <c r="C2185" s="233"/>
      <c r="D2185" s="234" t="s">
        <v>163</v>
      </c>
      <c r="E2185" s="235" t="s">
        <v>1</v>
      </c>
      <c r="F2185" s="236" t="s">
        <v>2866</v>
      </c>
      <c r="G2185" s="233"/>
      <c r="H2185" s="237">
        <v>432.36000000000001</v>
      </c>
      <c r="I2185" s="238"/>
      <c r="J2185" s="233"/>
      <c r="K2185" s="233"/>
      <c r="L2185" s="239"/>
      <c r="M2185" s="240"/>
      <c r="N2185" s="241"/>
      <c r="O2185" s="241"/>
      <c r="P2185" s="241"/>
      <c r="Q2185" s="241"/>
      <c r="R2185" s="241"/>
      <c r="S2185" s="241"/>
      <c r="T2185" s="242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43" t="s">
        <v>163</v>
      </c>
      <c r="AU2185" s="243" t="s">
        <v>88</v>
      </c>
      <c r="AV2185" s="13" t="s">
        <v>88</v>
      </c>
      <c r="AW2185" s="13" t="s">
        <v>35</v>
      </c>
      <c r="AX2185" s="13" t="s">
        <v>86</v>
      </c>
      <c r="AY2185" s="243" t="s">
        <v>153</v>
      </c>
    </row>
    <row r="2186" s="2" customFormat="1" ht="16.5" customHeight="1">
      <c r="A2186" s="39"/>
      <c r="B2186" s="40"/>
      <c r="C2186" s="219" t="s">
        <v>2874</v>
      </c>
      <c r="D2186" s="219" t="s">
        <v>156</v>
      </c>
      <c r="E2186" s="220" t="s">
        <v>2875</v>
      </c>
      <c r="F2186" s="221" t="s">
        <v>2876</v>
      </c>
      <c r="G2186" s="222" t="s">
        <v>170</v>
      </c>
      <c r="H2186" s="223">
        <v>335.48000000000002</v>
      </c>
      <c r="I2186" s="224"/>
      <c r="J2186" s="225">
        <f>ROUND(I2186*H2186,2)</f>
        <v>0</v>
      </c>
      <c r="K2186" s="221" t="s">
        <v>160</v>
      </c>
      <c r="L2186" s="45"/>
      <c r="M2186" s="226" t="s">
        <v>1</v>
      </c>
      <c r="N2186" s="227" t="s">
        <v>43</v>
      </c>
      <c r="O2186" s="92"/>
      <c r="P2186" s="228">
        <f>O2186*H2186</f>
        <v>0</v>
      </c>
      <c r="Q2186" s="228">
        <v>0.00029999999999999997</v>
      </c>
      <c r="R2186" s="228">
        <f>Q2186*H2186</f>
        <v>0.100644</v>
      </c>
      <c r="S2186" s="228">
        <v>0</v>
      </c>
      <c r="T2186" s="229">
        <f>S2186*H2186</f>
        <v>0</v>
      </c>
      <c r="U2186" s="39"/>
      <c r="V2186" s="39"/>
      <c r="W2186" s="39"/>
      <c r="X2186" s="39"/>
      <c r="Y2186" s="39"/>
      <c r="Z2186" s="39"/>
      <c r="AA2186" s="39"/>
      <c r="AB2186" s="39"/>
      <c r="AC2186" s="39"/>
      <c r="AD2186" s="39"/>
      <c r="AE2186" s="39"/>
      <c r="AR2186" s="230" t="s">
        <v>240</v>
      </c>
      <c r="AT2186" s="230" t="s">
        <v>156</v>
      </c>
      <c r="AU2186" s="230" t="s">
        <v>88</v>
      </c>
      <c r="AY2186" s="18" t="s">
        <v>153</v>
      </c>
      <c r="BE2186" s="231">
        <f>IF(N2186="základní",J2186,0)</f>
        <v>0</v>
      </c>
      <c r="BF2186" s="231">
        <f>IF(N2186="snížená",J2186,0)</f>
        <v>0</v>
      </c>
      <c r="BG2186" s="231">
        <f>IF(N2186="zákl. přenesená",J2186,0)</f>
        <v>0</v>
      </c>
      <c r="BH2186" s="231">
        <f>IF(N2186="sníž. přenesená",J2186,0)</f>
        <v>0</v>
      </c>
      <c r="BI2186" s="231">
        <f>IF(N2186="nulová",J2186,0)</f>
        <v>0</v>
      </c>
      <c r="BJ2186" s="18" t="s">
        <v>86</v>
      </c>
      <c r="BK2186" s="231">
        <f>ROUND(I2186*H2186,2)</f>
        <v>0</v>
      </c>
      <c r="BL2186" s="18" t="s">
        <v>240</v>
      </c>
      <c r="BM2186" s="230" t="s">
        <v>2877</v>
      </c>
    </row>
    <row r="2187" s="13" customFormat="1">
      <c r="A2187" s="13"/>
      <c r="B2187" s="232"/>
      <c r="C2187" s="233"/>
      <c r="D2187" s="234" t="s">
        <v>163</v>
      </c>
      <c r="E2187" s="235" t="s">
        <v>1</v>
      </c>
      <c r="F2187" s="236" t="s">
        <v>1317</v>
      </c>
      <c r="G2187" s="233"/>
      <c r="H2187" s="237">
        <v>12.880000000000001</v>
      </c>
      <c r="I2187" s="238"/>
      <c r="J2187" s="233"/>
      <c r="K2187" s="233"/>
      <c r="L2187" s="239"/>
      <c r="M2187" s="240"/>
      <c r="N2187" s="241"/>
      <c r="O2187" s="241"/>
      <c r="P2187" s="241"/>
      <c r="Q2187" s="241"/>
      <c r="R2187" s="241"/>
      <c r="S2187" s="241"/>
      <c r="T2187" s="242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43" t="s">
        <v>163</v>
      </c>
      <c r="AU2187" s="243" t="s">
        <v>88</v>
      </c>
      <c r="AV2187" s="13" t="s">
        <v>88</v>
      </c>
      <c r="AW2187" s="13" t="s">
        <v>35</v>
      </c>
      <c r="AX2187" s="13" t="s">
        <v>78</v>
      </c>
      <c r="AY2187" s="243" t="s">
        <v>153</v>
      </c>
    </row>
    <row r="2188" s="13" customFormat="1">
      <c r="A2188" s="13"/>
      <c r="B2188" s="232"/>
      <c r="C2188" s="233"/>
      <c r="D2188" s="234" t="s">
        <v>163</v>
      </c>
      <c r="E2188" s="235" t="s">
        <v>1</v>
      </c>
      <c r="F2188" s="236" t="s">
        <v>1318</v>
      </c>
      <c r="G2188" s="233"/>
      <c r="H2188" s="237">
        <v>74.560000000000002</v>
      </c>
      <c r="I2188" s="238"/>
      <c r="J2188" s="233"/>
      <c r="K2188" s="233"/>
      <c r="L2188" s="239"/>
      <c r="M2188" s="240"/>
      <c r="N2188" s="241"/>
      <c r="O2188" s="241"/>
      <c r="P2188" s="241"/>
      <c r="Q2188" s="241"/>
      <c r="R2188" s="241"/>
      <c r="S2188" s="241"/>
      <c r="T2188" s="242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43" t="s">
        <v>163</v>
      </c>
      <c r="AU2188" s="243" t="s">
        <v>88</v>
      </c>
      <c r="AV2188" s="13" t="s">
        <v>88</v>
      </c>
      <c r="AW2188" s="13" t="s">
        <v>35</v>
      </c>
      <c r="AX2188" s="13" t="s">
        <v>78</v>
      </c>
      <c r="AY2188" s="243" t="s">
        <v>153</v>
      </c>
    </row>
    <row r="2189" s="13" customFormat="1">
      <c r="A2189" s="13"/>
      <c r="B2189" s="232"/>
      <c r="C2189" s="233"/>
      <c r="D2189" s="234" t="s">
        <v>163</v>
      </c>
      <c r="E2189" s="235" t="s">
        <v>1</v>
      </c>
      <c r="F2189" s="236" t="s">
        <v>1320</v>
      </c>
      <c r="G2189" s="233"/>
      <c r="H2189" s="237">
        <v>21.73</v>
      </c>
      <c r="I2189" s="238"/>
      <c r="J2189" s="233"/>
      <c r="K2189" s="233"/>
      <c r="L2189" s="239"/>
      <c r="M2189" s="240"/>
      <c r="N2189" s="241"/>
      <c r="O2189" s="241"/>
      <c r="P2189" s="241"/>
      <c r="Q2189" s="241"/>
      <c r="R2189" s="241"/>
      <c r="S2189" s="241"/>
      <c r="T2189" s="242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43" t="s">
        <v>163</v>
      </c>
      <c r="AU2189" s="243" t="s">
        <v>88</v>
      </c>
      <c r="AV2189" s="13" t="s">
        <v>88</v>
      </c>
      <c r="AW2189" s="13" t="s">
        <v>35</v>
      </c>
      <c r="AX2189" s="13" t="s">
        <v>78</v>
      </c>
      <c r="AY2189" s="243" t="s">
        <v>153</v>
      </c>
    </row>
    <row r="2190" s="13" customFormat="1">
      <c r="A2190" s="13"/>
      <c r="B2190" s="232"/>
      <c r="C2190" s="233"/>
      <c r="D2190" s="234" t="s">
        <v>163</v>
      </c>
      <c r="E2190" s="235" t="s">
        <v>1</v>
      </c>
      <c r="F2190" s="236" t="s">
        <v>1321</v>
      </c>
      <c r="G2190" s="233"/>
      <c r="H2190" s="237">
        <v>8.2699999999999996</v>
      </c>
      <c r="I2190" s="238"/>
      <c r="J2190" s="233"/>
      <c r="K2190" s="233"/>
      <c r="L2190" s="239"/>
      <c r="M2190" s="240"/>
      <c r="N2190" s="241"/>
      <c r="O2190" s="241"/>
      <c r="P2190" s="241"/>
      <c r="Q2190" s="241"/>
      <c r="R2190" s="241"/>
      <c r="S2190" s="241"/>
      <c r="T2190" s="242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43" t="s">
        <v>163</v>
      </c>
      <c r="AU2190" s="243" t="s">
        <v>88</v>
      </c>
      <c r="AV2190" s="13" t="s">
        <v>88</v>
      </c>
      <c r="AW2190" s="13" t="s">
        <v>35</v>
      </c>
      <c r="AX2190" s="13" t="s">
        <v>78</v>
      </c>
      <c r="AY2190" s="243" t="s">
        <v>153</v>
      </c>
    </row>
    <row r="2191" s="13" customFormat="1">
      <c r="A2191" s="13"/>
      <c r="B2191" s="232"/>
      <c r="C2191" s="233"/>
      <c r="D2191" s="234" t="s">
        <v>163</v>
      </c>
      <c r="E2191" s="235" t="s">
        <v>1</v>
      </c>
      <c r="F2191" s="236" t="s">
        <v>952</v>
      </c>
      <c r="G2191" s="233"/>
      <c r="H2191" s="237">
        <v>15.6</v>
      </c>
      <c r="I2191" s="238"/>
      <c r="J2191" s="233"/>
      <c r="K2191" s="233"/>
      <c r="L2191" s="239"/>
      <c r="M2191" s="240"/>
      <c r="N2191" s="241"/>
      <c r="O2191" s="241"/>
      <c r="P2191" s="241"/>
      <c r="Q2191" s="241"/>
      <c r="R2191" s="241"/>
      <c r="S2191" s="241"/>
      <c r="T2191" s="242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43" t="s">
        <v>163</v>
      </c>
      <c r="AU2191" s="243" t="s">
        <v>88</v>
      </c>
      <c r="AV2191" s="13" t="s">
        <v>88</v>
      </c>
      <c r="AW2191" s="13" t="s">
        <v>35</v>
      </c>
      <c r="AX2191" s="13" t="s">
        <v>78</v>
      </c>
      <c r="AY2191" s="243" t="s">
        <v>153</v>
      </c>
    </row>
    <row r="2192" s="13" customFormat="1">
      <c r="A2192" s="13"/>
      <c r="B2192" s="232"/>
      <c r="C2192" s="233"/>
      <c r="D2192" s="234" t="s">
        <v>163</v>
      </c>
      <c r="E2192" s="235" t="s">
        <v>1</v>
      </c>
      <c r="F2192" s="236" t="s">
        <v>2860</v>
      </c>
      <c r="G2192" s="233"/>
      <c r="H2192" s="237">
        <v>0.55000000000000004</v>
      </c>
      <c r="I2192" s="238"/>
      <c r="J2192" s="233"/>
      <c r="K2192" s="233"/>
      <c r="L2192" s="239"/>
      <c r="M2192" s="240"/>
      <c r="N2192" s="241"/>
      <c r="O2192" s="241"/>
      <c r="P2192" s="241"/>
      <c r="Q2192" s="241"/>
      <c r="R2192" s="241"/>
      <c r="S2192" s="241"/>
      <c r="T2192" s="242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43" t="s">
        <v>163</v>
      </c>
      <c r="AU2192" s="243" t="s">
        <v>88</v>
      </c>
      <c r="AV2192" s="13" t="s">
        <v>88</v>
      </c>
      <c r="AW2192" s="13" t="s">
        <v>35</v>
      </c>
      <c r="AX2192" s="13" t="s">
        <v>78</v>
      </c>
      <c r="AY2192" s="243" t="s">
        <v>153</v>
      </c>
    </row>
    <row r="2193" s="16" customFormat="1">
      <c r="A2193" s="16"/>
      <c r="B2193" s="278"/>
      <c r="C2193" s="279"/>
      <c r="D2193" s="234" t="s">
        <v>163</v>
      </c>
      <c r="E2193" s="280" t="s">
        <v>1</v>
      </c>
      <c r="F2193" s="281" t="s">
        <v>606</v>
      </c>
      <c r="G2193" s="279"/>
      <c r="H2193" s="282">
        <v>133.59</v>
      </c>
      <c r="I2193" s="283"/>
      <c r="J2193" s="279"/>
      <c r="K2193" s="279"/>
      <c r="L2193" s="284"/>
      <c r="M2193" s="285"/>
      <c r="N2193" s="286"/>
      <c r="O2193" s="286"/>
      <c r="P2193" s="286"/>
      <c r="Q2193" s="286"/>
      <c r="R2193" s="286"/>
      <c r="S2193" s="286"/>
      <c r="T2193" s="287"/>
      <c r="U2193" s="16"/>
      <c r="V2193" s="16"/>
      <c r="W2193" s="16"/>
      <c r="X2193" s="16"/>
      <c r="Y2193" s="16"/>
      <c r="Z2193" s="16"/>
      <c r="AA2193" s="16"/>
      <c r="AB2193" s="16"/>
      <c r="AC2193" s="16"/>
      <c r="AD2193" s="16"/>
      <c r="AE2193" s="16"/>
      <c r="AT2193" s="288" t="s">
        <v>163</v>
      </c>
      <c r="AU2193" s="288" t="s">
        <v>88</v>
      </c>
      <c r="AV2193" s="16" t="s">
        <v>173</v>
      </c>
      <c r="AW2193" s="16" t="s">
        <v>35</v>
      </c>
      <c r="AX2193" s="16" t="s">
        <v>78</v>
      </c>
      <c r="AY2193" s="288" t="s">
        <v>153</v>
      </c>
    </row>
    <row r="2194" s="13" customFormat="1">
      <c r="A2194" s="13"/>
      <c r="B2194" s="232"/>
      <c r="C2194" s="233"/>
      <c r="D2194" s="234" t="s">
        <v>163</v>
      </c>
      <c r="E2194" s="235" t="s">
        <v>1</v>
      </c>
      <c r="F2194" s="236" t="s">
        <v>1330</v>
      </c>
      <c r="G2194" s="233"/>
      <c r="H2194" s="237">
        <v>22.260000000000002</v>
      </c>
      <c r="I2194" s="238"/>
      <c r="J2194" s="233"/>
      <c r="K2194" s="233"/>
      <c r="L2194" s="239"/>
      <c r="M2194" s="240"/>
      <c r="N2194" s="241"/>
      <c r="O2194" s="241"/>
      <c r="P2194" s="241"/>
      <c r="Q2194" s="241"/>
      <c r="R2194" s="241"/>
      <c r="S2194" s="241"/>
      <c r="T2194" s="242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43" t="s">
        <v>163</v>
      </c>
      <c r="AU2194" s="243" t="s">
        <v>88</v>
      </c>
      <c r="AV2194" s="13" t="s">
        <v>88</v>
      </c>
      <c r="AW2194" s="13" t="s">
        <v>35</v>
      </c>
      <c r="AX2194" s="13" t="s">
        <v>78</v>
      </c>
      <c r="AY2194" s="243" t="s">
        <v>153</v>
      </c>
    </row>
    <row r="2195" s="13" customFormat="1">
      <c r="A2195" s="13"/>
      <c r="B2195" s="232"/>
      <c r="C2195" s="233"/>
      <c r="D2195" s="234" t="s">
        <v>163</v>
      </c>
      <c r="E2195" s="235" t="s">
        <v>1</v>
      </c>
      <c r="F2195" s="236" t="s">
        <v>1331</v>
      </c>
      <c r="G2195" s="233"/>
      <c r="H2195" s="237">
        <v>38.219999999999999</v>
      </c>
      <c r="I2195" s="238"/>
      <c r="J2195" s="233"/>
      <c r="K2195" s="233"/>
      <c r="L2195" s="239"/>
      <c r="M2195" s="240"/>
      <c r="N2195" s="241"/>
      <c r="O2195" s="241"/>
      <c r="P2195" s="241"/>
      <c r="Q2195" s="241"/>
      <c r="R2195" s="241"/>
      <c r="S2195" s="241"/>
      <c r="T2195" s="242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43" t="s">
        <v>163</v>
      </c>
      <c r="AU2195" s="243" t="s">
        <v>88</v>
      </c>
      <c r="AV2195" s="13" t="s">
        <v>88</v>
      </c>
      <c r="AW2195" s="13" t="s">
        <v>35</v>
      </c>
      <c r="AX2195" s="13" t="s">
        <v>78</v>
      </c>
      <c r="AY2195" s="243" t="s">
        <v>153</v>
      </c>
    </row>
    <row r="2196" s="13" customFormat="1">
      <c r="A2196" s="13"/>
      <c r="B2196" s="232"/>
      <c r="C2196" s="233"/>
      <c r="D2196" s="234" t="s">
        <v>163</v>
      </c>
      <c r="E2196" s="235" t="s">
        <v>1</v>
      </c>
      <c r="F2196" s="236" t="s">
        <v>1332</v>
      </c>
      <c r="G2196" s="233"/>
      <c r="H2196" s="237">
        <v>74.560000000000002</v>
      </c>
      <c r="I2196" s="238"/>
      <c r="J2196" s="233"/>
      <c r="K2196" s="233"/>
      <c r="L2196" s="239"/>
      <c r="M2196" s="240"/>
      <c r="N2196" s="241"/>
      <c r="O2196" s="241"/>
      <c r="P2196" s="241"/>
      <c r="Q2196" s="241"/>
      <c r="R2196" s="241"/>
      <c r="S2196" s="241"/>
      <c r="T2196" s="242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43" t="s">
        <v>163</v>
      </c>
      <c r="AU2196" s="243" t="s">
        <v>88</v>
      </c>
      <c r="AV2196" s="13" t="s">
        <v>88</v>
      </c>
      <c r="AW2196" s="13" t="s">
        <v>35</v>
      </c>
      <c r="AX2196" s="13" t="s">
        <v>78</v>
      </c>
      <c r="AY2196" s="243" t="s">
        <v>153</v>
      </c>
    </row>
    <row r="2197" s="13" customFormat="1">
      <c r="A2197" s="13"/>
      <c r="B2197" s="232"/>
      <c r="C2197" s="233"/>
      <c r="D2197" s="234" t="s">
        <v>163</v>
      </c>
      <c r="E2197" s="235" t="s">
        <v>1</v>
      </c>
      <c r="F2197" s="236" t="s">
        <v>1334</v>
      </c>
      <c r="G2197" s="233"/>
      <c r="H2197" s="237">
        <v>21.84</v>
      </c>
      <c r="I2197" s="238"/>
      <c r="J2197" s="233"/>
      <c r="K2197" s="233"/>
      <c r="L2197" s="239"/>
      <c r="M2197" s="240"/>
      <c r="N2197" s="241"/>
      <c r="O2197" s="241"/>
      <c r="P2197" s="241"/>
      <c r="Q2197" s="241"/>
      <c r="R2197" s="241"/>
      <c r="S2197" s="241"/>
      <c r="T2197" s="242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43" t="s">
        <v>163</v>
      </c>
      <c r="AU2197" s="243" t="s">
        <v>88</v>
      </c>
      <c r="AV2197" s="13" t="s">
        <v>88</v>
      </c>
      <c r="AW2197" s="13" t="s">
        <v>35</v>
      </c>
      <c r="AX2197" s="13" t="s">
        <v>78</v>
      </c>
      <c r="AY2197" s="243" t="s">
        <v>153</v>
      </c>
    </row>
    <row r="2198" s="13" customFormat="1">
      <c r="A2198" s="13"/>
      <c r="B2198" s="232"/>
      <c r="C2198" s="233"/>
      <c r="D2198" s="234" t="s">
        <v>163</v>
      </c>
      <c r="E2198" s="235" t="s">
        <v>1</v>
      </c>
      <c r="F2198" s="236" t="s">
        <v>1335</v>
      </c>
      <c r="G2198" s="233"/>
      <c r="H2198" s="237">
        <v>17.219999999999999</v>
      </c>
      <c r="I2198" s="238"/>
      <c r="J2198" s="233"/>
      <c r="K2198" s="233"/>
      <c r="L2198" s="239"/>
      <c r="M2198" s="240"/>
      <c r="N2198" s="241"/>
      <c r="O2198" s="241"/>
      <c r="P2198" s="241"/>
      <c r="Q2198" s="241"/>
      <c r="R2198" s="241"/>
      <c r="S2198" s="241"/>
      <c r="T2198" s="242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43" t="s">
        <v>163</v>
      </c>
      <c r="AU2198" s="243" t="s">
        <v>88</v>
      </c>
      <c r="AV2198" s="13" t="s">
        <v>88</v>
      </c>
      <c r="AW2198" s="13" t="s">
        <v>35</v>
      </c>
      <c r="AX2198" s="13" t="s">
        <v>78</v>
      </c>
      <c r="AY2198" s="243" t="s">
        <v>153</v>
      </c>
    </row>
    <row r="2199" s="13" customFormat="1">
      <c r="A2199" s="13"/>
      <c r="B2199" s="232"/>
      <c r="C2199" s="233"/>
      <c r="D2199" s="234" t="s">
        <v>163</v>
      </c>
      <c r="E2199" s="235" t="s">
        <v>1</v>
      </c>
      <c r="F2199" s="236" t="s">
        <v>1336</v>
      </c>
      <c r="G2199" s="233"/>
      <c r="H2199" s="237">
        <v>21.609999999999999</v>
      </c>
      <c r="I2199" s="238"/>
      <c r="J2199" s="233"/>
      <c r="K2199" s="233"/>
      <c r="L2199" s="239"/>
      <c r="M2199" s="240"/>
      <c r="N2199" s="241"/>
      <c r="O2199" s="241"/>
      <c r="P2199" s="241"/>
      <c r="Q2199" s="241"/>
      <c r="R2199" s="241"/>
      <c r="S2199" s="241"/>
      <c r="T2199" s="242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43" t="s">
        <v>163</v>
      </c>
      <c r="AU2199" s="243" t="s">
        <v>88</v>
      </c>
      <c r="AV2199" s="13" t="s">
        <v>88</v>
      </c>
      <c r="AW2199" s="13" t="s">
        <v>35</v>
      </c>
      <c r="AX2199" s="13" t="s">
        <v>78</v>
      </c>
      <c r="AY2199" s="243" t="s">
        <v>153</v>
      </c>
    </row>
    <row r="2200" s="13" customFormat="1">
      <c r="A2200" s="13"/>
      <c r="B2200" s="232"/>
      <c r="C2200" s="233"/>
      <c r="D2200" s="234" t="s">
        <v>163</v>
      </c>
      <c r="E2200" s="235" t="s">
        <v>1</v>
      </c>
      <c r="F2200" s="236" t="s">
        <v>1337</v>
      </c>
      <c r="G2200" s="233"/>
      <c r="H2200" s="237">
        <v>6.1799999999999997</v>
      </c>
      <c r="I2200" s="238"/>
      <c r="J2200" s="233"/>
      <c r="K2200" s="233"/>
      <c r="L2200" s="239"/>
      <c r="M2200" s="240"/>
      <c r="N2200" s="241"/>
      <c r="O2200" s="241"/>
      <c r="P2200" s="241"/>
      <c r="Q2200" s="241"/>
      <c r="R2200" s="241"/>
      <c r="S2200" s="241"/>
      <c r="T2200" s="242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43" t="s">
        <v>163</v>
      </c>
      <c r="AU2200" s="243" t="s">
        <v>88</v>
      </c>
      <c r="AV2200" s="13" t="s">
        <v>88</v>
      </c>
      <c r="AW2200" s="13" t="s">
        <v>35</v>
      </c>
      <c r="AX2200" s="13" t="s">
        <v>78</v>
      </c>
      <c r="AY2200" s="243" t="s">
        <v>153</v>
      </c>
    </row>
    <row r="2201" s="16" customFormat="1">
      <c r="A2201" s="16"/>
      <c r="B2201" s="278"/>
      <c r="C2201" s="279"/>
      <c r="D2201" s="234" t="s">
        <v>163</v>
      </c>
      <c r="E2201" s="280" t="s">
        <v>1</v>
      </c>
      <c r="F2201" s="281" t="s">
        <v>606</v>
      </c>
      <c r="G2201" s="279"/>
      <c r="H2201" s="282">
        <v>201.88999999999999</v>
      </c>
      <c r="I2201" s="283"/>
      <c r="J2201" s="279"/>
      <c r="K2201" s="279"/>
      <c r="L2201" s="284"/>
      <c r="M2201" s="285"/>
      <c r="N2201" s="286"/>
      <c r="O2201" s="286"/>
      <c r="P2201" s="286"/>
      <c r="Q2201" s="286"/>
      <c r="R2201" s="286"/>
      <c r="S2201" s="286"/>
      <c r="T2201" s="287"/>
      <c r="U2201" s="16"/>
      <c r="V2201" s="16"/>
      <c r="W2201" s="16"/>
      <c r="X2201" s="16"/>
      <c r="Y2201" s="16"/>
      <c r="Z2201" s="16"/>
      <c r="AA2201" s="16"/>
      <c r="AB2201" s="16"/>
      <c r="AC2201" s="16"/>
      <c r="AD2201" s="16"/>
      <c r="AE2201" s="16"/>
      <c r="AT2201" s="288" t="s">
        <v>163</v>
      </c>
      <c r="AU2201" s="288" t="s">
        <v>88</v>
      </c>
      <c r="AV2201" s="16" t="s">
        <v>173</v>
      </c>
      <c r="AW2201" s="16" t="s">
        <v>35</v>
      </c>
      <c r="AX2201" s="16" t="s">
        <v>78</v>
      </c>
      <c r="AY2201" s="288" t="s">
        <v>153</v>
      </c>
    </row>
    <row r="2202" s="14" customFormat="1">
      <c r="A2202" s="14"/>
      <c r="B2202" s="244"/>
      <c r="C2202" s="245"/>
      <c r="D2202" s="234" t="s">
        <v>163</v>
      </c>
      <c r="E2202" s="246" t="s">
        <v>1</v>
      </c>
      <c r="F2202" s="247" t="s">
        <v>167</v>
      </c>
      <c r="G2202" s="245"/>
      <c r="H2202" s="248">
        <v>335.48000000000002</v>
      </c>
      <c r="I2202" s="249"/>
      <c r="J2202" s="245"/>
      <c r="K2202" s="245"/>
      <c r="L2202" s="250"/>
      <c r="M2202" s="251"/>
      <c r="N2202" s="252"/>
      <c r="O2202" s="252"/>
      <c r="P2202" s="252"/>
      <c r="Q2202" s="252"/>
      <c r="R2202" s="252"/>
      <c r="S2202" s="252"/>
      <c r="T2202" s="253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4" t="s">
        <v>163</v>
      </c>
      <c r="AU2202" s="254" t="s">
        <v>88</v>
      </c>
      <c r="AV2202" s="14" t="s">
        <v>161</v>
      </c>
      <c r="AW2202" s="14" t="s">
        <v>35</v>
      </c>
      <c r="AX2202" s="14" t="s">
        <v>86</v>
      </c>
      <c r="AY2202" s="254" t="s">
        <v>153</v>
      </c>
    </row>
    <row r="2203" s="2" customFormat="1" ht="24.15" customHeight="1">
      <c r="A2203" s="39"/>
      <c r="B2203" s="40"/>
      <c r="C2203" s="268" t="s">
        <v>2878</v>
      </c>
      <c r="D2203" s="268" t="s">
        <v>509</v>
      </c>
      <c r="E2203" s="269" t="s">
        <v>2879</v>
      </c>
      <c r="F2203" s="270" t="s">
        <v>2880</v>
      </c>
      <c r="G2203" s="271" t="s">
        <v>170</v>
      </c>
      <c r="H2203" s="272">
        <v>369.02800000000002</v>
      </c>
      <c r="I2203" s="273"/>
      <c r="J2203" s="274">
        <f>ROUND(I2203*H2203,2)</f>
        <v>0</v>
      </c>
      <c r="K2203" s="270" t="s">
        <v>1</v>
      </c>
      <c r="L2203" s="275"/>
      <c r="M2203" s="276" t="s">
        <v>1</v>
      </c>
      <c r="N2203" s="277" t="s">
        <v>43</v>
      </c>
      <c r="O2203" s="92"/>
      <c r="P2203" s="228">
        <f>O2203*H2203</f>
        <v>0</v>
      </c>
      <c r="Q2203" s="228">
        <v>0.0025600000000000002</v>
      </c>
      <c r="R2203" s="228">
        <f>Q2203*H2203</f>
        <v>0.94471168000000016</v>
      </c>
      <c r="S2203" s="228">
        <v>0</v>
      </c>
      <c r="T2203" s="229">
        <f>S2203*H2203</f>
        <v>0</v>
      </c>
      <c r="U2203" s="39"/>
      <c r="V2203" s="39"/>
      <c r="W2203" s="39"/>
      <c r="X2203" s="39"/>
      <c r="Y2203" s="39"/>
      <c r="Z2203" s="39"/>
      <c r="AA2203" s="39"/>
      <c r="AB2203" s="39"/>
      <c r="AC2203" s="39"/>
      <c r="AD2203" s="39"/>
      <c r="AE2203" s="39"/>
      <c r="AR2203" s="230" t="s">
        <v>332</v>
      </c>
      <c r="AT2203" s="230" t="s">
        <v>509</v>
      </c>
      <c r="AU2203" s="230" t="s">
        <v>88</v>
      </c>
      <c r="AY2203" s="18" t="s">
        <v>153</v>
      </c>
      <c r="BE2203" s="231">
        <f>IF(N2203="základní",J2203,0)</f>
        <v>0</v>
      </c>
      <c r="BF2203" s="231">
        <f>IF(N2203="snížená",J2203,0)</f>
        <v>0</v>
      </c>
      <c r="BG2203" s="231">
        <f>IF(N2203="zákl. přenesená",J2203,0)</f>
        <v>0</v>
      </c>
      <c r="BH2203" s="231">
        <f>IF(N2203="sníž. přenesená",J2203,0)</f>
        <v>0</v>
      </c>
      <c r="BI2203" s="231">
        <f>IF(N2203="nulová",J2203,0)</f>
        <v>0</v>
      </c>
      <c r="BJ2203" s="18" t="s">
        <v>86</v>
      </c>
      <c r="BK2203" s="231">
        <f>ROUND(I2203*H2203,2)</f>
        <v>0</v>
      </c>
      <c r="BL2203" s="18" t="s">
        <v>240</v>
      </c>
      <c r="BM2203" s="230" t="s">
        <v>2881</v>
      </c>
    </row>
    <row r="2204" s="15" customFormat="1">
      <c r="A2204" s="15"/>
      <c r="B2204" s="258"/>
      <c r="C2204" s="259"/>
      <c r="D2204" s="234" t="s">
        <v>163</v>
      </c>
      <c r="E2204" s="260" t="s">
        <v>1</v>
      </c>
      <c r="F2204" s="261" t="s">
        <v>2882</v>
      </c>
      <c r="G2204" s="259"/>
      <c r="H2204" s="260" t="s">
        <v>1</v>
      </c>
      <c r="I2204" s="262"/>
      <c r="J2204" s="259"/>
      <c r="K2204" s="259"/>
      <c r="L2204" s="263"/>
      <c r="M2204" s="264"/>
      <c r="N2204" s="265"/>
      <c r="O2204" s="265"/>
      <c r="P2204" s="265"/>
      <c r="Q2204" s="265"/>
      <c r="R2204" s="265"/>
      <c r="S2204" s="265"/>
      <c r="T2204" s="266"/>
      <c r="U2204" s="15"/>
      <c r="V2204" s="15"/>
      <c r="W2204" s="15"/>
      <c r="X2204" s="15"/>
      <c r="Y2204" s="15"/>
      <c r="Z2204" s="15"/>
      <c r="AA2204" s="15"/>
      <c r="AB2204" s="15"/>
      <c r="AC2204" s="15"/>
      <c r="AD2204" s="15"/>
      <c r="AE2204" s="15"/>
      <c r="AT2204" s="267" t="s">
        <v>163</v>
      </c>
      <c r="AU2204" s="267" t="s">
        <v>88</v>
      </c>
      <c r="AV2204" s="15" t="s">
        <v>86</v>
      </c>
      <c r="AW2204" s="15" t="s">
        <v>35</v>
      </c>
      <c r="AX2204" s="15" t="s">
        <v>78</v>
      </c>
      <c r="AY2204" s="267" t="s">
        <v>153</v>
      </c>
    </row>
    <row r="2205" s="15" customFormat="1">
      <c r="A2205" s="15"/>
      <c r="B2205" s="258"/>
      <c r="C2205" s="259"/>
      <c r="D2205" s="234" t="s">
        <v>163</v>
      </c>
      <c r="E2205" s="260" t="s">
        <v>1</v>
      </c>
      <c r="F2205" s="261" t="s">
        <v>2883</v>
      </c>
      <c r="G2205" s="259"/>
      <c r="H2205" s="260" t="s">
        <v>1</v>
      </c>
      <c r="I2205" s="262"/>
      <c r="J2205" s="259"/>
      <c r="K2205" s="259"/>
      <c r="L2205" s="263"/>
      <c r="M2205" s="264"/>
      <c r="N2205" s="265"/>
      <c r="O2205" s="265"/>
      <c r="P2205" s="265"/>
      <c r="Q2205" s="265"/>
      <c r="R2205" s="265"/>
      <c r="S2205" s="265"/>
      <c r="T2205" s="266"/>
      <c r="U2205" s="15"/>
      <c r="V2205" s="15"/>
      <c r="W2205" s="15"/>
      <c r="X2205" s="15"/>
      <c r="Y2205" s="15"/>
      <c r="Z2205" s="15"/>
      <c r="AA2205" s="15"/>
      <c r="AB2205" s="15"/>
      <c r="AC2205" s="15"/>
      <c r="AD2205" s="15"/>
      <c r="AE2205" s="15"/>
      <c r="AT2205" s="267" t="s">
        <v>163</v>
      </c>
      <c r="AU2205" s="267" t="s">
        <v>88</v>
      </c>
      <c r="AV2205" s="15" t="s">
        <v>86</v>
      </c>
      <c r="AW2205" s="15" t="s">
        <v>35</v>
      </c>
      <c r="AX2205" s="15" t="s">
        <v>78</v>
      </c>
      <c r="AY2205" s="267" t="s">
        <v>153</v>
      </c>
    </row>
    <row r="2206" s="15" customFormat="1">
      <c r="A2206" s="15"/>
      <c r="B2206" s="258"/>
      <c r="C2206" s="259"/>
      <c r="D2206" s="234" t="s">
        <v>163</v>
      </c>
      <c r="E2206" s="260" t="s">
        <v>1</v>
      </c>
      <c r="F2206" s="261" t="s">
        <v>2884</v>
      </c>
      <c r="G2206" s="259"/>
      <c r="H2206" s="260" t="s">
        <v>1</v>
      </c>
      <c r="I2206" s="262"/>
      <c r="J2206" s="259"/>
      <c r="K2206" s="259"/>
      <c r="L2206" s="263"/>
      <c r="M2206" s="264"/>
      <c r="N2206" s="265"/>
      <c r="O2206" s="265"/>
      <c r="P2206" s="265"/>
      <c r="Q2206" s="265"/>
      <c r="R2206" s="265"/>
      <c r="S2206" s="265"/>
      <c r="T2206" s="266"/>
      <c r="U2206" s="15"/>
      <c r="V2206" s="15"/>
      <c r="W2206" s="15"/>
      <c r="X2206" s="15"/>
      <c r="Y2206" s="15"/>
      <c r="Z2206" s="15"/>
      <c r="AA2206" s="15"/>
      <c r="AB2206" s="15"/>
      <c r="AC2206" s="15"/>
      <c r="AD2206" s="15"/>
      <c r="AE2206" s="15"/>
      <c r="AT2206" s="267" t="s">
        <v>163</v>
      </c>
      <c r="AU2206" s="267" t="s">
        <v>88</v>
      </c>
      <c r="AV2206" s="15" t="s">
        <v>86</v>
      </c>
      <c r="AW2206" s="15" t="s">
        <v>35</v>
      </c>
      <c r="AX2206" s="15" t="s">
        <v>78</v>
      </c>
      <c r="AY2206" s="267" t="s">
        <v>153</v>
      </c>
    </row>
    <row r="2207" s="15" customFormat="1">
      <c r="A2207" s="15"/>
      <c r="B2207" s="258"/>
      <c r="C2207" s="259"/>
      <c r="D2207" s="234" t="s">
        <v>163</v>
      </c>
      <c r="E2207" s="260" t="s">
        <v>1</v>
      </c>
      <c r="F2207" s="261" t="s">
        <v>2885</v>
      </c>
      <c r="G2207" s="259"/>
      <c r="H2207" s="260" t="s">
        <v>1</v>
      </c>
      <c r="I2207" s="262"/>
      <c r="J2207" s="259"/>
      <c r="K2207" s="259"/>
      <c r="L2207" s="263"/>
      <c r="M2207" s="264"/>
      <c r="N2207" s="265"/>
      <c r="O2207" s="265"/>
      <c r="P2207" s="265"/>
      <c r="Q2207" s="265"/>
      <c r="R2207" s="265"/>
      <c r="S2207" s="265"/>
      <c r="T2207" s="266"/>
      <c r="U2207" s="15"/>
      <c r="V2207" s="15"/>
      <c r="W2207" s="15"/>
      <c r="X2207" s="15"/>
      <c r="Y2207" s="15"/>
      <c r="Z2207" s="15"/>
      <c r="AA2207" s="15"/>
      <c r="AB2207" s="15"/>
      <c r="AC2207" s="15"/>
      <c r="AD2207" s="15"/>
      <c r="AE2207" s="15"/>
      <c r="AT2207" s="267" t="s">
        <v>163</v>
      </c>
      <c r="AU2207" s="267" t="s">
        <v>88</v>
      </c>
      <c r="AV2207" s="15" t="s">
        <v>86</v>
      </c>
      <c r="AW2207" s="15" t="s">
        <v>35</v>
      </c>
      <c r="AX2207" s="15" t="s">
        <v>78</v>
      </c>
      <c r="AY2207" s="267" t="s">
        <v>153</v>
      </c>
    </row>
    <row r="2208" s="15" customFormat="1">
      <c r="A2208" s="15"/>
      <c r="B2208" s="258"/>
      <c r="C2208" s="259"/>
      <c r="D2208" s="234" t="s">
        <v>163</v>
      </c>
      <c r="E2208" s="260" t="s">
        <v>1</v>
      </c>
      <c r="F2208" s="261" t="s">
        <v>2886</v>
      </c>
      <c r="G2208" s="259"/>
      <c r="H2208" s="260" t="s">
        <v>1</v>
      </c>
      <c r="I2208" s="262"/>
      <c r="J2208" s="259"/>
      <c r="K2208" s="259"/>
      <c r="L2208" s="263"/>
      <c r="M2208" s="264"/>
      <c r="N2208" s="265"/>
      <c r="O2208" s="265"/>
      <c r="P2208" s="265"/>
      <c r="Q2208" s="265"/>
      <c r="R2208" s="265"/>
      <c r="S2208" s="265"/>
      <c r="T2208" s="266"/>
      <c r="U2208" s="15"/>
      <c r="V2208" s="15"/>
      <c r="W2208" s="15"/>
      <c r="X2208" s="15"/>
      <c r="Y2208" s="15"/>
      <c r="Z2208" s="15"/>
      <c r="AA2208" s="15"/>
      <c r="AB2208" s="15"/>
      <c r="AC2208" s="15"/>
      <c r="AD2208" s="15"/>
      <c r="AE2208" s="15"/>
      <c r="AT2208" s="267" t="s">
        <v>163</v>
      </c>
      <c r="AU2208" s="267" t="s">
        <v>88</v>
      </c>
      <c r="AV2208" s="15" t="s">
        <v>86</v>
      </c>
      <c r="AW2208" s="15" t="s">
        <v>35</v>
      </c>
      <c r="AX2208" s="15" t="s">
        <v>78</v>
      </c>
      <c r="AY2208" s="267" t="s">
        <v>153</v>
      </c>
    </row>
    <row r="2209" s="15" customFormat="1">
      <c r="A2209" s="15"/>
      <c r="B2209" s="258"/>
      <c r="C2209" s="259"/>
      <c r="D2209" s="234" t="s">
        <v>163</v>
      </c>
      <c r="E2209" s="260" t="s">
        <v>1</v>
      </c>
      <c r="F2209" s="261" t="s">
        <v>2887</v>
      </c>
      <c r="G2209" s="259"/>
      <c r="H2209" s="260" t="s">
        <v>1</v>
      </c>
      <c r="I2209" s="262"/>
      <c r="J2209" s="259"/>
      <c r="K2209" s="259"/>
      <c r="L2209" s="263"/>
      <c r="M2209" s="264"/>
      <c r="N2209" s="265"/>
      <c r="O2209" s="265"/>
      <c r="P2209" s="265"/>
      <c r="Q2209" s="265"/>
      <c r="R2209" s="265"/>
      <c r="S2209" s="265"/>
      <c r="T2209" s="266"/>
      <c r="U2209" s="15"/>
      <c r="V2209" s="15"/>
      <c r="W2209" s="15"/>
      <c r="X2209" s="15"/>
      <c r="Y2209" s="15"/>
      <c r="Z2209" s="15"/>
      <c r="AA2209" s="15"/>
      <c r="AB2209" s="15"/>
      <c r="AC2209" s="15"/>
      <c r="AD2209" s="15"/>
      <c r="AE2209" s="15"/>
      <c r="AT2209" s="267" t="s">
        <v>163</v>
      </c>
      <c r="AU2209" s="267" t="s">
        <v>88</v>
      </c>
      <c r="AV2209" s="15" t="s">
        <v>86</v>
      </c>
      <c r="AW2209" s="15" t="s">
        <v>35</v>
      </c>
      <c r="AX2209" s="15" t="s">
        <v>78</v>
      </c>
      <c r="AY2209" s="267" t="s">
        <v>153</v>
      </c>
    </row>
    <row r="2210" s="15" customFormat="1">
      <c r="A2210" s="15"/>
      <c r="B2210" s="258"/>
      <c r="C2210" s="259"/>
      <c r="D2210" s="234" t="s">
        <v>163</v>
      </c>
      <c r="E2210" s="260" t="s">
        <v>1</v>
      </c>
      <c r="F2210" s="261" t="s">
        <v>2888</v>
      </c>
      <c r="G2210" s="259"/>
      <c r="H2210" s="260" t="s">
        <v>1</v>
      </c>
      <c r="I2210" s="262"/>
      <c r="J2210" s="259"/>
      <c r="K2210" s="259"/>
      <c r="L2210" s="263"/>
      <c r="M2210" s="264"/>
      <c r="N2210" s="265"/>
      <c r="O2210" s="265"/>
      <c r="P2210" s="265"/>
      <c r="Q2210" s="265"/>
      <c r="R2210" s="265"/>
      <c r="S2210" s="265"/>
      <c r="T2210" s="266"/>
      <c r="U2210" s="15"/>
      <c r="V2210" s="15"/>
      <c r="W2210" s="15"/>
      <c r="X2210" s="15"/>
      <c r="Y2210" s="15"/>
      <c r="Z2210" s="15"/>
      <c r="AA2210" s="15"/>
      <c r="AB2210" s="15"/>
      <c r="AC2210" s="15"/>
      <c r="AD2210" s="15"/>
      <c r="AE2210" s="15"/>
      <c r="AT2210" s="267" t="s">
        <v>163</v>
      </c>
      <c r="AU2210" s="267" t="s">
        <v>88</v>
      </c>
      <c r="AV2210" s="15" t="s">
        <v>86</v>
      </c>
      <c r="AW2210" s="15" t="s">
        <v>35</v>
      </c>
      <c r="AX2210" s="15" t="s">
        <v>78</v>
      </c>
      <c r="AY2210" s="267" t="s">
        <v>153</v>
      </c>
    </row>
    <row r="2211" s="13" customFormat="1">
      <c r="A2211" s="13"/>
      <c r="B2211" s="232"/>
      <c r="C2211" s="233"/>
      <c r="D2211" s="234" t="s">
        <v>163</v>
      </c>
      <c r="E2211" s="235" t="s">
        <v>1</v>
      </c>
      <c r="F2211" s="236" t="s">
        <v>2889</v>
      </c>
      <c r="G2211" s="233"/>
      <c r="H2211" s="237">
        <v>369.02800000000002</v>
      </c>
      <c r="I2211" s="238"/>
      <c r="J2211" s="233"/>
      <c r="K2211" s="233"/>
      <c r="L2211" s="239"/>
      <c r="M2211" s="240"/>
      <c r="N2211" s="241"/>
      <c r="O2211" s="241"/>
      <c r="P2211" s="241"/>
      <c r="Q2211" s="241"/>
      <c r="R2211" s="241"/>
      <c r="S2211" s="241"/>
      <c r="T2211" s="242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43" t="s">
        <v>163</v>
      </c>
      <c r="AU2211" s="243" t="s">
        <v>88</v>
      </c>
      <c r="AV2211" s="13" t="s">
        <v>88</v>
      </c>
      <c r="AW2211" s="13" t="s">
        <v>35</v>
      </c>
      <c r="AX2211" s="13" t="s">
        <v>86</v>
      </c>
      <c r="AY2211" s="243" t="s">
        <v>153</v>
      </c>
    </row>
    <row r="2212" s="2" customFormat="1" ht="16.5" customHeight="1">
      <c r="A2212" s="39"/>
      <c r="B2212" s="40"/>
      <c r="C2212" s="219" t="s">
        <v>2890</v>
      </c>
      <c r="D2212" s="219" t="s">
        <v>156</v>
      </c>
      <c r="E2212" s="220" t="s">
        <v>2891</v>
      </c>
      <c r="F2212" s="221" t="s">
        <v>2892</v>
      </c>
      <c r="G2212" s="222" t="s">
        <v>196</v>
      </c>
      <c r="H2212" s="223">
        <v>217.054</v>
      </c>
      <c r="I2212" s="224"/>
      <c r="J2212" s="225">
        <f>ROUND(I2212*H2212,2)</f>
        <v>0</v>
      </c>
      <c r="K2212" s="221" t="s">
        <v>160</v>
      </c>
      <c r="L2212" s="45"/>
      <c r="M2212" s="226" t="s">
        <v>1</v>
      </c>
      <c r="N2212" s="227" t="s">
        <v>43</v>
      </c>
      <c r="O2212" s="92"/>
      <c r="P2212" s="228">
        <f>O2212*H2212</f>
        <v>0</v>
      </c>
      <c r="Q2212" s="228">
        <v>1.0000000000000001E-05</v>
      </c>
      <c r="R2212" s="228">
        <f>Q2212*H2212</f>
        <v>0.0021705400000000003</v>
      </c>
      <c r="S2212" s="228">
        <v>0</v>
      </c>
      <c r="T2212" s="229">
        <f>S2212*H2212</f>
        <v>0</v>
      </c>
      <c r="U2212" s="39"/>
      <c r="V2212" s="39"/>
      <c r="W2212" s="39"/>
      <c r="X2212" s="39"/>
      <c r="Y2212" s="39"/>
      <c r="Z2212" s="39"/>
      <c r="AA2212" s="39"/>
      <c r="AB2212" s="39"/>
      <c r="AC2212" s="39"/>
      <c r="AD2212" s="39"/>
      <c r="AE2212" s="39"/>
      <c r="AR2212" s="230" t="s">
        <v>240</v>
      </c>
      <c r="AT2212" s="230" t="s">
        <v>156</v>
      </c>
      <c r="AU2212" s="230" t="s">
        <v>88</v>
      </c>
      <c r="AY2212" s="18" t="s">
        <v>153</v>
      </c>
      <c r="BE2212" s="231">
        <f>IF(N2212="základní",J2212,0)</f>
        <v>0</v>
      </c>
      <c r="BF2212" s="231">
        <f>IF(N2212="snížená",J2212,0)</f>
        <v>0</v>
      </c>
      <c r="BG2212" s="231">
        <f>IF(N2212="zákl. přenesená",J2212,0)</f>
        <v>0</v>
      </c>
      <c r="BH2212" s="231">
        <f>IF(N2212="sníž. přenesená",J2212,0)</f>
        <v>0</v>
      </c>
      <c r="BI2212" s="231">
        <f>IF(N2212="nulová",J2212,0)</f>
        <v>0</v>
      </c>
      <c r="BJ2212" s="18" t="s">
        <v>86</v>
      </c>
      <c r="BK2212" s="231">
        <f>ROUND(I2212*H2212,2)</f>
        <v>0</v>
      </c>
      <c r="BL2212" s="18" t="s">
        <v>240</v>
      </c>
      <c r="BM2212" s="230" t="s">
        <v>2893</v>
      </c>
    </row>
    <row r="2213" s="13" customFormat="1">
      <c r="A2213" s="13"/>
      <c r="B2213" s="232"/>
      <c r="C2213" s="233"/>
      <c r="D2213" s="234" t="s">
        <v>163</v>
      </c>
      <c r="E2213" s="235" t="s">
        <v>1</v>
      </c>
      <c r="F2213" s="236" t="s">
        <v>2894</v>
      </c>
      <c r="G2213" s="233"/>
      <c r="H2213" s="237">
        <v>13.6</v>
      </c>
      <c r="I2213" s="238"/>
      <c r="J2213" s="233"/>
      <c r="K2213" s="233"/>
      <c r="L2213" s="239"/>
      <c r="M2213" s="240"/>
      <c r="N2213" s="241"/>
      <c r="O2213" s="241"/>
      <c r="P2213" s="241"/>
      <c r="Q2213" s="241"/>
      <c r="R2213" s="241"/>
      <c r="S2213" s="241"/>
      <c r="T2213" s="242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43" t="s">
        <v>163</v>
      </c>
      <c r="AU2213" s="243" t="s">
        <v>88</v>
      </c>
      <c r="AV2213" s="13" t="s">
        <v>88</v>
      </c>
      <c r="AW2213" s="13" t="s">
        <v>35</v>
      </c>
      <c r="AX2213" s="13" t="s">
        <v>78</v>
      </c>
      <c r="AY2213" s="243" t="s">
        <v>153</v>
      </c>
    </row>
    <row r="2214" s="13" customFormat="1">
      <c r="A2214" s="13"/>
      <c r="B2214" s="232"/>
      <c r="C2214" s="233"/>
      <c r="D2214" s="234" t="s">
        <v>163</v>
      </c>
      <c r="E2214" s="235" t="s">
        <v>1</v>
      </c>
      <c r="F2214" s="236" t="s">
        <v>2895</v>
      </c>
      <c r="G2214" s="233"/>
      <c r="H2214" s="237">
        <v>21.899999999999999</v>
      </c>
      <c r="I2214" s="238"/>
      <c r="J2214" s="233"/>
      <c r="K2214" s="233"/>
      <c r="L2214" s="239"/>
      <c r="M2214" s="240"/>
      <c r="N2214" s="241"/>
      <c r="O2214" s="241"/>
      <c r="P2214" s="241"/>
      <c r="Q2214" s="241"/>
      <c r="R2214" s="241"/>
      <c r="S2214" s="241"/>
      <c r="T2214" s="242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3" t="s">
        <v>163</v>
      </c>
      <c r="AU2214" s="243" t="s">
        <v>88</v>
      </c>
      <c r="AV2214" s="13" t="s">
        <v>88</v>
      </c>
      <c r="AW2214" s="13" t="s">
        <v>35</v>
      </c>
      <c r="AX2214" s="13" t="s">
        <v>78</v>
      </c>
      <c r="AY2214" s="243" t="s">
        <v>153</v>
      </c>
    </row>
    <row r="2215" s="13" customFormat="1">
      <c r="A2215" s="13"/>
      <c r="B2215" s="232"/>
      <c r="C2215" s="233"/>
      <c r="D2215" s="234" t="s">
        <v>163</v>
      </c>
      <c r="E2215" s="235" t="s">
        <v>1</v>
      </c>
      <c r="F2215" s="236" t="s">
        <v>2896</v>
      </c>
      <c r="G2215" s="233"/>
      <c r="H2215" s="237">
        <v>18.18</v>
      </c>
      <c r="I2215" s="238"/>
      <c r="J2215" s="233"/>
      <c r="K2215" s="233"/>
      <c r="L2215" s="239"/>
      <c r="M2215" s="240"/>
      <c r="N2215" s="241"/>
      <c r="O2215" s="241"/>
      <c r="P2215" s="241"/>
      <c r="Q2215" s="241"/>
      <c r="R2215" s="241"/>
      <c r="S2215" s="241"/>
      <c r="T2215" s="242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43" t="s">
        <v>163</v>
      </c>
      <c r="AU2215" s="243" t="s">
        <v>88</v>
      </c>
      <c r="AV2215" s="13" t="s">
        <v>88</v>
      </c>
      <c r="AW2215" s="13" t="s">
        <v>35</v>
      </c>
      <c r="AX2215" s="13" t="s">
        <v>78</v>
      </c>
      <c r="AY2215" s="243" t="s">
        <v>153</v>
      </c>
    </row>
    <row r="2216" s="13" customFormat="1">
      <c r="A2216" s="13"/>
      <c r="B2216" s="232"/>
      <c r="C2216" s="233"/>
      <c r="D2216" s="234" t="s">
        <v>163</v>
      </c>
      <c r="E2216" s="235" t="s">
        <v>1</v>
      </c>
      <c r="F2216" s="236" t="s">
        <v>2897</v>
      </c>
      <c r="G2216" s="233"/>
      <c r="H2216" s="237">
        <v>10.949999999999999</v>
      </c>
      <c r="I2216" s="238"/>
      <c r="J2216" s="233"/>
      <c r="K2216" s="233"/>
      <c r="L2216" s="239"/>
      <c r="M2216" s="240"/>
      <c r="N2216" s="241"/>
      <c r="O2216" s="241"/>
      <c r="P2216" s="241"/>
      <c r="Q2216" s="241"/>
      <c r="R2216" s="241"/>
      <c r="S2216" s="241"/>
      <c r="T2216" s="242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3" t="s">
        <v>163</v>
      </c>
      <c r="AU2216" s="243" t="s">
        <v>88</v>
      </c>
      <c r="AV2216" s="13" t="s">
        <v>88</v>
      </c>
      <c r="AW2216" s="13" t="s">
        <v>35</v>
      </c>
      <c r="AX2216" s="13" t="s">
        <v>78</v>
      </c>
      <c r="AY2216" s="243" t="s">
        <v>153</v>
      </c>
    </row>
    <row r="2217" s="13" customFormat="1">
      <c r="A2217" s="13"/>
      <c r="B2217" s="232"/>
      <c r="C2217" s="233"/>
      <c r="D2217" s="234" t="s">
        <v>163</v>
      </c>
      <c r="E2217" s="235" t="s">
        <v>1</v>
      </c>
      <c r="F2217" s="236" t="s">
        <v>2898</v>
      </c>
      <c r="G2217" s="233"/>
      <c r="H2217" s="237">
        <v>15.199999999999999</v>
      </c>
      <c r="I2217" s="238"/>
      <c r="J2217" s="233"/>
      <c r="K2217" s="233"/>
      <c r="L2217" s="239"/>
      <c r="M2217" s="240"/>
      <c r="N2217" s="241"/>
      <c r="O2217" s="241"/>
      <c r="P2217" s="241"/>
      <c r="Q2217" s="241"/>
      <c r="R2217" s="241"/>
      <c r="S2217" s="241"/>
      <c r="T2217" s="242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43" t="s">
        <v>163</v>
      </c>
      <c r="AU2217" s="243" t="s">
        <v>88</v>
      </c>
      <c r="AV2217" s="13" t="s">
        <v>88</v>
      </c>
      <c r="AW2217" s="13" t="s">
        <v>35</v>
      </c>
      <c r="AX2217" s="13" t="s">
        <v>78</v>
      </c>
      <c r="AY2217" s="243" t="s">
        <v>153</v>
      </c>
    </row>
    <row r="2218" s="13" customFormat="1">
      <c r="A2218" s="13"/>
      <c r="B2218" s="232"/>
      <c r="C2218" s="233"/>
      <c r="D2218" s="234" t="s">
        <v>163</v>
      </c>
      <c r="E2218" s="235" t="s">
        <v>1</v>
      </c>
      <c r="F2218" s="236" t="s">
        <v>2899</v>
      </c>
      <c r="G2218" s="233"/>
      <c r="H2218" s="237">
        <v>0.90000000000000002</v>
      </c>
      <c r="I2218" s="238"/>
      <c r="J2218" s="233"/>
      <c r="K2218" s="233"/>
      <c r="L2218" s="239"/>
      <c r="M2218" s="240"/>
      <c r="N2218" s="241"/>
      <c r="O2218" s="241"/>
      <c r="P2218" s="241"/>
      <c r="Q2218" s="241"/>
      <c r="R2218" s="241"/>
      <c r="S2218" s="241"/>
      <c r="T2218" s="242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3" t="s">
        <v>163</v>
      </c>
      <c r="AU2218" s="243" t="s">
        <v>88</v>
      </c>
      <c r="AV2218" s="13" t="s">
        <v>88</v>
      </c>
      <c r="AW2218" s="13" t="s">
        <v>35</v>
      </c>
      <c r="AX2218" s="13" t="s">
        <v>78</v>
      </c>
      <c r="AY2218" s="243" t="s">
        <v>153</v>
      </c>
    </row>
    <row r="2219" s="13" customFormat="1">
      <c r="A2219" s="13"/>
      <c r="B2219" s="232"/>
      <c r="C2219" s="233"/>
      <c r="D2219" s="234" t="s">
        <v>163</v>
      </c>
      <c r="E2219" s="235" t="s">
        <v>1</v>
      </c>
      <c r="F2219" s="236" t="s">
        <v>2900</v>
      </c>
      <c r="G2219" s="233"/>
      <c r="H2219" s="237">
        <v>2.2000000000000002</v>
      </c>
      <c r="I2219" s="238"/>
      <c r="J2219" s="233"/>
      <c r="K2219" s="233"/>
      <c r="L2219" s="239"/>
      <c r="M2219" s="240"/>
      <c r="N2219" s="241"/>
      <c r="O2219" s="241"/>
      <c r="P2219" s="241"/>
      <c r="Q2219" s="241"/>
      <c r="R2219" s="241"/>
      <c r="S2219" s="241"/>
      <c r="T2219" s="242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3" t="s">
        <v>163</v>
      </c>
      <c r="AU2219" s="243" t="s">
        <v>88</v>
      </c>
      <c r="AV2219" s="13" t="s">
        <v>88</v>
      </c>
      <c r="AW2219" s="13" t="s">
        <v>35</v>
      </c>
      <c r="AX2219" s="13" t="s">
        <v>78</v>
      </c>
      <c r="AY2219" s="243" t="s">
        <v>153</v>
      </c>
    </row>
    <row r="2220" s="13" customFormat="1">
      <c r="A2220" s="13"/>
      <c r="B2220" s="232"/>
      <c r="C2220" s="233"/>
      <c r="D2220" s="234" t="s">
        <v>163</v>
      </c>
      <c r="E2220" s="235" t="s">
        <v>1</v>
      </c>
      <c r="F2220" s="236" t="s">
        <v>2901</v>
      </c>
      <c r="G2220" s="233"/>
      <c r="H2220" s="237">
        <v>5</v>
      </c>
      <c r="I2220" s="238"/>
      <c r="J2220" s="233"/>
      <c r="K2220" s="233"/>
      <c r="L2220" s="239"/>
      <c r="M2220" s="240"/>
      <c r="N2220" s="241"/>
      <c r="O2220" s="241"/>
      <c r="P2220" s="241"/>
      <c r="Q2220" s="241"/>
      <c r="R2220" s="241"/>
      <c r="S2220" s="241"/>
      <c r="T2220" s="242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43" t="s">
        <v>163</v>
      </c>
      <c r="AU2220" s="243" t="s">
        <v>88</v>
      </c>
      <c r="AV2220" s="13" t="s">
        <v>88</v>
      </c>
      <c r="AW2220" s="13" t="s">
        <v>35</v>
      </c>
      <c r="AX2220" s="13" t="s">
        <v>78</v>
      </c>
      <c r="AY2220" s="243" t="s">
        <v>153</v>
      </c>
    </row>
    <row r="2221" s="16" customFormat="1">
      <c r="A2221" s="16"/>
      <c r="B2221" s="278"/>
      <c r="C2221" s="279"/>
      <c r="D2221" s="234" t="s">
        <v>163</v>
      </c>
      <c r="E2221" s="280" t="s">
        <v>1</v>
      </c>
      <c r="F2221" s="281" t="s">
        <v>606</v>
      </c>
      <c r="G2221" s="279"/>
      <c r="H2221" s="282">
        <v>87.930000000000007</v>
      </c>
      <c r="I2221" s="283"/>
      <c r="J2221" s="279"/>
      <c r="K2221" s="279"/>
      <c r="L2221" s="284"/>
      <c r="M2221" s="285"/>
      <c r="N2221" s="286"/>
      <c r="O2221" s="286"/>
      <c r="P2221" s="286"/>
      <c r="Q2221" s="286"/>
      <c r="R2221" s="286"/>
      <c r="S2221" s="286"/>
      <c r="T2221" s="287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T2221" s="288" t="s">
        <v>163</v>
      </c>
      <c r="AU2221" s="288" t="s">
        <v>88</v>
      </c>
      <c r="AV2221" s="16" t="s">
        <v>173</v>
      </c>
      <c r="AW2221" s="16" t="s">
        <v>35</v>
      </c>
      <c r="AX2221" s="16" t="s">
        <v>78</v>
      </c>
      <c r="AY2221" s="288" t="s">
        <v>153</v>
      </c>
    </row>
    <row r="2222" s="13" customFormat="1">
      <c r="A2222" s="13"/>
      <c r="B2222" s="232"/>
      <c r="C2222" s="233"/>
      <c r="D2222" s="234" t="s">
        <v>163</v>
      </c>
      <c r="E2222" s="235" t="s">
        <v>1</v>
      </c>
      <c r="F2222" s="236" t="s">
        <v>2902</v>
      </c>
      <c r="G2222" s="233"/>
      <c r="H2222" s="237">
        <v>18.579999999999998</v>
      </c>
      <c r="I2222" s="238"/>
      <c r="J2222" s="233"/>
      <c r="K2222" s="233"/>
      <c r="L2222" s="239"/>
      <c r="M2222" s="240"/>
      <c r="N2222" s="241"/>
      <c r="O2222" s="241"/>
      <c r="P2222" s="241"/>
      <c r="Q2222" s="241"/>
      <c r="R2222" s="241"/>
      <c r="S2222" s="241"/>
      <c r="T2222" s="242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43" t="s">
        <v>163</v>
      </c>
      <c r="AU2222" s="243" t="s">
        <v>88</v>
      </c>
      <c r="AV2222" s="13" t="s">
        <v>88</v>
      </c>
      <c r="AW2222" s="13" t="s">
        <v>35</v>
      </c>
      <c r="AX2222" s="13" t="s">
        <v>78</v>
      </c>
      <c r="AY2222" s="243" t="s">
        <v>153</v>
      </c>
    </row>
    <row r="2223" s="13" customFormat="1">
      <c r="A2223" s="13"/>
      <c r="B2223" s="232"/>
      <c r="C2223" s="233"/>
      <c r="D2223" s="234" t="s">
        <v>163</v>
      </c>
      <c r="E2223" s="235" t="s">
        <v>1</v>
      </c>
      <c r="F2223" s="236" t="s">
        <v>2903</v>
      </c>
      <c r="G2223" s="233"/>
      <c r="H2223" s="237">
        <v>23.824000000000002</v>
      </c>
      <c r="I2223" s="238"/>
      <c r="J2223" s="233"/>
      <c r="K2223" s="233"/>
      <c r="L2223" s="239"/>
      <c r="M2223" s="240"/>
      <c r="N2223" s="241"/>
      <c r="O2223" s="241"/>
      <c r="P2223" s="241"/>
      <c r="Q2223" s="241"/>
      <c r="R2223" s="241"/>
      <c r="S2223" s="241"/>
      <c r="T2223" s="242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43" t="s">
        <v>163</v>
      </c>
      <c r="AU2223" s="243" t="s">
        <v>88</v>
      </c>
      <c r="AV2223" s="13" t="s">
        <v>88</v>
      </c>
      <c r="AW2223" s="13" t="s">
        <v>35</v>
      </c>
      <c r="AX2223" s="13" t="s">
        <v>78</v>
      </c>
      <c r="AY2223" s="243" t="s">
        <v>153</v>
      </c>
    </row>
    <row r="2224" s="13" customFormat="1">
      <c r="A2224" s="13"/>
      <c r="B2224" s="232"/>
      <c r="C2224" s="233"/>
      <c r="D2224" s="234" t="s">
        <v>163</v>
      </c>
      <c r="E2224" s="235" t="s">
        <v>1</v>
      </c>
      <c r="F2224" s="236" t="s">
        <v>2904</v>
      </c>
      <c r="G2224" s="233"/>
      <c r="H2224" s="237">
        <v>22.309999999999999</v>
      </c>
      <c r="I2224" s="238"/>
      <c r="J2224" s="233"/>
      <c r="K2224" s="233"/>
      <c r="L2224" s="239"/>
      <c r="M2224" s="240"/>
      <c r="N2224" s="241"/>
      <c r="O2224" s="241"/>
      <c r="P2224" s="241"/>
      <c r="Q2224" s="241"/>
      <c r="R2224" s="241"/>
      <c r="S2224" s="241"/>
      <c r="T2224" s="242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43" t="s">
        <v>163</v>
      </c>
      <c r="AU2224" s="243" t="s">
        <v>88</v>
      </c>
      <c r="AV2224" s="13" t="s">
        <v>88</v>
      </c>
      <c r="AW2224" s="13" t="s">
        <v>35</v>
      </c>
      <c r="AX2224" s="13" t="s">
        <v>78</v>
      </c>
      <c r="AY2224" s="243" t="s">
        <v>153</v>
      </c>
    </row>
    <row r="2225" s="13" customFormat="1">
      <c r="A2225" s="13"/>
      <c r="B2225" s="232"/>
      <c r="C2225" s="233"/>
      <c r="D2225" s="234" t="s">
        <v>163</v>
      </c>
      <c r="E2225" s="235" t="s">
        <v>1</v>
      </c>
      <c r="F2225" s="236" t="s">
        <v>2905</v>
      </c>
      <c r="G2225" s="233"/>
      <c r="H2225" s="237">
        <v>18.18</v>
      </c>
      <c r="I2225" s="238"/>
      <c r="J2225" s="233"/>
      <c r="K2225" s="233"/>
      <c r="L2225" s="239"/>
      <c r="M2225" s="240"/>
      <c r="N2225" s="241"/>
      <c r="O2225" s="241"/>
      <c r="P2225" s="241"/>
      <c r="Q2225" s="241"/>
      <c r="R2225" s="241"/>
      <c r="S2225" s="241"/>
      <c r="T2225" s="242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43" t="s">
        <v>163</v>
      </c>
      <c r="AU2225" s="243" t="s">
        <v>88</v>
      </c>
      <c r="AV2225" s="13" t="s">
        <v>88</v>
      </c>
      <c r="AW2225" s="13" t="s">
        <v>35</v>
      </c>
      <c r="AX2225" s="13" t="s">
        <v>78</v>
      </c>
      <c r="AY2225" s="243" t="s">
        <v>153</v>
      </c>
    </row>
    <row r="2226" s="13" customFormat="1">
      <c r="A2226" s="13"/>
      <c r="B2226" s="232"/>
      <c r="C2226" s="233"/>
      <c r="D2226" s="234" t="s">
        <v>163</v>
      </c>
      <c r="E2226" s="235" t="s">
        <v>1</v>
      </c>
      <c r="F2226" s="236" t="s">
        <v>2906</v>
      </c>
      <c r="G2226" s="233"/>
      <c r="H2226" s="237">
        <v>17.890000000000001</v>
      </c>
      <c r="I2226" s="238"/>
      <c r="J2226" s="233"/>
      <c r="K2226" s="233"/>
      <c r="L2226" s="239"/>
      <c r="M2226" s="240"/>
      <c r="N2226" s="241"/>
      <c r="O2226" s="241"/>
      <c r="P2226" s="241"/>
      <c r="Q2226" s="241"/>
      <c r="R2226" s="241"/>
      <c r="S2226" s="241"/>
      <c r="T2226" s="242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43" t="s">
        <v>163</v>
      </c>
      <c r="AU2226" s="243" t="s">
        <v>88</v>
      </c>
      <c r="AV2226" s="13" t="s">
        <v>88</v>
      </c>
      <c r="AW2226" s="13" t="s">
        <v>35</v>
      </c>
      <c r="AX2226" s="13" t="s">
        <v>78</v>
      </c>
      <c r="AY2226" s="243" t="s">
        <v>153</v>
      </c>
    </row>
    <row r="2227" s="13" customFormat="1">
      <c r="A2227" s="13"/>
      <c r="B2227" s="232"/>
      <c r="C2227" s="233"/>
      <c r="D2227" s="234" t="s">
        <v>163</v>
      </c>
      <c r="E2227" s="235" t="s">
        <v>1</v>
      </c>
      <c r="F2227" s="236" t="s">
        <v>2907</v>
      </c>
      <c r="G2227" s="233"/>
      <c r="H2227" s="237">
        <v>18.899999999999999</v>
      </c>
      <c r="I2227" s="238"/>
      <c r="J2227" s="233"/>
      <c r="K2227" s="233"/>
      <c r="L2227" s="239"/>
      <c r="M2227" s="240"/>
      <c r="N2227" s="241"/>
      <c r="O2227" s="241"/>
      <c r="P2227" s="241"/>
      <c r="Q2227" s="241"/>
      <c r="R2227" s="241"/>
      <c r="S2227" s="241"/>
      <c r="T2227" s="242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43" t="s">
        <v>163</v>
      </c>
      <c r="AU2227" s="243" t="s">
        <v>88</v>
      </c>
      <c r="AV2227" s="13" t="s">
        <v>88</v>
      </c>
      <c r="AW2227" s="13" t="s">
        <v>35</v>
      </c>
      <c r="AX2227" s="13" t="s">
        <v>78</v>
      </c>
      <c r="AY2227" s="243" t="s">
        <v>153</v>
      </c>
    </row>
    <row r="2228" s="13" customFormat="1">
      <c r="A2228" s="13"/>
      <c r="B2228" s="232"/>
      <c r="C2228" s="233"/>
      <c r="D2228" s="234" t="s">
        <v>163</v>
      </c>
      <c r="E2228" s="235" t="s">
        <v>1</v>
      </c>
      <c r="F2228" s="236" t="s">
        <v>2908</v>
      </c>
      <c r="G2228" s="233"/>
      <c r="H2228" s="237">
        <v>9.4399999999999995</v>
      </c>
      <c r="I2228" s="238"/>
      <c r="J2228" s="233"/>
      <c r="K2228" s="233"/>
      <c r="L2228" s="239"/>
      <c r="M2228" s="240"/>
      <c r="N2228" s="241"/>
      <c r="O2228" s="241"/>
      <c r="P2228" s="241"/>
      <c r="Q2228" s="241"/>
      <c r="R2228" s="241"/>
      <c r="S2228" s="241"/>
      <c r="T2228" s="242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43" t="s">
        <v>163</v>
      </c>
      <c r="AU2228" s="243" t="s">
        <v>88</v>
      </c>
      <c r="AV2228" s="13" t="s">
        <v>88</v>
      </c>
      <c r="AW2228" s="13" t="s">
        <v>35</v>
      </c>
      <c r="AX2228" s="13" t="s">
        <v>78</v>
      </c>
      <c r="AY2228" s="243" t="s">
        <v>153</v>
      </c>
    </row>
    <row r="2229" s="16" customFormat="1">
      <c r="A2229" s="16"/>
      <c r="B2229" s="278"/>
      <c r="C2229" s="279"/>
      <c r="D2229" s="234" t="s">
        <v>163</v>
      </c>
      <c r="E2229" s="280" t="s">
        <v>1</v>
      </c>
      <c r="F2229" s="281" t="s">
        <v>606</v>
      </c>
      <c r="G2229" s="279"/>
      <c r="H2229" s="282">
        <v>129.124</v>
      </c>
      <c r="I2229" s="283"/>
      <c r="J2229" s="279"/>
      <c r="K2229" s="279"/>
      <c r="L2229" s="284"/>
      <c r="M2229" s="285"/>
      <c r="N2229" s="286"/>
      <c r="O2229" s="286"/>
      <c r="P2229" s="286"/>
      <c r="Q2229" s="286"/>
      <c r="R2229" s="286"/>
      <c r="S2229" s="286"/>
      <c r="T2229" s="287"/>
      <c r="U2229" s="16"/>
      <c r="V2229" s="16"/>
      <c r="W2229" s="16"/>
      <c r="X2229" s="16"/>
      <c r="Y2229" s="16"/>
      <c r="Z2229" s="16"/>
      <c r="AA2229" s="16"/>
      <c r="AB2229" s="16"/>
      <c r="AC2229" s="16"/>
      <c r="AD2229" s="16"/>
      <c r="AE2229" s="16"/>
      <c r="AT2229" s="288" t="s">
        <v>163</v>
      </c>
      <c r="AU2229" s="288" t="s">
        <v>88</v>
      </c>
      <c r="AV2229" s="16" t="s">
        <v>173</v>
      </c>
      <c r="AW2229" s="16" t="s">
        <v>35</v>
      </c>
      <c r="AX2229" s="16" t="s">
        <v>78</v>
      </c>
      <c r="AY2229" s="288" t="s">
        <v>153</v>
      </c>
    </row>
    <row r="2230" s="14" customFormat="1">
      <c r="A2230" s="14"/>
      <c r="B2230" s="244"/>
      <c r="C2230" s="245"/>
      <c r="D2230" s="234" t="s">
        <v>163</v>
      </c>
      <c r="E2230" s="246" t="s">
        <v>1</v>
      </c>
      <c r="F2230" s="247" t="s">
        <v>167</v>
      </c>
      <c r="G2230" s="245"/>
      <c r="H2230" s="248">
        <v>217.054</v>
      </c>
      <c r="I2230" s="249"/>
      <c r="J2230" s="245"/>
      <c r="K2230" s="245"/>
      <c r="L2230" s="250"/>
      <c r="M2230" s="251"/>
      <c r="N2230" s="252"/>
      <c r="O2230" s="252"/>
      <c r="P2230" s="252"/>
      <c r="Q2230" s="252"/>
      <c r="R2230" s="252"/>
      <c r="S2230" s="252"/>
      <c r="T2230" s="253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4" t="s">
        <v>163</v>
      </c>
      <c r="AU2230" s="254" t="s">
        <v>88</v>
      </c>
      <c r="AV2230" s="14" t="s">
        <v>161</v>
      </c>
      <c r="AW2230" s="14" t="s">
        <v>35</v>
      </c>
      <c r="AX2230" s="14" t="s">
        <v>86</v>
      </c>
      <c r="AY2230" s="254" t="s">
        <v>153</v>
      </c>
    </row>
    <row r="2231" s="2" customFormat="1" ht="24.15" customHeight="1">
      <c r="A2231" s="39"/>
      <c r="B2231" s="40"/>
      <c r="C2231" s="268" t="s">
        <v>2909</v>
      </c>
      <c r="D2231" s="268" t="s">
        <v>509</v>
      </c>
      <c r="E2231" s="269" t="s">
        <v>2910</v>
      </c>
      <c r="F2231" s="270" t="s">
        <v>2911</v>
      </c>
      <c r="G2231" s="271" t="s">
        <v>196</v>
      </c>
      <c r="H2231" s="272">
        <v>227.90700000000001</v>
      </c>
      <c r="I2231" s="273"/>
      <c r="J2231" s="274">
        <f>ROUND(I2231*H2231,2)</f>
        <v>0</v>
      </c>
      <c r="K2231" s="270" t="s">
        <v>1</v>
      </c>
      <c r="L2231" s="275"/>
      <c r="M2231" s="276" t="s">
        <v>1</v>
      </c>
      <c r="N2231" s="277" t="s">
        <v>43</v>
      </c>
      <c r="O2231" s="92"/>
      <c r="P2231" s="228">
        <f>O2231*H2231</f>
        <v>0</v>
      </c>
      <c r="Q2231" s="228">
        <v>0.00027999999999999998</v>
      </c>
      <c r="R2231" s="228">
        <f>Q2231*H2231</f>
        <v>0.063813960000000003</v>
      </c>
      <c r="S2231" s="228">
        <v>0</v>
      </c>
      <c r="T2231" s="229">
        <f>S2231*H2231</f>
        <v>0</v>
      </c>
      <c r="U2231" s="39"/>
      <c r="V2231" s="39"/>
      <c r="W2231" s="39"/>
      <c r="X2231" s="39"/>
      <c r="Y2231" s="39"/>
      <c r="Z2231" s="39"/>
      <c r="AA2231" s="39"/>
      <c r="AB2231" s="39"/>
      <c r="AC2231" s="39"/>
      <c r="AD2231" s="39"/>
      <c r="AE2231" s="39"/>
      <c r="AR2231" s="230" t="s">
        <v>332</v>
      </c>
      <c r="AT2231" s="230" t="s">
        <v>509</v>
      </c>
      <c r="AU2231" s="230" t="s">
        <v>88</v>
      </c>
      <c r="AY2231" s="18" t="s">
        <v>153</v>
      </c>
      <c r="BE2231" s="231">
        <f>IF(N2231="základní",J2231,0)</f>
        <v>0</v>
      </c>
      <c r="BF2231" s="231">
        <f>IF(N2231="snížená",J2231,0)</f>
        <v>0</v>
      </c>
      <c r="BG2231" s="231">
        <f>IF(N2231="zákl. přenesená",J2231,0)</f>
        <v>0</v>
      </c>
      <c r="BH2231" s="231">
        <f>IF(N2231="sníž. přenesená",J2231,0)</f>
        <v>0</v>
      </c>
      <c r="BI2231" s="231">
        <f>IF(N2231="nulová",J2231,0)</f>
        <v>0</v>
      </c>
      <c r="BJ2231" s="18" t="s">
        <v>86</v>
      </c>
      <c r="BK2231" s="231">
        <f>ROUND(I2231*H2231,2)</f>
        <v>0</v>
      </c>
      <c r="BL2231" s="18" t="s">
        <v>240</v>
      </c>
      <c r="BM2231" s="230" t="s">
        <v>2912</v>
      </c>
    </row>
    <row r="2232" s="13" customFormat="1">
      <c r="A2232" s="13"/>
      <c r="B2232" s="232"/>
      <c r="C2232" s="233"/>
      <c r="D2232" s="234" t="s">
        <v>163</v>
      </c>
      <c r="E2232" s="235" t="s">
        <v>1</v>
      </c>
      <c r="F2232" s="236" t="s">
        <v>2913</v>
      </c>
      <c r="G2232" s="233"/>
      <c r="H2232" s="237">
        <v>227.9067</v>
      </c>
      <c r="I2232" s="238"/>
      <c r="J2232" s="233"/>
      <c r="K2232" s="233"/>
      <c r="L2232" s="239"/>
      <c r="M2232" s="240"/>
      <c r="N2232" s="241"/>
      <c r="O2232" s="241"/>
      <c r="P2232" s="241"/>
      <c r="Q2232" s="241"/>
      <c r="R2232" s="241"/>
      <c r="S2232" s="241"/>
      <c r="T2232" s="242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43" t="s">
        <v>163</v>
      </c>
      <c r="AU2232" s="243" t="s">
        <v>88</v>
      </c>
      <c r="AV2232" s="13" t="s">
        <v>88</v>
      </c>
      <c r="AW2232" s="13" t="s">
        <v>35</v>
      </c>
      <c r="AX2232" s="13" t="s">
        <v>86</v>
      </c>
      <c r="AY2232" s="243" t="s">
        <v>153</v>
      </c>
    </row>
    <row r="2233" s="2" customFormat="1" ht="16.5" customHeight="1">
      <c r="A2233" s="39"/>
      <c r="B2233" s="40"/>
      <c r="C2233" s="219" t="s">
        <v>2914</v>
      </c>
      <c r="D2233" s="219" t="s">
        <v>156</v>
      </c>
      <c r="E2233" s="220" t="s">
        <v>2915</v>
      </c>
      <c r="F2233" s="221" t="s">
        <v>2916</v>
      </c>
      <c r="G2233" s="222" t="s">
        <v>196</v>
      </c>
      <c r="H2233" s="223">
        <v>217.054</v>
      </c>
      <c r="I2233" s="224"/>
      <c r="J2233" s="225">
        <f>ROUND(I2233*H2233,2)</f>
        <v>0</v>
      </c>
      <c r="K2233" s="221" t="s">
        <v>160</v>
      </c>
      <c r="L2233" s="45"/>
      <c r="M2233" s="226" t="s">
        <v>1</v>
      </c>
      <c r="N2233" s="227" t="s">
        <v>43</v>
      </c>
      <c r="O2233" s="92"/>
      <c r="P2233" s="228">
        <f>O2233*H2233</f>
        <v>0</v>
      </c>
      <c r="Q2233" s="228">
        <v>1.0000000000000001E-05</v>
      </c>
      <c r="R2233" s="228">
        <f>Q2233*H2233</f>
        <v>0.0021705400000000003</v>
      </c>
      <c r="S2233" s="228">
        <v>0</v>
      </c>
      <c r="T2233" s="229">
        <f>S2233*H2233</f>
        <v>0</v>
      </c>
      <c r="U2233" s="39"/>
      <c r="V2233" s="39"/>
      <c r="W2233" s="39"/>
      <c r="X2233" s="39"/>
      <c r="Y2233" s="39"/>
      <c r="Z2233" s="39"/>
      <c r="AA2233" s="39"/>
      <c r="AB2233" s="39"/>
      <c r="AC2233" s="39"/>
      <c r="AD2233" s="39"/>
      <c r="AE2233" s="39"/>
      <c r="AR2233" s="230" t="s">
        <v>240</v>
      </c>
      <c r="AT2233" s="230" t="s">
        <v>156</v>
      </c>
      <c r="AU2233" s="230" t="s">
        <v>88</v>
      </c>
      <c r="AY2233" s="18" t="s">
        <v>153</v>
      </c>
      <c r="BE2233" s="231">
        <f>IF(N2233="základní",J2233,0)</f>
        <v>0</v>
      </c>
      <c r="BF2233" s="231">
        <f>IF(N2233="snížená",J2233,0)</f>
        <v>0</v>
      </c>
      <c r="BG2233" s="231">
        <f>IF(N2233="zákl. přenesená",J2233,0)</f>
        <v>0</v>
      </c>
      <c r="BH2233" s="231">
        <f>IF(N2233="sníž. přenesená",J2233,0)</f>
        <v>0</v>
      </c>
      <c r="BI2233" s="231">
        <f>IF(N2233="nulová",J2233,0)</f>
        <v>0</v>
      </c>
      <c r="BJ2233" s="18" t="s">
        <v>86</v>
      </c>
      <c r="BK2233" s="231">
        <f>ROUND(I2233*H2233,2)</f>
        <v>0</v>
      </c>
      <c r="BL2233" s="18" t="s">
        <v>240</v>
      </c>
      <c r="BM2233" s="230" t="s">
        <v>2917</v>
      </c>
    </row>
    <row r="2234" s="13" customFormat="1">
      <c r="A2234" s="13"/>
      <c r="B2234" s="232"/>
      <c r="C2234" s="233"/>
      <c r="D2234" s="234" t="s">
        <v>163</v>
      </c>
      <c r="E2234" s="235" t="s">
        <v>1</v>
      </c>
      <c r="F2234" s="236" t="s">
        <v>2894</v>
      </c>
      <c r="G2234" s="233"/>
      <c r="H2234" s="237">
        <v>13.6</v>
      </c>
      <c r="I2234" s="238"/>
      <c r="J2234" s="233"/>
      <c r="K2234" s="233"/>
      <c r="L2234" s="239"/>
      <c r="M2234" s="240"/>
      <c r="N2234" s="241"/>
      <c r="O2234" s="241"/>
      <c r="P2234" s="241"/>
      <c r="Q2234" s="241"/>
      <c r="R2234" s="241"/>
      <c r="S2234" s="241"/>
      <c r="T2234" s="242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3" t="s">
        <v>163</v>
      </c>
      <c r="AU2234" s="243" t="s">
        <v>88</v>
      </c>
      <c r="AV2234" s="13" t="s">
        <v>88</v>
      </c>
      <c r="AW2234" s="13" t="s">
        <v>35</v>
      </c>
      <c r="AX2234" s="13" t="s">
        <v>78</v>
      </c>
      <c r="AY2234" s="243" t="s">
        <v>153</v>
      </c>
    </row>
    <row r="2235" s="13" customFormat="1">
      <c r="A2235" s="13"/>
      <c r="B2235" s="232"/>
      <c r="C2235" s="233"/>
      <c r="D2235" s="234" t="s">
        <v>163</v>
      </c>
      <c r="E2235" s="235" t="s">
        <v>1</v>
      </c>
      <c r="F2235" s="236" t="s">
        <v>2895</v>
      </c>
      <c r="G2235" s="233"/>
      <c r="H2235" s="237">
        <v>21.899999999999999</v>
      </c>
      <c r="I2235" s="238"/>
      <c r="J2235" s="233"/>
      <c r="K2235" s="233"/>
      <c r="L2235" s="239"/>
      <c r="M2235" s="240"/>
      <c r="N2235" s="241"/>
      <c r="O2235" s="241"/>
      <c r="P2235" s="241"/>
      <c r="Q2235" s="241"/>
      <c r="R2235" s="241"/>
      <c r="S2235" s="241"/>
      <c r="T2235" s="242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43" t="s">
        <v>163</v>
      </c>
      <c r="AU2235" s="243" t="s">
        <v>88</v>
      </c>
      <c r="AV2235" s="13" t="s">
        <v>88</v>
      </c>
      <c r="AW2235" s="13" t="s">
        <v>35</v>
      </c>
      <c r="AX2235" s="13" t="s">
        <v>78</v>
      </c>
      <c r="AY2235" s="243" t="s">
        <v>153</v>
      </c>
    </row>
    <row r="2236" s="13" customFormat="1">
      <c r="A2236" s="13"/>
      <c r="B2236" s="232"/>
      <c r="C2236" s="233"/>
      <c r="D2236" s="234" t="s">
        <v>163</v>
      </c>
      <c r="E2236" s="235" t="s">
        <v>1</v>
      </c>
      <c r="F2236" s="236" t="s">
        <v>2896</v>
      </c>
      <c r="G2236" s="233"/>
      <c r="H2236" s="237">
        <v>18.18</v>
      </c>
      <c r="I2236" s="238"/>
      <c r="J2236" s="233"/>
      <c r="K2236" s="233"/>
      <c r="L2236" s="239"/>
      <c r="M2236" s="240"/>
      <c r="N2236" s="241"/>
      <c r="O2236" s="241"/>
      <c r="P2236" s="241"/>
      <c r="Q2236" s="241"/>
      <c r="R2236" s="241"/>
      <c r="S2236" s="241"/>
      <c r="T2236" s="242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43" t="s">
        <v>163</v>
      </c>
      <c r="AU2236" s="243" t="s">
        <v>88</v>
      </c>
      <c r="AV2236" s="13" t="s">
        <v>88</v>
      </c>
      <c r="AW2236" s="13" t="s">
        <v>35</v>
      </c>
      <c r="AX2236" s="13" t="s">
        <v>78</v>
      </c>
      <c r="AY2236" s="243" t="s">
        <v>153</v>
      </c>
    </row>
    <row r="2237" s="13" customFormat="1">
      <c r="A2237" s="13"/>
      <c r="B2237" s="232"/>
      <c r="C2237" s="233"/>
      <c r="D2237" s="234" t="s">
        <v>163</v>
      </c>
      <c r="E2237" s="235" t="s">
        <v>1</v>
      </c>
      <c r="F2237" s="236" t="s">
        <v>2897</v>
      </c>
      <c r="G2237" s="233"/>
      <c r="H2237" s="237">
        <v>10.949999999999999</v>
      </c>
      <c r="I2237" s="238"/>
      <c r="J2237" s="233"/>
      <c r="K2237" s="233"/>
      <c r="L2237" s="239"/>
      <c r="M2237" s="240"/>
      <c r="N2237" s="241"/>
      <c r="O2237" s="241"/>
      <c r="P2237" s="241"/>
      <c r="Q2237" s="241"/>
      <c r="R2237" s="241"/>
      <c r="S2237" s="241"/>
      <c r="T2237" s="242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43" t="s">
        <v>163</v>
      </c>
      <c r="AU2237" s="243" t="s">
        <v>88</v>
      </c>
      <c r="AV2237" s="13" t="s">
        <v>88</v>
      </c>
      <c r="AW2237" s="13" t="s">
        <v>35</v>
      </c>
      <c r="AX2237" s="13" t="s">
        <v>78</v>
      </c>
      <c r="AY2237" s="243" t="s">
        <v>153</v>
      </c>
    </row>
    <row r="2238" s="13" customFormat="1">
      <c r="A2238" s="13"/>
      <c r="B2238" s="232"/>
      <c r="C2238" s="233"/>
      <c r="D2238" s="234" t="s">
        <v>163</v>
      </c>
      <c r="E2238" s="235" t="s">
        <v>1</v>
      </c>
      <c r="F2238" s="236" t="s">
        <v>2898</v>
      </c>
      <c r="G2238" s="233"/>
      <c r="H2238" s="237">
        <v>15.199999999999999</v>
      </c>
      <c r="I2238" s="238"/>
      <c r="J2238" s="233"/>
      <c r="K2238" s="233"/>
      <c r="L2238" s="239"/>
      <c r="M2238" s="240"/>
      <c r="N2238" s="241"/>
      <c r="O2238" s="241"/>
      <c r="P2238" s="241"/>
      <c r="Q2238" s="241"/>
      <c r="R2238" s="241"/>
      <c r="S2238" s="241"/>
      <c r="T2238" s="242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3" t="s">
        <v>163</v>
      </c>
      <c r="AU2238" s="243" t="s">
        <v>88</v>
      </c>
      <c r="AV2238" s="13" t="s">
        <v>88</v>
      </c>
      <c r="AW2238" s="13" t="s">
        <v>35</v>
      </c>
      <c r="AX2238" s="13" t="s">
        <v>78</v>
      </c>
      <c r="AY2238" s="243" t="s">
        <v>153</v>
      </c>
    </row>
    <row r="2239" s="13" customFormat="1">
      <c r="A2239" s="13"/>
      <c r="B2239" s="232"/>
      <c r="C2239" s="233"/>
      <c r="D2239" s="234" t="s">
        <v>163</v>
      </c>
      <c r="E2239" s="235" t="s">
        <v>1</v>
      </c>
      <c r="F2239" s="236" t="s">
        <v>2899</v>
      </c>
      <c r="G2239" s="233"/>
      <c r="H2239" s="237">
        <v>0.90000000000000002</v>
      </c>
      <c r="I2239" s="238"/>
      <c r="J2239" s="233"/>
      <c r="K2239" s="233"/>
      <c r="L2239" s="239"/>
      <c r="M2239" s="240"/>
      <c r="N2239" s="241"/>
      <c r="O2239" s="241"/>
      <c r="P2239" s="241"/>
      <c r="Q2239" s="241"/>
      <c r="R2239" s="241"/>
      <c r="S2239" s="241"/>
      <c r="T2239" s="242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43" t="s">
        <v>163</v>
      </c>
      <c r="AU2239" s="243" t="s">
        <v>88</v>
      </c>
      <c r="AV2239" s="13" t="s">
        <v>88</v>
      </c>
      <c r="AW2239" s="13" t="s">
        <v>35</v>
      </c>
      <c r="AX2239" s="13" t="s">
        <v>78</v>
      </c>
      <c r="AY2239" s="243" t="s">
        <v>153</v>
      </c>
    </row>
    <row r="2240" s="13" customFormat="1">
      <c r="A2240" s="13"/>
      <c r="B2240" s="232"/>
      <c r="C2240" s="233"/>
      <c r="D2240" s="234" t="s">
        <v>163</v>
      </c>
      <c r="E2240" s="235" t="s">
        <v>1</v>
      </c>
      <c r="F2240" s="236" t="s">
        <v>2900</v>
      </c>
      <c r="G2240" s="233"/>
      <c r="H2240" s="237">
        <v>2.2000000000000002</v>
      </c>
      <c r="I2240" s="238"/>
      <c r="J2240" s="233"/>
      <c r="K2240" s="233"/>
      <c r="L2240" s="239"/>
      <c r="M2240" s="240"/>
      <c r="N2240" s="241"/>
      <c r="O2240" s="241"/>
      <c r="P2240" s="241"/>
      <c r="Q2240" s="241"/>
      <c r="R2240" s="241"/>
      <c r="S2240" s="241"/>
      <c r="T2240" s="242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3" t="s">
        <v>163</v>
      </c>
      <c r="AU2240" s="243" t="s">
        <v>88</v>
      </c>
      <c r="AV2240" s="13" t="s">
        <v>88</v>
      </c>
      <c r="AW2240" s="13" t="s">
        <v>35</v>
      </c>
      <c r="AX2240" s="13" t="s">
        <v>78</v>
      </c>
      <c r="AY2240" s="243" t="s">
        <v>153</v>
      </c>
    </row>
    <row r="2241" s="13" customFormat="1">
      <c r="A2241" s="13"/>
      <c r="B2241" s="232"/>
      <c r="C2241" s="233"/>
      <c r="D2241" s="234" t="s">
        <v>163</v>
      </c>
      <c r="E2241" s="235" t="s">
        <v>1</v>
      </c>
      <c r="F2241" s="236" t="s">
        <v>2901</v>
      </c>
      <c r="G2241" s="233"/>
      <c r="H2241" s="237">
        <v>5</v>
      </c>
      <c r="I2241" s="238"/>
      <c r="J2241" s="233"/>
      <c r="K2241" s="233"/>
      <c r="L2241" s="239"/>
      <c r="M2241" s="240"/>
      <c r="N2241" s="241"/>
      <c r="O2241" s="241"/>
      <c r="P2241" s="241"/>
      <c r="Q2241" s="241"/>
      <c r="R2241" s="241"/>
      <c r="S2241" s="241"/>
      <c r="T2241" s="242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43" t="s">
        <v>163</v>
      </c>
      <c r="AU2241" s="243" t="s">
        <v>88</v>
      </c>
      <c r="AV2241" s="13" t="s">
        <v>88</v>
      </c>
      <c r="AW2241" s="13" t="s">
        <v>35</v>
      </c>
      <c r="AX2241" s="13" t="s">
        <v>78</v>
      </c>
      <c r="AY2241" s="243" t="s">
        <v>153</v>
      </c>
    </row>
    <row r="2242" s="16" customFormat="1">
      <c r="A2242" s="16"/>
      <c r="B2242" s="278"/>
      <c r="C2242" s="279"/>
      <c r="D2242" s="234" t="s">
        <v>163</v>
      </c>
      <c r="E2242" s="280" t="s">
        <v>1</v>
      </c>
      <c r="F2242" s="281" t="s">
        <v>606</v>
      </c>
      <c r="G2242" s="279"/>
      <c r="H2242" s="282">
        <v>87.930000000000007</v>
      </c>
      <c r="I2242" s="283"/>
      <c r="J2242" s="279"/>
      <c r="K2242" s="279"/>
      <c r="L2242" s="284"/>
      <c r="M2242" s="285"/>
      <c r="N2242" s="286"/>
      <c r="O2242" s="286"/>
      <c r="P2242" s="286"/>
      <c r="Q2242" s="286"/>
      <c r="R2242" s="286"/>
      <c r="S2242" s="286"/>
      <c r="T2242" s="287"/>
      <c r="U2242" s="16"/>
      <c r="V2242" s="16"/>
      <c r="W2242" s="16"/>
      <c r="X2242" s="16"/>
      <c r="Y2242" s="16"/>
      <c r="Z2242" s="16"/>
      <c r="AA2242" s="16"/>
      <c r="AB2242" s="16"/>
      <c r="AC2242" s="16"/>
      <c r="AD2242" s="16"/>
      <c r="AE2242" s="16"/>
      <c r="AT2242" s="288" t="s">
        <v>163</v>
      </c>
      <c r="AU2242" s="288" t="s">
        <v>88</v>
      </c>
      <c r="AV2242" s="16" t="s">
        <v>173</v>
      </c>
      <c r="AW2242" s="16" t="s">
        <v>35</v>
      </c>
      <c r="AX2242" s="16" t="s">
        <v>78</v>
      </c>
      <c r="AY2242" s="288" t="s">
        <v>153</v>
      </c>
    </row>
    <row r="2243" s="13" customFormat="1">
      <c r="A2243" s="13"/>
      <c r="B2243" s="232"/>
      <c r="C2243" s="233"/>
      <c r="D2243" s="234" t="s">
        <v>163</v>
      </c>
      <c r="E2243" s="235" t="s">
        <v>1</v>
      </c>
      <c r="F2243" s="236" t="s">
        <v>2902</v>
      </c>
      <c r="G2243" s="233"/>
      <c r="H2243" s="237">
        <v>18.579999999999998</v>
      </c>
      <c r="I2243" s="238"/>
      <c r="J2243" s="233"/>
      <c r="K2243" s="233"/>
      <c r="L2243" s="239"/>
      <c r="M2243" s="240"/>
      <c r="N2243" s="241"/>
      <c r="O2243" s="241"/>
      <c r="P2243" s="241"/>
      <c r="Q2243" s="241"/>
      <c r="R2243" s="241"/>
      <c r="S2243" s="241"/>
      <c r="T2243" s="242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43" t="s">
        <v>163</v>
      </c>
      <c r="AU2243" s="243" t="s">
        <v>88</v>
      </c>
      <c r="AV2243" s="13" t="s">
        <v>88</v>
      </c>
      <c r="AW2243" s="13" t="s">
        <v>35</v>
      </c>
      <c r="AX2243" s="13" t="s">
        <v>78</v>
      </c>
      <c r="AY2243" s="243" t="s">
        <v>153</v>
      </c>
    </row>
    <row r="2244" s="13" customFormat="1">
      <c r="A2244" s="13"/>
      <c r="B2244" s="232"/>
      <c r="C2244" s="233"/>
      <c r="D2244" s="234" t="s">
        <v>163</v>
      </c>
      <c r="E2244" s="235" t="s">
        <v>1</v>
      </c>
      <c r="F2244" s="236" t="s">
        <v>2903</v>
      </c>
      <c r="G2244" s="233"/>
      <c r="H2244" s="237">
        <v>23.824000000000002</v>
      </c>
      <c r="I2244" s="238"/>
      <c r="J2244" s="233"/>
      <c r="K2244" s="233"/>
      <c r="L2244" s="239"/>
      <c r="M2244" s="240"/>
      <c r="N2244" s="241"/>
      <c r="O2244" s="241"/>
      <c r="P2244" s="241"/>
      <c r="Q2244" s="241"/>
      <c r="R2244" s="241"/>
      <c r="S2244" s="241"/>
      <c r="T2244" s="242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43" t="s">
        <v>163</v>
      </c>
      <c r="AU2244" s="243" t="s">
        <v>88</v>
      </c>
      <c r="AV2244" s="13" t="s">
        <v>88</v>
      </c>
      <c r="AW2244" s="13" t="s">
        <v>35</v>
      </c>
      <c r="AX2244" s="13" t="s">
        <v>78</v>
      </c>
      <c r="AY2244" s="243" t="s">
        <v>153</v>
      </c>
    </row>
    <row r="2245" s="13" customFormat="1">
      <c r="A2245" s="13"/>
      <c r="B2245" s="232"/>
      <c r="C2245" s="233"/>
      <c r="D2245" s="234" t="s">
        <v>163</v>
      </c>
      <c r="E2245" s="235" t="s">
        <v>1</v>
      </c>
      <c r="F2245" s="236" t="s">
        <v>2904</v>
      </c>
      <c r="G2245" s="233"/>
      <c r="H2245" s="237">
        <v>22.309999999999999</v>
      </c>
      <c r="I2245" s="238"/>
      <c r="J2245" s="233"/>
      <c r="K2245" s="233"/>
      <c r="L2245" s="239"/>
      <c r="M2245" s="240"/>
      <c r="N2245" s="241"/>
      <c r="O2245" s="241"/>
      <c r="P2245" s="241"/>
      <c r="Q2245" s="241"/>
      <c r="R2245" s="241"/>
      <c r="S2245" s="241"/>
      <c r="T2245" s="242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43" t="s">
        <v>163</v>
      </c>
      <c r="AU2245" s="243" t="s">
        <v>88</v>
      </c>
      <c r="AV2245" s="13" t="s">
        <v>88</v>
      </c>
      <c r="AW2245" s="13" t="s">
        <v>35</v>
      </c>
      <c r="AX2245" s="13" t="s">
        <v>78</v>
      </c>
      <c r="AY2245" s="243" t="s">
        <v>153</v>
      </c>
    </row>
    <row r="2246" s="13" customFormat="1">
      <c r="A2246" s="13"/>
      <c r="B2246" s="232"/>
      <c r="C2246" s="233"/>
      <c r="D2246" s="234" t="s">
        <v>163</v>
      </c>
      <c r="E2246" s="235" t="s">
        <v>1</v>
      </c>
      <c r="F2246" s="236" t="s">
        <v>2905</v>
      </c>
      <c r="G2246" s="233"/>
      <c r="H2246" s="237">
        <v>18.18</v>
      </c>
      <c r="I2246" s="238"/>
      <c r="J2246" s="233"/>
      <c r="K2246" s="233"/>
      <c r="L2246" s="239"/>
      <c r="M2246" s="240"/>
      <c r="N2246" s="241"/>
      <c r="O2246" s="241"/>
      <c r="P2246" s="241"/>
      <c r="Q2246" s="241"/>
      <c r="R2246" s="241"/>
      <c r="S2246" s="241"/>
      <c r="T2246" s="242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3" t="s">
        <v>163</v>
      </c>
      <c r="AU2246" s="243" t="s">
        <v>88</v>
      </c>
      <c r="AV2246" s="13" t="s">
        <v>88</v>
      </c>
      <c r="AW2246" s="13" t="s">
        <v>35</v>
      </c>
      <c r="AX2246" s="13" t="s">
        <v>78</v>
      </c>
      <c r="AY2246" s="243" t="s">
        <v>153</v>
      </c>
    </row>
    <row r="2247" s="13" customFormat="1">
      <c r="A2247" s="13"/>
      <c r="B2247" s="232"/>
      <c r="C2247" s="233"/>
      <c r="D2247" s="234" t="s">
        <v>163</v>
      </c>
      <c r="E2247" s="235" t="s">
        <v>1</v>
      </c>
      <c r="F2247" s="236" t="s">
        <v>2906</v>
      </c>
      <c r="G2247" s="233"/>
      <c r="H2247" s="237">
        <v>17.890000000000001</v>
      </c>
      <c r="I2247" s="238"/>
      <c r="J2247" s="233"/>
      <c r="K2247" s="233"/>
      <c r="L2247" s="239"/>
      <c r="M2247" s="240"/>
      <c r="N2247" s="241"/>
      <c r="O2247" s="241"/>
      <c r="P2247" s="241"/>
      <c r="Q2247" s="241"/>
      <c r="R2247" s="241"/>
      <c r="S2247" s="241"/>
      <c r="T2247" s="242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T2247" s="243" t="s">
        <v>163</v>
      </c>
      <c r="AU2247" s="243" t="s">
        <v>88</v>
      </c>
      <c r="AV2247" s="13" t="s">
        <v>88</v>
      </c>
      <c r="AW2247" s="13" t="s">
        <v>35</v>
      </c>
      <c r="AX2247" s="13" t="s">
        <v>78</v>
      </c>
      <c r="AY2247" s="243" t="s">
        <v>153</v>
      </c>
    </row>
    <row r="2248" s="13" customFormat="1">
      <c r="A2248" s="13"/>
      <c r="B2248" s="232"/>
      <c r="C2248" s="233"/>
      <c r="D2248" s="234" t="s">
        <v>163</v>
      </c>
      <c r="E2248" s="235" t="s">
        <v>1</v>
      </c>
      <c r="F2248" s="236" t="s">
        <v>2907</v>
      </c>
      <c r="G2248" s="233"/>
      <c r="H2248" s="237">
        <v>18.899999999999999</v>
      </c>
      <c r="I2248" s="238"/>
      <c r="J2248" s="233"/>
      <c r="K2248" s="233"/>
      <c r="L2248" s="239"/>
      <c r="M2248" s="240"/>
      <c r="N2248" s="241"/>
      <c r="O2248" s="241"/>
      <c r="P2248" s="241"/>
      <c r="Q2248" s="241"/>
      <c r="R2248" s="241"/>
      <c r="S2248" s="241"/>
      <c r="T2248" s="242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3" t="s">
        <v>163</v>
      </c>
      <c r="AU2248" s="243" t="s">
        <v>88</v>
      </c>
      <c r="AV2248" s="13" t="s">
        <v>88</v>
      </c>
      <c r="AW2248" s="13" t="s">
        <v>35</v>
      </c>
      <c r="AX2248" s="13" t="s">
        <v>78</v>
      </c>
      <c r="AY2248" s="243" t="s">
        <v>153</v>
      </c>
    </row>
    <row r="2249" s="13" customFormat="1">
      <c r="A2249" s="13"/>
      <c r="B2249" s="232"/>
      <c r="C2249" s="233"/>
      <c r="D2249" s="234" t="s">
        <v>163</v>
      </c>
      <c r="E2249" s="235" t="s">
        <v>1</v>
      </c>
      <c r="F2249" s="236" t="s">
        <v>2908</v>
      </c>
      <c r="G2249" s="233"/>
      <c r="H2249" s="237">
        <v>9.4399999999999995</v>
      </c>
      <c r="I2249" s="238"/>
      <c r="J2249" s="233"/>
      <c r="K2249" s="233"/>
      <c r="L2249" s="239"/>
      <c r="M2249" s="240"/>
      <c r="N2249" s="241"/>
      <c r="O2249" s="241"/>
      <c r="P2249" s="241"/>
      <c r="Q2249" s="241"/>
      <c r="R2249" s="241"/>
      <c r="S2249" s="241"/>
      <c r="T2249" s="242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43" t="s">
        <v>163</v>
      </c>
      <c r="AU2249" s="243" t="s">
        <v>88</v>
      </c>
      <c r="AV2249" s="13" t="s">
        <v>88</v>
      </c>
      <c r="AW2249" s="13" t="s">
        <v>35</v>
      </c>
      <c r="AX2249" s="13" t="s">
        <v>78</v>
      </c>
      <c r="AY2249" s="243" t="s">
        <v>153</v>
      </c>
    </row>
    <row r="2250" s="16" customFormat="1">
      <c r="A2250" s="16"/>
      <c r="B2250" s="278"/>
      <c r="C2250" s="279"/>
      <c r="D2250" s="234" t="s">
        <v>163</v>
      </c>
      <c r="E2250" s="280" t="s">
        <v>1</v>
      </c>
      <c r="F2250" s="281" t="s">
        <v>606</v>
      </c>
      <c r="G2250" s="279"/>
      <c r="H2250" s="282">
        <v>129.124</v>
      </c>
      <c r="I2250" s="283"/>
      <c r="J2250" s="279"/>
      <c r="K2250" s="279"/>
      <c r="L2250" s="284"/>
      <c r="M2250" s="285"/>
      <c r="N2250" s="286"/>
      <c r="O2250" s="286"/>
      <c r="P2250" s="286"/>
      <c r="Q2250" s="286"/>
      <c r="R2250" s="286"/>
      <c r="S2250" s="286"/>
      <c r="T2250" s="287"/>
      <c r="U2250" s="16"/>
      <c r="V2250" s="16"/>
      <c r="W2250" s="16"/>
      <c r="X2250" s="16"/>
      <c r="Y2250" s="16"/>
      <c r="Z2250" s="16"/>
      <c r="AA2250" s="16"/>
      <c r="AB2250" s="16"/>
      <c r="AC2250" s="16"/>
      <c r="AD2250" s="16"/>
      <c r="AE2250" s="16"/>
      <c r="AT2250" s="288" t="s">
        <v>163</v>
      </c>
      <c r="AU2250" s="288" t="s">
        <v>88</v>
      </c>
      <c r="AV2250" s="16" t="s">
        <v>173</v>
      </c>
      <c r="AW2250" s="16" t="s">
        <v>35</v>
      </c>
      <c r="AX2250" s="16" t="s">
        <v>78</v>
      </c>
      <c r="AY2250" s="288" t="s">
        <v>153</v>
      </c>
    </row>
    <row r="2251" s="14" customFormat="1">
      <c r="A2251" s="14"/>
      <c r="B2251" s="244"/>
      <c r="C2251" s="245"/>
      <c r="D2251" s="234" t="s">
        <v>163</v>
      </c>
      <c r="E2251" s="246" t="s">
        <v>1</v>
      </c>
      <c r="F2251" s="247" t="s">
        <v>167</v>
      </c>
      <c r="G2251" s="245"/>
      <c r="H2251" s="248">
        <v>217.054</v>
      </c>
      <c r="I2251" s="249"/>
      <c r="J2251" s="245"/>
      <c r="K2251" s="245"/>
      <c r="L2251" s="250"/>
      <c r="M2251" s="251"/>
      <c r="N2251" s="252"/>
      <c r="O2251" s="252"/>
      <c r="P2251" s="252"/>
      <c r="Q2251" s="252"/>
      <c r="R2251" s="252"/>
      <c r="S2251" s="252"/>
      <c r="T2251" s="253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4" t="s">
        <v>163</v>
      </c>
      <c r="AU2251" s="254" t="s">
        <v>88</v>
      </c>
      <c r="AV2251" s="14" t="s">
        <v>161</v>
      </c>
      <c r="AW2251" s="14" t="s">
        <v>35</v>
      </c>
      <c r="AX2251" s="14" t="s">
        <v>86</v>
      </c>
      <c r="AY2251" s="254" t="s">
        <v>153</v>
      </c>
    </row>
    <row r="2252" s="2" customFormat="1" ht="24.15" customHeight="1">
      <c r="A2252" s="39"/>
      <c r="B2252" s="40"/>
      <c r="C2252" s="268" t="s">
        <v>2918</v>
      </c>
      <c r="D2252" s="268" t="s">
        <v>509</v>
      </c>
      <c r="E2252" s="269" t="s">
        <v>2879</v>
      </c>
      <c r="F2252" s="270" t="s">
        <v>2880</v>
      </c>
      <c r="G2252" s="271" t="s">
        <v>170</v>
      </c>
      <c r="H2252" s="272">
        <v>19.100999999999999</v>
      </c>
      <c r="I2252" s="273"/>
      <c r="J2252" s="274">
        <f>ROUND(I2252*H2252,2)</f>
        <v>0</v>
      </c>
      <c r="K2252" s="270" t="s">
        <v>1</v>
      </c>
      <c r="L2252" s="275"/>
      <c r="M2252" s="276" t="s">
        <v>1</v>
      </c>
      <c r="N2252" s="277" t="s">
        <v>43</v>
      </c>
      <c r="O2252" s="92"/>
      <c r="P2252" s="228">
        <f>O2252*H2252</f>
        <v>0</v>
      </c>
      <c r="Q2252" s="228">
        <v>0.0025600000000000002</v>
      </c>
      <c r="R2252" s="228">
        <f>Q2252*H2252</f>
        <v>0.048898560000000001</v>
      </c>
      <c r="S2252" s="228">
        <v>0</v>
      </c>
      <c r="T2252" s="229">
        <f>S2252*H2252</f>
        <v>0</v>
      </c>
      <c r="U2252" s="39"/>
      <c r="V2252" s="39"/>
      <c r="W2252" s="39"/>
      <c r="X2252" s="39"/>
      <c r="Y2252" s="39"/>
      <c r="Z2252" s="39"/>
      <c r="AA2252" s="39"/>
      <c r="AB2252" s="39"/>
      <c r="AC2252" s="39"/>
      <c r="AD2252" s="39"/>
      <c r="AE2252" s="39"/>
      <c r="AR2252" s="230" t="s">
        <v>332</v>
      </c>
      <c r="AT2252" s="230" t="s">
        <v>509</v>
      </c>
      <c r="AU2252" s="230" t="s">
        <v>88</v>
      </c>
      <c r="AY2252" s="18" t="s">
        <v>153</v>
      </c>
      <c r="BE2252" s="231">
        <f>IF(N2252="základní",J2252,0)</f>
        <v>0</v>
      </c>
      <c r="BF2252" s="231">
        <f>IF(N2252="snížená",J2252,0)</f>
        <v>0</v>
      </c>
      <c r="BG2252" s="231">
        <f>IF(N2252="zákl. přenesená",J2252,0)</f>
        <v>0</v>
      </c>
      <c r="BH2252" s="231">
        <f>IF(N2252="sníž. přenesená",J2252,0)</f>
        <v>0</v>
      </c>
      <c r="BI2252" s="231">
        <f>IF(N2252="nulová",J2252,0)</f>
        <v>0</v>
      </c>
      <c r="BJ2252" s="18" t="s">
        <v>86</v>
      </c>
      <c r="BK2252" s="231">
        <f>ROUND(I2252*H2252,2)</f>
        <v>0</v>
      </c>
      <c r="BL2252" s="18" t="s">
        <v>240</v>
      </c>
      <c r="BM2252" s="230" t="s">
        <v>2919</v>
      </c>
    </row>
    <row r="2253" s="15" customFormat="1">
      <c r="A2253" s="15"/>
      <c r="B2253" s="258"/>
      <c r="C2253" s="259"/>
      <c r="D2253" s="234" t="s">
        <v>163</v>
      </c>
      <c r="E2253" s="260" t="s">
        <v>1</v>
      </c>
      <c r="F2253" s="261" t="s">
        <v>2882</v>
      </c>
      <c r="G2253" s="259"/>
      <c r="H2253" s="260" t="s">
        <v>1</v>
      </c>
      <c r="I2253" s="262"/>
      <c r="J2253" s="259"/>
      <c r="K2253" s="259"/>
      <c r="L2253" s="263"/>
      <c r="M2253" s="264"/>
      <c r="N2253" s="265"/>
      <c r="O2253" s="265"/>
      <c r="P2253" s="265"/>
      <c r="Q2253" s="265"/>
      <c r="R2253" s="265"/>
      <c r="S2253" s="265"/>
      <c r="T2253" s="266"/>
      <c r="U2253" s="15"/>
      <c r="V2253" s="15"/>
      <c r="W2253" s="15"/>
      <c r="X2253" s="15"/>
      <c r="Y2253" s="15"/>
      <c r="Z2253" s="15"/>
      <c r="AA2253" s="15"/>
      <c r="AB2253" s="15"/>
      <c r="AC2253" s="15"/>
      <c r="AD2253" s="15"/>
      <c r="AE2253" s="15"/>
      <c r="AT2253" s="267" t="s">
        <v>163</v>
      </c>
      <c r="AU2253" s="267" t="s">
        <v>88</v>
      </c>
      <c r="AV2253" s="15" t="s">
        <v>86</v>
      </c>
      <c r="AW2253" s="15" t="s">
        <v>35</v>
      </c>
      <c r="AX2253" s="15" t="s">
        <v>78</v>
      </c>
      <c r="AY2253" s="267" t="s">
        <v>153</v>
      </c>
    </row>
    <row r="2254" s="15" customFormat="1">
      <c r="A2254" s="15"/>
      <c r="B2254" s="258"/>
      <c r="C2254" s="259"/>
      <c r="D2254" s="234" t="s">
        <v>163</v>
      </c>
      <c r="E2254" s="260" t="s">
        <v>1</v>
      </c>
      <c r="F2254" s="261" t="s">
        <v>2883</v>
      </c>
      <c r="G2254" s="259"/>
      <c r="H2254" s="260" t="s">
        <v>1</v>
      </c>
      <c r="I2254" s="262"/>
      <c r="J2254" s="259"/>
      <c r="K2254" s="259"/>
      <c r="L2254" s="263"/>
      <c r="M2254" s="264"/>
      <c r="N2254" s="265"/>
      <c r="O2254" s="265"/>
      <c r="P2254" s="265"/>
      <c r="Q2254" s="265"/>
      <c r="R2254" s="265"/>
      <c r="S2254" s="265"/>
      <c r="T2254" s="266"/>
      <c r="U2254" s="15"/>
      <c r="V2254" s="15"/>
      <c r="W2254" s="15"/>
      <c r="X2254" s="15"/>
      <c r="Y2254" s="15"/>
      <c r="Z2254" s="15"/>
      <c r="AA2254" s="15"/>
      <c r="AB2254" s="15"/>
      <c r="AC2254" s="15"/>
      <c r="AD2254" s="15"/>
      <c r="AE2254" s="15"/>
      <c r="AT2254" s="267" t="s">
        <v>163</v>
      </c>
      <c r="AU2254" s="267" t="s">
        <v>88</v>
      </c>
      <c r="AV2254" s="15" t="s">
        <v>86</v>
      </c>
      <c r="AW2254" s="15" t="s">
        <v>35</v>
      </c>
      <c r="AX2254" s="15" t="s">
        <v>78</v>
      </c>
      <c r="AY2254" s="267" t="s">
        <v>153</v>
      </c>
    </row>
    <row r="2255" s="15" customFormat="1">
      <c r="A2255" s="15"/>
      <c r="B2255" s="258"/>
      <c r="C2255" s="259"/>
      <c r="D2255" s="234" t="s">
        <v>163</v>
      </c>
      <c r="E2255" s="260" t="s">
        <v>1</v>
      </c>
      <c r="F2255" s="261" t="s">
        <v>2884</v>
      </c>
      <c r="G2255" s="259"/>
      <c r="H2255" s="260" t="s">
        <v>1</v>
      </c>
      <c r="I2255" s="262"/>
      <c r="J2255" s="259"/>
      <c r="K2255" s="259"/>
      <c r="L2255" s="263"/>
      <c r="M2255" s="264"/>
      <c r="N2255" s="265"/>
      <c r="O2255" s="265"/>
      <c r="P2255" s="265"/>
      <c r="Q2255" s="265"/>
      <c r="R2255" s="265"/>
      <c r="S2255" s="265"/>
      <c r="T2255" s="266"/>
      <c r="U2255" s="15"/>
      <c r="V2255" s="15"/>
      <c r="W2255" s="15"/>
      <c r="X2255" s="15"/>
      <c r="Y2255" s="15"/>
      <c r="Z2255" s="15"/>
      <c r="AA2255" s="15"/>
      <c r="AB2255" s="15"/>
      <c r="AC2255" s="15"/>
      <c r="AD2255" s="15"/>
      <c r="AE2255" s="15"/>
      <c r="AT2255" s="267" t="s">
        <v>163</v>
      </c>
      <c r="AU2255" s="267" t="s">
        <v>88</v>
      </c>
      <c r="AV2255" s="15" t="s">
        <v>86</v>
      </c>
      <c r="AW2255" s="15" t="s">
        <v>35</v>
      </c>
      <c r="AX2255" s="15" t="s">
        <v>78</v>
      </c>
      <c r="AY2255" s="267" t="s">
        <v>153</v>
      </c>
    </row>
    <row r="2256" s="15" customFormat="1">
      <c r="A2256" s="15"/>
      <c r="B2256" s="258"/>
      <c r="C2256" s="259"/>
      <c r="D2256" s="234" t="s">
        <v>163</v>
      </c>
      <c r="E2256" s="260" t="s">
        <v>1</v>
      </c>
      <c r="F2256" s="261" t="s">
        <v>2885</v>
      </c>
      <c r="G2256" s="259"/>
      <c r="H2256" s="260" t="s">
        <v>1</v>
      </c>
      <c r="I2256" s="262"/>
      <c r="J2256" s="259"/>
      <c r="K2256" s="259"/>
      <c r="L2256" s="263"/>
      <c r="M2256" s="264"/>
      <c r="N2256" s="265"/>
      <c r="O2256" s="265"/>
      <c r="P2256" s="265"/>
      <c r="Q2256" s="265"/>
      <c r="R2256" s="265"/>
      <c r="S2256" s="265"/>
      <c r="T2256" s="266"/>
      <c r="U2256" s="15"/>
      <c r="V2256" s="15"/>
      <c r="W2256" s="15"/>
      <c r="X2256" s="15"/>
      <c r="Y2256" s="15"/>
      <c r="Z2256" s="15"/>
      <c r="AA2256" s="15"/>
      <c r="AB2256" s="15"/>
      <c r="AC2256" s="15"/>
      <c r="AD2256" s="15"/>
      <c r="AE2256" s="15"/>
      <c r="AT2256" s="267" t="s">
        <v>163</v>
      </c>
      <c r="AU2256" s="267" t="s">
        <v>88</v>
      </c>
      <c r="AV2256" s="15" t="s">
        <v>86</v>
      </c>
      <c r="AW2256" s="15" t="s">
        <v>35</v>
      </c>
      <c r="AX2256" s="15" t="s">
        <v>78</v>
      </c>
      <c r="AY2256" s="267" t="s">
        <v>153</v>
      </c>
    </row>
    <row r="2257" s="15" customFormat="1">
      <c r="A2257" s="15"/>
      <c r="B2257" s="258"/>
      <c r="C2257" s="259"/>
      <c r="D2257" s="234" t="s">
        <v>163</v>
      </c>
      <c r="E2257" s="260" t="s">
        <v>1</v>
      </c>
      <c r="F2257" s="261" t="s">
        <v>2886</v>
      </c>
      <c r="G2257" s="259"/>
      <c r="H2257" s="260" t="s">
        <v>1</v>
      </c>
      <c r="I2257" s="262"/>
      <c r="J2257" s="259"/>
      <c r="K2257" s="259"/>
      <c r="L2257" s="263"/>
      <c r="M2257" s="264"/>
      <c r="N2257" s="265"/>
      <c r="O2257" s="265"/>
      <c r="P2257" s="265"/>
      <c r="Q2257" s="265"/>
      <c r="R2257" s="265"/>
      <c r="S2257" s="265"/>
      <c r="T2257" s="266"/>
      <c r="U2257" s="15"/>
      <c r="V2257" s="15"/>
      <c r="W2257" s="15"/>
      <c r="X2257" s="15"/>
      <c r="Y2257" s="15"/>
      <c r="Z2257" s="15"/>
      <c r="AA2257" s="15"/>
      <c r="AB2257" s="15"/>
      <c r="AC2257" s="15"/>
      <c r="AD2257" s="15"/>
      <c r="AE2257" s="15"/>
      <c r="AT2257" s="267" t="s">
        <v>163</v>
      </c>
      <c r="AU2257" s="267" t="s">
        <v>88</v>
      </c>
      <c r="AV2257" s="15" t="s">
        <v>86</v>
      </c>
      <c r="AW2257" s="15" t="s">
        <v>35</v>
      </c>
      <c r="AX2257" s="15" t="s">
        <v>78</v>
      </c>
      <c r="AY2257" s="267" t="s">
        <v>153</v>
      </c>
    </row>
    <row r="2258" s="15" customFormat="1">
      <c r="A2258" s="15"/>
      <c r="B2258" s="258"/>
      <c r="C2258" s="259"/>
      <c r="D2258" s="234" t="s">
        <v>163</v>
      </c>
      <c r="E2258" s="260" t="s">
        <v>1</v>
      </c>
      <c r="F2258" s="261" t="s">
        <v>2887</v>
      </c>
      <c r="G2258" s="259"/>
      <c r="H2258" s="260" t="s">
        <v>1</v>
      </c>
      <c r="I2258" s="262"/>
      <c r="J2258" s="259"/>
      <c r="K2258" s="259"/>
      <c r="L2258" s="263"/>
      <c r="M2258" s="264"/>
      <c r="N2258" s="265"/>
      <c r="O2258" s="265"/>
      <c r="P2258" s="265"/>
      <c r="Q2258" s="265"/>
      <c r="R2258" s="265"/>
      <c r="S2258" s="265"/>
      <c r="T2258" s="266"/>
      <c r="U2258" s="15"/>
      <c r="V2258" s="15"/>
      <c r="W2258" s="15"/>
      <c r="X2258" s="15"/>
      <c r="Y2258" s="15"/>
      <c r="Z2258" s="15"/>
      <c r="AA2258" s="15"/>
      <c r="AB2258" s="15"/>
      <c r="AC2258" s="15"/>
      <c r="AD2258" s="15"/>
      <c r="AE2258" s="15"/>
      <c r="AT2258" s="267" t="s">
        <v>163</v>
      </c>
      <c r="AU2258" s="267" t="s">
        <v>88</v>
      </c>
      <c r="AV2258" s="15" t="s">
        <v>86</v>
      </c>
      <c r="AW2258" s="15" t="s">
        <v>35</v>
      </c>
      <c r="AX2258" s="15" t="s">
        <v>78</v>
      </c>
      <c r="AY2258" s="267" t="s">
        <v>153</v>
      </c>
    </row>
    <row r="2259" s="15" customFormat="1">
      <c r="A2259" s="15"/>
      <c r="B2259" s="258"/>
      <c r="C2259" s="259"/>
      <c r="D2259" s="234" t="s">
        <v>163</v>
      </c>
      <c r="E2259" s="260" t="s">
        <v>1</v>
      </c>
      <c r="F2259" s="261" t="s">
        <v>2888</v>
      </c>
      <c r="G2259" s="259"/>
      <c r="H2259" s="260" t="s">
        <v>1</v>
      </c>
      <c r="I2259" s="262"/>
      <c r="J2259" s="259"/>
      <c r="K2259" s="259"/>
      <c r="L2259" s="263"/>
      <c r="M2259" s="264"/>
      <c r="N2259" s="265"/>
      <c r="O2259" s="265"/>
      <c r="P2259" s="265"/>
      <c r="Q2259" s="265"/>
      <c r="R2259" s="265"/>
      <c r="S2259" s="265"/>
      <c r="T2259" s="266"/>
      <c r="U2259" s="15"/>
      <c r="V2259" s="15"/>
      <c r="W2259" s="15"/>
      <c r="X2259" s="15"/>
      <c r="Y2259" s="15"/>
      <c r="Z2259" s="15"/>
      <c r="AA2259" s="15"/>
      <c r="AB2259" s="15"/>
      <c r="AC2259" s="15"/>
      <c r="AD2259" s="15"/>
      <c r="AE2259" s="15"/>
      <c r="AT2259" s="267" t="s">
        <v>163</v>
      </c>
      <c r="AU2259" s="267" t="s">
        <v>88</v>
      </c>
      <c r="AV2259" s="15" t="s">
        <v>86</v>
      </c>
      <c r="AW2259" s="15" t="s">
        <v>35</v>
      </c>
      <c r="AX2259" s="15" t="s">
        <v>78</v>
      </c>
      <c r="AY2259" s="267" t="s">
        <v>153</v>
      </c>
    </row>
    <row r="2260" s="13" customFormat="1">
      <c r="A2260" s="13"/>
      <c r="B2260" s="232"/>
      <c r="C2260" s="233"/>
      <c r="D2260" s="234" t="s">
        <v>163</v>
      </c>
      <c r="E2260" s="235" t="s">
        <v>1</v>
      </c>
      <c r="F2260" s="236" t="s">
        <v>2920</v>
      </c>
      <c r="G2260" s="233"/>
      <c r="H2260" s="237">
        <v>19.100752</v>
      </c>
      <c r="I2260" s="238"/>
      <c r="J2260" s="233"/>
      <c r="K2260" s="233"/>
      <c r="L2260" s="239"/>
      <c r="M2260" s="240"/>
      <c r="N2260" s="241"/>
      <c r="O2260" s="241"/>
      <c r="P2260" s="241"/>
      <c r="Q2260" s="241"/>
      <c r="R2260" s="241"/>
      <c r="S2260" s="241"/>
      <c r="T2260" s="242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43" t="s">
        <v>163</v>
      </c>
      <c r="AU2260" s="243" t="s">
        <v>88</v>
      </c>
      <c r="AV2260" s="13" t="s">
        <v>88</v>
      </c>
      <c r="AW2260" s="13" t="s">
        <v>35</v>
      </c>
      <c r="AX2260" s="13" t="s">
        <v>86</v>
      </c>
      <c r="AY2260" s="243" t="s">
        <v>153</v>
      </c>
    </row>
    <row r="2261" s="2" customFormat="1" ht="16.5" customHeight="1">
      <c r="A2261" s="39"/>
      <c r="B2261" s="40"/>
      <c r="C2261" s="219" t="s">
        <v>2921</v>
      </c>
      <c r="D2261" s="219" t="s">
        <v>156</v>
      </c>
      <c r="E2261" s="220" t="s">
        <v>2922</v>
      </c>
      <c r="F2261" s="221" t="s">
        <v>2923</v>
      </c>
      <c r="G2261" s="222" t="s">
        <v>170</v>
      </c>
      <c r="H2261" s="223">
        <v>96.879999999999995</v>
      </c>
      <c r="I2261" s="224"/>
      <c r="J2261" s="225">
        <f>ROUND(I2261*H2261,2)</f>
        <v>0</v>
      </c>
      <c r="K2261" s="221" t="s">
        <v>160</v>
      </c>
      <c r="L2261" s="45"/>
      <c r="M2261" s="226" t="s">
        <v>1</v>
      </c>
      <c r="N2261" s="227" t="s">
        <v>43</v>
      </c>
      <c r="O2261" s="92"/>
      <c r="P2261" s="228">
        <f>O2261*H2261</f>
        <v>0</v>
      </c>
      <c r="Q2261" s="228">
        <v>0.00050000000000000001</v>
      </c>
      <c r="R2261" s="228">
        <f>Q2261*H2261</f>
        <v>0.048439999999999997</v>
      </c>
      <c r="S2261" s="228">
        <v>0</v>
      </c>
      <c r="T2261" s="229">
        <f>S2261*H2261</f>
        <v>0</v>
      </c>
      <c r="U2261" s="39"/>
      <c r="V2261" s="39"/>
      <c r="W2261" s="39"/>
      <c r="X2261" s="39"/>
      <c r="Y2261" s="39"/>
      <c r="Z2261" s="39"/>
      <c r="AA2261" s="39"/>
      <c r="AB2261" s="39"/>
      <c r="AC2261" s="39"/>
      <c r="AD2261" s="39"/>
      <c r="AE2261" s="39"/>
      <c r="AR2261" s="230" t="s">
        <v>240</v>
      </c>
      <c r="AT2261" s="230" t="s">
        <v>156</v>
      </c>
      <c r="AU2261" s="230" t="s">
        <v>88</v>
      </c>
      <c r="AY2261" s="18" t="s">
        <v>153</v>
      </c>
      <c r="BE2261" s="231">
        <f>IF(N2261="základní",J2261,0)</f>
        <v>0</v>
      </c>
      <c r="BF2261" s="231">
        <f>IF(N2261="snížená",J2261,0)</f>
        <v>0</v>
      </c>
      <c r="BG2261" s="231">
        <f>IF(N2261="zákl. přenesená",J2261,0)</f>
        <v>0</v>
      </c>
      <c r="BH2261" s="231">
        <f>IF(N2261="sníž. přenesená",J2261,0)</f>
        <v>0</v>
      </c>
      <c r="BI2261" s="231">
        <f>IF(N2261="nulová",J2261,0)</f>
        <v>0</v>
      </c>
      <c r="BJ2261" s="18" t="s">
        <v>86</v>
      </c>
      <c r="BK2261" s="231">
        <f>ROUND(I2261*H2261,2)</f>
        <v>0</v>
      </c>
      <c r="BL2261" s="18" t="s">
        <v>240</v>
      </c>
      <c r="BM2261" s="230" t="s">
        <v>2924</v>
      </c>
    </row>
    <row r="2262" s="13" customFormat="1">
      <c r="A2262" s="13"/>
      <c r="B2262" s="232"/>
      <c r="C2262" s="233"/>
      <c r="D2262" s="234" t="s">
        <v>163</v>
      </c>
      <c r="E2262" s="235" t="s">
        <v>1</v>
      </c>
      <c r="F2262" s="236" t="s">
        <v>1319</v>
      </c>
      <c r="G2262" s="233"/>
      <c r="H2262" s="237">
        <v>48.439999999999998</v>
      </c>
      <c r="I2262" s="238"/>
      <c r="J2262" s="233"/>
      <c r="K2262" s="233"/>
      <c r="L2262" s="239"/>
      <c r="M2262" s="240"/>
      <c r="N2262" s="241"/>
      <c r="O2262" s="241"/>
      <c r="P2262" s="241"/>
      <c r="Q2262" s="241"/>
      <c r="R2262" s="241"/>
      <c r="S2262" s="241"/>
      <c r="T2262" s="242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3" t="s">
        <v>163</v>
      </c>
      <c r="AU2262" s="243" t="s">
        <v>88</v>
      </c>
      <c r="AV2262" s="13" t="s">
        <v>88</v>
      </c>
      <c r="AW2262" s="13" t="s">
        <v>35</v>
      </c>
      <c r="AX2262" s="13" t="s">
        <v>78</v>
      </c>
      <c r="AY2262" s="243" t="s">
        <v>153</v>
      </c>
    </row>
    <row r="2263" s="13" customFormat="1">
      <c r="A2263" s="13"/>
      <c r="B2263" s="232"/>
      <c r="C2263" s="233"/>
      <c r="D2263" s="234" t="s">
        <v>163</v>
      </c>
      <c r="E2263" s="235" t="s">
        <v>1</v>
      </c>
      <c r="F2263" s="236" t="s">
        <v>1333</v>
      </c>
      <c r="G2263" s="233"/>
      <c r="H2263" s="237">
        <v>48.439999999999998</v>
      </c>
      <c r="I2263" s="238"/>
      <c r="J2263" s="233"/>
      <c r="K2263" s="233"/>
      <c r="L2263" s="239"/>
      <c r="M2263" s="240"/>
      <c r="N2263" s="241"/>
      <c r="O2263" s="241"/>
      <c r="P2263" s="241"/>
      <c r="Q2263" s="241"/>
      <c r="R2263" s="241"/>
      <c r="S2263" s="241"/>
      <c r="T2263" s="242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43" t="s">
        <v>163</v>
      </c>
      <c r="AU2263" s="243" t="s">
        <v>88</v>
      </c>
      <c r="AV2263" s="13" t="s">
        <v>88</v>
      </c>
      <c r="AW2263" s="13" t="s">
        <v>35</v>
      </c>
      <c r="AX2263" s="13" t="s">
        <v>78</v>
      </c>
      <c r="AY2263" s="243" t="s">
        <v>153</v>
      </c>
    </row>
    <row r="2264" s="14" customFormat="1">
      <c r="A2264" s="14"/>
      <c r="B2264" s="244"/>
      <c r="C2264" s="245"/>
      <c r="D2264" s="234" t="s">
        <v>163</v>
      </c>
      <c r="E2264" s="246" t="s">
        <v>1</v>
      </c>
      <c r="F2264" s="247" t="s">
        <v>167</v>
      </c>
      <c r="G2264" s="245"/>
      <c r="H2264" s="248">
        <v>96.879999999999995</v>
      </c>
      <c r="I2264" s="249"/>
      <c r="J2264" s="245"/>
      <c r="K2264" s="245"/>
      <c r="L2264" s="250"/>
      <c r="M2264" s="251"/>
      <c r="N2264" s="252"/>
      <c r="O2264" s="252"/>
      <c r="P2264" s="252"/>
      <c r="Q2264" s="252"/>
      <c r="R2264" s="252"/>
      <c r="S2264" s="252"/>
      <c r="T2264" s="253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54" t="s">
        <v>163</v>
      </c>
      <c r="AU2264" s="254" t="s">
        <v>88</v>
      </c>
      <c r="AV2264" s="14" t="s">
        <v>161</v>
      </c>
      <c r="AW2264" s="14" t="s">
        <v>35</v>
      </c>
      <c r="AX2264" s="14" t="s">
        <v>86</v>
      </c>
      <c r="AY2264" s="254" t="s">
        <v>153</v>
      </c>
    </row>
    <row r="2265" s="2" customFormat="1" ht="21.75" customHeight="1">
      <c r="A2265" s="39"/>
      <c r="B2265" s="40"/>
      <c r="C2265" s="268" t="s">
        <v>2925</v>
      </c>
      <c r="D2265" s="268" t="s">
        <v>509</v>
      </c>
      <c r="E2265" s="269" t="s">
        <v>2926</v>
      </c>
      <c r="F2265" s="270" t="s">
        <v>2927</v>
      </c>
      <c r="G2265" s="271" t="s">
        <v>170</v>
      </c>
      <c r="H2265" s="272">
        <v>106.568</v>
      </c>
      <c r="I2265" s="273"/>
      <c r="J2265" s="274">
        <f>ROUND(I2265*H2265,2)</f>
        <v>0</v>
      </c>
      <c r="K2265" s="270" t="s">
        <v>1</v>
      </c>
      <c r="L2265" s="275"/>
      <c r="M2265" s="276" t="s">
        <v>1</v>
      </c>
      <c r="N2265" s="277" t="s">
        <v>43</v>
      </c>
      <c r="O2265" s="92"/>
      <c r="P2265" s="228">
        <f>O2265*H2265</f>
        <v>0</v>
      </c>
      <c r="Q2265" s="228">
        <v>0.00155</v>
      </c>
      <c r="R2265" s="228">
        <f>Q2265*H2265</f>
        <v>0.16518039999999998</v>
      </c>
      <c r="S2265" s="228">
        <v>0</v>
      </c>
      <c r="T2265" s="229">
        <f>S2265*H2265</f>
        <v>0</v>
      </c>
      <c r="U2265" s="39"/>
      <c r="V2265" s="39"/>
      <c r="W2265" s="39"/>
      <c r="X2265" s="39"/>
      <c r="Y2265" s="39"/>
      <c r="Z2265" s="39"/>
      <c r="AA2265" s="39"/>
      <c r="AB2265" s="39"/>
      <c r="AC2265" s="39"/>
      <c r="AD2265" s="39"/>
      <c r="AE2265" s="39"/>
      <c r="AR2265" s="230" t="s">
        <v>332</v>
      </c>
      <c r="AT2265" s="230" t="s">
        <v>509</v>
      </c>
      <c r="AU2265" s="230" t="s">
        <v>88</v>
      </c>
      <c r="AY2265" s="18" t="s">
        <v>153</v>
      </c>
      <c r="BE2265" s="231">
        <f>IF(N2265="základní",J2265,0)</f>
        <v>0</v>
      </c>
      <c r="BF2265" s="231">
        <f>IF(N2265="snížená",J2265,0)</f>
        <v>0</v>
      </c>
      <c r="BG2265" s="231">
        <f>IF(N2265="zákl. přenesená",J2265,0)</f>
        <v>0</v>
      </c>
      <c r="BH2265" s="231">
        <f>IF(N2265="sníž. přenesená",J2265,0)</f>
        <v>0</v>
      </c>
      <c r="BI2265" s="231">
        <f>IF(N2265="nulová",J2265,0)</f>
        <v>0</v>
      </c>
      <c r="BJ2265" s="18" t="s">
        <v>86</v>
      </c>
      <c r="BK2265" s="231">
        <f>ROUND(I2265*H2265,2)</f>
        <v>0</v>
      </c>
      <c r="BL2265" s="18" t="s">
        <v>240</v>
      </c>
      <c r="BM2265" s="230" t="s">
        <v>2928</v>
      </c>
    </row>
    <row r="2266" s="15" customFormat="1">
      <c r="A2266" s="15"/>
      <c r="B2266" s="258"/>
      <c r="C2266" s="259"/>
      <c r="D2266" s="234" t="s">
        <v>163</v>
      </c>
      <c r="E2266" s="260" t="s">
        <v>1</v>
      </c>
      <c r="F2266" s="261" t="s">
        <v>2929</v>
      </c>
      <c r="G2266" s="259"/>
      <c r="H2266" s="260" t="s">
        <v>1</v>
      </c>
      <c r="I2266" s="262"/>
      <c r="J2266" s="259"/>
      <c r="K2266" s="259"/>
      <c r="L2266" s="263"/>
      <c r="M2266" s="264"/>
      <c r="N2266" s="265"/>
      <c r="O2266" s="265"/>
      <c r="P2266" s="265"/>
      <c r="Q2266" s="265"/>
      <c r="R2266" s="265"/>
      <c r="S2266" s="265"/>
      <c r="T2266" s="266"/>
      <c r="U2266" s="15"/>
      <c r="V2266" s="15"/>
      <c r="W2266" s="15"/>
      <c r="X2266" s="15"/>
      <c r="Y2266" s="15"/>
      <c r="Z2266" s="15"/>
      <c r="AA2266" s="15"/>
      <c r="AB2266" s="15"/>
      <c r="AC2266" s="15"/>
      <c r="AD2266" s="15"/>
      <c r="AE2266" s="15"/>
      <c r="AT2266" s="267" t="s">
        <v>163</v>
      </c>
      <c r="AU2266" s="267" t="s">
        <v>88</v>
      </c>
      <c r="AV2266" s="15" t="s">
        <v>86</v>
      </c>
      <c r="AW2266" s="15" t="s">
        <v>35</v>
      </c>
      <c r="AX2266" s="15" t="s">
        <v>78</v>
      </c>
      <c r="AY2266" s="267" t="s">
        <v>153</v>
      </c>
    </row>
    <row r="2267" s="15" customFormat="1">
      <c r="A2267" s="15"/>
      <c r="B2267" s="258"/>
      <c r="C2267" s="259"/>
      <c r="D2267" s="234" t="s">
        <v>163</v>
      </c>
      <c r="E2267" s="260" t="s">
        <v>1</v>
      </c>
      <c r="F2267" s="261" t="s">
        <v>2930</v>
      </c>
      <c r="G2267" s="259"/>
      <c r="H2267" s="260" t="s">
        <v>1</v>
      </c>
      <c r="I2267" s="262"/>
      <c r="J2267" s="259"/>
      <c r="K2267" s="259"/>
      <c r="L2267" s="263"/>
      <c r="M2267" s="264"/>
      <c r="N2267" s="265"/>
      <c r="O2267" s="265"/>
      <c r="P2267" s="265"/>
      <c r="Q2267" s="265"/>
      <c r="R2267" s="265"/>
      <c r="S2267" s="265"/>
      <c r="T2267" s="266"/>
      <c r="U2267" s="15"/>
      <c r="V2267" s="15"/>
      <c r="W2267" s="15"/>
      <c r="X2267" s="15"/>
      <c r="Y2267" s="15"/>
      <c r="Z2267" s="15"/>
      <c r="AA2267" s="15"/>
      <c r="AB2267" s="15"/>
      <c r="AC2267" s="15"/>
      <c r="AD2267" s="15"/>
      <c r="AE2267" s="15"/>
      <c r="AT2267" s="267" t="s">
        <v>163</v>
      </c>
      <c r="AU2267" s="267" t="s">
        <v>88</v>
      </c>
      <c r="AV2267" s="15" t="s">
        <v>86</v>
      </c>
      <c r="AW2267" s="15" t="s">
        <v>35</v>
      </c>
      <c r="AX2267" s="15" t="s">
        <v>78</v>
      </c>
      <c r="AY2267" s="267" t="s">
        <v>153</v>
      </c>
    </row>
    <row r="2268" s="15" customFormat="1">
      <c r="A2268" s="15"/>
      <c r="B2268" s="258"/>
      <c r="C2268" s="259"/>
      <c r="D2268" s="234" t="s">
        <v>163</v>
      </c>
      <c r="E2268" s="260" t="s">
        <v>1</v>
      </c>
      <c r="F2268" s="261" t="s">
        <v>2931</v>
      </c>
      <c r="G2268" s="259"/>
      <c r="H2268" s="260" t="s">
        <v>1</v>
      </c>
      <c r="I2268" s="262"/>
      <c r="J2268" s="259"/>
      <c r="K2268" s="259"/>
      <c r="L2268" s="263"/>
      <c r="M2268" s="264"/>
      <c r="N2268" s="265"/>
      <c r="O2268" s="265"/>
      <c r="P2268" s="265"/>
      <c r="Q2268" s="265"/>
      <c r="R2268" s="265"/>
      <c r="S2268" s="265"/>
      <c r="T2268" s="266"/>
      <c r="U2268" s="15"/>
      <c r="V2268" s="15"/>
      <c r="W2268" s="15"/>
      <c r="X2268" s="15"/>
      <c r="Y2268" s="15"/>
      <c r="Z2268" s="15"/>
      <c r="AA2268" s="15"/>
      <c r="AB2268" s="15"/>
      <c r="AC2268" s="15"/>
      <c r="AD2268" s="15"/>
      <c r="AE2268" s="15"/>
      <c r="AT2268" s="267" t="s">
        <v>163</v>
      </c>
      <c r="AU2268" s="267" t="s">
        <v>88</v>
      </c>
      <c r="AV2268" s="15" t="s">
        <v>86</v>
      </c>
      <c r="AW2268" s="15" t="s">
        <v>35</v>
      </c>
      <c r="AX2268" s="15" t="s">
        <v>78</v>
      </c>
      <c r="AY2268" s="267" t="s">
        <v>153</v>
      </c>
    </row>
    <row r="2269" s="15" customFormat="1">
      <c r="A2269" s="15"/>
      <c r="B2269" s="258"/>
      <c r="C2269" s="259"/>
      <c r="D2269" s="234" t="s">
        <v>163</v>
      </c>
      <c r="E2269" s="260" t="s">
        <v>1</v>
      </c>
      <c r="F2269" s="261" t="s">
        <v>2932</v>
      </c>
      <c r="G2269" s="259"/>
      <c r="H2269" s="260" t="s">
        <v>1</v>
      </c>
      <c r="I2269" s="262"/>
      <c r="J2269" s="259"/>
      <c r="K2269" s="259"/>
      <c r="L2269" s="263"/>
      <c r="M2269" s="264"/>
      <c r="N2269" s="265"/>
      <c r="O2269" s="265"/>
      <c r="P2269" s="265"/>
      <c r="Q2269" s="265"/>
      <c r="R2269" s="265"/>
      <c r="S2269" s="265"/>
      <c r="T2269" s="266"/>
      <c r="U2269" s="15"/>
      <c r="V2269" s="15"/>
      <c r="W2269" s="15"/>
      <c r="X2269" s="15"/>
      <c r="Y2269" s="15"/>
      <c r="Z2269" s="15"/>
      <c r="AA2269" s="15"/>
      <c r="AB2269" s="15"/>
      <c r="AC2269" s="15"/>
      <c r="AD2269" s="15"/>
      <c r="AE2269" s="15"/>
      <c r="AT2269" s="267" t="s">
        <v>163</v>
      </c>
      <c r="AU2269" s="267" t="s">
        <v>88</v>
      </c>
      <c r="AV2269" s="15" t="s">
        <v>86</v>
      </c>
      <c r="AW2269" s="15" t="s">
        <v>35</v>
      </c>
      <c r="AX2269" s="15" t="s">
        <v>78</v>
      </c>
      <c r="AY2269" s="267" t="s">
        <v>153</v>
      </c>
    </row>
    <row r="2270" s="13" customFormat="1">
      <c r="A2270" s="13"/>
      <c r="B2270" s="232"/>
      <c r="C2270" s="233"/>
      <c r="D2270" s="234" t="s">
        <v>163</v>
      </c>
      <c r="E2270" s="235" t="s">
        <v>1</v>
      </c>
      <c r="F2270" s="236" t="s">
        <v>2933</v>
      </c>
      <c r="G2270" s="233"/>
      <c r="H2270" s="237">
        <v>106.568</v>
      </c>
      <c r="I2270" s="238"/>
      <c r="J2270" s="233"/>
      <c r="K2270" s="233"/>
      <c r="L2270" s="239"/>
      <c r="M2270" s="240"/>
      <c r="N2270" s="241"/>
      <c r="O2270" s="241"/>
      <c r="P2270" s="241"/>
      <c r="Q2270" s="241"/>
      <c r="R2270" s="241"/>
      <c r="S2270" s="241"/>
      <c r="T2270" s="242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3" t="s">
        <v>163</v>
      </c>
      <c r="AU2270" s="243" t="s">
        <v>88</v>
      </c>
      <c r="AV2270" s="13" t="s">
        <v>88</v>
      </c>
      <c r="AW2270" s="13" t="s">
        <v>35</v>
      </c>
      <c r="AX2270" s="13" t="s">
        <v>86</v>
      </c>
      <c r="AY2270" s="243" t="s">
        <v>153</v>
      </c>
    </row>
    <row r="2271" s="2" customFormat="1" ht="16.5" customHeight="1">
      <c r="A2271" s="39"/>
      <c r="B2271" s="40"/>
      <c r="C2271" s="219" t="s">
        <v>2934</v>
      </c>
      <c r="D2271" s="219" t="s">
        <v>156</v>
      </c>
      <c r="E2271" s="220" t="s">
        <v>2891</v>
      </c>
      <c r="F2271" s="221" t="s">
        <v>2892</v>
      </c>
      <c r="G2271" s="222" t="s">
        <v>196</v>
      </c>
      <c r="H2271" s="223">
        <v>38.289999999999999</v>
      </c>
      <c r="I2271" s="224"/>
      <c r="J2271" s="225">
        <f>ROUND(I2271*H2271,2)</f>
        <v>0</v>
      </c>
      <c r="K2271" s="221" t="s">
        <v>160</v>
      </c>
      <c r="L2271" s="45"/>
      <c r="M2271" s="226" t="s">
        <v>1</v>
      </c>
      <c r="N2271" s="227" t="s">
        <v>43</v>
      </c>
      <c r="O2271" s="92"/>
      <c r="P2271" s="228">
        <f>O2271*H2271</f>
        <v>0</v>
      </c>
      <c r="Q2271" s="228">
        <v>1.0000000000000001E-05</v>
      </c>
      <c r="R2271" s="228">
        <f>Q2271*H2271</f>
        <v>0.00038290000000000004</v>
      </c>
      <c r="S2271" s="228">
        <v>0</v>
      </c>
      <c r="T2271" s="229">
        <f>S2271*H2271</f>
        <v>0</v>
      </c>
      <c r="U2271" s="39"/>
      <c r="V2271" s="39"/>
      <c r="W2271" s="39"/>
      <c r="X2271" s="39"/>
      <c r="Y2271" s="39"/>
      <c r="Z2271" s="39"/>
      <c r="AA2271" s="39"/>
      <c r="AB2271" s="39"/>
      <c r="AC2271" s="39"/>
      <c r="AD2271" s="39"/>
      <c r="AE2271" s="39"/>
      <c r="AR2271" s="230" t="s">
        <v>240</v>
      </c>
      <c r="AT2271" s="230" t="s">
        <v>156</v>
      </c>
      <c r="AU2271" s="230" t="s">
        <v>88</v>
      </c>
      <c r="AY2271" s="18" t="s">
        <v>153</v>
      </c>
      <c r="BE2271" s="231">
        <f>IF(N2271="základní",J2271,0)</f>
        <v>0</v>
      </c>
      <c r="BF2271" s="231">
        <f>IF(N2271="snížená",J2271,0)</f>
        <v>0</v>
      </c>
      <c r="BG2271" s="231">
        <f>IF(N2271="zákl. přenesená",J2271,0)</f>
        <v>0</v>
      </c>
      <c r="BH2271" s="231">
        <f>IF(N2271="sníž. přenesená",J2271,0)</f>
        <v>0</v>
      </c>
      <c r="BI2271" s="231">
        <f>IF(N2271="nulová",J2271,0)</f>
        <v>0</v>
      </c>
      <c r="BJ2271" s="18" t="s">
        <v>86</v>
      </c>
      <c r="BK2271" s="231">
        <f>ROUND(I2271*H2271,2)</f>
        <v>0</v>
      </c>
      <c r="BL2271" s="18" t="s">
        <v>240</v>
      </c>
      <c r="BM2271" s="230" t="s">
        <v>2935</v>
      </c>
    </row>
    <row r="2272" s="13" customFormat="1">
      <c r="A2272" s="13"/>
      <c r="B2272" s="232"/>
      <c r="C2272" s="233"/>
      <c r="D2272" s="234" t="s">
        <v>163</v>
      </c>
      <c r="E2272" s="235" t="s">
        <v>1</v>
      </c>
      <c r="F2272" s="236" t="s">
        <v>2936</v>
      </c>
      <c r="G2272" s="233"/>
      <c r="H2272" s="237">
        <v>19.34</v>
      </c>
      <c r="I2272" s="238"/>
      <c r="J2272" s="233"/>
      <c r="K2272" s="233"/>
      <c r="L2272" s="239"/>
      <c r="M2272" s="240"/>
      <c r="N2272" s="241"/>
      <c r="O2272" s="241"/>
      <c r="P2272" s="241"/>
      <c r="Q2272" s="241"/>
      <c r="R2272" s="241"/>
      <c r="S2272" s="241"/>
      <c r="T2272" s="242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3" t="s">
        <v>163</v>
      </c>
      <c r="AU2272" s="243" t="s">
        <v>88</v>
      </c>
      <c r="AV2272" s="13" t="s">
        <v>88</v>
      </c>
      <c r="AW2272" s="13" t="s">
        <v>35</v>
      </c>
      <c r="AX2272" s="13" t="s">
        <v>78</v>
      </c>
      <c r="AY2272" s="243" t="s">
        <v>153</v>
      </c>
    </row>
    <row r="2273" s="13" customFormat="1">
      <c r="A2273" s="13"/>
      <c r="B2273" s="232"/>
      <c r="C2273" s="233"/>
      <c r="D2273" s="234" t="s">
        <v>163</v>
      </c>
      <c r="E2273" s="235" t="s">
        <v>1</v>
      </c>
      <c r="F2273" s="236" t="s">
        <v>2937</v>
      </c>
      <c r="G2273" s="233"/>
      <c r="H2273" s="237">
        <v>18.949999999999999</v>
      </c>
      <c r="I2273" s="238"/>
      <c r="J2273" s="233"/>
      <c r="K2273" s="233"/>
      <c r="L2273" s="239"/>
      <c r="M2273" s="240"/>
      <c r="N2273" s="241"/>
      <c r="O2273" s="241"/>
      <c r="P2273" s="241"/>
      <c r="Q2273" s="241"/>
      <c r="R2273" s="241"/>
      <c r="S2273" s="241"/>
      <c r="T2273" s="242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43" t="s">
        <v>163</v>
      </c>
      <c r="AU2273" s="243" t="s">
        <v>88</v>
      </c>
      <c r="AV2273" s="13" t="s">
        <v>88</v>
      </c>
      <c r="AW2273" s="13" t="s">
        <v>35</v>
      </c>
      <c r="AX2273" s="13" t="s">
        <v>78</v>
      </c>
      <c r="AY2273" s="243" t="s">
        <v>153</v>
      </c>
    </row>
    <row r="2274" s="14" customFormat="1">
      <c r="A2274" s="14"/>
      <c r="B2274" s="244"/>
      <c r="C2274" s="245"/>
      <c r="D2274" s="234" t="s">
        <v>163</v>
      </c>
      <c r="E2274" s="246" t="s">
        <v>1</v>
      </c>
      <c r="F2274" s="247" t="s">
        <v>167</v>
      </c>
      <c r="G2274" s="245"/>
      <c r="H2274" s="248">
        <v>38.289999999999999</v>
      </c>
      <c r="I2274" s="249"/>
      <c r="J2274" s="245"/>
      <c r="K2274" s="245"/>
      <c r="L2274" s="250"/>
      <c r="M2274" s="251"/>
      <c r="N2274" s="252"/>
      <c r="O2274" s="252"/>
      <c r="P2274" s="252"/>
      <c r="Q2274" s="252"/>
      <c r="R2274" s="252"/>
      <c r="S2274" s="252"/>
      <c r="T2274" s="253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54" t="s">
        <v>163</v>
      </c>
      <c r="AU2274" s="254" t="s">
        <v>88</v>
      </c>
      <c r="AV2274" s="14" t="s">
        <v>161</v>
      </c>
      <c r="AW2274" s="14" t="s">
        <v>35</v>
      </c>
      <c r="AX2274" s="14" t="s">
        <v>86</v>
      </c>
      <c r="AY2274" s="254" t="s">
        <v>153</v>
      </c>
    </row>
    <row r="2275" s="2" customFormat="1" ht="16.5" customHeight="1">
      <c r="A2275" s="39"/>
      <c r="B2275" s="40"/>
      <c r="C2275" s="268" t="s">
        <v>2938</v>
      </c>
      <c r="D2275" s="268" t="s">
        <v>509</v>
      </c>
      <c r="E2275" s="269" t="s">
        <v>2939</v>
      </c>
      <c r="F2275" s="270" t="s">
        <v>2940</v>
      </c>
      <c r="G2275" s="271" t="s">
        <v>196</v>
      </c>
      <c r="H2275" s="272">
        <v>40.204999999999998</v>
      </c>
      <c r="I2275" s="273"/>
      <c r="J2275" s="274">
        <f>ROUND(I2275*H2275,2)</f>
        <v>0</v>
      </c>
      <c r="K2275" s="270" t="s">
        <v>1</v>
      </c>
      <c r="L2275" s="275"/>
      <c r="M2275" s="276" t="s">
        <v>1</v>
      </c>
      <c r="N2275" s="277" t="s">
        <v>43</v>
      </c>
      <c r="O2275" s="92"/>
      <c r="P2275" s="228">
        <f>O2275*H2275</f>
        <v>0</v>
      </c>
      <c r="Q2275" s="228">
        <v>0.00029999999999999997</v>
      </c>
      <c r="R2275" s="228">
        <f>Q2275*H2275</f>
        <v>0.012061499999999998</v>
      </c>
      <c r="S2275" s="228">
        <v>0</v>
      </c>
      <c r="T2275" s="229">
        <f>S2275*H2275</f>
        <v>0</v>
      </c>
      <c r="U2275" s="39"/>
      <c r="V2275" s="39"/>
      <c r="W2275" s="39"/>
      <c r="X2275" s="39"/>
      <c r="Y2275" s="39"/>
      <c r="Z2275" s="39"/>
      <c r="AA2275" s="39"/>
      <c r="AB2275" s="39"/>
      <c r="AC2275" s="39"/>
      <c r="AD2275" s="39"/>
      <c r="AE2275" s="39"/>
      <c r="AR2275" s="230" t="s">
        <v>332</v>
      </c>
      <c r="AT2275" s="230" t="s">
        <v>509</v>
      </c>
      <c r="AU2275" s="230" t="s">
        <v>88</v>
      </c>
      <c r="AY2275" s="18" t="s">
        <v>153</v>
      </c>
      <c r="BE2275" s="231">
        <f>IF(N2275="základní",J2275,0)</f>
        <v>0</v>
      </c>
      <c r="BF2275" s="231">
        <f>IF(N2275="snížená",J2275,0)</f>
        <v>0</v>
      </c>
      <c r="BG2275" s="231">
        <f>IF(N2275="zákl. přenesená",J2275,0)</f>
        <v>0</v>
      </c>
      <c r="BH2275" s="231">
        <f>IF(N2275="sníž. přenesená",J2275,0)</f>
        <v>0</v>
      </c>
      <c r="BI2275" s="231">
        <f>IF(N2275="nulová",J2275,0)</f>
        <v>0</v>
      </c>
      <c r="BJ2275" s="18" t="s">
        <v>86</v>
      </c>
      <c r="BK2275" s="231">
        <f>ROUND(I2275*H2275,2)</f>
        <v>0</v>
      </c>
      <c r="BL2275" s="18" t="s">
        <v>240</v>
      </c>
      <c r="BM2275" s="230" t="s">
        <v>2941</v>
      </c>
    </row>
    <row r="2276" s="13" customFormat="1">
      <c r="A2276" s="13"/>
      <c r="B2276" s="232"/>
      <c r="C2276" s="233"/>
      <c r="D2276" s="234" t="s">
        <v>163</v>
      </c>
      <c r="E2276" s="233"/>
      <c r="F2276" s="236" t="s">
        <v>2942</v>
      </c>
      <c r="G2276" s="233"/>
      <c r="H2276" s="237">
        <v>40.204999999999998</v>
      </c>
      <c r="I2276" s="238"/>
      <c r="J2276" s="233"/>
      <c r="K2276" s="233"/>
      <c r="L2276" s="239"/>
      <c r="M2276" s="240"/>
      <c r="N2276" s="241"/>
      <c r="O2276" s="241"/>
      <c r="P2276" s="241"/>
      <c r="Q2276" s="241"/>
      <c r="R2276" s="241"/>
      <c r="S2276" s="241"/>
      <c r="T2276" s="242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3" t="s">
        <v>163</v>
      </c>
      <c r="AU2276" s="243" t="s">
        <v>88</v>
      </c>
      <c r="AV2276" s="13" t="s">
        <v>88</v>
      </c>
      <c r="AW2276" s="13" t="s">
        <v>4</v>
      </c>
      <c r="AX2276" s="13" t="s">
        <v>86</v>
      </c>
      <c r="AY2276" s="243" t="s">
        <v>153</v>
      </c>
    </row>
    <row r="2277" s="2" customFormat="1" ht="16.5" customHeight="1">
      <c r="A2277" s="39"/>
      <c r="B2277" s="40"/>
      <c r="C2277" s="219" t="s">
        <v>2943</v>
      </c>
      <c r="D2277" s="219" t="s">
        <v>156</v>
      </c>
      <c r="E2277" s="220" t="s">
        <v>2915</v>
      </c>
      <c r="F2277" s="221" t="s">
        <v>2916</v>
      </c>
      <c r="G2277" s="222" t="s">
        <v>196</v>
      </c>
      <c r="H2277" s="223">
        <v>38.289999999999999</v>
      </c>
      <c r="I2277" s="224"/>
      <c r="J2277" s="225">
        <f>ROUND(I2277*H2277,2)</f>
        <v>0</v>
      </c>
      <c r="K2277" s="221" t="s">
        <v>160</v>
      </c>
      <c r="L2277" s="45"/>
      <c r="M2277" s="226" t="s">
        <v>1</v>
      </c>
      <c r="N2277" s="227" t="s">
        <v>43</v>
      </c>
      <c r="O2277" s="92"/>
      <c r="P2277" s="228">
        <f>O2277*H2277</f>
        <v>0</v>
      </c>
      <c r="Q2277" s="228">
        <v>1.0000000000000001E-05</v>
      </c>
      <c r="R2277" s="228">
        <f>Q2277*H2277</f>
        <v>0.00038290000000000004</v>
      </c>
      <c r="S2277" s="228">
        <v>0</v>
      </c>
      <c r="T2277" s="229">
        <f>S2277*H2277</f>
        <v>0</v>
      </c>
      <c r="U2277" s="39"/>
      <c r="V2277" s="39"/>
      <c r="W2277" s="39"/>
      <c r="X2277" s="39"/>
      <c r="Y2277" s="39"/>
      <c r="Z2277" s="39"/>
      <c r="AA2277" s="39"/>
      <c r="AB2277" s="39"/>
      <c r="AC2277" s="39"/>
      <c r="AD2277" s="39"/>
      <c r="AE2277" s="39"/>
      <c r="AR2277" s="230" t="s">
        <v>240</v>
      </c>
      <c r="AT2277" s="230" t="s">
        <v>156</v>
      </c>
      <c r="AU2277" s="230" t="s">
        <v>88</v>
      </c>
      <c r="AY2277" s="18" t="s">
        <v>153</v>
      </c>
      <c r="BE2277" s="231">
        <f>IF(N2277="základní",J2277,0)</f>
        <v>0</v>
      </c>
      <c r="BF2277" s="231">
        <f>IF(N2277="snížená",J2277,0)</f>
        <v>0</v>
      </c>
      <c r="BG2277" s="231">
        <f>IF(N2277="zákl. přenesená",J2277,0)</f>
        <v>0</v>
      </c>
      <c r="BH2277" s="231">
        <f>IF(N2277="sníž. přenesená",J2277,0)</f>
        <v>0</v>
      </c>
      <c r="BI2277" s="231">
        <f>IF(N2277="nulová",J2277,0)</f>
        <v>0</v>
      </c>
      <c r="BJ2277" s="18" t="s">
        <v>86</v>
      </c>
      <c r="BK2277" s="231">
        <f>ROUND(I2277*H2277,2)</f>
        <v>0</v>
      </c>
      <c r="BL2277" s="18" t="s">
        <v>240</v>
      </c>
      <c r="BM2277" s="230" t="s">
        <v>2944</v>
      </c>
    </row>
    <row r="2278" s="13" customFormat="1">
      <c r="A2278" s="13"/>
      <c r="B2278" s="232"/>
      <c r="C2278" s="233"/>
      <c r="D2278" s="234" t="s">
        <v>163</v>
      </c>
      <c r="E2278" s="235" t="s">
        <v>1</v>
      </c>
      <c r="F2278" s="236" t="s">
        <v>2936</v>
      </c>
      <c r="G2278" s="233"/>
      <c r="H2278" s="237">
        <v>19.34</v>
      </c>
      <c r="I2278" s="238"/>
      <c r="J2278" s="233"/>
      <c r="K2278" s="233"/>
      <c r="L2278" s="239"/>
      <c r="M2278" s="240"/>
      <c r="N2278" s="241"/>
      <c r="O2278" s="241"/>
      <c r="P2278" s="241"/>
      <c r="Q2278" s="241"/>
      <c r="R2278" s="241"/>
      <c r="S2278" s="241"/>
      <c r="T2278" s="242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3" t="s">
        <v>163</v>
      </c>
      <c r="AU2278" s="243" t="s">
        <v>88</v>
      </c>
      <c r="AV2278" s="13" t="s">
        <v>88</v>
      </c>
      <c r="AW2278" s="13" t="s">
        <v>35</v>
      </c>
      <c r="AX2278" s="13" t="s">
        <v>78</v>
      </c>
      <c r="AY2278" s="243" t="s">
        <v>153</v>
      </c>
    </row>
    <row r="2279" s="13" customFormat="1">
      <c r="A2279" s="13"/>
      <c r="B2279" s="232"/>
      <c r="C2279" s="233"/>
      <c r="D2279" s="234" t="s">
        <v>163</v>
      </c>
      <c r="E2279" s="235" t="s">
        <v>1</v>
      </c>
      <c r="F2279" s="236" t="s">
        <v>2937</v>
      </c>
      <c r="G2279" s="233"/>
      <c r="H2279" s="237">
        <v>18.949999999999999</v>
      </c>
      <c r="I2279" s="238"/>
      <c r="J2279" s="233"/>
      <c r="K2279" s="233"/>
      <c r="L2279" s="239"/>
      <c r="M2279" s="240"/>
      <c r="N2279" s="241"/>
      <c r="O2279" s="241"/>
      <c r="P2279" s="241"/>
      <c r="Q2279" s="241"/>
      <c r="R2279" s="241"/>
      <c r="S2279" s="241"/>
      <c r="T2279" s="242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43" t="s">
        <v>163</v>
      </c>
      <c r="AU2279" s="243" t="s">
        <v>88</v>
      </c>
      <c r="AV2279" s="13" t="s">
        <v>88</v>
      </c>
      <c r="AW2279" s="13" t="s">
        <v>35</v>
      </c>
      <c r="AX2279" s="13" t="s">
        <v>78</v>
      </c>
      <c r="AY2279" s="243" t="s">
        <v>153</v>
      </c>
    </row>
    <row r="2280" s="14" customFormat="1">
      <c r="A2280" s="14"/>
      <c r="B2280" s="244"/>
      <c r="C2280" s="245"/>
      <c r="D2280" s="234" t="s">
        <v>163</v>
      </c>
      <c r="E2280" s="246" t="s">
        <v>1</v>
      </c>
      <c r="F2280" s="247" t="s">
        <v>167</v>
      </c>
      <c r="G2280" s="245"/>
      <c r="H2280" s="248">
        <v>38.289999999999999</v>
      </c>
      <c r="I2280" s="249"/>
      <c r="J2280" s="245"/>
      <c r="K2280" s="245"/>
      <c r="L2280" s="250"/>
      <c r="M2280" s="251"/>
      <c r="N2280" s="252"/>
      <c r="O2280" s="252"/>
      <c r="P2280" s="252"/>
      <c r="Q2280" s="252"/>
      <c r="R2280" s="252"/>
      <c r="S2280" s="252"/>
      <c r="T2280" s="253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54" t="s">
        <v>163</v>
      </c>
      <c r="AU2280" s="254" t="s">
        <v>88</v>
      </c>
      <c r="AV2280" s="14" t="s">
        <v>161</v>
      </c>
      <c r="AW2280" s="14" t="s">
        <v>35</v>
      </c>
      <c r="AX2280" s="14" t="s">
        <v>86</v>
      </c>
      <c r="AY2280" s="254" t="s">
        <v>153</v>
      </c>
    </row>
    <row r="2281" s="2" customFormat="1" ht="21.75" customHeight="1">
      <c r="A2281" s="39"/>
      <c r="B2281" s="40"/>
      <c r="C2281" s="268" t="s">
        <v>2945</v>
      </c>
      <c r="D2281" s="268" t="s">
        <v>509</v>
      </c>
      <c r="E2281" s="269" t="s">
        <v>2926</v>
      </c>
      <c r="F2281" s="270" t="s">
        <v>2927</v>
      </c>
      <c r="G2281" s="271" t="s">
        <v>170</v>
      </c>
      <c r="H2281" s="272">
        <v>3.3700000000000001</v>
      </c>
      <c r="I2281" s="273"/>
      <c r="J2281" s="274">
        <f>ROUND(I2281*H2281,2)</f>
        <v>0</v>
      </c>
      <c r="K2281" s="270" t="s">
        <v>1</v>
      </c>
      <c r="L2281" s="275"/>
      <c r="M2281" s="276" t="s">
        <v>1</v>
      </c>
      <c r="N2281" s="277" t="s">
        <v>43</v>
      </c>
      <c r="O2281" s="92"/>
      <c r="P2281" s="228">
        <f>O2281*H2281</f>
        <v>0</v>
      </c>
      <c r="Q2281" s="228">
        <v>0.00155</v>
      </c>
      <c r="R2281" s="228">
        <f>Q2281*H2281</f>
        <v>0.0052234999999999998</v>
      </c>
      <c r="S2281" s="228">
        <v>0</v>
      </c>
      <c r="T2281" s="229">
        <f>S2281*H2281</f>
        <v>0</v>
      </c>
      <c r="U2281" s="39"/>
      <c r="V2281" s="39"/>
      <c r="W2281" s="39"/>
      <c r="X2281" s="39"/>
      <c r="Y2281" s="39"/>
      <c r="Z2281" s="39"/>
      <c r="AA2281" s="39"/>
      <c r="AB2281" s="39"/>
      <c r="AC2281" s="39"/>
      <c r="AD2281" s="39"/>
      <c r="AE2281" s="39"/>
      <c r="AR2281" s="230" t="s">
        <v>332</v>
      </c>
      <c r="AT2281" s="230" t="s">
        <v>509</v>
      </c>
      <c r="AU2281" s="230" t="s">
        <v>88</v>
      </c>
      <c r="AY2281" s="18" t="s">
        <v>153</v>
      </c>
      <c r="BE2281" s="231">
        <f>IF(N2281="základní",J2281,0)</f>
        <v>0</v>
      </c>
      <c r="BF2281" s="231">
        <f>IF(N2281="snížená",J2281,0)</f>
        <v>0</v>
      </c>
      <c r="BG2281" s="231">
        <f>IF(N2281="zákl. přenesená",J2281,0)</f>
        <v>0</v>
      </c>
      <c r="BH2281" s="231">
        <f>IF(N2281="sníž. přenesená",J2281,0)</f>
        <v>0</v>
      </c>
      <c r="BI2281" s="231">
        <f>IF(N2281="nulová",J2281,0)</f>
        <v>0</v>
      </c>
      <c r="BJ2281" s="18" t="s">
        <v>86</v>
      </c>
      <c r="BK2281" s="231">
        <f>ROUND(I2281*H2281,2)</f>
        <v>0</v>
      </c>
      <c r="BL2281" s="18" t="s">
        <v>240</v>
      </c>
      <c r="BM2281" s="230" t="s">
        <v>2946</v>
      </c>
    </row>
    <row r="2282" s="15" customFormat="1">
      <c r="A2282" s="15"/>
      <c r="B2282" s="258"/>
      <c r="C2282" s="259"/>
      <c r="D2282" s="234" t="s">
        <v>163</v>
      </c>
      <c r="E2282" s="260" t="s">
        <v>1</v>
      </c>
      <c r="F2282" s="261" t="s">
        <v>2929</v>
      </c>
      <c r="G2282" s="259"/>
      <c r="H2282" s="260" t="s">
        <v>1</v>
      </c>
      <c r="I2282" s="262"/>
      <c r="J2282" s="259"/>
      <c r="K2282" s="259"/>
      <c r="L2282" s="263"/>
      <c r="M2282" s="264"/>
      <c r="N2282" s="265"/>
      <c r="O2282" s="265"/>
      <c r="P2282" s="265"/>
      <c r="Q2282" s="265"/>
      <c r="R2282" s="265"/>
      <c r="S2282" s="265"/>
      <c r="T2282" s="266"/>
      <c r="U2282" s="15"/>
      <c r="V2282" s="15"/>
      <c r="W2282" s="15"/>
      <c r="X2282" s="15"/>
      <c r="Y2282" s="15"/>
      <c r="Z2282" s="15"/>
      <c r="AA2282" s="15"/>
      <c r="AB2282" s="15"/>
      <c r="AC2282" s="15"/>
      <c r="AD2282" s="15"/>
      <c r="AE2282" s="15"/>
      <c r="AT2282" s="267" t="s">
        <v>163</v>
      </c>
      <c r="AU2282" s="267" t="s">
        <v>88</v>
      </c>
      <c r="AV2282" s="15" t="s">
        <v>86</v>
      </c>
      <c r="AW2282" s="15" t="s">
        <v>35</v>
      </c>
      <c r="AX2282" s="15" t="s">
        <v>78</v>
      </c>
      <c r="AY2282" s="267" t="s">
        <v>153</v>
      </c>
    </row>
    <row r="2283" s="15" customFormat="1">
      <c r="A2283" s="15"/>
      <c r="B2283" s="258"/>
      <c r="C2283" s="259"/>
      <c r="D2283" s="234" t="s">
        <v>163</v>
      </c>
      <c r="E2283" s="260" t="s">
        <v>1</v>
      </c>
      <c r="F2283" s="261" t="s">
        <v>2930</v>
      </c>
      <c r="G2283" s="259"/>
      <c r="H2283" s="260" t="s">
        <v>1</v>
      </c>
      <c r="I2283" s="262"/>
      <c r="J2283" s="259"/>
      <c r="K2283" s="259"/>
      <c r="L2283" s="263"/>
      <c r="M2283" s="264"/>
      <c r="N2283" s="265"/>
      <c r="O2283" s="265"/>
      <c r="P2283" s="265"/>
      <c r="Q2283" s="265"/>
      <c r="R2283" s="265"/>
      <c r="S2283" s="265"/>
      <c r="T2283" s="266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T2283" s="267" t="s">
        <v>163</v>
      </c>
      <c r="AU2283" s="267" t="s">
        <v>88</v>
      </c>
      <c r="AV2283" s="15" t="s">
        <v>86</v>
      </c>
      <c r="AW2283" s="15" t="s">
        <v>35</v>
      </c>
      <c r="AX2283" s="15" t="s">
        <v>78</v>
      </c>
      <c r="AY2283" s="267" t="s">
        <v>153</v>
      </c>
    </row>
    <row r="2284" s="15" customFormat="1">
      <c r="A2284" s="15"/>
      <c r="B2284" s="258"/>
      <c r="C2284" s="259"/>
      <c r="D2284" s="234" t="s">
        <v>163</v>
      </c>
      <c r="E2284" s="260" t="s">
        <v>1</v>
      </c>
      <c r="F2284" s="261" t="s">
        <v>2931</v>
      </c>
      <c r="G2284" s="259"/>
      <c r="H2284" s="260" t="s">
        <v>1</v>
      </c>
      <c r="I2284" s="262"/>
      <c r="J2284" s="259"/>
      <c r="K2284" s="259"/>
      <c r="L2284" s="263"/>
      <c r="M2284" s="264"/>
      <c r="N2284" s="265"/>
      <c r="O2284" s="265"/>
      <c r="P2284" s="265"/>
      <c r="Q2284" s="265"/>
      <c r="R2284" s="265"/>
      <c r="S2284" s="265"/>
      <c r="T2284" s="266"/>
      <c r="U2284" s="15"/>
      <c r="V2284" s="15"/>
      <c r="W2284" s="15"/>
      <c r="X2284" s="15"/>
      <c r="Y2284" s="15"/>
      <c r="Z2284" s="15"/>
      <c r="AA2284" s="15"/>
      <c r="AB2284" s="15"/>
      <c r="AC2284" s="15"/>
      <c r="AD2284" s="15"/>
      <c r="AE2284" s="15"/>
      <c r="AT2284" s="267" t="s">
        <v>163</v>
      </c>
      <c r="AU2284" s="267" t="s">
        <v>88</v>
      </c>
      <c r="AV2284" s="15" t="s">
        <v>86</v>
      </c>
      <c r="AW2284" s="15" t="s">
        <v>35</v>
      </c>
      <c r="AX2284" s="15" t="s">
        <v>78</v>
      </c>
      <c r="AY2284" s="267" t="s">
        <v>153</v>
      </c>
    </row>
    <row r="2285" s="15" customFormat="1">
      <c r="A2285" s="15"/>
      <c r="B2285" s="258"/>
      <c r="C2285" s="259"/>
      <c r="D2285" s="234" t="s">
        <v>163</v>
      </c>
      <c r="E2285" s="260" t="s">
        <v>1</v>
      </c>
      <c r="F2285" s="261" t="s">
        <v>2932</v>
      </c>
      <c r="G2285" s="259"/>
      <c r="H2285" s="260" t="s">
        <v>1</v>
      </c>
      <c r="I2285" s="262"/>
      <c r="J2285" s="259"/>
      <c r="K2285" s="259"/>
      <c r="L2285" s="263"/>
      <c r="M2285" s="264"/>
      <c r="N2285" s="265"/>
      <c r="O2285" s="265"/>
      <c r="P2285" s="265"/>
      <c r="Q2285" s="265"/>
      <c r="R2285" s="265"/>
      <c r="S2285" s="265"/>
      <c r="T2285" s="266"/>
      <c r="U2285" s="15"/>
      <c r="V2285" s="15"/>
      <c r="W2285" s="15"/>
      <c r="X2285" s="15"/>
      <c r="Y2285" s="15"/>
      <c r="Z2285" s="15"/>
      <c r="AA2285" s="15"/>
      <c r="AB2285" s="15"/>
      <c r="AC2285" s="15"/>
      <c r="AD2285" s="15"/>
      <c r="AE2285" s="15"/>
      <c r="AT2285" s="267" t="s">
        <v>163</v>
      </c>
      <c r="AU2285" s="267" t="s">
        <v>88</v>
      </c>
      <c r="AV2285" s="15" t="s">
        <v>86</v>
      </c>
      <c r="AW2285" s="15" t="s">
        <v>35</v>
      </c>
      <c r="AX2285" s="15" t="s">
        <v>78</v>
      </c>
      <c r="AY2285" s="267" t="s">
        <v>153</v>
      </c>
    </row>
    <row r="2286" s="13" customFormat="1">
      <c r="A2286" s="13"/>
      <c r="B2286" s="232"/>
      <c r="C2286" s="233"/>
      <c r="D2286" s="234" t="s">
        <v>163</v>
      </c>
      <c r="E2286" s="235" t="s">
        <v>1</v>
      </c>
      <c r="F2286" s="236" t="s">
        <v>2947</v>
      </c>
      <c r="G2286" s="233"/>
      <c r="H2286" s="237">
        <v>3.3695200000000001</v>
      </c>
      <c r="I2286" s="238"/>
      <c r="J2286" s="233"/>
      <c r="K2286" s="233"/>
      <c r="L2286" s="239"/>
      <c r="M2286" s="240"/>
      <c r="N2286" s="241"/>
      <c r="O2286" s="241"/>
      <c r="P2286" s="241"/>
      <c r="Q2286" s="241"/>
      <c r="R2286" s="241"/>
      <c r="S2286" s="241"/>
      <c r="T2286" s="242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3" t="s">
        <v>163</v>
      </c>
      <c r="AU2286" s="243" t="s">
        <v>88</v>
      </c>
      <c r="AV2286" s="13" t="s">
        <v>88</v>
      </c>
      <c r="AW2286" s="13" t="s">
        <v>35</v>
      </c>
      <c r="AX2286" s="13" t="s">
        <v>86</v>
      </c>
      <c r="AY2286" s="243" t="s">
        <v>153</v>
      </c>
    </row>
    <row r="2287" s="2" customFormat="1" ht="16.5" customHeight="1">
      <c r="A2287" s="39"/>
      <c r="B2287" s="40"/>
      <c r="C2287" s="219" t="s">
        <v>2948</v>
      </c>
      <c r="D2287" s="219" t="s">
        <v>156</v>
      </c>
      <c r="E2287" s="220" t="s">
        <v>2949</v>
      </c>
      <c r="F2287" s="221" t="s">
        <v>2950</v>
      </c>
      <c r="G2287" s="222" t="s">
        <v>196</v>
      </c>
      <c r="H2287" s="223">
        <v>34</v>
      </c>
      <c r="I2287" s="224"/>
      <c r="J2287" s="225">
        <f>ROUND(I2287*H2287,2)</f>
        <v>0</v>
      </c>
      <c r="K2287" s="221" t="s">
        <v>160</v>
      </c>
      <c r="L2287" s="45"/>
      <c r="M2287" s="226" t="s">
        <v>1</v>
      </c>
      <c r="N2287" s="227" t="s">
        <v>43</v>
      </c>
      <c r="O2287" s="92"/>
      <c r="P2287" s="228">
        <f>O2287*H2287</f>
        <v>0</v>
      </c>
      <c r="Q2287" s="228">
        <v>0</v>
      </c>
      <c r="R2287" s="228">
        <f>Q2287*H2287</f>
        <v>0</v>
      </c>
      <c r="S2287" s="228">
        <v>0</v>
      </c>
      <c r="T2287" s="229">
        <f>S2287*H2287</f>
        <v>0</v>
      </c>
      <c r="U2287" s="39"/>
      <c r="V2287" s="39"/>
      <c r="W2287" s="39"/>
      <c r="X2287" s="39"/>
      <c r="Y2287" s="39"/>
      <c r="Z2287" s="39"/>
      <c r="AA2287" s="39"/>
      <c r="AB2287" s="39"/>
      <c r="AC2287" s="39"/>
      <c r="AD2287" s="39"/>
      <c r="AE2287" s="39"/>
      <c r="AR2287" s="230" t="s">
        <v>240</v>
      </c>
      <c r="AT2287" s="230" t="s">
        <v>156</v>
      </c>
      <c r="AU2287" s="230" t="s">
        <v>88</v>
      </c>
      <c r="AY2287" s="18" t="s">
        <v>153</v>
      </c>
      <c r="BE2287" s="231">
        <f>IF(N2287="základní",J2287,0)</f>
        <v>0</v>
      </c>
      <c r="BF2287" s="231">
        <f>IF(N2287="snížená",J2287,0)</f>
        <v>0</v>
      </c>
      <c r="BG2287" s="231">
        <f>IF(N2287="zákl. přenesená",J2287,0)</f>
        <v>0</v>
      </c>
      <c r="BH2287" s="231">
        <f>IF(N2287="sníž. přenesená",J2287,0)</f>
        <v>0</v>
      </c>
      <c r="BI2287" s="231">
        <f>IF(N2287="nulová",J2287,0)</f>
        <v>0</v>
      </c>
      <c r="BJ2287" s="18" t="s">
        <v>86</v>
      </c>
      <c r="BK2287" s="231">
        <f>ROUND(I2287*H2287,2)</f>
        <v>0</v>
      </c>
      <c r="BL2287" s="18" t="s">
        <v>240</v>
      </c>
      <c r="BM2287" s="230" t="s">
        <v>2951</v>
      </c>
    </row>
    <row r="2288" s="13" customFormat="1">
      <c r="A2288" s="13"/>
      <c r="B2288" s="232"/>
      <c r="C2288" s="233"/>
      <c r="D2288" s="234" t="s">
        <v>163</v>
      </c>
      <c r="E2288" s="235" t="s">
        <v>1</v>
      </c>
      <c r="F2288" s="236" t="s">
        <v>2952</v>
      </c>
      <c r="G2288" s="233"/>
      <c r="H2288" s="237">
        <v>15.65</v>
      </c>
      <c r="I2288" s="238"/>
      <c r="J2288" s="233"/>
      <c r="K2288" s="233"/>
      <c r="L2288" s="239"/>
      <c r="M2288" s="240"/>
      <c r="N2288" s="241"/>
      <c r="O2288" s="241"/>
      <c r="P2288" s="241"/>
      <c r="Q2288" s="241"/>
      <c r="R2288" s="241"/>
      <c r="S2288" s="241"/>
      <c r="T2288" s="242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3" t="s">
        <v>163</v>
      </c>
      <c r="AU2288" s="243" t="s">
        <v>88</v>
      </c>
      <c r="AV2288" s="13" t="s">
        <v>88</v>
      </c>
      <c r="AW2288" s="13" t="s">
        <v>35</v>
      </c>
      <c r="AX2288" s="13" t="s">
        <v>78</v>
      </c>
      <c r="AY2288" s="243" t="s">
        <v>153</v>
      </c>
    </row>
    <row r="2289" s="13" customFormat="1">
      <c r="A2289" s="13"/>
      <c r="B2289" s="232"/>
      <c r="C2289" s="233"/>
      <c r="D2289" s="234" t="s">
        <v>163</v>
      </c>
      <c r="E2289" s="235" t="s">
        <v>1</v>
      </c>
      <c r="F2289" s="236" t="s">
        <v>2953</v>
      </c>
      <c r="G2289" s="233"/>
      <c r="H2289" s="237">
        <v>18.350000000000001</v>
      </c>
      <c r="I2289" s="238"/>
      <c r="J2289" s="233"/>
      <c r="K2289" s="233"/>
      <c r="L2289" s="239"/>
      <c r="M2289" s="240"/>
      <c r="N2289" s="241"/>
      <c r="O2289" s="241"/>
      <c r="P2289" s="241"/>
      <c r="Q2289" s="241"/>
      <c r="R2289" s="241"/>
      <c r="S2289" s="241"/>
      <c r="T2289" s="242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43" t="s">
        <v>163</v>
      </c>
      <c r="AU2289" s="243" t="s">
        <v>88</v>
      </c>
      <c r="AV2289" s="13" t="s">
        <v>88</v>
      </c>
      <c r="AW2289" s="13" t="s">
        <v>35</v>
      </c>
      <c r="AX2289" s="13" t="s">
        <v>78</v>
      </c>
      <c r="AY2289" s="243" t="s">
        <v>153</v>
      </c>
    </row>
    <row r="2290" s="14" customFormat="1">
      <c r="A2290" s="14"/>
      <c r="B2290" s="244"/>
      <c r="C2290" s="245"/>
      <c r="D2290" s="234" t="s">
        <v>163</v>
      </c>
      <c r="E2290" s="246" t="s">
        <v>1</v>
      </c>
      <c r="F2290" s="247" t="s">
        <v>167</v>
      </c>
      <c r="G2290" s="245"/>
      <c r="H2290" s="248">
        <v>34</v>
      </c>
      <c r="I2290" s="249"/>
      <c r="J2290" s="245"/>
      <c r="K2290" s="245"/>
      <c r="L2290" s="250"/>
      <c r="M2290" s="251"/>
      <c r="N2290" s="252"/>
      <c r="O2290" s="252"/>
      <c r="P2290" s="252"/>
      <c r="Q2290" s="252"/>
      <c r="R2290" s="252"/>
      <c r="S2290" s="252"/>
      <c r="T2290" s="253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54" t="s">
        <v>163</v>
      </c>
      <c r="AU2290" s="254" t="s">
        <v>88</v>
      </c>
      <c r="AV2290" s="14" t="s">
        <v>161</v>
      </c>
      <c r="AW2290" s="14" t="s">
        <v>35</v>
      </c>
      <c r="AX2290" s="14" t="s">
        <v>86</v>
      </c>
      <c r="AY2290" s="254" t="s">
        <v>153</v>
      </c>
    </row>
    <row r="2291" s="2" customFormat="1" ht="24.15" customHeight="1">
      <c r="A2291" s="39"/>
      <c r="B2291" s="40"/>
      <c r="C2291" s="268" t="s">
        <v>2954</v>
      </c>
      <c r="D2291" s="268" t="s">
        <v>509</v>
      </c>
      <c r="E2291" s="269" t="s">
        <v>2955</v>
      </c>
      <c r="F2291" s="270" t="s">
        <v>2956</v>
      </c>
      <c r="G2291" s="271" t="s">
        <v>196</v>
      </c>
      <c r="H2291" s="272">
        <v>35.700000000000003</v>
      </c>
      <c r="I2291" s="273"/>
      <c r="J2291" s="274">
        <f>ROUND(I2291*H2291,2)</f>
        <v>0</v>
      </c>
      <c r="K2291" s="270" t="s">
        <v>1</v>
      </c>
      <c r="L2291" s="275"/>
      <c r="M2291" s="276" t="s">
        <v>1</v>
      </c>
      <c r="N2291" s="277" t="s">
        <v>43</v>
      </c>
      <c r="O2291" s="92"/>
      <c r="P2291" s="228">
        <f>O2291*H2291</f>
        <v>0</v>
      </c>
      <c r="Q2291" s="228">
        <v>0.00017000000000000001</v>
      </c>
      <c r="R2291" s="228">
        <f>Q2291*H2291</f>
        <v>0.0060690000000000006</v>
      </c>
      <c r="S2291" s="228">
        <v>0</v>
      </c>
      <c r="T2291" s="229">
        <f>S2291*H2291</f>
        <v>0</v>
      </c>
      <c r="U2291" s="39"/>
      <c r="V2291" s="39"/>
      <c r="W2291" s="39"/>
      <c r="X2291" s="39"/>
      <c r="Y2291" s="39"/>
      <c r="Z2291" s="39"/>
      <c r="AA2291" s="39"/>
      <c r="AB2291" s="39"/>
      <c r="AC2291" s="39"/>
      <c r="AD2291" s="39"/>
      <c r="AE2291" s="39"/>
      <c r="AR2291" s="230" t="s">
        <v>332</v>
      </c>
      <c r="AT2291" s="230" t="s">
        <v>509</v>
      </c>
      <c r="AU2291" s="230" t="s">
        <v>88</v>
      </c>
      <c r="AY2291" s="18" t="s">
        <v>153</v>
      </c>
      <c r="BE2291" s="231">
        <f>IF(N2291="základní",J2291,0)</f>
        <v>0</v>
      </c>
      <c r="BF2291" s="231">
        <f>IF(N2291="snížená",J2291,0)</f>
        <v>0</v>
      </c>
      <c r="BG2291" s="231">
        <f>IF(N2291="zákl. přenesená",J2291,0)</f>
        <v>0</v>
      </c>
      <c r="BH2291" s="231">
        <f>IF(N2291="sníž. přenesená",J2291,0)</f>
        <v>0</v>
      </c>
      <c r="BI2291" s="231">
        <f>IF(N2291="nulová",J2291,0)</f>
        <v>0</v>
      </c>
      <c r="BJ2291" s="18" t="s">
        <v>86</v>
      </c>
      <c r="BK2291" s="231">
        <f>ROUND(I2291*H2291,2)</f>
        <v>0</v>
      </c>
      <c r="BL2291" s="18" t="s">
        <v>240</v>
      </c>
      <c r="BM2291" s="230" t="s">
        <v>2957</v>
      </c>
    </row>
    <row r="2292" s="13" customFormat="1">
      <c r="A2292" s="13"/>
      <c r="B2292" s="232"/>
      <c r="C2292" s="233"/>
      <c r="D2292" s="234" t="s">
        <v>163</v>
      </c>
      <c r="E2292" s="233"/>
      <c r="F2292" s="236" t="s">
        <v>2958</v>
      </c>
      <c r="G2292" s="233"/>
      <c r="H2292" s="237">
        <v>35.700000000000003</v>
      </c>
      <c r="I2292" s="238"/>
      <c r="J2292" s="233"/>
      <c r="K2292" s="233"/>
      <c r="L2292" s="239"/>
      <c r="M2292" s="240"/>
      <c r="N2292" s="241"/>
      <c r="O2292" s="241"/>
      <c r="P2292" s="241"/>
      <c r="Q2292" s="241"/>
      <c r="R2292" s="241"/>
      <c r="S2292" s="241"/>
      <c r="T2292" s="242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3" t="s">
        <v>163</v>
      </c>
      <c r="AU2292" s="243" t="s">
        <v>88</v>
      </c>
      <c r="AV2292" s="13" t="s">
        <v>88</v>
      </c>
      <c r="AW2292" s="13" t="s">
        <v>4</v>
      </c>
      <c r="AX2292" s="13" t="s">
        <v>86</v>
      </c>
      <c r="AY2292" s="243" t="s">
        <v>153</v>
      </c>
    </row>
    <row r="2293" s="2" customFormat="1" ht="24.15" customHeight="1">
      <c r="A2293" s="39"/>
      <c r="B2293" s="40"/>
      <c r="C2293" s="219" t="s">
        <v>2959</v>
      </c>
      <c r="D2293" s="219" t="s">
        <v>156</v>
      </c>
      <c r="E2293" s="220" t="s">
        <v>2960</v>
      </c>
      <c r="F2293" s="221" t="s">
        <v>2961</v>
      </c>
      <c r="G2293" s="222" t="s">
        <v>170</v>
      </c>
      <c r="H2293" s="223">
        <v>432.36000000000001</v>
      </c>
      <c r="I2293" s="224"/>
      <c r="J2293" s="225">
        <f>ROUND(I2293*H2293,2)</f>
        <v>0</v>
      </c>
      <c r="K2293" s="221" t="s">
        <v>160</v>
      </c>
      <c r="L2293" s="45"/>
      <c r="M2293" s="226" t="s">
        <v>1</v>
      </c>
      <c r="N2293" s="227" t="s">
        <v>43</v>
      </c>
      <c r="O2293" s="92"/>
      <c r="P2293" s="228">
        <f>O2293*H2293</f>
        <v>0</v>
      </c>
      <c r="Q2293" s="228">
        <v>0</v>
      </c>
      <c r="R2293" s="228">
        <f>Q2293*H2293</f>
        <v>0</v>
      </c>
      <c r="S2293" s="228">
        <v>0</v>
      </c>
      <c r="T2293" s="229">
        <f>S2293*H2293</f>
        <v>0</v>
      </c>
      <c r="U2293" s="39"/>
      <c r="V2293" s="39"/>
      <c r="W2293" s="39"/>
      <c r="X2293" s="39"/>
      <c r="Y2293" s="39"/>
      <c r="Z2293" s="39"/>
      <c r="AA2293" s="39"/>
      <c r="AB2293" s="39"/>
      <c r="AC2293" s="39"/>
      <c r="AD2293" s="39"/>
      <c r="AE2293" s="39"/>
      <c r="AR2293" s="230" t="s">
        <v>240</v>
      </c>
      <c r="AT2293" s="230" t="s">
        <v>156</v>
      </c>
      <c r="AU2293" s="230" t="s">
        <v>88</v>
      </c>
      <c r="AY2293" s="18" t="s">
        <v>153</v>
      </c>
      <c r="BE2293" s="231">
        <f>IF(N2293="základní",J2293,0)</f>
        <v>0</v>
      </c>
      <c r="BF2293" s="231">
        <f>IF(N2293="snížená",J2293,0)</f>
        <v>0</v>
      </c>
      <c r="BG2293" s="231">
        <f>IF(N2293="zákl. přenesená",J2293,0)</f>
        <v>0</v>
      </c>
      <c r="BH2293" s="231">
        <f>IF(N2293="sníž. přenesená",J2293,0)</f>
        <v>0</v>
      </c>
      <c r="BI2293" s="231">
        <f>IF(N2293="nulová",J2293,0)</f>
        <v>0</v>
      </c>
      <c r="BJ2293" s="18" t="s">
        <v>86</v>
      </c>
      <c r="BK2293" s="231">
        <f>ROUND(I2293*H2293,2)</f>
        <v>0</v>
      </c>
      <c r="BL2293" s="18" t="s">
        <v>240</v>
      </c>
      <c r="BM2293" s="230" t="s">
        <v>2962</v>
      </c>
    </row>
    <row r="2294" s="2" customFormat="1" ht="24.15" customHeight="1">
      <c r="A2294" s="39"/>
      <c r="B2294" s="40"/>
      <c r="C2294" s="219" t="s">
        <v>2963</v>
      </c>
      <c r="D2294" s="219" t="s">
        <v>156</v>
      </c>
      <c r="E2294" s="220" t="s">
        <v>2964</v>
      </c>
      <c r="F2294" s="221" t="s">
        <v>2965</v>
      </c>
      <c r="G2294" s="222" t="s">
        <v>250</v>
      </c>
      <c r="H2294" s="223">
        <v>3.3719999999999999</v>
      </c>
      <c r="I2294" s="224"/>
      <c r="J2294" s="225">
        <f>ROUND(I2294*H2294,2)</f>
        <v>0</v>
      </c>
      <c r="K2294" s="221" t="s">
        <v>160</v>
      </c>
      <c r="L2294" s="45"/>
      <c r="M2294" s="226" t="s">
        <v>1</v>
      </c>
      <c r="N2294" s="227" t="s">
        <v>43</v>
      </c>
      <c r="O2294" s="92"/>
      <c r="P2294" s="228">
        <f>O2294*H2294</f>
        <v>0</v>
      </c>
      <c r="Q2294" s="228">
        <v>0</v>
      </c>
      <c r="R2294" s="228">
        <f>Q2294*H2294</f>
        <v>0</v>
      </c>
      <c r="S2294" s="228">
        <v>0</v>
      </c>
      <c r="T2294" s="229">
        <f>S2294*H2294</f>
        <v>0</v>
      </c>
      <c r="U2294" s="39"/>
      <c r="V2294" s="39"/>
      <c r="W2294" s="39"/>
      <c r="X2294" s="39"/>
      <c r="Y2294" s="39"/>
      <c r="Z2294" s="39"/>
      <c r="AA2294" s="39"/>
      <c r="AB2294" s="39"/>
      <c r="AC2294" s="39"/>
      <c r="AD2294" s="39"/>
      <c r="AE2294" s="39"/>
      <c r="AR2294" s="230" t="s">
        <v>240</v>
      </c>
      <c r="AT2294" s="230" t="s">
        <v>156</v>
      </c>
      <c r="AU2294" s="230" t="s">
        <v>88</v>
      </c>
      <c r="AY2294" s="18" t="s">
        <v>153</v>
      </c>
      <c r="BE2294" s="231">
        <f>IF(N2294="základní",J2294,0)</f>
        <v>0</v>
      </c>
      <c r="BF2294" s="231">
        <f>IF(N2294="snížená",J2294,0)</f>
        <v>0</v>
      </c>
      <c r="BG2294" s="231">
        <f>IF(N2294="zákl. přenesená",J2294,0)</f>
        <v>0</v>
      </c>
      <c r="BH2294" s="231">
        <f>IF(N2294="sníž. přenesená",J2294,0)</f>
        <v>0</v>
      </c>
      <c r="BI2294" s="231">
        <f>IF(N2294="nulová",J2294,0)</f>
        <v>0</v>
      </c>
      <c r="BJ2294" s="18" t="s">
        <v>86</v>
      </c>
      <c r="BK2294" s="231">
        <f>ROUND(I2294*H2294,2)</f>
        <v>0</v>
      </c>
      <c r="BL2294" s="18" t="s">
        <v>240</v>
      </c>
      <c r="BM2294" s="230" t="s">
        <v>2966</v>
      </c>
    </row>
    <row r="2295" s="12" customFormat="1" ht="22.8" customHeight="1">
      <c r="A2295" s="12"/>
      <c r="B2295" s="203"/>
      <c r="C2295" s="204"/>
      <c r="D2295" s="205" t="s">
        <v>77</v>
      </c>
      <c r="E2295" s="217" t="s">
        <v>2967</v>
      </c>
      <c r="F2295" s="217" t="s">
        <v>2968</v>
      </c>
      <c r="G2295" s="204"/>
      <c r="H2295" s="204"/>
      <c r="I2295" s="207"/>
      <c r="J2295" s="218">
        <f>BK2295</f>
        <v>0</v>
      </c>
      <c r="K2295" s="204"/>
      <c r="L2295" s="209"/>
      <c r="M2295" s="210"/>
      <c r="N2295" s="211"/>
      <c r="O2295" s="211"/>
      <c r="P2295" s="212">
        <f>SUM(P2296:P2322)</f>
        <v>0</v>
      </c>
      <c r="Q2295" s="211"/>
      <c r="R2295" s="212">
        <f>SUM(R2296:R2322)</f>
        <v>0.24657599999999999</v>
      </c>
      <c r="S2295" s="211"/>
      <c r="T2295" s="213">
        <f>SUM(T2296:T2322)</f>
        <v>0</v>
      </c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12"/>
      <c r="AR2295" s="214" t="s">
        <v>88</v>
      </c>
      <c r="AT2295" s="215" t="s">
        <v>77</v>
      </c>
      <c r="AU2295" s="215" t="s">
        <v>86</v>
      </c>
      <c r="AY2295" s="214" t="s">
        <v>153</v>
      </c>
      <c r="BK2295" s="216">
        <f>SUM(BK2296:BK2322)</f>
        <v>0</v>
      </c>
    </row>
    <row r="2296" s="2" customFormat="1" ht="16.5" customHeight="1">
      <c r="A2296" s="39"/>
      <c r="B2296" s="40"/>
      <c r="C2296" s="219" t="s">
        <v>2969</v>
      </c>
      <c r="D2296" s="219" t="s">
        <v>156</v>
      </c>
      <c r="E2296" s="220" t="s">
        <v>2970</v>
      </c>
      <c r="F2296" s="221" t="s">
        <v>2971</v>
      </c>
      <c r="G2296" s="222" t="s">
        <v>170</v>
      </c>
      <c r="H2296" s="223">
        <v>11</v>
      </c>
      <c r="I2296" s="224"/>
      <c r="J2296" s="225">
        <f>ROUND(I2296*H2296,2)</f>
        <v>0</v>
      </c>
      <c r="K2296" s="221" t="s">
        <v>160</v>
      </c>
      <c r="L2296" s="45"/>
      <c r="M2296" s="226" t="s">
        <v>1</v>
      </c>
      <c r="N2296" s="227" t="s">
        <v>43</v>
      </c>
      <c r="O2296" s="92"/>
      <c r="P2296" s="228">
        <f>O2296*H2296</f>
        <v>0</v>
      </c>
      <c r="Q2296" s="228">
        <v>0</v>
      </c>
      <c r="R2296" s="228">
        <f>Q2296*H2296</f>
        <v>0</v>
      </c>
      <c r="S2296" s="228">
        <v>0</v>
      </c>
      <c r="T2296" s="229">
        <f>S2296*H2296</f>
        <v>0</v>
      </c>
      <c r="U2296" s="39"/>
      <c r="V2296" s="39"/>
      <c r="W2296" s="39"/>
      <c r="X2296" s="39"/>
      <c r="Y2296" s="39"/>
      <c r="Z2296" s="39"/>
      <c r="AA2296" s="39"/>
      <c r="AB2296" s="39"/>
      <c r="AC2296" s="39"/>
      <c r="AD2296" s="39"/>
      <c r="AE2296" s="39"/>
      <c r="AR2296" s="230" t="s">
        <v>240</v>
      </c>
      <c r="AT2296" s="230" t="s">
        <v>156</v>
      </c>
      <c r="AU2296" s="230" t="s">
        <v>88</v>
      </c>
      <c r="AY2296" s="18" t="s">
        <v>153</v>
      </c>
      <c r="BE2296" s="231">
        <f>IF(N2296="základní",J2296,0)</f>
        <v>0</v>
      </c>
      <c r="BF2296" s="231">
        <f>IF(N2296="snížená",J2296,0)</f>
        <v>0</v>
      </c>
      <c r="BG2296" s="231">
        <f>IF(N2296="zákl. přenesená",J2296,0)</f>
        <v>0</v>
      </c>
      <c r="BH2296" s="231">
        <f>IF(N2296="sníž. přenesená",J2296,0)</f>
        <v>0</v>
      </c>
      <c r="BI2296" s="231">
        <f>IF(N2296="nulová",J2296,0)</f>
        <v>0</v>
      </c>
      <c r="BJ2296" s="18" t="s">
        <v>86</v>
      </c>
      <c r="BK2296" s="231">
        <f>ROUND(I2296*H2296,2)</f>
        <v>0</v>
      </c>
      <c r="BL2296" s="18" t="s">
        <v>240</v>
      </c>
      <c r="BM2296" s="230" t="s">
        <v>2972</v>
      </c>
    </row>
    <row r="2297" s="15" customFormat="1">
      <c r="A2297" s="15"/>
      <c r="B2297" s="258"/>
      <c r="C2297" s="259"/>
      <c r="D2297" s="234" t="s">
        <v>163</v>
      </c>
      <c r="E2297" s="260" t="s">
        <v>1</v>
      </c>
      <c r="F2297" s="261" t="s">
        <v>2973</v>
      </c>
      <c r="G2297" s="259"/>
      <c r="H2297" s="260" t="s">
        <v>1</v>
      </c>
      <c r="I2297" s="262"/>
      <c r="J2297" s="259"/>
      <c r="K2297" s="259"/>
      <c r="L2297" s="263"/>
      <c r="M2297" s="264"/>
      <c r="N2297" s="265"/>
      <c r="O2297" s="265"/>
      <c r="P2297" s="265"/>
      <c r="Q2297" s="265"/>
      <c r="R2297" s="265"/>
      <c r="S2297" s="265"/>
      <c r="T2297" s="266"/>
      <c r="U2297" s="15"/>
      <c r="V2297" s="15"/>
      <c r="W2297" s="15"/>
      <c r="X2297" s="15"/>
      <c r="Y2297" s="15"/>
      <c r="Z2297" s="15"/>
      <c r="AA2297" s="15"/>
      <c r="AB2297" s="15"/>
      <c r="AC2297" s="15"/>
      <c r="AD2297" s="15"/>
      <c r="AE2297" s="15"/>
      <c r="AT2297" s="267" t="s">
        <v>163</v>
      </c>
      <c r="AU2297" s="267" t="s">
        <v>88</v>
      </c>
      <c r="AV2297" s="15" t="s">
        <v>86</v>
      </c>
      <c r="AW2297" s="15" t="s">
        <v>35</v>
      </c>
      <c r="AX2297" s="15" t="s">
        <v>78</v>
      </c>
      <c r="AY2297" s="267" t="s">
        <v>153</v>
      </c>
    </row>
    <row r="2298" s="15" customFormat="1">
      <c r="A2298" s="15"/>
      <c r="B2298" s="258"/>
      <c r="C2298" s="259"/>
      <c r="D2298" s="234" t="s">
        <v>163</v>
      </c>
      <c r="E2298" s="260" t="s">
        <v>1</v>
      </c>
      <c r="F2298" s="261" t="s">
        <v>2974</v>
      </c>
      <c r="G2298" s="259"/>
      <c r="H2298" s="260" t="s">
        <v>1</v>
      </c>
      <c r="I2298" s="262"/>
      <c r="J2298" s="259"/>
      <c r="K2298" s="259"/>
      <c r="L2298" s="263"/>
      <c r="M2298" s="264"/>
      <c r="N2298" s="265"/>
      <c r="O2298" s="265"/>
      <c r="P2298" s="265"/>
      <c r="Q2298" s="265"/>
      <c r="R2298" s="265"/>
      <c r="S2298" s="265"/>
      <c r="T2298" s="266"/>
      <c r="U2298" s="15"/>
      <c r="V2298" s="15"/>
      <c r="W2298" s="15"/>
      <c r="X2298" s="15"/>
      <c r="Y2298" s="15"/>
      <c r="Z2298" s="15"/>
      <c r="AA2298" s="15"/>
      <c r="AB2298" s="15"/>
      <c r="AC2298" s="15"/>
      <c r="AD2298" s="15"/>
      <c r="AE2298" s="15"/>
      <c r="AT2298" s="267" t="s">
        <v>163</v>
      </c>
      <c r="AU2298" s="267" t="s">
        <v>88</v>
      </c>
      <c r="AV2298" s="15" t="s">
        <v>86</v>
      </c>
      <c r="AW2298" s="15" t="s">
        <v>35</v>
      </c>
      <c r="AX2298" s="15" t="s">
        <v>78</v>
      </c>
      <c r="AY2298" s="267" t="s">
        <v>153</v>
      </c>
    </row>
    <row r="2299" s="13" customFormat="1">
      <c r="A2299" s="13"/>
      <c r="B2299" s="232"/>
      <c r="C2299" s="233"/>
      <c r="D2299" s="234" t="s">
        <v>163</v>
      </c>
      <c r="E2299" s="235" t="s">
        <v>1</v>
      </c>
      <c r="F2299" s="236" t="s">
        <v>2975</v>
      </c>
      <c r="G2299" s="233"/>
      <c r="H2299" s="237">
        <v>4</v>
      </c>
      <c r="I2299" s="238"/>
      <c r="J2299" s="233"/>
      <c r="K2299" s="233"/>
      <c r="L2299" s="239"/>
      <c r="M2299" s="240"/>
      <c r="N2299" s="241"/>
      <c r="O2299" s="241"/>
      <c r="P2299" s="241"/>
      <c r="Q2299" s="241"/>
      <c r="R2299" s="241"/>
      <c r="S2299" s="241"/>
      <c r="T2299" s="242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43" t="s">
        <v>163</v>
      </c>
      <c r="AU2299" s="243" t="s">
        <v>88</v>
      </c>
      <c r="AV2299" s="13" t="s">
        <v>88</v>
      </c>
      <c r="AW2299" s="13" t="s">
        <v>35</v>
      </c>
      <c r="AX2299" s="13" t="s">
        <v>78</v>
      </c>
      <c r="AY2299" s="243" t="s">
        <v>153</v>
      </c>
    </row>
    <row r="2300" s="13" customFormat="1">
      <c r="A2300" s="13"/>
      <c r="B2300" s="232"/>
      <c r="C2300" s="233"/>
      <c r="D2300" s="234" t="s">
        <v>163</v>
      </c>
      <c r="E2300" s="235" t="s">
        <v>1</v>
      </c>
      <c r="F2300" s="236" t="s">
        <v>2976</v>
      </c>
      <c r="G2300" s="233"/>
      <c r="H2300" s="237">
        <v>7</v>
      </c>
      <c r="I2300" s="238"/>
      <c r="J2300" s="233"/>
      <c r="K2300" s="233"/>
      <c r="L2300" s="239"/>
      <c r="M2300" s="240"/>
      <c r="N2300" s="241"/>
      <c r="O2300" s="241"/>
      <c r="P2300" s="241"/>
      <c r="Q2300" s="241"/>
      <c r="R2300" s="241"/>
      <c r="S2300" s="241"/>
      <c r="T2300" s="242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3" t="s">
        <v>163</v>
      </c>
      <c r="AU2300" s="243" t="s">
        <v>88</v>
      </c>
      <c r="AV2300" s="13" t="s">
        <v>88</v>
      </c>
      <c r="AW2300" s="13" t="s">
        <v>35</v>
      </c>
      <c r="AX2300" s="13" t="s">
        <v>78</v>
      </c>
      <c r="AY2300" s="243" t="s">
        <v>153</v>
      </c>
    </row>
    <row r="2301" s="14" customFormat="1">
      <c r="A2301" s="14"/>
      <c r="B2301" s="244"/>
      <c r="C2301" s="245"/>
      <c r="D2301" s="234" t="s">
        <v>163</v>
      </c>
      <c r="E2301" s="246" t="s">
        <v>1</v>
      </c>
      <c r="F2301" s="247" t="s">
        <v>167</v>
      </c>
      <c r="G2301" s="245"/>
      <c r="H2301" s="248">
        <v>11</v>
      </c>
      <c r="I2301" s="249"/>
      <c r="J2301" s="245"/>
      <c r="K2301" s="245"/>
      <c r="L2301" s="250"/>
      <c r="M2301" s="251"/>
      <c r="N2301" s="252"/>
      <c r="O2301" s="252"/>
      <c r="P2301" s="252"/>
      <c r="Q2301" s="252"/>
      <c r="R2301" s="252"/>
      <c r="S2301" s="252"/>
      <c r="T2301" s="253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54" t="s">
        <v>163</v>
      </c>
      <c r="AU2301" s="254" t="s">
        <v>88</v>
      </c>
      <c r="AV2301" s="14" t="s">
        <v>161</v>
      </c>
      <c r="AW2301" s="14" t="s">
        <v>35</v>
      </c>
      <c r="AX2301" s="14" t="s">
        <v>86</v>
      </c>
      <c r="AY2301" s="254" t="s">
        <v>153</v>
      </c>
    </row>
    <row r="2302" s="2" customFormat="1" ht="24.15" customHeight="1">
      <c r="A2302" s="39"/>
      <c r="B2302" s="40"/>
      <c r="C2302" s="219" t="s">
        <v>2977</v>
      </c>
      <c r="D2302" s="219" t="s">
        <v>156</v>
      </c>
      <c r="E2302" s="220" t="s">
        <v>2740</v>
      </c>
      <c r="F2302" s="221" t="s">
        <v>2741</v>
      </c>
      <c r="G2302" s="222" t="s">
        <v>170</v>
      </c>
      <c r="H2302" s="223">
        <v>11</v>
      </c>
      <c r="I2302" s="224"/>
      <c r="J2302" s="225">
        <f>ROUND(I2302*H2302,2)</f>
        <v>0</v>
      </c>
      <c r="K2302" s="221" t="s">
        <v>160</v>
      </c>
      <c r="L2302" s="45"/>
      <c r="M2302" s="226" t="s">
        <v>1</v>
      </c>
      <c r="N2302" s="227" t="s">
        <v>43</v>
      </c>
      <c r="O2302" s="92"/>
      <c r="P2302" s="228">
        <f>O2302*H2302</f>
        <v>0</v>
      </c>
      <c r="Q2302" s="228">
        <v>0.012</v>
      </c>
      <c r="R2302" s="228">
        <f>Q2302*H2302</f>
        <v>0.13200000000000001</v>
      </c>
      <c r="S2302" s="228">
        <v>0</v>
      </c>
      <c r="T2302" s="229">
        <f>S2302*H2302</f>
        <v>0</v>
      </c>
      <c r="U2302" s="39"/>
      <c r="V2302" s="39"/>
      <c r="W2302" s="39"/>
      <c r="X2302" s="39"/>
      <c r="Y2302" s="39"/>
      <c r="Z2302" s="39"/>
      <c r="AA2302" s="39"/>
      <c r="AB2302" s="39"/>
      <c r="AC2302" s="39"/>
      <c r="AD2302" s="39"/>
      <c r="AE2302" s="39"/>
      <c r="AR2302" s="230" t="s">
        <v>240</v>
      </c>
      <c r="AT2302" s="230" t="s">
        <v>156</v>
      </c>
      <c r="AU2302" s="230" t="s">
        <v>88</v>
      </c>
      <c r="AY2302" s="18" t="s">
        <v>153</v>
      </c>
      <c r="BE2302" s="231">
        <f>IF(N2302="základní",J2302,0)</f>
        <v>0</v>
      </c>
      <c r="BF2302" s="231">
        <f>IF(N2302="snížená",J2302,0)</f>
        <v>0</v>
      </c>
      <c r="BG2302" s="231">
        <f>IF(N2302="zákl. přenesená",J2302,0)</f>
        <v>0</v>
      </c>
      <c r="BH2302" s="231">
        <f>IF(N2302="sníž. přenesená",J2302,0)</f>
        <v>0</v>
      </c>
      <c r="BI2302" s="231">
        <f>IF(N2302="nulová",J2302,0)</f>
        <v>0</v>
      </c>
      <c r="BJ2302" s="18" t="s">
        <v>86</v>
      </c>
      <c r="BK2302" s="231">
        <f>ROUND(I2302*H2302,2)</f>
        <v>0</v>
      </c>
      <c r="BL2302" s="18" t="s">
        <v>240</v>
      </c>
      <c r="BM2302" s="230" t="s">
        <v>2978</v>
      </c>
    </row>
    <row r="2303" s="15" customFormat="1">
      <c r="A2303" s="15"/>
      <c r="B2303" s="258"/>
      <c r="C2303" s="259"/>
      <c r="D2303" s="234" t="s">
        <v>163</v>
      </c>
      <c r="E2303" s="260" t="s">
        <v>1</v>
      </c>
      <c r="F2303" s="261" t="s">
        <v>2973</v>
      </c>
      <c r="G2303" s="259"/>
      <c r="H2303" s="260" t="s">
        <v>1</v>
      </c>
      <c r="I2303" s="262"/>
      <c r="J2303" s="259"/>
      <c r="K2303" s="259"/>
      <c r="L2303" s="263"/>
      <c r="M2303" s="264"/>
      <c r="N2303" s="265"/>
      <c r="O2303" s="265"/>
      <c r="P2303" s="265"/>
      <c r="Q2303" s="265"/>
      <c r="R2303" s="265"/>
      <c r="S2303" s="265"/>
      <c r="T2303" s="266"/>
      <c r="U2303" s="15"/>
      <c r="V2303" s="15"/>
      <c r="W2303" s="15"/>
      <c r="X2303" s="15"/>
      <c r="Y2303" s="15"/>
      <c r="Z2303" s="15"/>
      <c r="AA2303" s="15"/>
      <c r="AB2303" s="15"/>
      <c r="AC2303" s="15"/>
      <c r="AD2303" s="15"/>
      <c r="AE2303" s="15"/>
      <c r="AT2303" s="267" t="s">
        <v>163</v>
      </c>
      <c r="AU2303" s="267" t="s">
        <v>88</v>
      </c>
      <c r="AV2303" s="15" t="s">
        <v>86</v>
      </c>
      <c r="AW2303" s="15" t="s">
        <v>35</v>
      </c>
      <c r="AX2303" s="15" t="s">
        <v>78</v>
      </c>
      <c r="AY2303" s="267" t="s">
        <v>153</v>
      </c>
    </row>
    <row r="2304" s="15" customFormat="1">
      <c r="A2304" s="15"/>
      <c r="B2304" s="258"/>
      <c r="C2304" s="259"/>
      <c r="D2304" s="234" t="s">
        <v>163</v>
      </c>
      <c r="E2304" s="260" t="s">
        <v>1</v>
      </c>
      <c r="F2304" s="261" t="s">
        <v>2974</v>
      </c>
      <c r="G2304" s="259"/>
      <c r="H2304" s="260" t="s">
        <v>1</v>
      </c>
      <c r="I2304" s="262"/>
      <c r="J2304" s="259"/>
      <c r="K2304" s="259"/>
      <c r="L2304" s="263"/>
      <c r="M2304" s="264"/>
      <c r="N2304" s="265"/>
      <c r="O2304" s="265"/>
      <c r="P2304" s="265"/>
      <c r="Q2304" s="265"/>
      <c r="R2304" s="265"/>
      <c r="S2304" s="265"/>
      <c r="T2304" s="266"/>
      <c r="U2304" s="15"/>
      <c r="V2304" s="15"/>
      <c r="W2304" s="15"/>
      <c r="X2304" s="15"/>
      <c r="Y2304" s="15"/>
      <c r="Z2304" s="15"/>
      <c r="AA2304" s="15"/>
      <c r="AB2304" s="15"/>
      <c r="AC2304" s="15"/>
      <c r="AD2304" s="15"/>
      <c r="AE2304" s="15"/>
      <c r="AT2304" s="267" t="s">
        <v>163</v>
      </c>
      <c r="AU2304" s="267" t="s">
        <v>88</v>
      </c>
      <c r="AV2304" s="15" t="s">
        <v>86</v>
      </c>
      <c r="AW2304" s="15" t="s">
        <v>35</v>
      </c>
      <c r="AX2304" s="15" t="s">
        <v>78</v>
      </c>
      <c r="AY2304" s="267" t="s">
        <v>153</v>
      </c>
    </row>
    <row r="2305" s="13" customFormat="1">
      <c r="A2305" s="13"/>
      <c r="B2305" s="232"/>
      <c r="C2305" s="233"/>
      <c r="D2305" s="234" t="s">
        <v>163</v>
      </c>
      <c r="E2305" s="235" t="s">
        <v>1</v>
      </c>
      <c r="F2305" s="236" t="s">
        <v>2975</v>
      </c>
      <c r="G2305" s="233"/>
      <c r="H2305" s="237">
        <v>4</v>
      </c>
      <c r="I2305" s="238"/>
      <c r="J2305" s="233"/>
      <c r="K2305" s="233"/>
      <c r="L2305" s="239"/>
      <c r="M2305" s="240"/>
      <c r="N2305" s="241"/>
      <c r="O2305" s="241"/>
      <c r="P2305" s="241"/>
      <c r="Q2305" s="241"/>
      <c r="R2305" s="241"/>
      <c r="S2305" s="241"/>
      <c r="T2305" s="242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43" t="s">
        <v>163</v>
      </c>
      <c r="AU2305" s="243" t="s">
        <v>88</v>
      </c>
      <c r="AV2305" s="13" t="s">
        <v>88</v>
      </c>
      <c r="AW2305" s="13" t="s">
        <v>35</v>
      </c>
      <c r="AX2305" s="13" t="s">
        <v>78</v>
      </c>
      <c r="AY2305" s="243" t="s">
        <v>153</v>
      </c>
    </row>
    <row r="2306" s="13" customFormat="1">
      <c r="A2306" s="13"/>
      <c r="B2306" s="232"/>
      <c r="C2306" s="233"/>
      <c r="D2306" s="234" t="s">
        <v>163</v>
      </c>
      <c r="E2306" s="235" t="s">
        <v>1</v>
      </c>
      <c r="F2306" s="236" t="s">
        <v>2976</v>
      </c>
      <c r="G2306" s="233"/>
      <c r="H2306" s="237">
        <v>7</v>
      </c>
      <c r="I2306" s="238"/>
      <c r="J2306" s="233"/>
      <c r="K2306" s="233"/>
      <c r="L2306" s="239"/>
      <c r="M2306" s="240"/>
      <c r="N2306" s="241"/>
      <c r="O2306" s="241"/>
      <c r="P2306" s="241"/>
      <c r="Q2306" s="241"/>
      <c r="R2306" s="241"/>
      <c r="S2306" s="241"/>
      <c r="T2306" s="242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3" t="s">
        <v>163</v>
      </c>
      <c r="AU2306" s="243" t="s">
        <v>88</v>
      </c>
      <c r="AV2306" s="13" t="s">
        <v>88</v>
      </c>
      <c r="AW2306" s="13" t="s">
        <v>35</v>
      </c>
      <c r="AX2306" s="13" t="s">
        <v>78</v>
      </c>
      <c r="AY2306" s="243" t="s">
        <v>153</v>
      </c>
    </row>
    <row r="2307" s="14" customFormat="1">
      <c r="A2307" s="14"/>
      <c r="B2307" s="244"/>
      <c r="C2307" s="245"/>
      <c r="D2307" s="234" t="s">
        <v>163</v>
      </c>
      <c r="E2307" s="246" t="s">
        <v>1</v>
      </c>
      <c r="F2307" s="247" t="s">
        <v>167</v>
      </c>
      <c r="G2307" s="245"/>
      <c r="H2307" s="248">
        <v>11</v>
      </c>
      <c r="I2307" s="249"/>
      <c r="J2307" s="245"/>
      <c r="K2307" s="245"/>
      <c r="L2307" s="250"/>
      <c r="M2307" s="251"/>
      <c r="N2307" s="252"/>
      <c r="O2307" s="252"/>
      <c r="P2307" s="252"/>
      <c r="Q2307" s="252"/>
      <c r="R2307" s="252"/>
      <c r="S2307" s="252"/>
      <c r="T2307" s="253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4" t="s">
        <v>163</v>
      </c>
      <c r="AU2307" s="254" t="s">
        <v>88</v>
      </c>
      <c r="AV2307" s="14" t="s">
        <v>161</v>
      </c>
      <c r="AW2307" s="14" t="s">
        <v>35</v>
      </c>
      <c r="AX2307" s="14" t="s">
        <v>86</v>
      </c>
      <c r="AY2307" s="254" t="s">
        <v>153</v>
      </c>
    </row>
    <row r="2308" s="2" customFormat="1" ht="37.8" customHeight="1">
      <c r="A2308" s="39"/>
      <c r="B2308" s="40"/>
      <c r="C2308" s="219" t="s">
        <v>2979</v>
      </c>
      <c r="D2308" s="219" t="s">
        <v>156</v>
      </c>
      <c r="E2308" s="220" t="s">
        <v>2980</v>
      </c>
      <c r="F2308" s="221" t="s">
        <v>2981</v>
      </c>
      <c r="G2308" s="222" t="s">
        <v>170</v>
      </c>
      <c r="H2308" s="223">
        <v>11</v>
      </c>
      <c r="I2308" s="224"/>
      <c r="J2308" s="225">
        <f>ROUND(I2308*H2308,2)</f>
        <v>0</v>
      </c>
      <c r="K2308" s="221" t="s">
        <v>1</v>
      </c>
      <c r="L2308" s="45"/>
      <c r="M2308" s="226" t="s">
        <v>1</v>
      </c>
      <c r="N2308" s="227" t="s">
        <v>43</v>
      </c>
      <c r="O2308" s="92"/>
      <c r="P2308" s="228">
        <f>O2308*H2308</f>
        <v>0</v>
      </c>
      <c r="Q2308" s="228">
        <v>0.0095999999999999992</v>
      </c>
      <c r="R2308" s="228">
        <f>Q2308*H2308</f>
        <v>0.10559999999999999</v>
      </c>
      <c r="S2308" s="228">
        <v>0</v>
      </c>
      <c r="T2308" s="229">
        <f>S2308*H2308</f>
        <v>0</v>
      </c>
      <c r="U2308" s="39"/>
      <c r="V2308" s="39"/>
      <c r="W2308" s="39"/>
      <c r="X2308" s="39"/>
      <c r="Y2308" s="39"/>
      <c r="Z2308" s="39"/>
      <c r="AA2308" s="39"/>
      <c r="AB2308" s="39"/>
      <c r="AC2308" s="39"/>
      <c r="AD2308" s="39"/>
      <c r="AE2308" s="39"/>
      <c r="AR2308" s="230" t="s">
        <v>240</v>
      </c>
      <c r="AT2308" s="230" t="s">
        <v>156</v>
      </c>
      <c r="AU2308" s="230" t="s">
        <v>88</v>
      </c>
      <c r="AY2308" s="18" t="s">
        <v>153</v>
      </c>
      <c r="BE2308" s="231">
        <f>IF(N2308="základní",J2308,0)</f>
        <v>0</v>
      </c>
      <c r="BF2308" s="231">
        <f>IF(N2308="snížená",J2308,0)</f>
        <v>0</v>
      </c>
      <c r="BG2308" s="231">
        <f>IF(N2308="zákl. přenesená",J2308,0)</f>
        <v>0</v>
      </c>
      <c r="BH2308" s="231">
        <f>IF(N2308="sníž. přenesená",J2308,0)</f>
        <v>0</v>
      </c>
      <c r="BI2308" s="231">
        <f>IF(N2308="nulová",J2308,0)</f>
        <v>0</v>
      </c>
      <c r="BJ2308" s="18" t="s">
        <v>86</v>
      </c>
      <c r="BK2308" s="231">
        <f>ROUND(I2308*H2308,2)</f>
        <v>0</v>
      </c>
      <c r="BL2308" s="18" t="s">
        <v>240</v>
      </c>
      <c r="BM2308" s="230" t="s">
        <v>2982</v>
      </c>
    </row>
    <row r="2309" s="15" customFormat="1">
      <c r="A2309" s="15"/>
      <c r="B2309" s="258"/>
      <c r="C2309" s="259"/>
      <c r="D2309" s="234" t="s">
        <v>163</v>
      </c>
      <c r="E2309" s="260" t="s">
        <v>1</v>
      </c>
      <c r="F2309" s="261" t="s">
        <v>2983</v>
      </c>
      <c r="G2309" s="259"/>
      <c r="H2309" s="260" t="s">
        <v>1</v>
      </c>
      <c r="I2309" s="262"/>
      <c r="J2309" s="259"/>
      <c r="K2309" s="259"/>
      <c r="L2309" s="263"/>
      <c r="M2309" s="264"/>
      <c r="N2309" s="265"/>
      <c r="O2309" s="265"/>
      <c r="P2309" s="265"/>
      <c r="Q2309" s="265"/>
      <c r="R2309" s="265"/>
      <c r="S2309" s="265"/>
      <c r="T2309" s="266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T2309" s="267" t="s">
        <v>163</v>
      </c>
      <c r="AU2309" s="267" t="s">
        <v>88</v>
      </c>
      <c r="AV2309" s="15" t="s">
        <v>86</v>
      </c>
      <c r="AW2309" s="15" t="s">
        <v>35</v>
      </c>
      <c r="AX2309" s="15" t="s">
        <v>78</v>
      </c>
      <c r="AY2309" s="267" t="s">
        <v>153</v>
      </c>
    </row>
    <row r="2310" s="15" customFormat="1">
      <c r="A2310" s="15"/>
      <c r="B2310" s="258"/>
      <c r="C2310" s="259"/>
      <c r="D2310" s="234" t="s">
        <v>163</v>
      </c>
      <c r="E2310" s="260" t="s">
        <v>1</v>
      </c>
      <c r="F2310" s="261" t="s">
        <v>2974</v>
      </c>
      <c r="G2310" s="259"/>
      <c r="H2310" s="260" t="s">
        <v>1</v>
      </c>
      <c r="I2310" s="262"/>
      <c r="J2310" s="259"/>
      <c r="K2310" s="259"/>
      <c r="L2310" s="263"/>
      <c r="M2310" s="264"/>
      <c r="N2310" s="265"/>
      <c r="O2310" s="265"/>
      <c r="P2310" s="265"/>
      <c r="Q2310" s="265"/>
      <c r="R2310" s="265"/>
      <c r="S2310" s="265"/>
      <c r="T2310" s="266"/>
      <c r="U2310" s="15"/>
      <c r="V2310" s="15"/>
      <c r="W2310" s="15"/>
      <c r="X2310" s="15"/>
      <c r="Y2310" s="15"/>
      <c r="Z2310" s="15"/>
      <c r="AA2310" s="15"/>
      <c r="AB2310" s="15"/>
      <c r="AC2310" s="15"/>
      <c r="AD2310" s="15"/>
      <c r="AE2310" s="15"/>
      <c r="AT2310" s="267" t="s">
        <v>163</v>
      </c>
      <c r="AU2310" s="267" t="s">
        <v>88</v>
      </c>
      <c r="AV2310" s="15" t="s">
        <v>86</v>
      </c>
      <c r="AW2310" s="15" t="s">
        <v>35</v>
      </c>
      <c r="AX2310" s="15" t="s">
        <v>78</v>
      </c>
      <c r="AY2310" s="267" t="s">
        <v>153</v>
      </c>
    </row>
    <row r="2311" s="15" customFormat="1">
      <c r="A2311" s="15"/>
      <c r="B2311" s="258"/>
      <c r="C2311" s="259"/>
      <c r="D2311" s="234" t="s">
        <v>163</v>
      </c>
      <c r="E2311" s="260" t="s">
        <v>1</v>
      </c>
      <c r="F2311" s="261" t="s">
        <v>2984</v>
      </c>
      <c r="G2311" s="259"/>
      <c r="H2311" s="260" t="s">
        <v>1</v>
      </c>
      <c r="I2311" s="262"/>
      <c r="J2311" s="259"/>
      <c r="K2311" s="259"/>
      <c r="L2311" s="263"/>
      <c r="M2311" s="264"/>
      <c r="N2311" s="265"/>
      <c r="O2311" s="265"/>
      <c r="P2311" s="265"/>
      <c r="Q2311" s="265"/>
      <c r="R2311" s="265"/>
      <c r="S2311" s="265"/>
      <c r="T2311" s="266"/>
      <c r="U2311" s="15"/>
      <c r="V2311" s="15"/>
      <c r="W2311" s="15"/>
      <c r="X2311" s="15"/>
      <c r="Y2311" s="15"/>
      <c r="Z2311" s="15"/>
      <c r="AA2311" s="15"/>
      <c r="AB2311" s="15"/>
      <c r="AC2311" s="15"/>
      <c r="AD2311" s="15"/>
      <c r="AE2311" s="15"/>
      <c r="AT2311" s="267" t="s">
        <v>163</v>
      </c>
      <c r="AU2311" s="267" t="s">
        <v>88</v>
      </c>
      <c r="AV2311" s="15" t="s">
        <v>86</v>
      </c>
      <c r="AW2311" s="15" t="s">
        <v>35</v>
      </c>
      <c r="AX2311" s="15" t="s">
        <v>78</v>
      </c>
      <c r="AY2311" s="267" t="s">
        <v>153</v>
      </c>
    </row>
    <row r="2312" s="15" customFormat="1">
      <c r="A2312" s="15"/>
      <c r="B2312" s="258"/>
      <c r="C2312" s="259"/>
      <c r="D2312" s="234" t="s">
        <v>163</v>
      </c>
      <c r="E2312" s="260" t="s">
        <v>1</v>
      </c>
      <c r="F2312" s="261" t="s">
        <v>2985</v>
      </c>
      <c r="G2312" s="259"/>
      <c r="H2312" s="260" t="s">
        <v>1</v>
      </c>
      <c r="I2312" s="262"/>
      <c r="J2312" s="259"/>
      <c r="K2312" s="259"/>
      <c r="L2312" s="263"/>
      <c r="M2312" s="264"/>
      <c r="N2312" s="265"/>
      <c r="O2312" s="265"/>
      <c r="P2312" s="265"/>
      <c r="Q2312" s="265"/>
      <c r="R2312" s="265"/>
      <c r="S2312" s="265"/>
      <c r="T2312" s="266"/>
      <c r="U2312" s="15"/>
      <c r="V2312" s="15"/>
      <c r="W2312" s="15"/>
      <c r="X2312" s="15"/>
      <c r="Y2312" s="15"/>
      <c r="Z2312" s="15"/>
      <c r="AA2312" s="15"/>
      <c r="AB2312" s="15"/>
      <c r="AC2312" s="15"/>
      <c r="AD2312" s="15"/>
      <c r="AE2312" s="15"/>
      <c r="AT2312" s="267" t="s">
        <v>163</v>
      </c>
      <c r="AU2312" s="267" t="s">
        <v>88</v>
      </c>
      <c r="AV2312" s="15" t="s">
        <v>86</v>
      </c>
      <c r="AW2312" s="15" t="s">
        <v>35</v>
      </c>
      <c r="AX2312" s="15" t="s">
        <v>78</v>
      </c>
      <c r="AY2312" s="267" t="s">
        <v>153</v>
      </c>
    </row>
    <row r="2313" s="15" customFormat="1">
      <c r="A2313" s="15"/>
      <c r="B2313" s="258"/>
      <c r="C2313" s="259"/>
      <c r="D2313" s="234" t="s">
        <v>163</v>
      </c>
      <c r="E2313" s="260" t="s">
        <v>1</v>
      </c>
      <c r="F2313" s="261" t="s">
        <v>2986</v>
      </c>
      <c r="G2313" s="259"/>
      <c r="H2313" s="260" t="s">
        <v>1</v>
      </c>
      <c r="I2313" s="262"/>
      <c r="J2313" s="259"/>
      <c r="K2313" s="259"/>
      <c r="L2313" s="263"/>
      <c r="M2313" s="264"/>
      <c r="N2313" s="265"/>
      <c r="O2313" s="265"/>
      <c r="P2313" s="265"/>
      <c r="Q2313" s="265"/>
      <c r="R2313" s="265"/>
      <c r="S2313" s="265"/>
      <c r="T2313" s="266"/>
      <c r="U2313" s="15"/>
      <c r="V2313" s="15"/>
      <c r="W2313" s="15"/>
      <c r="X2313" s="15"/>
      <c r="Y2313" s="15"/>
      <c r="Z2313" s="15"/>
      <c r="AA2313" s="15"/>
      <c r="AB2313" s="15"/>
      <c r="AC2313" s="15"/>
      <c r="AD2313" s="15"/>
      <c r="AE2313" s="15"/>
      <c r="AT2313" s="267" t="s">
        <v>163</v>
      </c>
      <c r="AU2313" s="267" t="s">
        <v>88</v>
      </c>
      <c r="AV2313" s="15" t="s">
        <v>86</v>
      </c>
      <c r="AW2313" s="15" t="s">
        <v>35</v>
      </c>
      <c r="AX2313" s="15" t="s">
        <v>78</v>
      </c>
      <c r="AY2313" s="267" t="s">
        <v>153</v>
      </c>
    </row>
    <row r="2314" s="13" customFormat="1">
      <c r="A2314" s="13"/>
      <c r="B2314" s="232"/>
      <c r="C2314" s="233"/>
      <c r="D2314" s="234" t="s">
        <v>163</v>
      </c>
      <c r="E2314" s="235" t="s">
        <v>1</v>
      </c>
      <c r="F2314" s="236" t="s">
        <v>2975</v>
      </c>
      <c r="G2314" s="233"/>
      <c r="H2314" s="237">
        <v>4</v>
      </c>
      <c r="I2314" s="238"/>
      <c r="J2314" s="233"/>
      <c r="K2314" s="233"/>
      <c r="L2314" s="239"/>
      <c r="M2314" s="240"/>
      <c r="N2314" s="241"/>
      <c r="O2314" s="241"/>
      <c r="P2314" s="241"/>
      <c r="Q2314" s="241"/>
      <c r="R2314" s="241"/>
      <c r="S2314" s="241"/>
      <c r="T2314" s="242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3" t="s">
        <v>163</v>
      </c>
      <c r="AU2314" s="243" t="s">
        <v>88</v>
      </c>
      <c r="AV2314" s="13" t="s">
        <v>88</v>
      </c>
      <c r="AW2314" s="13" t="s">
        <v>35</v>
      </c>
      <c r="AX2314" s="13" t="s">
        <v>78</v>
      </c>
      <c r="AY2314" s="243" t="s">
        <v>153</v>
      </c>
    </row>
    <row r="2315" s="13" customFormat="1">
      <c r="A2315" s="13"/>
      <c r="B2315" s="232"/>
      <c r="C2315" s="233"/>
      <c r="D2315" s="234" t="s">
        <v>163</v>
      </c>
      <c r="E2315" s="235" t="s">
        <v>1</v>
      </c>
      <c r="F2315" s="236" t="s">
        <v>2976</v>
      </c>
      <c r="G2315" s="233"/>
      <c r="H2315" s="237">
        <v>7</v>
      </c>
      <c r="I2315" s="238"/>
      <c r="J2315" s="233"/>
      <c r="K2315" s="233"/>
      <c r="L2315" s="239"/>
      <c r="M2315" s="240"/>
      <c r="N2315" s="241"/>
      <c r="O2315" s="241"/>
      <c r="P2315" s="241"/>
      <c r="Q2315" s="241"/>
      <c r="R2315" s="241"/>
      <c r="S2315" s="241"/>
      <c r="T2315" s="242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43" t="s">
        <v>163</v>
      </c>
      <c r="AU2315" s="243" t="s">
        <v>88</v>
      </c>
      <c r="AV2315" s="13" t="s">
        <v>88</v>
      </c>
      <c r="AW2315" s="13" t="s">
        <v>35</v>
      </c>
      <c r="AX2315" s="13" t="s">
        <v>78</v>
      </c>
      <c r="AY2315" s="243" t="s">
        <v>153</v>
      </c>
    </row>
    <row r="2316" s="14" customFormat="1">
      <c r="A2316" s="14"/>
      <c r="B2316" s="244"/>
      <c r="C2316" s="245"/>
      <c r="D2316" s="234" t="s">
        <v>163</v>
      </c>
      <c r="E2316" s="246" t="s">
        <v>1</v>
      </c>
      <c r="F2316" s="247" t="s">
        <v>167</v>
      </c>
      <c r="G2316" s="245"/>
      <c r="H2316" s="248">
        <v>11</v>
      </c>
      <c r="I2316" s="249"/>
      <c r="J2316" s="245"/>
      <c r="K2316" s="245"/>
      <c r="L2316" s="250"/>
      <c r="M2316" s="251"/>
      <c r="N2316" s="252"/>
      <c r="O2316" s="252"/>
      <c r="P2316" s="252"/>
      <c r="Q2316" s="252"/>
      <c r="R2316" s="252"/>
      <c r="S2316" s="252"/>
      <c r="T2316" s="253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54" t="s">
        <v>163</v>
      </c>
      <c r="AU2316" s="254" t="s">
        <v>88</v>
      </c>
      <c r="AV2316" s="14" t="s">
        <v>161</v>
      </c>
      <c r="AW2316" s="14" t="s">
        <v>35</v>
      </c>
      <c r="AX2316" s="14" t="s">
        <v>86</v>
      </c>
      <c r="AY2316" s="254" t="s">
        <v>153</v>
      </c>
    </row>
    <row r="2317" s="2" customFormat="1" ht="16.5" customHeight="1">
      <c r="A2317" s="39"/>
      <c r="B2317" s="40"/>
      <c r="C2317" s="219" t="s">
        <v>2987</v>
      </c>
      <c r="D2317" s="219" t="s">
        <v>156</v>
      </c>
      <c r="E2317" s="220" t="s">
        <v>2949</v>
      </c>
      <c r="F2317" s="221" t="s">
        <v>2950</v>
      </c>
      <c r="G2317" s="222" t="s">
        <v>196</v>
      </c>
      <c r="H2317" s="223">
        <v>44</v>
      </c>
      <c r="I2317" s="224"/>
      <c r="J2317" s="225">
        <f>ROUND(I2317*H2317,2)</f>
        <v>0</v>
      </c>
      <c r="K2317" s="221" t="s">
        <v>160</v>
      </c>
      <c r="L2317" s="45"/>
      <c r="M2317" s="226" t="s">
        <v>1</v>
      </c>
      <c r="N2317" s="227" t="s">
        <v>43</v>
      </c>
      <c r="O2317" s="92"/>
      <c r="P2317" s="228">
        <f>O2317*H2317</f>
        <v>0</v>
      </c>
      <c r="Q2317" s="228">
        <v>0</v>
      </c>
      <c r="R2317" s="228">
        <f>Q2317*H2317</f>
        <v>0</v>
      </c>
      <c r="S2317" s="228">
        <v>0</v>
      </c>
      <c r="T2317" s="229">
        <f>S2317*H2317</f>
        <v>0</v>
      </c>
      <c r="U2317" s="39"/>
      <c r="V2317" s="39"/>
      <c r="W2317" s="39"/>
      <c r="X2317" s="39"/>
      <c r="Y2317" s="39"/>
      <c r="Z2317" s="39"/>
      <c r="AA2317" s="39"/>
      <c r="AB2317" s="39"/>
      <c r="AC2317" s="39"/>
      <c r="AD2317" s="39"/>
      <c r="AE2317" s="39"/>
      <c r="AR2317" s="230" t="s">
        <v>240</v>
      </c>
      <c r="AT2317" s="230" t="s">
        <v>156</v>
      </c>
      <c r="AU2317" s="230" t="s">
        <v>88</v>
      </c>
      <c r="AY2317" s="18" t="s">
        <v>153</v>
      </c>
      <c r="BE2317" s="231">
        <f>IF(N2317="základní",J2317,0)</f>
        <v>0</v>
      </c>
      <c r="BF2317" s="231">
        <f>IF(N2317="snížená",J2317,0)</f>
        <v>0</v>
      </c>
      <c r="BG2317" s="231">
        <f>IF(N2317="zákl. přenesená",J2317,0)</f>
        <v>0</v>
      </c>
      <c r="BH2317" s="231">
        <f>IF(N2317="sníž. přenesená",J2317,0)</f>
        <v>0</v>
      </c>
      <c r="BI2317" s="231">
        <f>IF(N2317="nulová",J2317,0)</f>
        <v>0</v>
      </c>
      <c r="BJ2317" s="18" t="s">
        <v>86</v>
      </c>
      <c r="BK2317" s="231">
        <f>ROUND(I2317*H2317,2)</f>
        <v>0</v>
      </c>
      <c r="BL2317" s="18" t="s">
        <v>240</v>
      </c>
      <c r="BM2317" s="230" t="s">
        <v>2988</v>
      </c>
    </row>
    <row r="2318" s="15" customFormat="1">
      <c r="A2318" s="15"/>
      <c r="B2318" s="258"/>
      <c r="C2318" s="259"/>
      <c r="D2318" s="234" t="s">
        <v>163</v>
      </c>
      <c r="E2318" s="260" t="s">
        <v>1</v>
      </c>
      <c r="F2318" s="261" t="s">
        <v>2989</v>
      </c>
      <c r="G2318" s="259"/>
      <c r="H2318" s="260" t="s">
        <v>1</v>
      </c>
      <c r="I2318" s="262"/>
      <c r="J2318" s="259"/>
      <c r="K2318" s="259"/>
      <c r="L2318" s="263"/>
      <c r="M2318" s="264"/>
      <c r="N2318" s="265"/>
      <c r="O2318" s="265"/>
      <c r="P2318" s="265"/>
      <c r="Q2318" s="265"/>
      <c r="R2318" s="265"/>
      <c r="S2318" s="265"/>
      <c r="T2318" s="266"/>
      <c r="U2318" s="15"/>
      <c r="V2318" s="15"/>
      <c r="W2318" s="15"/>
      <c r="X2318" s="15"/>
      <c r="Y2318" s="15"/>
      <c r="Z2318" s="15"/>
      <c r="AA2318" s="15"/>
      <c r="AB2318" s="15"/>
      <c r="AC2318" s="15"/>
      <c r="AD2318" s="15"/>
      <c r="AE2318" s="15"/>
      <c r="AT2318" s="267" t="s">
        <v>163</v>
      </c>
      <c r="AU2318" s="267" t="s">
        <v>88</v>
      </c>
      <c r="AV2318" s="15" t="s">
        <v>86</v>
      </c>
      <c r="AW2318" s="15" t="s">
        <v>35</v>
      </c>
      <c r="AX2318" s="15" t="s">
        <v>78</v>
      </c>
      <c r="AY2318" s="267" t="s">
        <v>153</v>
      </c>
    </row>
    <row r="2319" s="13" customFormat="1">
      <c r="A2319" s="13"/>
      <c r="B2319" s="232"/>
      <c r="C2319" s="233"/>
      <c r="D2319" s="234" t="s">
        <v>163</v>
      </c>
      <c r="E2319" s="235" t="s">
        <v>1</v>
      </c>
      <c r="F2319" s="236" t="s">
        <v>2990</v>
      </c>
      <c r="G2319" s="233"/>
      <c r="H2319" s="237">
        <v>44</v>
      </c>
      <c r="I2319" s="238"/>
      <c r="J2319" s="233"/>
      <c r="K2319" s="233"/>
      <c r="L2319" s="239"/>
      <c r="M2319" s="240"/>
      <c r="N2319" s="241"/>
      <c r="O2319" s="241"/>
      <c r="P2319" s="241"/>
      <c r="Q2319" s="241"/>
      <c r="R2319" s="241"/>
      <c r="S2319" s="241"/>
      <c r="T2319" s="242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43" t="s">
        <v>163</v>
      </c>
      <c r="AU2319" s="243" t="s">
        <v>88</v>
      </c>
      <c r="AV2319" s="13" t="s">
        <v>88</v>
      </c>
      <c r="AW2319" s="13" t="s">
        <v>35</v>
      </c>
      <c r="AX2319" s="13" t="s">
        <v>86</v>
      </c>
      <c r="AY2319" s="243" t="s">
        <v>153</v>
      </c>
    </row>
    <row r="2320" s="2" customFormat="1" ht="24.15" customHeight="1">
      <c r="A2320" s="39"/>
      <c r="B2320" s="40"/>
      <c r="C2320" s="268" t="s">
        <v>2991</v>
      </c>
      <c r="D2320" s="268" t="s">
        <v>509</v>
      </c>
      <c r="E2320" s="269" t="s">
        <v>2992</v>
      </c>
      <c r="F2320" s="270" t="s">
        <v>2993</v>
      </c>
      <c r="G2320" s="271" t="s">
        <v>196</v>
      </c>
      <c r="H2320" s="272">
        <v>44.880000000000003</v>
      </c>
      <c r="I2320" s="273"/>
      <c r="J2320" s="274">
        <f>ROUND(I2320*H2320,2)</f>
        <v>0</v>
      </c>
      <c r="K2320" s="270" t="s">
        <v>160</v>
      </c>
      <c r="L2320" s="275"/>
      <c r="M2320" s="276" t="s">
        <v>1</v>
      </c>
      <c r="N2320" s="277" t="s">
        <v>43</v>
      </c>
      <c r="O2320" s="92"/>
      <c r="P2320" s="228">
        <f>O2320*H2320</f>
        <v>0</v>
      </c>
      <c r="Q2320" s="228">
        <v>0.00020000000000000001</v>
      </c>
      <c r="R2320" s="228">
        <f>Q2320*H2320</f>
        <v>0.0089760000000000013</v>
      </c>
      <c r="S2320" s="228">
        <v>0</v>
      </c>
      <c r="T2320" s="229">
        <f>S2320*H2320</f>
        <v>0</v>
      </c>
      <c r="U2320" s="39"/>
      <c r="V2320" s="39"/>
      <c r="W2320" s="39"/>
      <c r="X2320" s="39"/>
      <c r="Y2320" s="39"/>
      <c r="Z2320" s="39"/>
      <c r="AA2320" s="39"/>
      <c r="AB2320" s="39"/>
      <c r="AC2320" s="39"/>
      <c r="AD2320" s="39"/>
      <c r="AE2320" s="39"/>
      <c r="AR2320" s="230" t="s">
        <v>332</v>
      </c>
      <c r="AT2320" s="230" t="s">
        <v>509</v>
      </c>
      <c r="AU2320" s="230" t="s">
        <v>88</v>
      </c>
      <c r="AY2320" s="18" t="s">
        <v>153</v>
      </c>
      <c r="BE2320" s="231">
        <f>IF(N2320="základní",J2320,0)</f>
        <v>0</v>
      </c>
      <c r="BF2320" s="231">
        <f>IF(N2320="snížená",J2320,0)</f>
        <v>0</v>
      </c>
      <c r="BG2320" s="231">
        <f>IF(N2320="zákl. přenesená",J2320,0)</f>
        <v>0</v>
      </c>
      <c r="BH2320" s="231">
        <f>IF(N2320="sníž. přenesená",J2320,0)</f>
        <v>0</v>
      </c>
      <c r="BI2320" s="231">
        <f>IF(N2320="nulová",J2320,0)</f>
        <v>0</v>
      </c>
      <c r="BJ2320" s="18" t="s">
        <v>86</v>
      </c>
      <c r="BK2320" s="231">
        <f>ROUND(I2320*H2320,2)</f>
        <v>0</v>
      </c>
      <c r="BL2320" s="18" t="s">
        <v>240</v>
      </c>
      <c r="BM2320" s="230" t="s">
        <v>2994</v>
      </c>
    </row>
    <row r="2321" s="13" customFormat="1">
      <c r="A2321" s="13"/>
      <c r="B2321" s="232"/>
      <c r="C2321" s="233"/>
      <c r="D2321" s="234" t="s">
        <v>163</v>
      </c>
      <c r="E2321" s="233"/>
      <c r="F2321" s="236" t="s">
        <v>2995</v>
      </c>
      <c r="G2321" s="233"/>
      <c r="H2321" s="237">
        <v>44.880000000000003</v>
      </c>
      <c r="I2321" s="238"/>
      <c r="J2321" s="233"/>
      <c r="K2321" s="233"/>
      <c r="L2321" s="239"/>
      <c r="M2321" s="240"/>
      <c r="N2321" s="241"/>
      <c r="O2321" s="241"/>
      <c r="P2321" s="241"/>
      <c r="Q2321" s="241"/>
      <c r="R2321" s="241"/>
      <c r="S2321" s="241"/>
      <c r="T2321" s="242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43" t="s">
        <v>163</v>
      </c>
      <c r="AU2321" s="243" t="s">
        <v>88</v>
      </c>
      <c r="AV2321" s="13" t="s">
        <v>88</v>
      </c>
      <c r="AW2321" s="13" t="s">
        <v>4</v>
      </c>
      <c r="AX2321" s="13" t="s">
        <v>86</v>
      </c>
      <c r="AY2321" s="243" t="s">
        <v>153</v>
      </c>
    </row>
    <row r="2322" s="2" customFormat="1" ht="24.15" customHeight="1">
      <c r="A2322" s="39"/>
      <c r="B2322" s="40"/>
      <c r="C2322" s="219" t="s">
        <v>2996</v>
      </c>
      <c r="D2322" s="219" t="s">
        <v>156</v>
      </c>
      <c r="E2322" s="220" t="s">
        <v>2997</v>
      </c>
      <c r="F2322" s="221" t="s">
        <v>2998</v>
      </c>
      <c r="G2322" s="222" t="s">
        <v>250</v>
      </c>
      <c r="H2322" s="223">
        <v>0.247</v>
      </c>
      <c r="I2322" s="224"/>
      <c r="J2322" s="225">
        <f>ROUND(I2322*H2322,2)</f>
        <v>0</v>
      </c>
      <c r="K2322" s="221" t="s">
        <v>160</v>
      </c>
      <c r="L2322" s="45"/>
      <c r="M2322" s="226" t="s">
        <v>1</v>
      </c>
      <c r="N2322" s="227" t="s">
        <v>43</v>
      </c>
      <c r="O2322" s="92"/>
      <c r="P2322" s="228">
        <f>O2322*H2322</f>
        <v>0</v>
      </c>
      <c r="Q2322" s="228">
        <v>0</v>
      </c>
      <c r="R2322" s="228">
        <f>Q2322*H2322</f>
        <v>0</v>
      </c>
      <c r="S2322" s="228">
        <v>0</v>
      </c>
      <c r="T2322" s="229">
        <f>S2322*H2322</f>
        <v>0</v>
      </c>
      <c r="U2322" s="39"/>
      <c r="V2322" s="39"/>
      <c r="W2322" s="39"/>
      <c r="X2322" s="39"/>
      <c r="Y2322" s="39"/>
      <c r="Z2322" s="39"/>
      <c r="AA2322" s="39"/>
      <c r="AB2322" s="39"/>
      <c r="AC2322" s="39"/>
      <c r="AD2322" s="39"/>
      <c r="AE2322" s="39"/>
      <c r="AR2322" s="230" t="s">
        <v>240</v>
      </c>
      <c r="AT2322" s="230" t="s">
        <v>156</v>
      </c>
      <c r="AU2322" s="230" t="s">
        <v>88</v>
      </c>
      <c r="AY2322" s="18" t="s">
        <v>153</v>
      </c>
      <c r="BE2322" s="231">
        <f>IF(N2322="základní",J2322,0)</f>
        <v>0</v>
      </c>
      <c r="BF2322" s="231">
        <f>IF(N2322="snížená",J2322,0)</f>
        <v>0</v>
      </c>
      <c r="BG2322" s="231">
        <f>IF(N2322="zákl. přenesená",J2322,0)</f>
        <v>0</v>
      </c>
      <c r="BH2322" s="231">
        <f>IF(N2322="sníž. přenesená",J2322,0)</f>
        <v>0</v>
      </c>
      <c r="BI2322" s="231">
        <f>IF(N2322="nulová",J2322,0)</f>
        <v>0</v>
      </c>
      <c r="BJ2322" s="18" t="s">
        <v>86</v>
      </c>
      <c r="BK2322" s="231">
        <f>ROUND(I2322*H2322,2)</f>
        <v>0</v>
      </c>
      <c r="BL2322" s="18" t="s">
        <v>240</v>
      </c>
      <c r="BM2322" s="230" t="s">
        <v>2999</v>
      </c>
    </row>
    <row r="2323" s="12" customFormat="1" ht="22.8" customHeight="1">
      <c r="A2323" s="12"/>
      <c r="B2323" s="203"/>
      <c r="C2323" s="204"/>
      <c r="D2323" s="205" t="s">
        <v>77</v>
      </c>
      <c r="E2323" s="217" t="s">
        <v>3000</v>
      </c>
      <c r="F2323" s="217" t="s">
        <v>3001</v>
      </c>
      <c r="G2323" s="204"/>
      <c r="H2323" s="204"/>
      <c r="I2323" s="207"/>
      <c r="J2323" s="218">
        <f>BK2323</f>
        <v>0</v>
      </c>
      <c r="K2323" s="204"/>
      <c r="L2323" s="209"/>
      <c r="M2323" s="210"/>
      <c r="N2323" s="211"/>
      <c r="O2323" s="211"/>
      <c r="P2323" s="212">
        <f>SUM(P2324:P2417)</f>
        <v>0</v>
      </c>
      <c r="Q2323" s="211"/>
      <c r="R2323" s="212">
        <f>SUM(R2324:R2417)</f>
        <v>4.9584530199999994</v>
      </c>
      <c r="S2323" s="211"/>
      <c r="T2323" s="213">
        <f>SUM(T2324:T2417)</f>
        <v>0</v>
      </c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12"/>
      <c r="AR2323" s="214" t="s">
        <v>88</v>
      </c>
      <c r="AT2323" s="215" t="s">
        <v>77</v>
      </c>
      <c r="AU2323" s="215" t="s">
        <v>86</v>
      </c>
      <c r="AY2323" s="214" t="s">
        <v>153</v>
      </c>
      <c r="BK2323" s="216">
        <f>SUM(BK2324:BK2417)</f>
        <v>0</v>
      </c>
    </row>
    <row r="2324" s="2" customFormat="1" ht="16.5" customHeight="1">
      <c r="A2324" s="39"/>
      <c r="B2324" s="40"/>
      <c r="C2324" s="219" t="s">
        <v>3002</v>
      </c>
      <c r="D2324" s="219" t="s">
        <v>156</v>
      </c>
      <c r="E2324" s="220" t="s">
        <v>3003</v>
      </c>
      <c r="F2324" s="221" t="s">
        <v>3004</v>
      </c>
      <c r="G2324" s="222" t="s">
        <v>170</v>
      </c>
      <c r="H2324" s="223">
        <v>265.50599999999997</v>
      </c>
      <c r="I2324" s="224"/>
      <c r="J2324" s="225">
        <f>ROUND(I2324*H2324,2)</f>
        <v>0</v>
      </c>
      <c r="K2324" s="221" t="s">
        <v>160</v>
      </c>
      <c r="L2324" s="45"/>
      <c r="M2324" s="226" t="s">
        <v>1</v>
      </c>
      <c r="N2324" s="227" t="s">
        <v>43</v>
      </c>
      <c r="O2324" s="92"/>
      <c r="P2324" s="228">
        <f>O2324*H2324</f>
        <v>0</v>
      </c>
      <c r="Q2324" s="228">
        <v>0</v>
      </c>
      <c r="R2324" s="228">
        <f>Q2324*H2324</f>
        <v>0</v>
      </c>
      <c r="S2324" s="228">
        <v>0</v>
      </c>
      <c r="T2324" s="229">
        <f>S2324*H2324</f>
        <v>0</v>
      </c>
      <c r="U2324" s="39"/>
      <c r="V2324" s="39"/>
      <c r="W2324" s="39"/>
      <c r="X2324" s="39"/>
      <c r="Y2324" s="39"/>
      <c r="Z2324" s="39"/>
      <c r="AA2324" s="39"/>
      <c r="AB2324" s="39"/>
      <c r="AC2324" s="39"/>
      <c r="AD2324" s="39"/>
      <c r="AE2324" s="39"/>
      <c r="AR2324" s="230" t="s">
        <v>240</v>
      </c>
      <c r="AT2324" s="230" t="s">
        <v>156</v>
      </c>
      <c r="AU2324" s="230" t="s">
        <v>88</v>
      </c>
      <c r="AY2324" s="18" t="s">
        <v>153</v>
      </c>
      <c r="BE2324" s="231">
        <f>IF(N2324="základní",J2324,0)</f>
        <v>0</v>
      </c>
      <c r="BF2324" s="231">
        <f>IF(N2324="snížená",J2324,0)</f>
        <v>0</v>
      </c>
      <c r="BG2324" s="231">
        <f>IF(N2324="zákl. přenesená",J2324,0)</f>
        <v>0</v>
      </c>
      <c r="BH2324" s="231">
        <f>IF(N2324="sníž. přenesená",J2324,0)</f>
        <v>0</v>
      </c>
      <c r="BI2324" s="231">
        <f>IF(N2324="nulová",J2324,0)</f>
        <v>0</v>
      </c>
      <c r="BJ2324" s="18" t="s">
        <v>86</v>
      </c>
      <c r="BK2324" s="231">
        <f>ROUND(I2324*H2324,2)</f>
        <v>0</v>
      </c>
      <c r="BL2324" s="18" t="s">
        <v>240</v>
      </c>
      <c r="BM2324" s="230" t="s">
        <v>3005</v>
      </c>
    </row>
    <row r="2325" s="13" customFormat="1">
      <c r="A2325" s="13"/>
      <c r="B2325" s="232"/>
      <c r="C2325" s="233"/>
      <c r="D2325" s="234" t="s">
        <v>163</v>
      </c>
      <c r="E2325" s="235" t="s">
        <v>1</v>
      </c>
      <c r="F2325" s="236" t="s">
        <v>3006</v>
      </c>
      <c r="G2325" s="233"/>
      <c r="H2325" s="237">
        <v>265.50574999999998</v>
      </c>
      <c r="I2325" s="238"/>
      <c r="J2325" s="233"/>
      <c r="K2325" s="233"/>
      <c r="L2325" s="239"/>
      <c r="M2325" s="240"/>
      <c r="N2325" s="241"/>
      <c r="O2325" s="241"/>
      <c r="P2325" s="241"/>
      <c r="Q2325" s="241"/>
      <c r="R2325" s="241"/>
      <c r="S2325" s="241"/>
      <c r="T2325" s="242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3" t="s">
        <v>163</v>
      </c>
      <c r="AU2325" s="243" t="s">
        <v>88</v>
      </c>
      <c r="AV2325" s="13" t="s">
        <v>88</v>
      </c>
      <c r="AW2325" s="13" t="s">
        <v>35</v>
      </c>
      <c r="AX2325" s="13" t="s">
        <v>86</v>
      </c>
      <c r="AY2325" s="243" t="s">
        <v>153</v>
      </c>
    </row>
    <row r="2326" s="2" customFormat="1" ht="16.5" customHeight="1">
      <c r="A2326" s="39"/>
      <c r="B2326" s="40"/>
      <c r="C2326" s="219" t="s">
        <v>3007</v>
      </c>
      <c r="D2326" s="219" t="s">
        <v>156</v>
      </c>
      <c r="E2326" s="220" t="s">
        <v>3008</v>
      </c>
      <c r="F2326" s="221" t="s">
        <v>3009</v>
      </c>
      <c r="G2326" s="222" t="s">
        <v>170</v>
      </c>
      <c r="H2326" s="223">
        <v>265.50599999999997</v>
      </c>
      <c r="I2326" s="224"/>
      <c r="J2326" s="225">
        <f>ROUND(I2326*H2326,2)</f>
        <v>0</v>
      </c>
      <c r="K2326" s="221" t="s">
        <v>160</v>
      </c>
      <c r="L2326" s="45"/>
      <c r="M2326" s="226" t="s">
        <v>1</v>
      </c>
      <c r="N2326" s="227" t="s">
        <v>43</v>
      </c>
      <c r="O2326" s="92"/>
      <c r="P2326" s="228">
        <f>O2326*H2326</f>
        <v>0</v>
      </c>
      <c r="Q2326" s="228">
        <v>0.00029999999999999997</v>
      </c>
      <c r="R2326" s="228">
        <f>Q2326*H2326</f>
        <v>0.079651799999999981</v>
      </c>
      <c r="S2326" s="228">
        <v>0</v>
      </c>
      <c r="T2326" s="229">
        <f>S2326*H2326</f>
        <v>0</v>
      </c>
      <c r="U2326" s="39"/>
      <c r="V2326" s="39"/>
      <c r="W2326" s="39"/>
      <c r="X2326" s="39"/>
      <c r="Y2326" s="39"/>
      <c r="Z2326" s="39"/>
      <c r="AA2326" s="39"/>
      <c r="AB2326" s="39"/>
      <c r="AC2326" s="39"/>
      <c r="AD2326" s="39"/>
      <c r="AE2326" s="39"/>
      <c r="AR2326" s="230" t="s">
        <v>240</v>
      </c>
      <c r="AT2326" s="230" t="s">
        <v>156</v>
      </c>
      <c r="AU2326" s="230" t="s">
        <v>88</v>
      </c>
      <c r="AY2326" s="18" t="s">
        <v>153</v>
      </c>
      <c r="BE2326" s="231">
        <f>IF(N2326="základní",J2326,0)</f>
        <v>0</v>
      </c>
      <c r="BF2326" s="231">
        <f>IF(N2326="snížená",J2326,0)</f>
        <v>0</v>
      </c>
      <c r="BG2326" s="231">
        <f>IF(N2326="zákl. přenesená",J2326,0)</f>
        <v>0</v>
      </c>
      <c r="BH2326" s="231">
        <f>IF(N2326="sníž. přenesená",J2326,0)</f>
        <v>0</v>
      </c>
      <c r="BI2326" s="231">
        <f>IF(N2326="nulová",J2326,0)</f>
        <v>0</v>
      </c>
      <c r="BJ2326" s="18" t="s">
        <v>86</v>
      </c>
      <c r="BK2326" s="231">
        <f>ROUND(I2326*H2326,2)</f>
        <v>0</v>
      </c>
      <c r="BL2326" s="18" t="s">
        <v>240</v>
      </c>
      <c r="BM2326" s="230" t="s">
        <v>3010</v>
      </c>
    </row>
    <row r="2327" s="13" customFormat="1">
      <c r="A2327" s="13"/>
      <c r="B2327" s="232"/>
      <c r="C2327" s="233"/>
      <c r="D2327" s="234" t="s">
        <v>163</v>
      </c>
      <c r="E2327" s="235" t="s">
        <v>1</v>
      </c>
      <c r="F2327" s="236" t="s">
        <v>3006</v>
      </c>
      <c r="G2327" s="233"/>
      <c r="H2327" s="237">
        <v>265.50574999999998</v>
      </c>
      <c r="I2327" s="238"/>
      <c r="J2327" s="233"/>
      <c r="K2327" s="233"/>
      <c r="L2327" s="239"/>
      <c r="M2327" s="240"/>
      <c r="N2327" s="241"/>
      <c r="O2327" s="241"/>
      <c r="P2327" s="241"/>
      <c r="Q2327" s="241"/>
      <c r="R2327" s="241"/>
      <c r="S2327" s="241"/>
      <c r="T2327" s="242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43" t="s">
        <v>163</v>
      </c>
      <c r="AU2327" s="243" t="s">
        <v>88</v>
      </c>
      <c r="AV2327" s="13" t="s">
        <v>88</v>
      </c>
      <c r="AW2327" s="13" t="s">
        <v>35</v>
      </c>
      <c r="AX2327" s="13" t="s">
        <v>86</v>
      </c>
      <c r="AY2327" s="243" t="s">
        <v>153</v>
      </c>
    </row>
    <row r="2328" s="2" customFormat="1" ht="24.15" customHeight="1">
      <c r="A2328" s="39"/>
      <c r="B2328" s="40"/>
      <c r="C2328" s="219" t="s">
        <v>3011</v>
      </c>
      <c r="D2328" s="219" t="s">
        <v>156</v>
      </c>
      <c r="E2328" s="220" t="s">
        <v>3012</v>
      </c>
      <c r="F2328" s="221" t="s">
        <v>3013</v>
      </c>
      <c r="G2328" s="222" t="s">
        <v>170</v>
      </c>
      <c r="H2328" s="223">
        <v>19.82</v>
      </c>
      <c r="I2328" s="224"/>
      <c r="J2328" s="225">
        <f>ROUND(I2328*H2328,2)</f>
        <v>0</v>
      </c>
      <c r="K2328" s="221" t="s">
        <v>160</v>
      </c>
      <c r="L2328" s="45"/>
      <c r="M2328" s="226" t="s">
        <v>1</v>
      </c>
      <c r="N2328" s="227" t="s">
        <v>43</v>
      </c>
      <c r="O2328" s="92"/>
      <c r="P2328" s="228">
        <f>O2328*H2328</f>
        <v>0</v>
      </c>
      <c r="Q2328" s="228">
        <v>0.0015</v>
      </c>
      <c r="R2328" s="228">
        <f>Q2328*H2328</f>
        <v>0.029729999999999999</v>
      </c>
      <c r="S2328" s="228">
        <v>0</v>
      </c>
      <c r="T2328" s="229">
        <f>S2328*H2328</f>
        <v>0</v>
      </c>
      <c r="U2328" s="39"/>
      <c r="V2328" s="39"/>
      <c r="W2328" s="39"/>
      <c r="X2328" s="39"/>
      <c r="Y2328" s="39"/>
      <c r="Z2328" s="39"/>
      <c r="AA2328" s="39"/>
      <c r="AB2328" s="39"/>
      <c r="AC2328" s="39"/>
      <c r="AD2328" s="39"/>
      <c r="AE2328" s="39"/>
      <c r="AR2328" s="230" t="s">
        <v>240</v>
      </c>
      <c r="AT2328" s="230" t="s">
        <v>156</v>
      </c>
      <c r="AU2328" s="230" t="s">
        <v>88</v>
      </c>
      <c r="AY2328" s="18" t="s">
        <v>153</v>
      </c>
      <c r="BE2328" s="231">
        <f>IF(N2328="základní",J2328,0)</f>
        <v>0</v>
      </c>
      <c r="BF2328" s="231">
        <f>IF(N2328="snížená",J2328,0)</f>
        <v>0</v>
      </c>
      <c r="BG2328" s="231">
        <f>IF(N2328="zákl. přenesená",J2328,0)</f>
        <v>0</v>
      </c>
      <c r="BH2328" s="231">
        <f>IF(N2328="sníž. přenesená",J2328,0)</f>
        <v>0</v>
      </c>
      <c r="BI2328" s="231">
        <f>IF(N2328="nulová",J2328,0)</f>
        <v>0</v>
      </c>
      <c r="BJ2328" s="18" t="s">
        <v>86</v>
      </c>
      <c r="BK2328" s="231">
        <f>ROUND(I2328*H2328,2)</f>
        <v>0</v>
      </c>
      <c r="BL2328" s="18" t="s">
        <v>240</v>
      </c>
      <c r="BM2328" s="230" t="s">
        <v>3014</v>
      </c>
    </row>
    <row r="2329" s="13" customFormat="1">
      <c r="A2329" s="13"/>
      <c r="B2329" s="232"/>
      <c r="C2329" s="233"/>
      <c r="D2329" s="234" t="s">
        <v>163</v>
      </c>
      <c r="E2329" s="235" t="s">
        <v>1</v>
      </c>
      <c r="F2329" s="236" t="s">
        <v>3015</v>
      </c>
      <c r="G2329" s="233"/>
      <c r="H2329" s="237">
        <v>6.5999999999999996</v>
      </c>
      <c r="I2329" s="238"/>
      <c r="J2329" s="233"/>
      <c r="K2329" s="233"/>
      <c r="L2329" s="239"/>
      <c r="M2329" s="240"/>
      <c r="N2329" s="241"/>
      <c r="O2329" s="241"/>
      <c r="P2329" s="241"/>
      <c r="Q2329" s="241"/>
      <c r="R2329" s="241"/>
      <c r="S2329" s="241"/>
      <c r="T2329" s="242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43" t="s">
        <v>163</v>
      </c>
      <c r="AU2329" s="243" t="s">
        <v>88</v>
      </c>
      <c r="AV2329" s="13" t="s">
        <v>88</v>
      </c>
      <c r="AW2329" s="13" t="s">
        <v>35</v>
      </c>
      <c r="AX2329" s="13" t="s">
        <v>78</v>
      </c>
      <c r="AY2329" s="243" t="s">
        <v>153</v>
      </c>
    </row>
    <row r="2330" s="13" customFormat="1">
      <c r="A2330" s="13"/>
      <c r="B2330" s="232"/>
      <c r="C2330" s="233"/>
      <c r="D2330" s="234" t="s">
        <v>163</v>
      </c>
      <c r="E2330" s="235" t="s">
        <v>1</v>
      </c>
      <c r="F2330" s="236" t="s">
        <v>3016</v>
      </c>
      <c r="G2330" s="233"/>
      <c r="H2330" s="237">
        <v>6.5999999999999996</v>
      </c>
      <c r="I2330" s="238"/>
      <c r="J2330" s="233"/>
      <c r="K2330" s="233"/>
      <c r="L2330" s="239"/>
      <c r="M2330" s="240"/>
      <c r="N2330" s="241"/>
      <c r="O2330" s="241"/>
      <c r="P2330" s="241"/>
      <c r="Q2330" s="241"/>
      <c r="R2330" s="241"/>
      <c r="S2330" s="241"/>
      <c r="T2330" s="242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43" t="s">
        <v>163</v>
      </c>
      <c r="AU2330" s="243" t="s">
        <v>88</v>
      </c>
      <c r="AV2330" s="13" t="s">
        <v>88</v>
      </c>
      <c r="AW2330" s="13" t="s">
        <v>35</v>
      </c>
      <c r="AX2330" s="13" t="s">
        <v>78</v>
      </c>
      <c r="AY2330" s="243" t="s">
        <v>153</v>
      </c>
    </row>
    <row r="2331" s="13" customFormat="1">
      <c r="A2331" s="13"/>
      <c r="B2331" s="232"/>
      <c r="C2331" s="233"/>
      <c r="D2331" s="234" t="s">
        <v>163</v>
      </c>
      <c r="E2331" s="235" t="s">
        <v>1</v>
      </c>
      <c r="F2331" s="236" t="s">
        <v>3017</v>
      </c>
      <c r="G2331" s="233"/>
      <c r="H2331" s="237">
        <v>6.6200000000000001</v>
      </c>
      <c r="I2331" s="238"/>
      <c r="J2331" s="233"/>
      <c r="K2331" s="233"/>
      <c r="L2331" s="239"/>
      <c r="M2331" s="240"/>
      <c r="N2331" s="241"/>
      <c r="O2331" s="241"/>
      <c r="P2331" s="241"/>
      <c r="Q2331" s="241"/>
      <c r="R2331" s="241"/>
      <c r="S2331" s="241"/>
      <c r="T2331" s="242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43" t="s">
        <v>163</v>
      </c>
      <c r="AU2331" s="243" t="s">
        <v>88</v>
      </c>
      <c r="AV2331" s="13" t="s">
        <v>88</v>
      </c>
      <c r="AW2331" s="13" t="s">
        <v>35</v>
      </c>
      <c r="AX2331" s="13" t="s">
        <v>78</v>
      </c>
      <c r="AY2331" s="243" t="s">
        <v>153</v>
      </c>
    </row>
    <row r="2332" s="14" customFormat="1">
      <c r="A2332" s="14"/>
      <c r="B2332" s="244"/>
      <c r="C2332" s="245"/>
      <c r="D2332" s="234" t="s">
        <v>163</v>
      </c>
      <c r="E2332" s="246" t="s">
        <v>1</v>
      </c>
      <c r="F2332" s="247" t="s">
        <v>167</v>
      </c>
      <c r="G2332" s="245"/>
      <c r="H2332" s="248">
        <v>19.82</v>
      </c>
      <c r="I2332" s="249"/>
      <c r="J2332" s="245"/>
      <c r="K2332" s="245"/>
      <c r="L2332" s="250"/>
      <c r="M2332" s="251"/>
      <c r="N2332" s="252"/>
      <c r="O2332" s="252"/>
      <c r="P2332" s="252"/>
      <c r="Q2332" s="252"/>
      <c r="R2332" s="252"/>
      <c r="S2332" s="252"/>
      <c r="T2332" s="253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54" t="s">
        <v>163</v>
      </c>
      <c r="AU2332" s="254" t="s">
        <v>88</v>
      </c>
      <c r="AV2332" s="14" t="s">
        <v>161</v>
      </c>
      <c r="AW2332" s="14" t="s">
        <v>35</v>
      </c>
      <c r="AX2332" s="14" t="s">
        <v>86</v>
      </c>
      <c r="AY2332" s="254" t="s">
        <v>153</v>
      </c>
    </row>
    <row r="2333" s="2" customFormat="1" ht="24.15" customHeight="1">
      <c r="A2333" s="39"/>
      <c r="B2333" s="40"/>
      <c r="C2333" s="219" t="s">
        <v>3018</v>
      </c>
      <c r="D2333" s="219" t="s">
        <v>156</v>
      </c>
      <c r="E2333" s="220" t="s">
        <v>3019</v>
      </c>
      <c r="F2333" s="221" t="s">
        <v>3020</v>
      </c>
      <c r="G2333" s="222" t="s">
        <v>196</v>
      </c>
      <c r="H2333" s="223">
        <v>12</v>
      </c>
      <c r="I2333" s="224"/>
      <c r="J2333" s="225">
        <f>ROUND(I2333*H2333,2)</f>
        <v>0</v>
      </c>
      <c r="K2333" s="221" t="s">
        <v>1</v>
      </c>
      <c r="L2333" s="45"/>
      <c r="M2333" s="226" t="s">
        <v>1</v>
      </c>
      <c r="N2333" s="227" t="s">
        <v>43</v>
      </c>
      <c r="O2333" s="92"/>
      <c r="P2333" s="228">
        <f>O2333*H2333</f>
        <v>0</v>
      </c>
      <c r="Q2333" s="228">
        <v>0.00032000000000000003</v>
      </c>
      <c r="R2333" s="228">
        <f>Q2333*H2333</f>
        <v>0.0038400000000000005</v>
      </c>
      <c r="S2333" s="228">
        <v>0</v>
      </c>
      <c r="T2333" s="229">
        <f>S2333*H2333</f>
        <v>0</v>
      </c>
      <c r="U2333" s="39"/>
      <c r="V2333" s="39"/>
      <c r="W2333" s="39"/>
      <c r="X2333" s="39"/>
      <c r="Y2333" s="39"/>
      <c r="Z2333" s="39"/>
      <c r="AA2333" s="39"/>
      <c r="AB2333" s="39"/>
      <c r="AC2333" s="39"/>
      <c r="AD2333" s="39"/>
      <c r="AE2333" s="39"/>
      <c r="AR2333" s="230" t="s">
        <v>240</v>
      </c>
      <c r="AT2333" s="230" t="s">
        <v>156</v>
      </c>
      <c r="AU2333" s="230" t="s">
        <v>88</v>
      </c>
      <c r="AY2333" s="18" t="s">
        <v>153</v>
      </c>
      <c r="BE2333" s="231">
        <f>IF(N2333="základní",J2333,0)</f>
        <v>0</v>
      </c>
      <c r="BF2333" s="231">
        <f>IF(N2333="snížená",J2333,0)</f>
        <v>0</v>
      </c>
      <c r="BG2333" s="231">
        <f>IF(N2333="zákl. přenesená",J2333,0)</f>
        <v>0</v>
      </c>
      <c r="BH2333" s="231">
        <f>IF(N2333="sníž. přenesená",J2333,0)</f>
        <v>0</v>
      </c>
      <c r="BI2333" s="231">
        <f>IF(N2333="nulová",J2333,0)</f>
        <v>0</v>
      </c>
      <c r="BJ2333" s="18" t="s">
        <v>86</v>
      </c>
      <c r="BK2333" s="231">
        <f>ROUND(I2333*H2333,2)</f>
        <v>0</v>
      </c>
      <c r="BL2333" s="18" t="s">
        <v>240</v>
      </c>
      <c r="BM2333" s="230" t="s">
        <v>3021</v>
      </c>
    </row>
    <row r="2334" s="13" customFormat="1">
      <c r="A2334" s="13"/>
      <c r="B2334" s="232"/>
      <c r="C2334" s="233"/>
      <c r="D2334" s="234" t="s">
        <v>163</v>
      </c>
      <c r="E2334" s="235" t="s">
        <v>1</v>
      </c>
      <c r="F2334" s="236" t="s">
        <v>3022</v>
      </c>
      <c r="G2334" s="233"/>
      <c r="H2334" s="237">
        <v>12</v>
      </c>
      <c r="I2334" s="238"/>
      <c r="J2334" s="233"/>
      <c r="K2334" s="233"/>
      <c r="L2334" s="239"/>
      <c r="M2334" s="240"/>
      <c r="N2334" s="241"/>
      <c r="O2334" s="241"/>
      <c r="P2334" s="241"/>
      <c r="Q2334" s="241"/>
      <c r="R2334" s="241"/>
      <c r="S2334" s="241"/>
      <c r="T2334" s="242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43" t="s">
        <v>163</v>
      </c>
      <c r="AU2334" s="243" t="s">
        <v>88</v>
      </c>
      <c r="AV2334" s="13" t="s">
        <v>88</v>
      </c>
      <c r="AW2334" s="13" t="s">
        <v>35</v>
      </c>
      <c r="AX2334" s="13" t="s">
        <v>86</v>
      </c>
      <c r="AY2334" s="243" t="s">
        <v>153</v>
      </c>
    </row>
    <row r="2335" s="2" customFormat="1" ht="33" customHeight="1">
      <c r="A2335" s="39"/>
      <c r="B2335" s="40"/>
      <c r="C2335" s="219" t="s">
        <v>3023</v>
      </c>
      <c r="D2335" s="219" t="s">
        <v>156</v>
      </c>
      <c r="E2335" s="220" t="s">
        <v>3024</v>
      </c>
      <c r="F2335" s="221" t="s">
        <v>3025</v>
      </c>
      <c r="G2335" s="222" t="s">
        <v>170</v>
      </c>
      <c r="H2335" s="223">
        <v>245.83199999999999</v>
      </c>
      <c r="I2335" s="224"/>
      <c r="J2335" s="225">
        <f>ROUND(I2335*H2335,2)</f>
        <v>0</v>
      </c>
      <c r="K2335" s="221" t="s">
        <v>160</v>
      </c>
      <c r="L2335" s="45"/>
      <c r="M2335" s="226" t="s">
        <v>1</v>
      </c>
      <c r="N2335" s="227" t="s">
        <v>43</v>
      </c>
      <c r="O2335" s="92"/>
      <c r="P2335" s="228">
        <f>O2335*H2335</f>
        <v>0</v>
      </c>
      <c r="Q2335" s="228">
        <v>0.0051999999999999998</v>
      </c>
      <c r="R2335" s="228">
        <f>Q2335*H2335</f>
        <v>1.2783263999999999</v>
      </c>
      <c r="S2335" s="228">
        <v>0</v>
      </c>
      <c r="T2335" s="229">
        <f>S2335*H2335</f>
        <v>0</v>
      </c>
      <c r="U2335" s="39"/>
      <c r="V2335" s="39"/>
      <c r="W2335" s="39"/>
      <c r="X2335" s="39"/>
      <c r="Y2335" s="39"/>
      <c r="Z2335" s="39"/>
      <c r="AA2335" s="39"/>
      <c r="AB2335" s="39"/>
      <c r="AC2335" s="39"/>
      <c r="AD2335" s="39"/>
      <c r="AE2335" s="39"/>
      <c r="AR2335" s="230" t="s">
        <v>240</v>
      </c>
      <c r="AT2335" s="230" t="s">
        <v>156</v>
      </c>
      <c r="AU2335" s="230" t="s">
        <v>88</v>
      </c>
      <c r="AY2335" s="18" t="s">
        <v>153</v>
      </c>
      <c r="BE2335" s="231">
        <f>IF(N2335="základní",J2335,0)</f>
        <v>0</v>
      </c>
      <c r="BF2335" s="231">
        <f>IF(N2335="snížená",J2335,0)</f>
        <v>0</v>
      </c>
      <c r="BG2335" s="231">
        <f>IF(N2335="zákl. přenesená",J2335,0)</f>
        <v>0</v>
      </c>
      <c r="BH2335" s="231">
        <f>IF(N2335="sníž. přenesená",J2335,0)</f>
        <v>0</v>
      </c>
      <c r="BI2335" s="231">
        <f>IF(N2335="nulová",J2335,0)</f>
        <v>0</v>
      </c>
      <c r="BJ2335" s="18" t="s">
        <v>86</v>
      </c>
      <c r="BK2335" s="231">
        <f>ROUND(I2335*H2335,2)</f>
        <v>0</v>
      </c>
      <c r="BL2335" s="18" t="s">
        <v>240</v>
      </c>
      <c r="BM2335" s="230" t="s">
        <v>3026</v>
      </c>
    </row>
    <row r="2336" s="15" customFormat="1">
      <c r="A2336" s="15"/>
      <c r="B2336" s="258"/>
      <c r="C2336" s="259"/>
      <c r="D2336" s="234" t="s">
        <v>163</v>
      </c>
      <c r="E2336" s="260" t="s">
        <v>1</v>
      </c>
      <c r="F2336" s="261" t="s">
        <v>2827</v>
      </c>
      <c r="G2336" s="259"/>
      <c r="H2336" s="260" t="s">
        <v>1</v>
      </c>
      <c r="I2336" s="262"/>
      <c r="J2336" s="259"/>
      <c r="K2336" s="259"/>
      <c r="L2336" s="263"/>
      <c r="M2336" s="264"/>
      <c r="N2336" s="265"/>
      <c r="O2336" s="265"/>
      <c r="P2336" s="265"/>
      <c r="Q2336" s="265"/>
      <c r="R2336" s="265"/>
      <c r="S2336" s="265"/>
      <c r="T2336" s="266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T2336" s="267" t="s">
        <v>163</v>
      </c>
      <c r="AU2336" s="267" t="s">
        <v>88</v>
      </c>
      <c r="AV2336" s="15" t="s">
        <v>86</v>
      </c>
      <c r="AW2336" s="15" t="s">
        <v>35</v>
      </c>
      <c r="AX2336" s="15" t="s">
        <v>78</v>
      </c>
      <c r="AY2336" s="267" t="s">
        <v>153</v>
      </c>
    </row>
    <row r="2337" s="13" customFormat="1">
      <c r="A2337" s="13"/>
      <c r="B2337" s="232"/>
      <c r="C2337" s="233"/>
      <c r="D2337" s="234" t="s">
        <v>163</v>
      </c>
      <c r="E2337" s="235" t="s">
        <v>1</v>
      </c>
      <c r="F2337" s="236" t="s">
        <v>3027</v>
      </c>
      <c r="G2337" s="233"/>
      <c r="H2337" s="237">
        <v>22.120000000000001</v>
      </c>
      <c r="I2337" s="238"/>
      <c r="J2337" s="233"/>
      <c r="K2337" s="233"/>
      <c r="L2337" s="239"/>
      <c r="M2337" s="240"/>
      <c r="N2337" s="241"/>
      <c r="O2337" s="241"/>
      <c r="P2337" s="241"/>
      <c r="Q2337" s="241"/>
      <c r="R2337" s="241"/>
      <c r="S2337" s="241"/>
      <c r="T2337" s="242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43" t="s">
        <v>163</v>
      </c>
      <c r="AU2337" s="243" t="s">
        <v>88</v>
      </c>
      <c r="AV2337" s="13" t="s">
        <v>88</v>
      </c>
      <c r="AW2337" s="13" t="s">
        <v>35</v>
      </c>
      <c r="AX2337" s="13" t="s">
        <v>78</v>
      </c>
      <c r="AY2337" s="243" t="s">
        <v>153</v>
      </c>
    </row>
    <row r="2338" s="13" customFormat="1">
      <c r="A2338" s="13"/>
      <c r="B2338" s="232"/>
      <c r="C2338" s="233"/>
      <c r="D2338" s="234" t="s">
        <v>163</v>
      </c>
      <c r="E2338" s="235" t="s">
        <v>1</v>
      </c>
      <c r="F2338" s="236" t="s">
        <v>3028</v>
      </c>
      <c r="G2338" s="233"/>
      <c r="H2338" s="237">
        <v>66.299999999999997</v>
      </c>
      <c r="I2338" s="238"/>
      <c r="J2338" s="233"/>
      <c r="K2338" s="233"/>
      <c r="L2338" s="239"/>
      <c r="M2338" s="240"/>
      <c r="N2338" s="241"/>
      <c r="O2338" s="241"/>
      <c r="P2338" s="241"/>
      <c r="Q2338" s="241"/>
      <c r="R2338" s="241"/>
      <c r="S2338" s="241"/>
      <c r="T2338" s="242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43" t="s">
        <v>163</v>
      </c>
      <c r="AU2338" s="243" t="s">
        <v>88</v>
      </c>
      <c r="AV2338" s="13" t="s">
        <v>88</v>
      </c>
      <c r="AW2338" s="13" t="s">
        <v>35</v>
      </c>
      <c r="AX2338" s="13" t="s">
        <v>78</v>
      </c>
      <c r="AY2338" s="243" t="s">
        <v>153</v>
      </c>
    </row>
    <row r="2339" s="13" customFormat="1">
      <c r="A2339" s="13"/>
      <c r="B2339" s="232"/>
      <c r="C2339" s="233"/>
      <c r="D2339" s="234" t="s">
        <v>163</v>
      </c>
      <c r="E2339" s="235" t="s">
        <v>1</v>
      </c>
      <c r="F2339" s="236" t="s">
        <v>3029</v>
      </c>
      <c r="G2339" s="233"/>
      <c r="H2339" s="237">
        <v>25.440000000000001</v>
      </c>
      <c r="I2339" s="238"/>
      <c r="J2339" s="233"/>
      <c r="K2339" s="233"/>
      <c r="L2339" s="239"/>
      <c r="M2339" s="240"/>
      <c r="N2339" s="241"/>
      <c r="O2339" s="241"/>
      <c r="P2339" s="241"/>
      <c r="Q2339" s="241"/>
      <c r="R2339" s="241"/>
      <c r="S2339" s="241"/>
      <c r="T2339" s="242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43" t="s">
        <v>163</v>
      </c>
      <c r="AU2339" s="243" t="s">
        <v>88</v>
      </c>
      <c r="AV2339" s="13" t="s">
        <v>88</v>
      </c>
      <c r="AW2339" s="13" t="s">
        <v>35</v>
      </c>
      <c r="AX2339" s="13" t="s">
        <v>78</v>
      </c>
      <c r="AY2339" s="243" t="s">
        <v>153</v>
      </c>
    </row>
    <row r="2340" s="13" customFormat="1">
      <c r="A2340" s="13"/>
      <c r="B2340" s="232"/>
      <c r="C2340" s="233"/>
      <c r="D2340" s="234" t="s">
        <v>163</v>
      </c>
      <c r="E2340" s="235" t="s">
        <v>1</v>
      </c>
      <c r="F2340" s="236" t="s">
        <v>3030</v>
      </c>
      <c r="G2340" s="233"/>
      <c r="H2340" s="237">
        <v>7.8239999999999998</v>
      </c>
      <c r="I2340" s="238"/>
      <c r="J2340" s="233"/>
      <c r="K2340" s="233"/>
      <c r="L2340" s="239"/>
      <c r="M2340" s="240"/>
      <c r="N2340" s="241"/>
      <c r="O2340" s="241"/>
      <c r="P2340" s="241"/>
      <c r="Q2340" s="241"/>
      <c r="R2340" s="241"/>
      <c r="S2340" s="241"/>
      <c r="T2340" s="242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43" t="s">
        <v>163</v>
      </c>
      <c r="AU2340" s="243" t="s">
        <v>88</v>
      </c>
      <c r="AV2340" s="13" t="s">
        <v>88</v>
      </c>
      <c r="AW2340" s="13" t="s">
        <v>35</v>
      </c>
      <c r="AX2340" s="13" t="s">
        <v>78</v>
      </c>
      <c r="AY2340" s="243" t="s">
        <v>153</v>
      </c>
    </row>
    <row r="2341" s="13" customFormat="1">
      <c r="A2341" s="13"/>
      <c r="B2341" s="232"/>
      <c r="C2341" s="233"/>
      <c r="D2341" s="234" t="s">
        <v>163</v>
      </c>
      <c r="E2341" s="235" t="s">
        <v>1</v>
      </c>
      <c r="F2341" s="236" t="s">
        <v>3031</v>
      </c>
      <c r="G2341" s="233"/>
      <c r="H2341" s="237">
        <v>8.7119999999999997</v>
      </c>
      <c r="I2341" s="238"/>
      <c r="J2341" s="233"/>
      <c r="K2341" s="233"/>
      <c r="L2341" s="239"/>
      <c r="M2341" s="240"/>
      <c r="N2341" s="241"/>
      <c r="O2341" s="241"/>
      <c r="P2341" s="241"/>
      <c r="Q2341" s="241"/>
      <c r="R2341" s="241"/>
      <c r="S2341" s="241"/>
      <c r="T2341" s="242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43" t="s">
        <v>163</v>
      </c>
      <c r="AU2341" s="243" t="s">
        <v>88</v>
      </c>
      <c r="AV2341" s="13" t="s">
        <v>88</v>
      </c>
      <c r="AW2341" s="13" t="s">
        <v>35</v>
      </c>
      <c r="AX2341" s="13" t="s">
        <v>78</v>
      </c>
      <c r="AY2341" s="243" t="s">
        <v>153</v>
      </c>
    </row>
    <row r="2342" s="13" customFormat="1">
      <c r="A2342" s="13"/>
      <c r="B2342" s="232"/>
      <c r="C2342" s="233"/>
      <c r="D2342" s="234" t="s">
        <v>163</v>
      </c>
      <c r="E2342" s="235" t="s">
        <v>1</v>
      </c>
      <c r="F2342" s="236" t="s">
        <v>3032</v>
      </c>
      <c r="G2342" s="233"/>
      <c r="H2342" s="237">
        <v>6.6959999999999997</v>
      </c>
      <c r="I2342" s="238"/>
      <c r="J2342" s="233"/>
      <c r="K2342" s="233"/>
      <c r="L2342" s="239"/>
      <c r="M2342" s="240"/>
      <c r="N2342" s="241"/>
      <c r="O2342" s="241"/>
      <c r="P2342" s="241"/>
      <c r="Q2342" s="241"/>
      <c r="R2342" s="241"/>
      <c r="S2342" s="241"/>
      <c r="T2342" s="242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T2342" s="243" t="s">
        <v>163</v>
      </c>
      <c r="AU2342" s="243" t="s">
        <v>88</v>
      </c>
      <c r="AV2342" s="13" t="s">
        <v>88</v>
      </c>
      <c r="AW2342" s="13" t="s">
        <v>35</v>
      </c>
      <c r="AX2342" s="13" t="s">
        <v>78</v>
      </c>
      <c r="AY2342" s="243" t="s">
        <v>153</v>
      </c>
    </row>
    <row r="2343" s="13" customFormat="1">
      <c r="A2343" s="13"/>
      <c r="B2343" s="232"/>
      <c r="C2343" s="233"/>
      <c r="D2343" s="234" t="s">
        <v>163</v>
      </c>
      <c r="E2343" s="235" t="s">
        <v>1</v>
      </c>
      <c r="F2343" s="236" t="s">
        <v>3033</v>
      </c>
      <c r="G2343" s="233"/>
      <c r="H2343" s="237">
        <v>2.4300000000000002</v>
      </c>
      <c r="I2343" s="238"/>
      <c r="J2343" s="233"/>
      <c r="K2343" s="233"/>
      <c r="L2343" s="239"/>
      <c r="M2343" s="240"/>
      <c r="N2343" s="241"/>
      <c r="O2343" s="241"/>
      <c r="P2343" s="241"/>
      <c r="Q2343" s="241"/>
      <c r="R2343" s="241"/>
      <c r="S2343" s="241"/>
      <c r="T2343" s="242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3" t="s">
        <v>163</v>
      </c>
      <c r="AU2343" s="243" t="s">
        <v>88</v>
      </c>
      <c r="AV2343" s="13" t="s">
        <v>88</v>
      </c>
      <c r="AW2343" s="13" t="s">
        <v>35</v>
      </c>
      <c r="AX2343" s="13" t="s">
        <v>78</v>
      </c>
      <c r="AY2343" s="243" t="s">
        <v>153</v>
      </c>
    </row>
    <row r="2344" s="13" customFormat="1">
      <c r="A2344" s="13"/>
      <c r="B2344" s="232"/>
      <c r="C2344" s="233"/>
      <c r="D2344" s="234" t="s">
        <v>163</v>
      </c>
      <c r="E2344" s="235" t="s">
        <v>1</v>
      </c>
      <c r="F2344" s="236" t="s">
        <v>3034</v>
      </c>
      <c r="G2344" s="233"/>
      <c r="H2344" s="237">
        <v>66.680000000000007</v>
      </c>
      <c r="I2344" s="238"/>
      <c r="J2344" s="233"/>
      <c r="K2344" s="233"/>
      <c r="L2344" s="239"/>
      <c r="M2344" s="240"/>
      <c r="N2344" s="241"/>
      <c r="O2344" s="241"/>
      <c r="P2344" s="241"/>
      <c r="Q2344" s="241"/>
      <c r="R2344" s="241"/>
      <c r="S2344" s="241"/>
      <c r="T2344" s="242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43" t="s">
        <v>163</v>
      </c>
      <c r="AU2344" s="243" t="s">
        <v>88</v>
      </c>
      <c r="AV2344" s="13" t="s">
        <v>88</v>
      </c>
      <c r="AW2344" s="13" t="s">
        <v>35</v>
      </c>
      <c r="AX2344" s="13" t="s">
        <v>78</v>
      </c>
      <c r="AY2344" s="243" t="s">
        <v>153</v>
      </c>
    </row>
    <row r="2345" s="13" customFormat="1">
      <c r="A2345" s="13"/>
      <c r="B2345" s="232"/>
      <c r="C2345" s="233"/>
      <c r="D2345" s="234" t="s">
        <v>163</v>
      </c>
      <c r="E2345" s="235" t="s">
        <v>1</v>
      </c>
      <c r="F2345" s="236" t="s">
        <v>3035</v>
      </c>
      <c r="G2345" s="233"/>
      <c r="H2345" s="237">
        <v>25.440000000000001</v>
      </c>
      <c r="I2345" s="238"/>
      <c r="J2345" s="233"/>
      <c r="K2345" s="233"/>
      <c r="L2345" s="239"/>
      <c r="M2345" s="240"/>
      <c r="N2345" s="241"/>
      <c r="O2345" s="241"/>
      <c r="P2345" s="241"/>
      <c r="Q2345" s="241"/>
      <c r="R2345" s="241"/>
      <c r="S2345" s="241"/>
      <c r="T2345" s="242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43" t="s">
        <v>163</v>
      </c>
      <c r="AU2345" s="243" t="s">
        <v>88</v>
      </c>
      <c r="AV2345" s="13" t="s">
        <v>88</v>
      </c>
      <c r="AW2345" s="13" t="s">
        <v>35</v>
      </c>
      <c r="AX2345" s="13" t="s">
        <v>78</v>
      </c>
      <c r="AY2345" s="243" t="s">
        <v>153</v>
      </c>
    </row>
    <row r="2346" s="13" customFormat="1">
      <c r="A2346" s="13"/>
      <c r="B2346" s="232"/>
      <c r="C2346" s="233"/>
      <c r="D2346" s="234" t="s">
        <v>163</v>
      </c>
      <c r="E2346" s="235" t="s">
        <v>1</v>
      </c>
      <c r="F2346" s="236" t="s">
        <v>3036</v>
      </c>
      <c r="G2346" s="233"/>
      <c r="H2346" s="237">
        <v>22.021999999999998</v>
      </c>
      <c r="I2346" s="238"/>
      <c r="J2346" s="233"/>
      <c r="K2346" s="233"/>
      <c r="L2346" s="239"/>
      <c r="M2346" s="240"/>
      <c r="N2346" s="241"/>
      <c r="O2346" s="241"/>
      <c r="P2346" s="241"/>
      <c r="Q2346" s="241"/>
      <c r="R2346" s="241"/>
      <c r="S2346" s="241"/>
      <c r="T2346" s="242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43" t="s">
        <v>163</v>
      </c>
      <c r="AU2346" s="243" t="s">
        <v>88</v>
      </c>
      <c r="AV2346" s="13" t="s">
        <v>88</v>
      </c>
      <c r="AW2346" s="13" t="s">
        <v>35</v>
      </c>
      <c r="AX2346" s="13" t="s">
        <v>78</v>
      </c>
      <c r="AY2346" s="243" t="s">
        <v>153</v>
      </c>
    </row>
    <row r="2347" s="13" customFormat="1">
      <c r="A2347" s="13"/>
      <c r="B2347" s="232"/>
      <c r="C2347" s="233"/>
      <c r="D2347" s="234" t="s">
        <v>163</v>
      </c>
      <c r="E2347" s="235" t="s">
        <v>1</v>
      </c>
      <c r="F2347" s="236" t="s">
        <v>3037</v>
      </c>
      <c r="G2347" s="233"/>
      <c r="H2347" s="237">
        <v>7.3680000000000003</v>
      </c>
      <c r="I2347" s="238"/>
      <c r="J2347" s="233"/>
      <c r="K2347" s="233"/>
      <c r="L2347" s="239"/>
      <c r="M2347" s="240"/>
      <c r="N2347" s="241"/>
      <c r="O2347" s="241"/>
      <c r="P2347" s="241"/>
      <c r="Q2347" s="241"/>
      <c r="R2347" s="241"/>
      <c r="S2347" s="241"/>
      <c r="T2347" s="242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43" t="s">
        <v>163</v>
      </c>
      <c r="AU2347" s="243" t="s">
        <v>88</v>
      </c>
      <c r="AV2347" s="13" t="s">
        <v>88</v>
      </c>
      <c r="AW2347" s="13" t="s">
        <v>35</v>
      </c>
      <c r="AX2347" s="13" t="s">
        <v>78</v>
      </c>
      <c r="AY2347" s="243" t="s">
        <v>153</v>
      </c>
    </row>
    <row r="2348" s="16" customFormat="1">
      <c r="A2348" s="16"/>
      <c r="B2348" s="278"/>
      <c r="C2348" s="279"/>
      <c r="D2348" s="234" t="s">
        <v>163</v>
      </c>
      <c r="E2348" s="280" t="s">
        <v>1</v>
      </c>
      <c r="F2348" s="281" t="s">
        <v>606</v>
      </c>
      <c r="G2348" s="279"/>
      <c r="H2348" s="282">
        <v>261.03199999999998</v>
      </c>
      <c r="I2348" s="283"/>
      <c r="J2348" s="279"/>
      <c r="K2348" s="279"/>
      <c r="L2348" s="284"/>
      <c r="M2348" s="285"/>
      <c r="N2348" s="286"/>
      <c r="O2348" s="286"/>
      <c r="P2348" s="286"/>
      <c r="Q2348" s="286"/>
      <c r="R2348" s="286"/>
      <c r="S2348" s="286"/>
      <c r="T2348" s="287"/>
      <c r="U2348" s="16"/>
      <c r="V2348" s="16"/>
      <c r="W2348" s="16"/>
      <c r="X2348" s="16"/>
      <c r="Y2348" s="16"/>
      <c r="Z2348" s="16"/>
      <c r="AA2348" s="16"/>
      <c r="AB2348" s="16"/>
      <c r="AC2348" s="16"/>
      <c r="AD2348" s="16"/>
      <c r="AE2348" s="16"/>
      <c r="AT2348" s="288" t="s">
        <v>163</v>
      </c>
      <c r="AU2348" s="288" t="s">
        <v>88</v>
      </c>
      <c r="AV2348" s="16" t="s">
        <v>173</v>
      </c>
      <c r="AW2348" s="16" t="s">
        <v>35</v>
      </c>
      <c r="AX2348" s="16" t="s">
        <v>78</v>
      </c>
      <c r="AY2348" s="288" t="s">
        <v>153</v>
      </c>
    </row>
    <row r="2349" s="13" customFormat="1">
      <c r="A2349" s="13"/>
      <c r="B2349" s="232"/>
      <c r="C2349" s="233"/>
      <c r="D2349" s="234" t="s">
        <v>163</v>
      </c>
      <c r="E2349" s="235" t="s">
        <v>1</v>
      </c>
      <c r="F2349" s="236" t="s">
        <v>3038</v>
      </c>
      <c r="G2349" s="233"/>
      <c r="H2349" s="237">
        <v>-15.199999999999999</v>
      </c>
      <c r="I2349" s="238"/>
      <c r="J2349" s="233"/>
      <c r="K2349" s="233"/>
      <c r="L2349" s="239"/>
      <c r="M2349" s="240"/>
      <c r="N2349" s="241"/>
      <c r="O2349" s="241"/>
      <c r="P2349" s="241"/>
      <c r="Q2349" s="241"/>
      <c r="R2349" s="241"/>
      <c r="S2349" s="241"/>
      <c r="T2349" s="242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43" t="s">
        <v>163</v>
      </c>
      <c r="AU2349" s="243" t="s">
        <v>88</v>
      </c>
      <c r="AV2349" s="13" t="s">
        <v>88</v>
      </c>
      <c r="AW2349" s="13" t="s">
        <v>35</v>
      </c>
      <c r="AX2349" s="13" t="s">
        <v>78</v>
      </c>
      <c r="AY2349" s="243" t="s">
        <v>153</v>
      </c>
    </row>
    <row r="2350" s="16" customFormat="1">
      <c r="A2350" s="16"/>
      <c r="B2350" s="278"/>
      <c r="C2350" s="279"/>
      <c r="D2350" s="234" t="s">
        <v>163</v>
      </c>
      <c r="E2350" s="280" t="s">
        <v>1</v>
      </c>
      <c r="F2350" s="281" t="s">
        <v>606</v>
      </c>
      <c r="G2350" s="279"/>
      <c r="H2350" s="282">
        <v>-15.199999999999999</v>
      </c>
      <c r="I2350" s="283"/>
      <c r="J2350" s="279"/>
      <c r="K2350" s="279"/>
      <c r="L2350" s="284"/>
      <c r="M2350" s="285"/>
      <c r="N2350" s="286"/>
      <c r="O2350" s="286"/>
      <c r="P2350" s="286"/>
      <c r="Q2350" s="286"/>
      <c r="R2350" s="286"/>
      <c r="S2350" s="286"/>
      <c r="T2350" s="287"/>
      <c r="U2350" s="16"/>
      <c r="V2350" s="16"/>
      <c r="W2350" s="16"/>
      <c r="X2350" s="16"/>
      <c r="Y2350" s="16"/>
      <c r="Z2350" s="16"/>
      <c r="AA2350" s="16"/>
      <c r="AB2350" s="16"/>
      <c r="AC2350" s="16"/>
      <c r="AD2350" s="16"/>
      <c r="AE2350" s="16"/>
      <c r="AT2350" s="288" t="s">
        <v>163</v>
      </c>
      <c r="AU2350" s="288" t="s">
        <v>88</v>
      </c>
      <c r="AV2350" s="16" t="s">
        <v>173</v>
      </c>
      <c r="AW2350" s="16" t="s">
        <v>35</v>
      </c>
      <c r="AX2350" s="16" t="s">
        <v>78</v>
      </c>
      <c r="AY2350" s="288" t="s">
        <v>153</v>
      </c>
    </row>
    <row r="2351" s="14" customFormat="1">
      <c r="A2351" s="14"/>
      <c r="B2351" s="244"/>
      <c r="C2351" s="245"/>
      <c r="D2351" s="234" t="s">
        <v>163</v>
      </c>
      <c r="E2351" s="246" t="s">
        <v>1</v>
      </c>
      <c r="F2351" s="247" t="s">
        <v>167</v>
      </c>
      <c r="G2351" s="245"/>
      <c r="H2351" s="248">
        <v>245.83199999999999</v>
      </c>
      <c r="I2351" s="249"/>
      <c r="J2351" s="245"/>
      <c r="K2351" s="245"/>
      <c r="L2351" s="250"/>
      <c r="M2351" s="251"/>
      <c r="N2351" s="252"/>
      <c r="O2351" s="252"/>
      <c r="P2351" s="252"/>
      <c r="Q2351" s="252"/>
      <c r="R2351" s="252"/>
      <c r="S2351" s="252"/>
      <c r="T2351" s="253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54" t="s">
        <v>163</v>
      </c>
      <c r="AU2351" s="254" t="s">
        <v>88</v>
      </c>
      <c r="AV2351" s="14" t="s">
        <v>161</v>
      </c>
      <c r="AW2351" s="14" t="s">
        <v>35</v>
      </c>
      <c r="AX2351" s="14" t="s">
        <v>86</v>
      </c>
      <c r="AY2351" s="254" t="s">
        <v>153</v>
      </c>
    </row>
    <row r="2352" s="2" customFormat="1" ht="24.15" customHeight="1">
      <c r="A2352" s="39"/>
      <c r="B2352" s="40"/>
      <c r="C2352" s="219" t="s">
        <v>3039</v>
      </c>
      <c r="D2352" s="219" t="s">
        <v>156</v>
      </c>
      <c r="E2352" s="220" t="s">
        <v>3040</v>
      </c>
      <c r="F2352" s="221" t="s">
        <v>3041</v>
      </c>
      <c r="G2352" s="222" t="s">
        <v>196</v>
      </c>
      <c r="H2352" s="223">
        <v>4</v>
      </c>
      <c r="I2352" s="224"/>
      <c r="J2352" s="225">
        <f>ROUND(I2352*H2352,2)</f>
        <v>0</v>
      </c>
      <c r="K2352" s="221" t="s">
        <v>160</v>
      </c>
      <c r="L2352" s="45"/>
      <c r="M2352" s="226" t="s">
        <v>1</v>
      </c>
      <c r="N2352" s="227" t="s">
        <v>43</v>
      </c>
      <c r="O2352" s="92"/>
      <c r="P2352" s="228">
        <f>O2352*H2352</f>
        <v>0</v>
      </c>
      <c r="Q2352" s="228">
        <v>0.00095</v>
      </c>
      <c r="R2352" s="228">
        <f>Q2352*H2352</f>
        <v>0.0038</v>
      </c>
      <c r="S2352" s="228">
        <v>0</v>
      </c>
      <c r="T2352" s="229">
        <f>S2352*H2352</f>
        <v>0</v>
      </c>
      <c r="U2352" s="39"/>
      <c r="V2352" s="39"/>
      <c r="W2352" s="39"/>
      <c r="X2352" s="39"/>
      <c r="Y2352" s="39"/>
      <c r="Z2352" s="39"/>
      <c r="AA2352" s="39"/>
      <c r="AB2352" s="39"/>
      <c r="AC2352" s="39"/>
      <c r="AD2352" s="39"/>
      <c r="AE2352" s="39"/>
      <c r="AR2352" s="230" t="s">
        <v>240</v>
      </c>
      <c r="AT2352" s="230" t="s">
        <v>156</v>
      </c>
      <c r="AU2352" s="230" t="s">
        <v>88</v>
      </c>
      <c r="AY2352" s="18" t="s">
        <v>153</v>
      </c>
      <c r="BE2352" s="231">
        <f>IF(N2352="základní",J2352,0)</f>
        <v>0</v>
      </c>
      <c r="BF2352" s="231">
        <f>IF(N2352="snížená",J2352,0)</f>
        <v>0</v>
      </c>
      <c r="BG2352" s="231">
        <f>IF(N2352="zákl. přenesená",J2352,0)</f>
        <v>0</v>
      </c>
      <c r="BH2352" s="231">
        <f>IF(N2352="sníž. přenesená",J2352,0)</f>
        <v>0</v>
      </c>
      <c r="BI2352" s="231">
        <f>IF(N2352="nulová",J2352,0)</f>
        <v>0</v>
      </c>
      <c r="BJ2352" s="18" t="s">
        <v>86</v>
      </c>
      <c r="BK2352" s="231">
        <f>ROUND(I2352*H2352,2)</f>
        <v>0</v>
      </c>
      <c r="BL2352" s="18" t="s">
        <v>240</v>
      </c>
      <c r="BM2352" s="230" t="s">
        <v>3042</v>
      </c>
    </row>
    <row r="2353" s="13" customFormat="1">
      <c r="A2353" s="13"/>
      <c r="B2353" s="232"/>
      <c r="C2353" s="233"/>
      <c r="D2353" s="234" t="s">
        <v>163</v>
      </c>
      <c r="E2353" s="235" t="s">
        <v>1</v>
      </c>
      <c r="F2353" s="236" t="s">
        <v>3043</v>
      </c>
      <c r="G2353" s="233"/>
      <c r="H2353" s="237">
        <v>4</v>
      </c>
      <c r="I2353" s="238"/>
      <c r="J2353" s="233"/>
      <c r="K2353" s="233"/>
      <c r="L2353" s="239"/>
      <c r="M2353" s="240"/>
      <c r="N2353" s="241"/>
      <c r="O2353" s="241"/>
      <c r="P2353" s="241"/>
      <c r="Q2353" s="241"/>
      <c r="R2353" s="241"/>
      <c r="S2353" s="241"/>
      <c r="T2353" s="242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43" t="s">
        <v>163</v>
      </c>
      <c r="AU2353" s="243" t="s">
        <v>88</v>
      </c>
      <c r="AV2353" s="13" t="s">
        <v>88</v>
      </c>
      <c r="AW2353" s="13" t="s">
        <v>35</v>
      </c>
      <c r="AX2353" s="13" t="s">
        <v>86</v>
      </c>
      <c r="AY2353" s="243" t="s">
        <v>153</v>
      </c>
    </row>
    <row r="2354" s="2" customFormat="1" ht="33" customHeight="1">
      <c r="A2354" s="39"/>
      <c r="B2354" s="40"/>
      <c r="C2354" s="219" t="s">
        <v>3044</v>
      </c>
      <c r="D2354" s="219" t="s">
        <v>156</v>
      </c>
      <c r="E2354" s="220" t="s">
        <v>3045</v>
      </c>
      <c r="F2354" s="221" t="s">
        <v>3046</v>
      </c>
      <c r="G2354" s="222" t="s">
        <v>196</v>
      </c>
      <c r="H2354" s="223">
        <v>25.824999999999999</v>
      </c>
      <c r="I2354" s="224"/>
      <c r="J2354" s="225">
        <f>ROUND(I2354*H2354,2)</f>
        <v>0</v>
      </c>
      <c r="K2354" s="221" t="s">
        <v>160</v>
      </c>
      <c r="L2354" s="45"/>
      <c r="M2354" s="226" t="s">
        <v>1</v>
      </c>
      <c r="N2354" s="227" t="s">
        <v>43</v>
      </c>
      <c r="O2354" s="92"/>
      <c r="P2354" s="228">
        <f>O2354*H2354</f>
        <v>0</v>
      </c>
      <c r="Q2354" s="228">
        <v>0.00097999999999999997</v>
      </c>
      <c r="R2354" s="228">
        <f>Q2354*H2354</f>
        <v>0.025308499999999998</v>
      </c>
      <c r="S2354" s="228">
        <v>0</v>
      </c>
      <c r="T2354" s="229">
        <f>S2354*H2354</f>
        <v>0</v>
      </c>
      <c r="U2354" s="39"/>
      <c r="V2354" s="39"/>
      <c r="W2354" s="39"/>
      <c r="X2354" s="39"/>
      <c r="Y2354" s="39"/>
      <c r="Z2354" s="39"/>
      <c r="AA2354" s="39"/>
      <c r="AB2354" s="39"/>
      <c r="AC2354" s="39"/>
      <c r="AD2354" s="39"/>
      <c r="AE2354" s="39"/>
      <c r="AR2354" s="230" t="s">
        <v>240</v>
      </c>
      <c r="AT2354" s="230" t="s">
        <v>156</v>
      </c>
      <c r="AU2354" s="230" t="s">
        <v>88</v>
      </c>
      <c r="AY2354" s="18" t="s">
        <v>153</v>
      </c>
      <c r="BE2354" s="231">
        <f>IF(N2354="základní",J2354,0)</f>
        <v>0</v>
      </c>
      <c r="BF2354" s="231">
        <f>IF(N2354="snížená",J2354,0)</f>
        <v>0</v>
      </c>
      <c r="BG2354" s="231">
        <f>IF(N2354="zákl. přenesená",J2354,0)</f>
        <v>0</v>
      </c>
      <c r="BH2354" s="231">
        <f>IF(N2354="sníž. přenesená",J2354,0)</f>
        <v>0</v>
      </c>
      <c r="BI2354" s="231">
        <f>IF(N2354="nulová",J2354,0)</f>
        <v>0</v>
      </c>
      <c r="BJ2354" s="18" t="s">
        <v>86</v>
      </c>
      <c r="BK2354" s="231">
        <f>ROUND(I2354*H2354,2)</f>
        <v>0</v>
      </c>
      <c r="BL2354" s="18" t="s">
        <v>240</v>
      </c>
      <c r="BM2354" s="230" t="s">
        <v>3047</v>
      </c>
    </row>
    <row r="2355" s="13" customFormat="1">
      <c r="A2355" s="13"/>
      <c r="B2355" s="232"/>
      <c r="C2355" s="233"/>
      <c r="D2355" s="234" t="s">
        <v>163</v>
      </c>
      <c r="E2355" s="235" t="s">
        <v>1</v>
      </c>
      <c r="F2355" s="236" t="s">
        <v>3048</v>
      </c>
      <c r="G2355" s="233"/>
      <c r="H2355" s="237">
        <v>5.5999999999999996</v>
      </c>
      <c r="I2355" s="238"/>
      <c r="J2355" s="233"/>
      <c r="K2355" s="233"/>
      <c r="L2355" s="239"/>
      <c r="M2355" s="240"/>
      <c r="N2355" s="241"/>
      <c r="O2355" s="241"/>
      <c r="P2355" s="241"/>
      <c r="Q2355" s="241"/>
      <c r="R2355" s="241"/>
      <c r="S2355" s="241"/>
      <c r="T2355" s="242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43" t="s">
        <v>163</v>
      </c>
      <c r="AU2355" s="243" t="s">
        <v>88</v>
      </c>
      <c r="AV2355" s="13" t="s">
        <v>88</v>
      </c>
      <c r="AW2355" s="13" t="s">
        <v>35</v>
      </c>
      <c r="AX2355" s="13" t="s">
        <v>78</v>
      </c>
      <c r="AY2355" s="243" t="s">
        <v>153</v>
      </c>
    </row>
    <row r="2356" s="13" customFormat="1">
      <c r="A2356" s="13"/>
      <c r="B2356" s="232"/>
      <c r="C2356" s="233"/>
      <c r="D2356" s="234" t="s">
        <v>163</v>
      </c>
      <c r="E2356" s="235" t="s">
        <v>1</v>
      </c>
      <c r="F2356" s="236" t="s">
        <v>3049</v>
      </c>
      <c r="G2356" s="233"/>
      <c r="H2356" s="237">
        <v>10.095000000000001</v>
      </c>
      <c r="I2356" s="238"/>
      <c r="J2356" s="233"/>
      <c r="K2356" s="233"/>
      <c r="L2356" s="239"/>
      <c r="M2356" s="240"/>
      <c r="N2356" s="241"/>
      <c r="O2356" s="241"/>
      <c r="P2356" s="241"/>
      <c r="Q2356" s="241"/>
      <c r="R2356" s="241"/>
      <c r="S2356" s="241"/>
      <c r="T2356" s="242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43" t="s">
        <v>163</v>
      </c>
      <c r="AU2356" s="243" t="s">
        <v>88</v>
      </c>
      <c r="AV2356" s="13" t="s">
        <v>88</v>
      </c>
      <c r="AW2356" s="13" t="s">
        <v>35</v>
      </c>
      <c r="AX2356" s="13" t="s">
        <v>78</v>
      </c>
      <c r="AY2356" s="243" t="s">
        <v>153</v>
      </c>
    </row>
    <row r="2357" s="13" customFormat="1">
      <c r="A2357" s="13"/>
      <c r="B2357" s="232"/>
      <c r="C2357" s="233"/>
      <c r="D2357" s="234" t="s">
        <v>163</v>
      </c>
      <c r="E2357" s="235" t="s">
        <v>1</v>
      </c>
      <c r="F2357" s="236" t="s">
        <v>3050</v>
      </c>
      <c r="G2357" s="233"/>
      <c r="H2357" s="237">
        <v>10.130000000000001</v>
      </c>
      <c r="I2357" s="238"/>
      <c r="J2357" s="233"/>
      <c r="K2357" s="233"/>
      <c r="L2357" s="239"/>
      <c r="M2357" s="240"/>
      <c r="N2357" s="241"/>
      <c r="O2357" s="241"/>
      <c r="P2357" s="241"/>
      <c r="Q2357" s="241"/>
      <c r="R2357" s="241"/>
      <c r="S2357" s="241"/>
      <c r="T2357" s="242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43" t="s">
        <v>163</v>
      </c>
      <c r="AU2357" s="243" t="s">
        <v>88</v>
      </c>
      <c r="AV2357" s="13" t="s">
        <v>88</v>
      </c>
      <c r="AW2357" s="13" t="s">
        <v>35</v>
      </c>
      <c r="AX2357" s="13" t="s">
        <v>78</v>
      </c>
      <c r="AY2357" s="243" t="s">
        <v>153</v>
      </c>
    </row>
    <row r="2358" s="14" customFormat="1">
      <c r="A2358" s="14"/>
      <c r="B2358" s="244"/>
      <c r="C2358" s="245"/>
      <c r="D2358" s="234" t="s">
        <v>163</v>
      </c>
      <c r="E2358" s="246" t="s">
        <v>1</v>
      </c>
      <c r="F2358" s="247" t="s">
        <v>167</v>
      </c>
      <c r="G2358" s="245"/>
      <c r="H2358" s="248">
        <v>25.824999999999999</v>
      </c>
      <c r="I2358" s="249"/>
      <c r="J2358" s="245"/>
      <c r="K2358" s="245"/>
      <c r="L2358" s="250"/>
      <c r="M2358" s="251"/>
      <c r="N2358" s="252"/>
      <c r="O2358" s="252"/>
      <c r="P2358" s="252"/>
      <c r="Q2358" s="252"/>
      <c r="R2358" s="252"/>
      <c r="S2358" s="252"/>
      <c r="T2358" s="253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4" t="s">
        <v>163</v>
      </c>
      <c r="AU2358" s="254" t="s">
        <v>88</v>
      </c>
      <c r="AV2358" s="14" t="s">
        <v>161</v>
      </c>
      <c r="AW2358" s="14" t="s">
        <v>35</v>
      </c>
      <c r="AX2358" s="14" t="s">
        <v>86</v>
      </c>
      <c r="AY2358" s="254" t="s">
        <v>153</v>
      </c>
    </row>
    <row r="2359" s="2" customFormat="1" ht="24.15" customHeight="1">
      <c r="A2359" s="39"/>
      <c r="B2359" s="40"/>
      <c r="C2359" s="268" t="s">
        <v>3051</v>
      </c>
      <c r="D2359" s="268" t="s">
        <v>509</v>
      </c>
      <c r="E2359" s="269" t="s">
        <v>3052</v>
      </c>
      <c r="F2359" s="270" t="s">
        <v>3053</v>
      </c>
      <c r="G2359" s="271" t="s">
        <v>170</v>
      </c>
      <c r="H2359" s="272">
        <v>275.33600000000001</v>
      </c>
      <c r="I2359" s="273"/>
      <c r="J2359" s="274">
        <f>ROUND(I2359*H2359,2)</f>
        <v>0</v>
      </c>
      <c r="K2359" s="270" t="s">
        <v>160</v>
      </c>
      <c r="L2359" s="275"/>
      <c r="M2359" s="276" t="s">
        <v>1</v>
      </c>
      <c r="N2359" s="277" t="s">
        <v>43</v>
      </c>
      <c r="O2359" s="92"/>
      <c r="P2359" s="228">
        <f>O2359*H2359</f>
        <v>0</v>
      </c>
      <c r="Q2359" s="228">
        <v>0.0126</v>
      </c>
      <c r="R2359" s="228">
        <f>Q2359*H2359</f>
        <v>3.4692336000000004</v>
      </c>
      <c r="S2359" s="228">
        <v>0</v>
      </c>
      <c r="T2359" s="229">
        <f>S2359*H2359</f>
        <v>0</v>
      </c>
      <c r="U2359" s="39"/>
      <c r="V2359" s="39"/>
      <c r="W2359" s="39"/>
      <c r="X2359" s="39"/>
      <c r="Y2359" s="39"/>
      <c r="Z2359" s="39"/>
      <c r="AA2359" s="39"/>
      <c r="AB2359" s="39"/>
      <c r="AC2359" s="39"/>
      <c r="AD2359" s="39"/>
      <c r="AE2359" s="39"/>
      <c r="AR2359" s="230" t="s">
        <v>332</v>
      </c>
      <c r="AT2359" s="230" t="s">
        <v>509</v>
      </c>
      <c r="AU2359" s="230" t="s">
        <v>88</v>
      </c>
      <c r="AY2359" s="18" t="s">
        <v>153</v>
      </c>
      <c r="BE2359" s="231">
        <f>IF(N2359="základní",J2359,0)</f>
        <v>0</v>
      </c>
      <c r="BF2359" s="231">
        <f>IF(N2359="snížená",J2359,0)</f>
        <v>0</v>
      </c>
      <c r="BG2359" s="231">
        <f>IF(N2359="zákl. přenesená",J2359,0)</f>
        <v>0</v>
      </c>
      <c r="BH2359" s="231">
        <f>IF(N2359="sníž. přenesená",J2359,0)</f>
        <v>0</v>
      </c>
      <c r="BI2359" s="231">
        <f>IF(N2359="nulová",J2359,0)</f>
        <v>0</v>
      </c>
      <c r="BJ2359" s="18" t="s">
        <v>86</v>
      </c>
      <c r="BK2359" s="231">
        <f>ROUND(I2359*H2359,2)</f>
        <v>0</v>
      </c>
      <c r="BL2359" s="18" t="s">
        <v>240</v>
      </c>
      <c r="BM2359" s="230" t="s">
        <v>3054</v>
      </c>
    </row>
    <row r="2360" s="15" customFormat="1">
      <c r="A2360" s="15"/>
      <c r="B2360" s="258"/>
      <c r="C2360" s="259"/>
      <c r="D2360" s="234" t="s">
        <v>163</v>
      </c>
      <c r="E2360" s="260" t="s">
        <v>1</v>
      </c>
      <c r="F2360" s="261" t="s">
        <v>3055</v>
      </c>
      <c r="G2360" s="259"/>
      <c r="H2360" s="260" t="s">
        <v>1</v>
      </c>
      <c r="I2360" s="262"/>
      <c r="J2360" s="259"/>
      <c r="K2360" s="259"/>
      <c r="L2360" s="263"/>
      <c r="M2360" s="264"/>
      <c r="N2360" s="265"/>
      <c r="O2360" s="265"/>
      <c r="P2360" s="265"/>
      <c r="Q2360" s="265"/>
      <c r="R2360" s="265"/>
      <c r="S2360" s="265"/>
      <c r="T2360" s="266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5"/>
      <c r="AE2360" s="15"/>
      <c r="AT2360" s="267" t="s">
        <v>163</v>
      </c>
      <c r="AU2360" s="267" t="s">
        <v>88</v>
      </c>
      <c r="AV2360" s="15" t="s">
        <v>86</v>
      </c>
      <c r="AW2360" s="15" t="s">
        <v>35</v>
      </c>
      <c r="AX2360" s="15" t="s">
        <v>78</v>
      </c>
      <c r="AY2360" s="267" t="s">
        <v>153</v>
      </c>
    </row>
    <row r="2361" s="15" customFormat="1">
      <c r="A2361" s="15"/>
      <c r="B2361" s="258"/>
      <c r="C2361" s="259"/>
      <c r="D2361" s="234" t="s">
        <v>163</v>
      </c>
      <c r="E2361" s="260" t="s">
        <v>1</v>
      </c>
      <c r="F2361" s="261" t="s">
        <v>3056</v>
      </c>
      <c r="G2361" s="259"/>
      <c r="H2361" s="260" t="s">
        <v>1</v>
      </c>
      <c r="I2361" s="262"/>
      <c r="J2361" s="259"/>
      <c r="K2361" s="259"/>
      <c r="L2361" s="263"/>
      <c r="M2361" s="264"/>
      <c r="N2361" s="265"/>
      <c r="O2361" s="265"/>
      <c r="P2361" s="265"/>
      <c r="Q2361" s="265"/>
      <c r="R2361" s="265"/>
      <c r="S2361" s="265"/>
      <c r="T2361" s="266"/>
      <c r="U2361" s="15"/>
      <c r="V2361" s="15"/>
      <c r="W2361" s="15"/>
      <c r="X2361" s="15"/>
      <c r="Y2361" s="15"/>
      <c r="Z2361" s="15"/>
      <c r="AA2361" s="15"/>
      <c r="AB2361" s="15"/>
      <c r="AC2361" s="15"/>
      <c r="AD2361" s="15"/>
      <c r="AE2361" s="15"/>
      <c r="AT2361" s="267" t="s">
        <v>163</v>
      </c>
      <c r="AU2361" s="267" t="s">
        <v>88</v>
      </c>
      <c r="AV2361" s="15" t="s">
        <v>86</v>
      </c>
      <c r="AW2361" s="15" t="s">
        <v>35</v>
      </c>
      <c r="AX2361" s="15" t="s">
        <v>78</v>
      </c>
      <c r="AY2361" s="267" t="s">
        <v>153</v>
      </c>
    </row>
    <row r="2362" s="15" customFormat="1">
      <c r="A2362" s="15"/>
      <c r="B2362" s="258"/>
      <c r="C2362" s="259"/>
      <c r="D2362" s="234" t="s">
        <v>163</v>
      </c>
      <c r="E2362" s="260" t="s">
        <v>1</v>
      </c>
      <c r="F2362" s="261" t="s">
        <v>3057</v>
      </c>
      <c r="G2362" s="259"/>
      <c r="H2362" s="260" t="s">
        <v>1</v>
      </c>
      <c r="I2362" s="262"/>
      <c r="J2362" s="259"/>
      <c r="K2362" s="259"/>
      <c r="L2362" s="263"/>
      <c r="M2362" s="264"/>
      <c r="N2362" s="265"/>
      <c r="O2362" s="265"/>
      <c r="P2362" s="265"/>
      <c r="Q2362" s="265"/>
      <c r="R2362" s="265"/>
      <c r="S2362" s="265"/>
      <c r="T2362" s="266"/>
      <c r="U2362" s="15"/>
      <c r="V2362" s="15"/>
      <c r="W2362" s="15"/>
      <c r="X2362" s="15"/>
      <c r="Y2362" s="15"/>
      <c r="Z2362" s="15"/>
      <c r="AA2362" s="15"/>
      <c r="AB2362" s="15"/>
      <c r="AC2362" s="15"/>
      <c r="AD2362" s="15"/>
      <c r="AE2362" s="15"/>
      <c r="AT2362" s="267" t="s">
        <v>163</v>
      </c>
      <c r="AU2362" s="267" t="s">
        <v>88</v>
      </c>
      <c r="AV2362" s="15" t="s">
        <v>86</v>
      </c>
      <c r="AW2362" s="15" t="s">
        <v>35</v>
      </c>
      <c r="AX2362" s="15" t="s">
        <v>78</v>
      </c>
      <c r="AY2362" s="267" t="s">
        <v>153</v>
      </c>
    </row>
    <row r="2363" s="15" customFormat="1">
      <c r="A2363" s="15"/>
      <c r="B2363" s="258"/>
      <c r="C2363" s="259"/>
      <c r="D2363" s="234" t="s">
        <v>163</v>
      </c>
      <c r="E2363" s="260" t="s">
        <v>1</v>
      </c>
      <c r="F2363" s="261" t="s">
        <v>3058</v>
      </c>
      <c r="G2363" s="259"/>
      <c r="H2363" s="260" t="s">
        <v>1</v>
      </c>
      <c r="I2363" s="262"/>
      <c r="J2363" s="259"/>
      <c r="K2363" s="259"/>
      <c r="L2363" s="263"/>
      <c r="M2363" s="264"/>
      <c r="N2363" s="265"/>
      <c r="O2363" s="265"/>
      <c r="P2363" s="265"/>
      <c r="Q2363" s="265"/>
      <c r="R2363" s="265"/>
      <c r="S2363" s="265"/>
      <c r="T2363" s="266"/>
      <c r="U2363" s="15"/>
      <c r="V2363" s="15"/>
      <c r="W2363" s="15"/>
      <c r="X2363" s="15"/>
      <c r="Y2363" s="15"/>
      <c r="Z2363" s="15"/>
      <c r="AA2363" s="15"/>
      <c r="AB2363" s="15"/>
      <c r="AC2363" s="15"/>
      <c r="AD2363" s="15"/>
      <c r="AE2363" s="15"/>
      <c r="AT2363" s="267" t="s">
        <v>163</v>
      </c>
      <c r="AU2363" s="267" t="s">
        <v>88</v>
      </c>
      <c r="AV2363" s="15" t="s">
        <v>86</v>
      </c>
      <c r="AW2363" s="15" t="s">
        <v>35</v>
      </c>
      <c r="AX2363" s="15" t="s">
        <v>78</v>
      </c>
      <c r="AY2363" s="267" t="s">
        <v>153</v>
      </c>
    </row>
    <row r="2364" s="15" customFormat="1">
      <c r="A2364" s="15"/>
      <c r="B2364" s="258"/>
      <c r="C2364" s="259"/>
      <c r="D2364" s="234" t="s">
        <v>163</v>
      </c>
      <c r="E2364" s="260" t="s">
        <v>1</v>
      </c>
      <c r="F2364" s="261" t="s">
        <v>3059</v>
      </c>
      <c r="G2364" s="259"/>
      <c r="H2364" s="260" t="s">
        <v>1</v>
      </c>
      <c r="I2364" s="262"/>
      <c r="J2364" s="259"/>
      <c r="K2364" s="259"/>
      <c r="L2364" s="263"/>
      <c r="M2364" s="264"/>
      <c r="N2364" s="265"/>
      <c r="O2364" s="265"/>
      <c r="P2364" s="265"/>
      <c r="Q2364" s="265"/>
      <c r="R2364" s="265"/>
      <c r="S2364" s="265"/>
      <c r="T2364" s="266"/>
      <c r="U2364" s="15"/>
      <c r="V2364" s="15"/>
      <c r="W2364" s="15"/>
      <c r="X2364" s="15"/>
      <c r="Y2364" s="15"/>
      <c r="Z2364" s="15"/>
      <c r="AA2364" s="15"/>
      <c r="AB2364" s="15"/>
      <c r="AC2364" s="15"/>
      <c r="AD2364" s="15"/>
      <c r="AE2364" s="15"/>
      <c r="AT2364" s="267" t="s">
        <v>163</v>
      </c>
      <c r="AU2364" s="267" t="s">
        <v>88</v>
      </c>
      <c r="AV2364" s="15" t="s">
        <v>86</v>
      </c>
      <c r="AW2364" s="15" t="s">
        <v>35</v>
      </c>
      <c r="AX2364" s="15" t="s">
        <v>78</v>
      </c>
      <c r="AY2364" s="267" t="s">
        <v>153</v>
      </c>
    </row>
    <row r="2365" s="13" customFormat="1">
      <c r="A2365" s="13"/>
      <c r="B2365" s="232"/>
      <c r="C2365" s="233"/>
      <c r="D2365" s="234" t="s">
        <v>163</v>
      </c>
      <c r="E2365" s="235" t="s">
        <v>1</v>
      </c>
      <c r="F2365" s="236" t="s">
        <v>3060</v>
      </c>
      <c r="G2365" s="233"/>
      <c r="H2365" s="237">
        <v>275.33632499999999</v>
      </c>
      <c r="I2365" s="238"/>
      <c r="J2365" s="233"/>
      <c r="K2365" s="233"/>
      <c r="L2365" s="239"/>
      <c r="M2365" s="240"/>
      <c r="N2365" s="241"/>
      <c r="O2365" s="241"/>
      <c r="P2365" s="241"/>
      <c r="Q2365" s="241"/>
      <c r="R2365" s="241"/>
      <c r="S2365" s="241"/>
      <c r="T2365" s="242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3" t="s">
        <v>163</v>
      </c>
      <c r="AU2365" s="243" t="s">
        <v>88</v>
      </c>
      <c r="AV2365" s="13" t="s">
        <v>88</v>
      </c>
      <c r="AW2365" s="13" t="s">
        <v>35</v>
      </c>
      <c r="AX2365" s="13" t="s">
        <v>86</v>
      </c>
      <c r="AY2365" s="243" t="s">
        <v>153</v>
      </c>
    </row>
    <row r="2366" s="2" customFormat="1" ht="24.15" customHeight="1">
      <c r="A2366" s="39"/>
      <c r="B2366" s="40"/>
      <c r="C2366" s="219" t="s">
        <v>3061</v>
      </c>
      <c r="D2366" s="219" t="s">
        <v>156</v>
      </c>
      <c r="E2366" s="220" t="s">
        <v>3062</v>
      </c>
      <c r="F2366" s="221" t="s">
        <v>3063</v>
      </c>
      <c r="G2366" s="222" t="s">
        <v>170</v>
      </c>
      <c r="H2366" s="223">
        <v>55.052</v>
      </c>
      <c r="I2366" s="224"/>
      <c r="J2366" s="225">
        <f>ROUND(I2366*H2366,2)</f>
        <v>0</v>
      </c>
      <c r="K2366" s="221" t="s">
        <v>160</v>
      </c>
      <c r="L2366" s="45"/>
      <c r="M2366" s="226" t="s">
        <v>1</v>
      </c>
      <c r="N2366" s="227" t="s">
        <v>43</v>
      </c>
      <c r="O2366" s="92"/>
      <c r="P2366" s="228">
        <f>O2366*H2366</f>
        <v>0</v>
      </c>
      <c r="Q2366" s="228">
        <v>0</v>
      </c>
      <c r="R2366" s="228">
        <f>Q2366*H2366</f>
        <v>0</v>
      </c>
      <c r="S2366" s="228">
        <v>0</v>
      </c>
      <c r="T2366" s="229">
        <f>S2366*H2366</f>
        <v>0</v>
      </c>
      <c r="U2366" s="39"/>
      <c r="V2366" s="39"/>
      <c r="W2366" s="39"/>
      <c r="X2366" s="39"/>
      <c r="Y2366" s="39"/>
      <c r="Z2366" s="39"/>
      <c r="AA2366" s="39"/>
      <c r="AB2366" s="39"/>
      <c r="AC2366" s="39"/>
      <c r="AD2366" s="39"/>
      <c r="AE2366" s="39"/>
      <c r="AR2366" s="230" t="s">
        <v>240</v>
      </c>
      <c r="AT2366" s="230" t="s">
        <v>156</v>
      </c>
      <c r="AU2366" s="230" t="s">
        <v>88</v>
      </c>
      <c r="AY2366" s="18" t="s">
        <v>153</v>
      </c>
      <c r="BE2366" s="231">
        <f>IF(N2366="základní",J2366,0)</f>
        <v>0</v>
      </c>
      <c r="BF2366" s="231">
        <f>IF(N2366="snížená",J2366,0)</f>
        <v>0</v>
      </c>
      <c r="BG2366" s="231">
        <f>IF(N2366="zákl. přenesená",J2366,0)</f>
        <v>0</v>
      </c>
      <c r="BH2366" s="231">
        <f>IF(N2366="sníž. přenesená",J2366,0)</f>
        <v>0</v>
      </c>
      <c r="BI2366" s="231">
        <f>IF(N2366="nulová",J2366,0)</f>
        <v>0</v>
      </c>
      <c r="BJ2366" s="18" t="s">
        <v>86</v>
      </c>
      <c r="BK2366" s="231">
        <f>ROUND(I2366*H2366,2)</f>
        <v>0</v>
      </c>
      <c r="BL2366" s="18" t="s">
        <v>240</v>
      </c>
      <c r="BM2366" s="230" t="s">
        <v>3064</v>
      </c>
    </row>
    <row r="2367" s="13" customFormat="1">
      <c r="A2367" s="13"/>
      <c r="B2367" s="232"/>
      <c r="C2367" s="233"/>
      <c r="D2367" s="234" t="s">
        <v>163</v>
      </c>
      <c r="E2367" s="235" t="s">
        <v>1</v>
      </c>
      <c r="F2367" s="236" t="s">
        <v>3030</v>
      </c>
      <c r="G2367" s="233"/>
      <c r="H2367" s="237">
        <v>7.8239999999999998</v>
      </c>
      <c r="I2367" s="238"/>
      <c r="J2367" s="233"/>
      <c r="K2367" s="233"/>
      <c r="L2367" s="239"/>
      <c r="M2367" s="240"/>
      <c r="N2367" s="241"/>
      <c r="O2367" s="241"/>
      <c r="P2367" s="241"/>
      <c r="Q2367" s="241"/>
      <c r="R2367" s="241"/>
      <c r="S2367" s="241"/>
      <c r="T2367" s="242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43" t="s">
        <v>163</v>
      </c>
      <c r="AU2367" s="243" t="s">
        <v>88</v>
      </c>
      <c r="AV2367" s="13" t="s">
        <v>88</v>
      </c>
      <c r="AW2367" s="13" t="s">
        <v>35</v>
      </c>
      <c r="AX2367" s="13" t="s">
        <v>78</v>
      </c>
      <c r="AY2367" s="243" t="s">
        <v>153</v>
      </c>
    </row>
    <row r="2368" s="13" customFormat="1">
      <c r="A2368" s="13"/>
      <c r="B2368" s="232"/>
      <c r="C2368" s="233"/>
      <c r="D2368" s="234" t="s">
        <v>163</v>
      </c>
      <c r="E2368" s="235" t="s">
        <v>1</v>
      </c>
      <c r="F2368" s="236" t="s">
        <v>3031</v>
      </c>
      <c r="G2368" s="233"/>
      <c r="H2368" s="237">
        <v>8.7119999999999997</v>
      </c>
      <c r="I2368" s="238"/>
      <c r="J2368" s="233"/>
      <c r="K2368" s="233"/>
      <c r="L2368" s="239"/>
      <c r="M2368" s="240"/>
      <c r="N2368" s="241"/>
      <c r="O2368" s="241"/>
      <c r="P2368" s="241"/>
      <c r="Q2368" s="241"/>
      <c r="R2368" s="241"/>
      <c r="S2368" s="241"/>
      <c r="T2368" s="242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43" t="s">
        <v>163</v>
      </c>
      <c r="AU2368" s="243" t="s">
        <v>88</v>
      </c>
      <c r="AV2368" s="13" t="s">
        <v>88</v>
      </c>
      <c r="AW2368" s="13" t="s">
        <v>35</v>
      </c>
      <c r="AX2368" s="13" t="s">
        <v>78</v>
      </c>
      <c r="AY2368" s="243" t="s">
        <v>153</v>
      </c>
    </row>
    <row r="2369" s="13" customFormat="1">
      <c r="A2369" s="13"/>
      <c r="B2369" s="232"/>
      <c r="C2369" s="233"/>
      <c r="D2369" s="234" t="s">
        <v>163</v>
      </c>
      <c r="E2369" s="235" t="s">
        <v>1</v>
      </c>
      <c r="F2369" s="236" t="s">
        <v>3032</v>
      </c>
      <c r="G2369" s="233"/>
      <c r="H2369" s="237">
        <v>6.6959999999999997</v>
      </c>
      <c r="I2369" s="238"/>
      <c r="J2369" s="233"/>
      <c r="K2369" s="233"/>
      <c r="L2369" s="239"/>
      <c r="M2369" s="240"/>
      <c r="N2369" s="241"/>
      <c r="O2369" s="241"/>
      <c r="P2369" s="241"/>
      <c r="Q2369" s="241"/>
      <c r="R2369" s="241"/>
      <c r="S2369" s="241"/>
      <c r="T2369" s="242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43" t="s">
        <v>163</v>
      </c>
      <c r="AU2369" s="243" t="s">
        <v>88</v>
      </c>
      <c r="AV2369" s="13" t="s">
        <v>88</v>
      </c>
      <c r="AW2369" s="13" t="s">
        <v>35</v>
      </c>
      <c r="AX2369" s="13" t="s">
        <v>78</v>
      </c>
      <c r="AY2369" s="243" t="s">
        <v>153</v>
      </c>
    </row>
    <row r="2370" s="13" customFormat="1">
      <c r="A2370" s="13"/>
      <c r="B2370" s="232"/>
      <c r="C2370" s="233"/>
      <c r="D2370" s="234" t="s">
        <v>163</v>
      </c>
      <c r="E2370" s="235" t="s">
        <v>1</v>
      </c>
      <c r="F2370" s="236" t="s">
        <v>3033</v>
      </c>
      <c r="G2370" s="233"/>
      <c r="H2370" s="237">
        <v>2.4300000000000002</v>
      </c>
      <c r="I2370" s="238"/>
      <c r="J2370" s="233"/>
      <c r="K2370" s="233"/>
      <c r="L2370" s="239"/>
      <c r="M2370" s="240"/>
      <c r="N2370" s="241"/>
      <c r="O2370" s="241"/>
      <c r="P2370" s="241"/>
      <c r="Q2370" s="241"/>
      <c r="R2370" s="241"/>
      <c r="S2370" s="241"/>
      <c r="T2370" s="242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3" t="s">
        <v>163</v>
      </c>
      <c r="AU2370" s="243" t="s">
        <v>88</v>
      </c>
      <c r="AV2370" s="13" t="s">
        <v>88</v>
      </c>
      <c r="AW2370" s="13" t="s">
        <v>35</v>
      </c>
      <c r="AX2370" s="13" t="s">
        <v>78</v>
      </c>
      <c r="AY2370" s="243" t="s">
        <v>153</v>
      </c>
    </row>
    <row r="2371" s="13" customFormat="1">
      <c r="A2371" s="13"/>
      <c r="B2371" s="232"/>
      <c r="C2371" s="233"/>
      <c r="D2371" s="234" t="s">
        <v>163</v>
      </c>
      <c r="E2371" s="235" t="s">
        <v>1</v>
      </c>
      <c r="F2371" s="236" t="s">
        <v>3036</v>
      </c>
      <c r="G2371" s="233"/>
      <c r="H2371" s="237">
        <v>22.021999999999998</v>
      </c>
      <c r="I2371" s="238"/>
      <c r="J2371" s="233"/>
      <c r="K2371" s="233"/>
      <c r="L2371" s="239"/>
      <c r="M2371" s="240"/>
      <c r="N2371" s="241"/>
      <c r="O2371" s="241"/>
      <c r="P2371" s="241"/>
      <c r="Q2371" s="241"/>
      <c r="R2371" s="241"/>
      <c r="S2371" s="241"/>
      <c r="T2371" s="242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43" t="s">
        <v>163</v>
      </c>
      <c r="AU2371" s="243" t="s">
        <v>88</v>
      </c>
      <c r="AV2371" s="13" t="s">
        <v>88</v>
      </c>
      <c r="AW2371" s="13" t="s">
        <v>35</v>
      </c>
      <c r="AX2371" s="13" t="s">
        <v>78</v>
      </c>
      <c r="AY2371" s="243" t="s">
        <v>153</v>
      </c>
    </row>
    <row r="2372" s="13" customFormat="1">
      <c r="A2372" s="13"/>
      <c r="B2372" s="232"/>
      <c r="C2372" s="233"/>
      <c r="D2372" s="234" t="s">
        <v>163</v>
      </c>
      <c r="E2372" s="235" t="s">
        <v>1</v>
      </c>
      <c r="F2372" s="236" t="s">
        <v>3037</v>
      </c>
      <c r="G2372" s="233"/>
      <c r="H2372" s="237">
        <v>7.3680000000000003</v>
      </c>
      <c r="I2372" s="238"/>
      <c r="J2372" s="233"/>
      <c r="K2372" s="233"/>
      <c r="L2372" s="239"/>
      <c r="M2372" s="240"/>
      <c r="N2372" s="241"/>
      <c r="O2372" s="241"/>
      <c r="P2372" s="241"/>
      <c r="Q2372" s="241"/>
      <c r="R2372" s="241"/>
      <c r="S2372" s="241"/>
      <c r="T2372" s="242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43" t="s">
        <v>163</v>
      </c>
      <c r="AU2372" s="243" t="s">
        <v>88</v>
      </c>
      <c r="AV2372" s="13" t="s">
        <v>88</v>
      </c>
      <c r="AW2372" s="13" t="s">
        <v>35</v>
      </c>
      <c r="AX2372" s="13" t="s">
        <v>78</v>
      </c>
      <c r="AY2372" s="243" t="s">
        <v>153</v>
      </c>
    </row>
    <row r="2373" s="14" customFormat="1">
      <c r="A2373" s="14"/>
      <c r="B2373" s="244"/>
      <c r="C2373" s="245"/>
      <c r="D2373" s="234" t="s">
        <v>163</v>
      </c>
      <c r="E2373" s="246" t="s">
        <v>1</v>
      </c>
      <c r="F2373" s="247" t="s">
        <v>167</v>
      </c>
      <c r="G2373" s="245"/>
      <c r="H2373" s="248">
        <v>55.052</v>
      </c>
      <c r="I2373" s="249"/>
      <c r="J2373" s="245"/>
      <c r="K2373" s="245"/>
      <c r="L2373" s="250"/>
      <c r="M2373" s="251"/>
      <c r="N2373" s="252"/>
      <c r="O2373" s="252"/>
      <c r="P2373" s="252"/>
      <c r="Q2373" s="252"/>
      <c r="R2373" s="252"/>
      <c r="S2373" s="252"/>
      <c r="T2373" s="253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4" t="s">
        <v>163</v>
      </c>
      <c r="AU2373" s="254" t="s">
        <v>88</v>
      </c>
      <c r="AV2373" s="14" t="s">
        <v>161</v>
      </c>
      <c r="AW2373" s="14" t="s">
        <v>35</v>
      </c>
      <c r="AX2373" s="14" t="s">
        <v>86</v>
      </c>
      <c r="AY2373" s="254" t="s">
        <v>153</v>
      </c>
    </row>
    <row r="2374" s="2" customFormat="1" ht="24.15" customHeight="1">
      <c r="A2374" s="39"/>
      <c r="B2374" s="40"/>
      <c r="C2374" s="219" t="s">
        <v>3065</v>
      </c>
      <c r="D2374" s="219" t="s">
        <v>156</v>
      </c>
      <c r="E2374" s="220" t="s">
        <v>3066</v>
      </c>
      <c r="F2374" s="221" t="s">
        <v>3067</v>
      </c>
      <c r="G2374" s="222" t="s">
        <v>196</v>
      </c>
      <c r="H2374" s="223">
        <v>76.625</v>
      </c>
      <c r="I2374" s="224"/>
      <c r="J2374" s="225">
        <f>ROUND(I2374*H2374,2)</f>
        <v>0</v>
      </c>
      <c r="K2374" s="221" t="s">
        <v>160</v>
      </c>
      <c r="L2374" s="45"/>
      <c r="M2374" s="226" t="s">
        <v>1</v>
      </c>
      <c r="N2374" s="227" t="s">
        <v>43</v>
      </c>
      <c r="O2374" s="92"/>
      <c r="P2374" s="228">
        <f>O2374*H2374</f>
        <v>0</v>
      </c>
      <c r="Q2374" s="228">
        <v>0.00020000000000000001</v>
      </c>
      <c r="R2374" s="228">
        <f>Q2374*H2374</f>
        <v>0.015325</v>
      </c>
      <c r="S2374" s="228">
        <v>0</v>
      </c>
      <c r="T2374" s="229">
        <f>S2374*H2374</f>
        <v>0</v>
      </c>
      <c r="U2374" s="39"/>
      <c r="V2374" s="39"/>
      <c r="W2374" s="39"/>
      <c r="X2374" s="39"/>
      <c r="Y2374" s="39"/>
      <c r="Z2374" s="39"/>
      <c r="AA2374" s="39"/>
      <c r="AB2374" s="39"/>
      <c r="AC2374" s="39"/>
      <c r="AD2374" s="39"/>
      <c r="AE2374" s="39"/>
      <c r="AR2374" s="230" t="s">
        <v>240</v>
      </c>
      <c r="AT2374" s="230" t="s">
        <v>156</v>
      </c>
      <c r="AU2374" s="230" t="s">
        <v>88</v>
      </c>
      <c r="AY2374" s="18" t="s">
        <v>153</v>
      </c>
      <c r="BE2374" s="231">
        <f>IF(N2374="základní",J2374,0)</f>
        <v>0</v>
      </c>
      <c r="BF2374" s="231">
        <f>IF(N2374="snížená",J2374,0)</f>
        <v>0</v>
      </c>
      <c r="BG2374" s="231">
        <f>IF(N2374="zákl. přenesená",J2374,0)</f>
        <v>0</v>
      </c>
      <c r="BH2374" s="231">
        <f>IF(N2374="sníž. přenesená",J2374,0)</f>
        <v>0</v>
      </c>
      <c r="BI2374" s="231">
        <f>IF(N2374="nulová",J2374,0)</f>
        <v>0</v>
      </c>
      <c r="BJ2374" s="18" t="s">
        <v>86</v>
      </c>
      <c r="BK2374" s="231">
        <f>ROUND(I2374*H2374,2)</f>
        <v>0</v>
      </c>
      <c r="BL2374" s="18" t="s">
        <v>240</v>
      </c>
      <c r="BM2374" s="230" t="s">
        <v>3068</v>
      </c>
    </row>
    <row r="2375" s="13" customFormat="1">
      <c r="A2375" s="13"/>
      <c r="B2375" s="232"/>
      <c r="C2375" s="233"/>
      <c r="D2375" s="234" t="s">
        <v>163</v>
      </c>
      <c r="E2375" s="235" t="s">
        <v>1</v>
      </c>
      <c r="F2375" s="236" t="s">
        <v>3069</v>
      </c>
      <c r="G2375" s="233"/>
      <c r="H2375" s="237">
        <v>50.799999999999997</v>
      </c>
      <c r="I2375" s="238"/>
      <c r="J2375" s="233"/>
      <c r="K2375" s="233"/>
      <c r="L2375" s="239"/>
      <c r="M2375" s="240"/>
      <c r="N2375" s="241"/>
      <c r="O2375" s="241"/>
      <c r="P2375" s="241"/>
      <c r="Q2375" s="241"/>
      <c r="R2375" s="241"/>
      <c r="S2375" s="241"/>
      <c r="T2375" s="242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43" t="s">
        <v>163</v>
      </c>
      <c r="AU2375" s="243" t="s">
        <v>88</v>
      </c>
      <c r="AV2375" s="13" t="s">
        <v>88</v>
      </c>
      <c r="AW2375" s="13" t="s">
        <v>35</v>
      </c>
      <c r="AX2375" s="13" t="s">
        <v>78</v>
      </c>
      <c r="AY2375" s="243" t="s">
        <v>153</v>
      </c>
    </row>
    <row r="2376" s="13" customFormat="1">
      <c r="A2376" s="13"/>
      <c r="B2376" s="232"/>
      <c r="C2376" s="233"/>
      <c r="D2376" s="234" t="s">
        <v>163</v>
      </c>
      <c r="E2376" s="235" t="s">
        <v>1</v>
      </c>
      <c r="F2376" s="236" t="s">
        <v>3070</v>
      </c>
      <c r="G2376" s="233"/>
      <c r="H2376" s="237">
        <v>25.824999999999999</v>
      </c>
      <c r="I2376" s="238"/>
      <c r="J2376" s="233"/>
      <c r="K2376" s="233"/>
      <c r="L2376" s="239"/>
      <c r="M2376" s="240"/>
      <c r="N2376" s="241"/>
      <c r="O2376" s="241"/>
      <c r="P2376" s="241"/>
      <c r="Q2376" s="241"/>
      <c r="R2376" s="241"/>
      <c r="S2376" s="241"/>
      <c r="T2376" s="242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3" t="s">
        <v>163</v>
      </c>
      <c r="AU2376" s="243" t="s">
        <v>88</v>
      </c>
      <c r="AV2376" s="13" t="s">
        <v>88</v>
      </c>
      <c r="AW2376" s="13" t="s">
        <v>35</v>
      </c>
      <c r="AX2376" s="13" t="s">
        <v>78</v>
      </c>
      <c r="AY2376" s="243" t="s">
        <v>153</v>
      </c>
    </row>
    <row r="2377" s="14" customFormat="1">
      <c r="A2377" s="14"/>
      <c r="B2377" s="244"/>
      <c r="C2377" s="245"/>
      <c r="D2377" s="234" t="s">
        <v>163</v>
      </c>
      <c r="E2377" s="246" t="s">
        <v>1</v>
      </c>
      <c r="F2377" s="247" t="s">
        <v>167</v>
      </c>
      <c r="G2377" s="245"/>
      <c r="H2377" s="248">
        <v>76.625</v>
      </c>
      <c r="I2377" s="249"/>
      <c r="J2377" s="245"/>
      <c r="K2377" s="245"/>
      <c r="L2377" s="250"/>
      <c r="M2377" s="251"/>
      <c r="N2377" s="252"/>
      <c r="O2377" s="252"/>
      <c r="P2377" s="252"/>
      <c r="Q2377" s="252"/>
      <c r="R2377" s="252"/>
      <c r="S2377" s="252"/>
      <c r="T2377" s="253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4" t="s">
        <v>163</v>
      </c>
      <c r="AU2377" s="254" t="s">
        <v>88</v>
      </c>
      <c r="AV2377" s="14" t="s">
        <v>161</v>
      </c>
      <c r="AW2377" s="14" t="s">
        <v>35</v>
      </c>
      <c r="AX2377" s="14" t="s">
        <v>86</v>
      </c>
      <c r="AY2377" s="254" t="s">
        <v>153</v>
      </c>
    </row>
    <row r="2378" s="2" customFormat="1" ht="24.15" customHeight="1">
      <c r="A2378" s="39"/>
      <c r="B2378" s="40"/>
      <c r="C2378" s="219" t="s">
        <v>3071</v>
      </c>
      <c r="D2378" s="219" t="s">
        <v>156</v>
      </c>
      <c r="E2378" s="220" t="s">
        <v>3072</v>
      </c>
      <c r="F2378" s="221" t="s">
        <v>3073</v>
      </c>
      <c r="G2378" s="222" t="s">
        <v>196</v>
      </c>
      <c r="H2378" s="223">
        <v>34.284999999999997</v>
      </c>
      <c r="I2378" s="224"/>
      <c r="J2378" s="225">
        <f>ROUND(I2378*H2378,2)</f>
        <v>0</v>
      </c>
      <c r="K2378" s="221" t="s">
        <v>160</v>
      </c>
      <c r="L2378" s="45"/>
      <c r="M2378" s="226" t="s">
        <v>1</v>
      </c>
      <c r="N2378" s="227" t="s">
        <v>43</v>
      </c>
      <c r="O2378" s="92"/>
      <c r="P2378" s="228">
        <f>O2378*H2378</f>
        <v>0</v>
      </c>
      <c r="Q2378" s="228">
        <v>0.00018000000000000001</v>
      </c>
      <c r="R2378" s="228">
        <f>Q2378*H2378</f>
        <v>0.0061712999999999994</v>
      </c>
      <c r="S2378" s="228">
        <v>0</v>
      </c>
      <c r="T2378" s="229">
        <f>S2378*H2378</f>
        <v>0</v>
      </c>
      <c r="U2378" s="39"/>
      <c r="V2378" s="39"/>
      <c r="W2378" s="39"/>
      <c r="X2378" s="39"/>
      <c r="Y2378" s="39"/>
      <c r="Z2378" s="39"/>
      <c r="AA2378" s="39"/>
      <c r="AB2378" s="39"/>
      <c r="AC2378" s="39"/>
      <c r="AD2378" s="39"/>
      <c r="AE2378" s="39"/>
      <c r="AR2378" s="230" t="s">
        <v>240</v>
      </c>
      <c r="AT2378" s="230" t="s">
        <v>156</v>
      </c>
      <c r="AU2378" s="230" t="s">
        <v>88</v>
      </c>
      <c r="AY2378" s="18" t="s">
        <v>153</v>
      </c>
      <c r="BE2378" s="231">
        <f>IF(N2378="základní",J2378,0)</f>
        <v>0</v>
      </c>
      <c r="BF2378" s="231">
        <f>IF(N2378="snížená",J2378,0)</f>
        <v>0</v>
      </c>
      <c r="BG2378" s="231">
        <f>IF(N2378="zákl. přenesená",J2378,0)</f>
        <v>0</v>
      </c>
      <c r="BH2378" s="231">
        <f>IF(N2378="sníž. přenesená",J2378,0)</f>
        <v>0</v>
      </c>
      <c r="BI2378" s="231">
        <f>IF(N2378="nulová",J2378,0)</f>
        <v>0</v>
      </c>
      <c r="BJ2378" s="18" t="s">
        <v>86</v>
      </c>
      <c r="BK2378" s="231">
        <f>ROUND(I2378*H2378,2)</f>
        <v>0</v>
      </c>
      <c r="BL2378" s="18" t="s">
        <v>240</v>
      </c>
      <c r="BM2378" s="230" t="s">
        <v>3074</v>
      </c>
    </row>
    <row r="2379" s="15" customFormat="1">
      <c r="A2379" s="15"/>
      <c r="B2379" s="258"/>
      <c r="C2379" s="259"/>
      <c r="D2379" s="234" t="s">
        <v>163</v>
      </c>
      <c r="E2379" s="260" t="s">
        <v>1</v>
      </c>
      <c r="F2379" s="261" t="s">
        <v>3075</v>
      </c>
      <c r="G2379" s="259"/>
      <c r="H2379" s="260" t="s">
        <v>1</v>
      </c>
      <c r="I2379" s="262"/>
      <c r="J2379" s="259"/>
      <c r="K2379" s="259"/>
      <c r="L2379" s="263"/>
      <c r="M2379" s="264"/>
      <c r="N2379" s="265"/>
      <c r="O2379" s="265"/>
      <c r="P2379" s="265"/>
      <c r="Q2379" s="265"/>
      <c r="R2379" s="265"/>
      <c r="S2379" s="265"/>
      <c r="T2379" s="266"/>
      <c r="U2379" s="15"/>
      <c r="V2379" s="15"/>
      <c r="W2379" s="15"/>
      <c r="X2379" s="15"/>
      <c r="Y2379" s="15"/>
      <c r="Z2379" s="15"/>
      <c r="AA2379" s="15"/>
      <c r="AB2379" s="15"/>
      <c r="AC2379" s="15"/>
      <c r="AD2379" s="15"/>
      <c r="AE2379" s="15"/>
      <c r="AT2379" s="267" t="s">
        <v>163</v>
      </c>
      <c r="AU2379" s="267" t="s">
        <v>88</v>
      </c>
      <c r="AV2379" s="15" t="s">
        <v>86</v>
      </c>
      <c r="AW2379" s="15" t="s">
        <v>35</v>
      </c>
      <c r="AX2379" s="15" t="s">
        <v>78</v>
      </c>
      <c r="AY2379" s="267" t="s">
        <v>153</v>
      </c>
    </row>
    <row r="2380" s="13" customFormat="1">
      <c r="A2380" s="13"/>
      <c r="B2380" s="232"/>
      <c r="C2380" s="233"/>
      <c r="D2380" s="234" t="s">
        <v>163</v>
      </c>
      <c r="E2380" s="235" t="s">
        <v>1</v>
      </c>
      <c r="F2380" s="236" t="s">
        <v>3076</v>
      </c>
      <c r="G2380" s="233"/>
      <c r="H2380" s="237">
        <v>6.5199999999999996</v>
      </c>
      <c r="I2380" s="238"/>
      <c r="J2380" s="233"/>
      <c r="K2380" s="233"/>
      <c r="L2380" s="239"/>
      <c r="M2380" s="240"/>
      <c r="N2380" s="241"/>
      <c r="O2380" s="241"/>
      <c r="P2380" s="241"/>
      <c r="Q2380" s="241"/>
      <c r="R2380" s="241"/>
      <c r="S2380" s="241"/>
      <c r="T2380" s="242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43" t="s">
        <v>163</v>
      </c>
      <c r="AU2380" s="243" t="s">
        <v>88</v>
      </c>
      <c r="AV2380" s="13" t="s">
        <v>88</v>
      </c>
      <c r="AW2380" s="13" t="s">
        <v>35</v>
      </c>
      <c r="AX2380" s="13" t="s">
        <v>78</v>
      </c>
      <c r="AY2380" s="243" t="s">
        <v>153</v>
      </c>
    </row>
    <row r="2381" s="13" customFormat="1">
      <c r="A2381" s="13"/>
      <c r="B2381" s="232"/>
      <c r="C2381" s="233"/>
      <c r="D2381" s="234" t="s">
        <v>163</v>
      </c>
      <c r="E2381" s="235" t="s">
        <v>1</v>
      </c>
      <c r="F2381" s="236" t="s">
        <v>3077</v>
      </c>
      <c r="G2381" s="233"/>
      <c r="H2381" s="237">
        <v>7.2599999999999998</v>
      </c>
      <c r="I2381" s="238"/>
      <c r="J2381" s="233"/>
      <c r="K2381" s="233"/>
      <c r="L2381" s="239"/>
      <c r="M2381" s="240"/>
      <c r="N2381" s="241"/>
      <c r="O2381" s="241"/>
      <c r="P2381" s="241"/>
      <c r="Q2381" s="241"/>
      <c r="R2381" s="241"/>
      <c r="S2381" s="241"/>
      <c r="T2381" s="242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T2381" s="243" t="s">
        <v>163</v>
      </c>
      <c r="AU2381" s="243" t="s">
        <v>88</v>
      </c>
      <c r="AV2381" s="13" t="s">
        <v>88</v>
      </c>
      <c r="AW2381" s="13" t="s">
        <v>35</v>
      </c>
      <c r="AX2381" s="13" t="s">
        <v>78</v>
      </c>
      <c r="AY2381" s="243" t="s">
        <v>153</v>
      </c>
    </row>
    <row r="2382" s="13" customFormat="1">
      <c r="A2382" s="13"/>
      <c r="B2382" s="232"/>
      <c r="C2382" s="233"/>
      <c r="D2382" s="234" t="s">
        <v>163</v>
      </c>
      <c r="E2382" s="235" t="s">
        <v>1</v>
      </c>
      <c r="F2382" s="236" t="s">
        <v>3078</v>
      </c>
      <c r="G2382" s="233"/>
      <c r="H2382" s="237">
        <v>5.5800000000000001</v>
      </c>
      <c r="I2382" s="238"/>
      <c r="J2382" s="233"/>
      <c r="K2382" s="233"/>
      <c r="L2382" s="239"/>
      <c r="M2382" s="240"/>
      <c r="N2382" s="241"/>
      <c r="O2382" s="241"/>
      <c r="P2382" s="241"/>
      <c r="Q2382" s="241"/>
      <c r="R2382" s="241"/>
      <c r="S2382" s="241"/>
      <c r="T2382" s="242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43" t="s">
        <v>163</v>
      </c>
      <c r="AU2382" s="243" t="s">
        <v>88</v>
      </c>
      <c r="AV2382" s="13" t="s">
        <v>88</v>
      </c>
      <c r="AW2382" s="13" t="s">
        <v>35</v>
      </c>
      <c r="AX2382" s="13" t="s">
        <v>78</v>
      </c>
      <c r="AY2382" s="243" t="s">
        <v>153</v>
      </c>
    </row>
    <row r="2383" s="13" customFormat="1">
      <c r="A2383" s="13"/>
      <c r="B2383" s="232"/>
      <c r="C2383" s="233"/>
      <c r="D2383" s="234" t="s">
        <v>163</v>
      </c>
      <c r="E2383" s="235" t="s">
        <v>1</v>
      </c>
      <c r="F2383" s="236" t="s">
        <v>3079</v>
      </c>
      <c r="G2383" s="233"/>
      <c r="H2383" s="237">
        <v>8.7850000000000001</v>
      </c>
      <c r="I2383" s="238"/>
      <c r="J2383" s="233"/>
      <c r="K2383" s="233"/>
      <c r="L2383" s="239"/>
      <c r="M2383" s="240"/>
      <c r="N2383" s="241"/>
      <c r="O2383" s="241"/>
      <c r="P2383" s="241"/>
      <c r="Q2383" s="241"/>
      <c r="R2383" s="241"/>
      <c r="S2383" s="241"/>
      <c r="T2383" s="242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43" t="s">
        <v>163</v>
      </c>
      <c r="AU2383" s="243" t="s">
        <v>88</v>
      </c>
      <c r="AV2383" s="13" t="s">
        <v>88</v>
      </c>
      <c r="AW2383" s="13" t="s">
        <v>35</v>
      </c>
      <c r="AX2383" s="13" t="s">
        <v>78</v>
      </c>
      <c r="AY2383" s="243" t="s">
        <v>153</v>
      </c>
    </row>
    <row r="2384" s="13" customFormat="1">
      <c r="A2384" s="13"/>
      <c r="B2384" s="232"/>
      <c r="C2384" s="233"/>
      <c r="D2384" s="234" t="s">
        <v>163</v>
      </c>
      <c r="E2384" s="235" t="s">
        <v>1</v>
      </c>
      <c r="F2384" s="236" t="s">
        <v>3080</v>
      </c>
      <c r="G2384" s="233"/>
      <c r="H2384" s="237">
        <v>6.1399999999999997</v>
      </c>
      <c r="I2384" s="238"/>
      <c r="J2384" s="233"/>
      <c r="K2384" s="233"/>
      <c r="L2384" s="239"/>
      <c r="M2384" s="240"/>
      <c r="N2384" s="241"/>
      <c r="O2384" s="241"/>
      <c r="P2384" s="241"/>
      <c r="Q2384" s="241"/>
      <c r="R2384" s="241"/>
      <c r="S2384" s="241"/>
      <c r="T2384" s="242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43" t="s">
        <v>163</v>
      </c>
      <c r="AU2384" s="243" t="s">
        <v>88</v>
      </c>
      <c r="AV2384" s="13" t="s">
        <v>88</v>
      </c>
      <c r="AW2384" s="13" t="s">
        <v>35</v>
      </c>
      <c r="AX2384" s="13" t="s">
        <v>78</v>
      </c>
      <c r="AY2384" s="243" t="s">
        <v>153</v>
      </c>
    </row>
    <row r="2385" s="14" customFormat="1">
      <c r="A2385" s="14"/>
      <c r="B2385" s="244"/>
      <c r="C2385" s="245"/>
      <c r="D2385" s="234" t="s">
        <v>163</v>
      </c>
      <c r="E2385" s="246" t="s">
        <v>1</v>
      </c>
      <c r="F2385" s="247" t="s">
        <v>167</v>
      </c>
      <c r="G2385" s="245"/>
      <c r="H2385" s="248">
        <v>34.284999999999997</v>
      </c>
      <c r="I2385" s="249"/>
      <c r="J2385" s="245"/>
      <c r="K2385" s="245"/>
      <c r="L2385" s="250"/>
      <c r="M2385" s="251"/>
      <c r="N2385" s="252"/>
      <c r="O2385" s="252"/>
      <c r="P2385" s="252"/>
      <c r="Q2385" s="252"/>
      <c r="R2385" s="252"/>
      <c r="S2385" s="252"/>
      <c r="T2385" s="253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54" t="s">
        <v>163</v>
      </c>
      <c r="AU2385" s="254" t="s">
        <v>88</v>
      </c>
      <c r="AV2385" s="14" t="s">
        <v>161</v>
      </c>
      <c r="AW2385" s="14" t="s">
        <v>35</v>
      </c>
      <c r="AX2385" s="14" t="s">
        <v>86</v>
      </c>
      <c r="AY2385" s="254" t="s">
        <v>153</v>
      </c>
    </row>
    <row r="2386" s="2" customFormat="1" ht="16.5" customHeight="1">
      <c r="A2386" s="39"/>
      <c r="B2386" s="40"/>
      <c r="C2386" s="268" t="s">
        <v>3081</v>
      </c>
      <c r="D2386" s="268" t="s">
        <v>509</v>
      </c>
      <c r="E2386" s="269" t="s">
        <v>3082</v>
      </c>
      <c r="F2386" s="270" t="s">
        <v>3083</v>
      </c>
      <c r="G2386" s="271" t="s">
        <v>196</v>
      </c>
      <c r="H2386" s="272">
        <v>116.456</v>
      </c>
      <c r="I2386" s="273"/>
      <c r="J2386" s="274">
        <f>ROUND(I2386*H2386,2)</f>
        <v>0</v>
      </c>
      <c r="K2386" s="270" t="s">
        <v>160</v>
      </c>
      <c r="L2386" s="275"/>
      <c r="M2386" s="276" t="s">
        <v>1</v>
      </c>
      <c r="N2386" s="277" t="s">
        <v>43</v>
      </c>
      <c r="O2386" s="92"/>
      <c r="P2386" s="228">
        <f>O2386*H2386</f>
        <v>0</v>
      </c>
      <c r="Q2386" s="228">
        <v>0.00012</v>
      </c>
      <c r="R2386" s="228">
        <f>Q2386*H2386</f>
        <v>0.013974720000000001</v>
      </c>
      <c r="S2386" s="228">
        <v>0</v>
      </c>
      <c r="T2386" s="229">
        <f>S2386*H2386</f>
        <v>0</v>
      </c>
      <c r="U2386" s="39"/>
      <c r="V2386" s="39"/>
      <c r="W2386" s="39"/>
      <c r="X2386" s="39"/>
      <c r="Y2386" s="39"/>
      <c r="Z2386" s="39"/>
      <c r="AA2386" s="39"/>
      <c r="AB2386" s="39"/>
      <c r="AC2386" s="39"/>
      <c r="AD2386" s="39"/>
      <c r="AE2386" s="39"/>
      <c r="AR2386" s="230" t="s">
        <v>332</v>
      </c>
      <c r="AT2386" s="230" t="s">
        <v>509</v>
      </c>
      <c r="AU2386" s="230" t="s">
        <v>88</v>
      </c>
      <c r="AY2386" s="18" t="s">
        <v>153</v>
      </c>
      <c r="BE2386" s="231">
        <f>IF(N2386="základní",J2386,0)</f>
        <v>0</v>
      </c>
      <c r="BF2386" s="231">
        <f>IF(N2386="snížená",J2386,0)</f>
        <v>0</v>
      </c>
      <c r="BG2386" s="231">
        <f>IF(N2386="zákl. přenesená",J2386,0)</f>
        <v>0</v>
      </c>
      <c r="BH2386" s="231">
        <f>IF(N2386="sníž. přenesená",J2386,0)</f>
        <v>0</v>
      </c>
      <c r="BI2386" s="231">
        <f>IF(N2386="nulová",J2386,0)</f>
        <v>0</v>
      </c>
      <c r="BJ2386" s="18" t="s">
        <v>86</v>
      </c>
      <c r="BK2386" s="231">
        <f>ROUND(I2386*H2386,2)</f>
        <v>0</v>
      </c>
      <c r="BL2386" s="18" t="s">
        <v>240</v>
      </c>
      <c r="BM2386" s="230" t="s">
        <v>3084</v>
      </c>
    </row>
    <row r="2387" s="13" customFormat="1">
      <c r="A2387" s="13"/>
      <c r="B2387" s="232"/>
      <c r="C2387" s="233"/>
      <c r="D2387" s="234" t="s">
        <v>163</v>
      </c>
      <c r="E2387" s="235" t="s">
        <v>1</v>
      </c>
      <c r="F2387" s="236" t="s">
        <v>3085</v>
      </c>
      <c r="G2387" s="233"/>
      <c r="H2387" s="237">
        <v>116.4555</v>
      </c>
      <c r="I2387" s="238"/>
      <c r="J2387" s="233"/>
      <c r="K2387" s="233"/>
      <c r="L2387" s="239"/>
      <c r="M2387" s="240"/>
      <c r="N2387" s="241"/>
      <c r="O2387" s="241"/>
      <c r="P2387" s="241"/>
      <c r="Q2387" s="241"/>
      <c r="R2387" s="241"/>
      <c r="S2387" s="241"/>
      <c r="T2387" s="242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43" t="s">
        <v>163</v>
      </c>
      <c r="AU2387" s="243" t="s">
        <v>88</v>
      </c>
      <c r="AV2387" s="13" t="s">
        <v>88</v>
      </c>
      <c r="AW2387" s="13" t="s">
        <v>35</v>
      </c>
      <c r="AX2387" s="13" t="s">
        <v>86</v>
      </c>
      <c r="AY2387" s="243" t="s">
        <v>153</v>
      </c>
    </row>
    <row r="2388" s="2" customFormat="1" ht="16.5" customHeight="1">
      <c r="A2388" s="39"/>
      <c r="B2388" s="40"/>
      <c r="C2388" s="219" t="s">
        <v>3086</v>
      </c>
      <c r="D2388" s="219" t="s">
        <v>156</v>
      </c>
      <c r="E2388" s="220" t="s">
        <v>3087</v>
      </c>
      <c r="F2388" s="221" t="s">
        <v>3088</v>
      </c>
      <c r="G2388" s="222" t="s">
        <v>196</v>
      </c>
      <c r="H2388" s="223">
        <v>153.42500000000001</v>
      </c>
      <c r="I2388" s="224"/>
      <c r="J2388" s="225">
        <f>ROUND(I2388*H2388,2)</f>
        <v>0</v>
      </c>
      <c r="K2388" s="221" t="s">
        <v>160</v>
      </c>
      <c r="L2388" s="45"/>
      <c r="M2388" s="226" t="s">
        <v>1</v>
      </c>
      <c r="N2388" s="227" t="s">
        <v>43</v>
      </c>
      <c r="O2388" s="92"/>
      <c r="P2388" s="228">
        <f>O2388*H2388</f>
        <v>0</v>
      </c>
      <c r="Q2388" s="228">
        <v>3.0000000000000001E-05</v>
      </c>
      <c r="R2388" s="228">
        <f>Q2388*H2388</f>
        <v>0.0046027500000000001</v>
      </c>
      <c r="S2388" s="228">
        <v>0</v>
      </c>
      <c r="T2388" s="229">
        <f>S2388*H2388</f>
        <v>0</v>
      </c>
      <c r="U2388" s="39"/>
      <c r="V2388" s="39"/>
      <c r="W2388" s="39"/>
      <c r="X2388" s="39"/>
      <c r="Y2388" s="39"/>
      <c r="Z2388" s="39"/>
      <c r="AA2388" s="39"/>
      <c r="AB2388" s="39"/>
      <c r="AC2388" s="39"/>
      <c r="AD2388" s="39"/>
      <c r="AE2388" s="39"/>
      <c r="AR2388" s="230" t="s">
        <v>240</v>
      </c>
      <c r="AT2388" s="230" t="s">
        <v>156</v>
      </c>
      <c r="AU2388" s="230" t="s">
        <v>88</v>
      </c>
      <c r="AY2388" s="18" t="s">
        <v>153</v>
      </c>
      <c r="BE2388" s="231">
        <f>IF(N2388="základní",J2388,0)</f>
        <v>0</v>
      </c>
      <c r="BF2388" s="231">
        <f>IF(N2388="snížená",J2388,0)</f>
        <v>0</v>
      </c>
      <c r="BG2388" s="231">
        <f>IF(N2388="zákl. přenesená",J2388,0)</f>
        <v>0</v>
      </c>
      <c r="BH2388" s="231">
        <f>IF(N2388="sníž. přenesená",J2388,0)</f>
        <v>0</v>
      </c>
      <c r="BI2388" s="231">
        <f>IF(N2388="nulová",J2388,0)</f>
        <v>0</v>
      </c>
      <c r="BJ2388" s="18" t="s">
        <v>86</v>
      </c>
      <c r="BK2388" s="231">
        <f>ROUND(I2388*H2388,2)</f>
        <v>0</v>
      </c>
      <c r="BL2388" s="18" t="s">
        <v>240</v>
      </c>
      <c r="BM2388" s="230" t="s">
        <v>3089</v>
      </c>
    </row>
    <row r="2389" s="15" customFormat="1">
      <c r="A2389" s="15"/>
      <c r="B2389" s="258"/>
      <c r="C2389" s="259"/>
      <c r="D2389" s="234" t="s">
        <v>163</v>
      </c>
      <c r="E2389" s="260" t="s">
        <v>1</v>
      </c>
      <c r="F2389" s="261" t="s">
        <v>3090</v>
      </c>
      <c r="G2389" s="259"/>
      <c r="H2389" s="260" t="s">
        <v>1</v>
      </c>
      <c r="I2389" s="262"/>
      <c r="J2389" s="259"/>
      <c r="K2389" s="259"/>
      <c r="L2389" s="263"/>
      <c r="M2389" s="264"/>
      <c r="N2389" s="265"/>
      <c r="O2389" s="265"/>
      <c r="P2389" s="265"/>
      <c r="Q2389" s="265"/>
      <c r="R2389" s="265"/>
      <c r="S2389" s="265"/>
      <c r="T2389" s="266"/>
      <c r="U2389" s="15"/>
      <c r="V2389" s="15"/>
      <c r="W2389" s="15"/>
      <c r="X2389" s="15"/>
      <c r="Y2389" s="15"/>
      <c r="Z2389" s="15"/>
      <c r="AA2389" s="15"/>
      <c r="AB2389" s="15"/>
      <c r="AC2389" s="15"/>
      <c r="AD2389" s="15"/>
      <c r="AE2389" s="15"/>
      <c r="AT2389" s="267" t="s">
        <v>163</v>
      </c>
      <c r="AU2389" s="267" t="s">
        <v>88</v>
      </c>
      <c r="AV2389" s="15" t="s">
        <v>86</v>
      </c>
      <c r="AW2389" s="15" t="s">
        <v>35</v>
      </c>
      <c r="AX2389" s="15" t="s">
        <v>78</v>
      </c>
      <c r="AY2389" s="267" t="s">
        <v>153</v>
      </c>
    </row>
    <row r="2390" s="13" customFormat="1">
      <c r="A2390" s="13"/>
      <c r="B2390" s="232"/>
      <c r="C2390" s="233"/>
      <c r="D2390" s="234" t="s">
        <v>163</v>
      </c>
      <c r="E2390" s="235" t="s">
        <v>1</v>
      </c>
      <c r="F2390" s="236" t="s">
        <v>3091</v>
      </c>
      <c r="G2390" s="233"/>
      <c r="H2390" s="237">
        <v>10.800000000000001</v>
      </c>
      <c r="I2390" s="238"/>
      <c r="J2390" s="233"/>
      <c r="K2390" s="233"/>
      <c r="L2390" s="239"/>
      <c r="M2390" s="240"/>
      <c r="N2390" s="241"/>
      <c r="O2390" s="241"/>
      <c r="P2390" s="241"/>
      <c r="Q2390" s="241"/>
      <c r="R2390" s="241"/>
      <c r="S2390" s="241"/>
      <c r="T2390" s="242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43" t="s">
        <v>163</v>
      </c>
      <c r="AU2390" s="243" t="s">
        <v>88</v>
      </c>
      <c r="AV2390" s="13" t="s">
        <v>88</v>
      </c>
      <c r="AW2390" s="13" t="s">
        <v>35</v>
      </c>
      <c r="AX2390" s="13" t="s">
        <v>78</v>
      </c>
      <c r="AY2390" s="243" t="s">
        <v>153</v>
      </c>
    </row>
    <row r="2391" s="13" customFormat="1">
      <c r="A2391" s="13"/>
      <c r="B2391" s="232"/>
      <c r="C2391" s="233"/>
      <c r="D2391" s="234" t="s">
        <v>163</v>
      </c>
      <c r="E2391" s="235" t="s">
        <v>1</v>
      </c>
      <c r="F2391" s="236" t="s">
        <v>3092</v>
      </c>
      <c r="G2391" s="233"/>
      <c r="H2391" s="237">
        <v>42.295000000000002</v>
      </c>
      <c r="I2391" s="238"/>
      <c r="J2391" s="233"/>
      <c r="K2391" s="233"/>
      <c r="L2391" s="239"/>
      <c r="M2391" s="240"/>
      <c r="N2391" s="241"/>
      <c r="O2391" s="241"/>
      <c r="P2391" s="241"/>
      <c r="Q2391" s="241"/>
      <c r="R2391" s="241"/>
      <c r="S2391" s="241"/>
      <c r="T2391" s="242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43" t="s">
        <v>163</v>
      </c>
      <c r="AU2391" s="243" t="s">
        <v>88</v>
      </c>
      <c r="AV2391" s="13" t="s">
        <v>88</v>
      </c>
      <c r="AW2391" s="13" t="s">
        <v>35</v>
      </c>
      <c r="AX2391" s="13" t="s">
        <v>78</v>
      </c>
      <c r="AY2391" s="243" t="s">
        <v>153</v>
      </c>
    </row>
    <row r="2392" s="13" customFormat="1">
      <c r="A2392" s="13"/>
      <c r="B2392" s="232"/>
      <c r="C2392" s="233"/>
      <c r="D2392" s="234" t="s">
        <v>163</v>
      </c>
      <c r="E2392" s="235" t="s">
        <v>1</v>
      </c>
      <c r="F2392" s="236" t="s">
        <v>3093</v>
      </c>
      <c r="G2392" s="233"/>
      <c r="H2392" s="237">
        <v>10</v>
      </c>
      <c r="I2392" s="238"/>
      <c r="J2392" s="233"/>
      <c r="K2392" s="233"/>
      <c r="L2392" s="239"/>
      <c r="M2392" s="240"/>
      <c r="N2392" s="241"/>
      <c r="O2392" s="241"/>
      <c r="P2392" s="241"/>
      <c r="Q2392" s="241"/>
      <c r="R2392" s="241"/>
      <c r="S2392" s="241"/>
      <c r="T2392" s="242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43" t="s">
        <v>163</v>
      </c>
      <c r="AU2392" s="243" t="s">
        <v>88</v>
      </c>
      <c r="AV2392" s="13" t="s">
        <v>88</v>
      </c>
      <c r="AW2392" s="13" t="s">
        <v>35</v>
      </c>
      <c r="AX2392" s="13" t="s">
        <v>78</v>
      </c>
      <c r="AY2392" s="243" t="s">
        <v>153</v>
      </c>
    </row>
    <row r="2393" s="13" customFormat="1">
      <c r="A2393" s="13"/>
      <c r="B2393" s="232"/>
      <c r="C2393" s="233"/>
      <c r="D2393" s="234" t="s">
        <v>163</v>
      </c>
      <c r="E2393" s="235" t="s">
        <v>1</v>
      </c>
      <c r="F2393" s="236" t="s">
        <v>3094</v>
      </c>
      <c r="G2393" s="233"/>
      <c r="H2393" s="237">
        <v>6</v>
      </c>
      <c r="I2393" s="238"/>
      <c r="J2393" s="233"/>
      <c r="K2393" s="233"/>
      <c r="L2393" s="239"/>
      <c r="M2393" s="240"/>
      <c r="N2393" s="241"/>
      <c r="O2393" s="241"/>
      <c r="P2393" s="241"/>
      <c r="Q2393" s="241"/>
      <c r="R2393" s="241"/>
      <c r="S2393" s="241"/>
      <c r="T2393" s="242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43" t="s">
        <v>163</v>
      </c>
      <c r="AU2393" s="243" t="s">
        <v>88</v>
      </c>
      <c r="AV2393" s="13" t="s">
        <v>88</v>
      </c>
      <c r="AW2393" s="13" t="s">
        <v>35</v>
      </c>
      <c r="AX2393" s="13" t="s">
        <v>78</v>
      </c>
      <c r="AY2393" s="243" t="s">
        <v>153</v>
      </c>
    </row>
    <row r="2394" s="13" customFormat="1">
      <c r="A2394" s="13"/>
      <c r="B2394" s="232"/>
      <c r="C2394" s="233"/>
      <c r="D2394" s="234" t="s">
        <v>163</v>
      </c>
      <c r="E2394" s="235" t="s">
        <v>1</v>
      </c>
      <c r="F2394" s="236" t="s">
        <v>3095</v>
      </c>
      <c r="G2394" s="233"/>
      <c r="H2394" s="237">
        <v>4.7999999999999998</v>
      </c>
      <c r="I2394" s="238"/>
      <c r="J2394" s="233"/>
      <c r="K2394" s="233"/>
      <c r="L2394" s="239"/>
      <c r="M2394" s="240"/>
      <c r="N2394" s="241"/>
      <c r="O2394" s="241"/>
      <c r="P2394" s="241"/>
      <c r="Q2394" s="241"/>
      <c r="R2394" s="241"/>
      <c r="S2394" s="241"/>
      <c r="T2394" s="242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3" t="s">
        <v>163</v>
      </c>
      <c r="AU2394" s="243" t="s">
        <v>88</v>
      </c>
      <c r="AV2394" s="13" t="s">
        <v>88</v>
      </c>
      <c r="AW2394" s="13" t="s">
        <v>35</v>
      </c>
      <c r="AX2394" s="13" t="s">
        <v>78</v>
      </c>
      <c r="AY2394" s="243" t="s">
        <v>153</v>
      </c>
    </row>
    <row r="2395" s="13" customFormat="1">
      <c r="A2395" s="13"/>
      <c r="B2395" s="232"/>
      <c r="C2395" s="233"/>
      <c r="D2395" s="234" t="s">
        <v>163</v>
      </c>
      <c r="E2395" s="235" t="s">
        <v>1</v>
      </c>
      <c r="F2395" s="236" t="s">
        <v>3096</v>
      </c>
      <c r="G2395" s="233"/>
      <c r="H2395" s="237">
        <v>4.7999999999999998</v>
      </c>
      <c r="I2395" s="238"/>
      <c r="J2395" s="233"/>
      <c r="K2395" s="233"/>
      <c r="L2395" s="239"/>
      <c r="M2395" s="240"/>
      <c r="N2395" s="241"/>
      <c r="O2395" s="241"/>
      <c r="P2395" s="241"/>
      <c r="Q2395" s="241"/>
      <c r="R2395" s="241"/>
      <c r="S2395" s="241"/>
      <c r="T2395" s="242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43" t="s">
        <v>163</v>
      </c>
      <c r="AU2395" s="243" t="s">
        <v>88</v>
      </c>
      <c r="AV2395" s="13" t="s">
        <v>88</v>
      </c>
      <c r="AW2395" s="13" t="s">
        <v>35</v>
      </c>
      <c r="AX2395" s="13" t="s">
        <v>78</v>
      </c>
      <c r="AY2395" s="243" t="s">
        <v>153</v>
      </c>
    </row>
    <row r="2396" s="13" customFormat="1">
      <c r="A2396" s="13"/>
      <c r="B2396" s="232"/>
      <c r="C2396" s="233"/>
      <c r="D2396" s="234" t="s">
        <v>163</v>
      </c>
      <c r="E2396" s="235" t="s">
        <v>1</v>
      </c>
      <c r="F2396" s="236" t="s">
        <v>3097</v>
      </c>
      <c r="G2396" s="233"/>
      <c r="H2396" s="237">
        <v>42.329999999999998</v>
      </c>
      <c r="I2396" s="238"/>
      <c r="J2396" s="233"/>
      <c r="K2396" s="233"/>
      <c r="L2396" s="239"/>
      <c r="M2396" s="240"/>
      <c r="N2396" s="241"/>
      <c r="O2396" s="241"/>
      <c r="P2396" s="241"/>
      <c r="Q2396" s="241"/>
      <c r="R2396" s="241"/>
      <c r="S2396" s="241"/>
      <c r="T2396" s="242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43" t="s">
        <v>163</v>
      </c>
      <c r="AU2396" s="243" t="s">
        <v>88</v>
      </c>
      <c r="AV2396" s="13" t="s">
        <v>88</v>
      </c>
      <c r="AW2396" s="13" t="s">
        <v>35</v>
      </c>
      <c r="AX2396" s="13" t="s">
        <v>78</v>
      </c>
      <c r="AY2396" s="243" t="s">
        <v>153</v>
      </c>
    </row>
    <row r="2397" s="13" customFormat="1">
      <c r="A2397" s="13"/>
      <c r="B2397" s="232"/>
      <c r="C2397" s="233"/>
      <c r="D2397" s="234" t="s">
        <v>163</v>
      </c>
      <c r="E2397" s="235" t="s">
        <v>1</v>
      </c>
      <c r="F2397" s="236" t="s">
        <v>3098</v>
      </c>
      <c r="G2397" s="233"/>
      <c r="H2397" s="237">
        <v>10</v>
      </c>
      <c r="I2397" s="238"/>
      <c r="J2397" s="233"/>
      <c r="K2397" s="233"/>
      <c r="L2397" s="239"/>
      <c r="M2397" s="240"/>
      <c r="N2397" s="241"/>
      <c r="O2397" s="241"/>
      <c r="P2397" s="241"/>
      <c r="Q2397" s="241"/>
      <c r="R2397" s="241"/>
      <c r="S2397" s="241"/>
      <c r="T2397" s="242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43" t="s">
        <v>163</v>
      </c>
      <c r="AU2397" s="243" t="s">
        <v>88</v>
      </c>
      <c r="AV2397" s="13" t="s">
        <v>88</v>
      </c>
      <c r="AW2397" s="13" t="s">
        <v>35</v>
      </c>
      <c r="AX2397" s="13" t="s">
        <v>78</v>
      </c>
      <c r="AY2397" s="243" t="s">
        <v>153</v>
      </c>
    </row>
    <row r="2398" s="13" customFormat="1">
      <c r="A2398" s="13"/>
      <c r="B2398" s="232"/>
      <c r="C2398" s="233"/>
      <c r="D2398" s="234" t="s">
        <v>163</v>
      </c>
      <c r="E2398" s="235" t="s">
        <v>1</v>
      </c>
      <c r="F2398" s="236" t="s">
        <v>3099</v>
      </c>
      <c r="G2398" s="233"/>
      <c r="H2398" s="237">
        <v>17.600000000000001</v>
      </c>
      <c r="I2398" s="238"/>
      <c r="J2398" s="233"/>
      <c r="K2398" s="233"/>
      <c r="L2398" s="239"/>
      <c r="M2398" s="240"/>
      <c r="N2398" s="241"/>
      <c r="O2398" s="241"/>
      <c r="P2398" s="241"/>
      <c r="Q2398" s="241"/>
      <c r="R2398" s="241"/>
      <c r="S2398" s="241"/>
      <c r="T2398" s="242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43" t="s">
        <v>163</v>
      </c>
      <c r="AU2398" s="243" t="s">
        <v>88</v>
      </c>
      <c r="AV2398" s="13" t="s">
        <v>88</v>
      </c>
      <c r="AW2398" s="13" t="s">
        <v>35</v>
      </c>
      <c r="AX2398" s="13" t="s">
        <v>78</v>
      </c>
      <c r="AY2398" s="243" t="s">
        <v>153</v>
      </c>
    </row>
    <row r="2399" s="13" customFormat="1">
      <c r="A2399" s="13"/>
      <c r="B2399" s="232"/>
      <c r="C2399" s="233"/>
      <c r="D2399" s="234" t="s">
        <v>163</v>
      </c>
      <c r="E2399" s="235" t="s">
        <v>1</v>
      </c>
      <c r="F2399" s="236" t="s">
        <v>3100</v>
      </c>
      <c r="G2399" s="233"/>
      <c r="H2399" s="237">
        <v>4.7999999999999998</v>
      </c>
      <c r="I2399" s="238"/>
      <c r="J2399" s="233"/>
      <c r="K2399" s="233"/>
      <c r="L2399" s="239"/>
      <c r="M2399" s="240"/>
      <c r="N2399" s="241"/>
      <c r="O2399" s="241"/>
      <c r="P2399" s="241"/>
      <c r="Q2399" s="241"/>
      <c r="R2399" s="241"/>
      <c r="S2399" s="241"/>
      <c r="T2399" s="242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43" t="s">
        <v>163</v>
      </c>
      <c r="AU2399" s="243" t="s">
        <v>88</v>
      </c>
      <c r="AV2399" s="13" t="s">
        <v>88</v>
      </c>
      <c r="AW2399" s="13" t="s">
        <v>35</v>
      </c>
      <c r="AX2399" s="13" t="s">
        <v>78</v>
      </c>
      <c r="AY2399" s="243" t="s">
        <v>153</v>
      </c>
    </row>
    <row r="2400" s="14" customFormat="1">
      <c r="A2400" s="14"/>
      <c r="B2400" s="244"/>
      <c r="C2400" s="245"/>
      <c r="D2400" s="234" t="s">
        <v>163</v>
      </c>
      <c r="E2400" s="246" t="s">
        <v>1</v>
      </c>
      <c r="F2400" s="247" t="s">
        <v>167</v>
      </c>
      <c r="G2400" s="245"/>
      <c r="H2400" s="248">
        <v>153.42500000000001</v>
      </c>
      <c r="I2400" s="249"/>
      <c r="J2400" s="245"/>
      <c r="K2400" s="245"/>
      <c r="L2400" s="250"/>
      <c r="M2400" s="251"/>
      <c r="N2400" s="252"/>
      <c r="O2400" s="252"/>
      <c r="P2400" s="252"/>
      <c r="Q2400" s="252"/>
      <c r="R2400" s="252"/>
      <c r="S2400" s="252"/>
      <c r="T2400" s="253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54" t="s">
        <v>163</v>
      </c>
      <c r="AU2400" s="254" t="s">
        <v>88</v>
      </c>
      <c r="AV2400" s="14" t="s">
        <v>161</v>
      </c>
      <c r="AW2400" s="14" t="s">
        <v>35</v>
      </c>
      <c r="AX2400" s="14" t="s">
        <v>86</v>
      </c>
      <c r="AY2400" s="254" t="s">
        <v>153</v>
      </c>
    </row>
    <row r="2401" s="2" customFormat="1" ht="16.5" customHeight="1">
      <c r="A2401" s="39"/>
      <c r="B2401" s="40"/>
      <c r="C2401" s="219" t="s">
        <v>3101</v>
      </c>
      <c r="D2401" s="219" t="s">
        <v>156</v>
      </c>
      <c r="E2401" s="220" t="s">
        <v>3102</v>
      </c>
      <c r="F2401" s="221" t="s">
        <v>3103</v>
      </c>
      <c r="G2401" s="222" t="s">
        <v>196</v>
      </c>
      <c r="H2401" s="223">
        <v>145.215</v>
      </c>
      <c r="I2401" s="224"/>
      <c r="J2401" s="225">
        <f>ROUND(I2401*H2401,2)</f>
        <v>0</v>
      </c>
      <c r="K2401" s="221" t="s">
        <v>160</v>
      </c>
      <c r="L2401" s="45"/>
      <c r="M2401" s="226" t="s">
        <v>1</v>
      </c>
      <c r="N2401" s="227" t="s">
        <v>43</v>
      </c>
      <c r="O2401" s="92"/>
      <c r="P2401" s="228">
        <f>O2401*H2401</f>
        <v>0</v>
      </c>
      <c r="Q2401" s="228">
        <v>0.00011</v>
      </c>
      <c r="R2401" s="228">
        <f>Q2401*H2401</f>
        <v>0.015973650000000002</v>
      </c>
      <c r="S2401" s="228">
        <v>0</v>
      </c>
      <c r="T2401" s="229">
        <f>S2401*H2401</f>
        <v>0</v>
      </c>
      <c r="U2401" s="39"/>
      <c r="V2401" s="39"/>
      <c r="W2401" s="39"/>
      <c r="X2401" s="39"/>
      <c r="Y2401" s="39"/>
      <c r="Z2401" s="39"/>
      <c r="AA2401" s="39"/>
      <c r="AB2401" s="39"/>
      <c r="AC2401" s="39"/>
      <c r="AD2401" s="39"/>
      <c r="AE2401" s="39"/>
      <c r="AR2401" s="230" t="s">
        <v>240</v>
      </c>
      <c r="AT2401" s="230" t="s">
        <v>156</v>
      </c>
      <c r="AU2401" s="230" t="s">
        <v>88</v>
      </c>
      <c r="AY2401" s="18" t="s">
        <v>153</v>
      </c>
      <c r="BE2401" s="231">
        <f>IF(N2401="základní",J2401,0)</f>
        <v>0</v>
      </c>
      <c r="BF2401" s="231">
        <f>IF(N2401="snížená",J2401,0)</f>
        <v>0</v>
      </c>
      <c r="BG2401" s="231">
        <f>IF(N2401="zákl. přenesená",J2401,0)</f>
        <v>0</v>
      </c>
      <c r="BH2401" s="231">
        <f>IF(N2401="sníž. přenesená",J2401,0)</f>
        <v>0</v>
      </c>
      <c r="BI2401" s="231">
        <f>IF(N2401="nulová",J2401,0)</f>
        <v>0</v>
      </c>
      <c r="BJ2401" s="18" t="s">
        <v>86</v>
      </c>
      <c r="BK2401" s="231">
        <f>ROUND(I2401*H2401,2)</f>
        <v>0</v>
      </c>
      <c r="BL2401" s="18" t="s">
        <v>240</v>
      </c>
      <c r="BM2401" s="230" t="s">
        <v>3104</v>
      </c>
    </row>
    <row r="2402" s="15" customFormat="1">
      <c r="A2402" s="15"/>
      <c r="B2402" s="258"/>
      <c r="C2402" s="259"/>
      <c r="D2402" s="234" t="s">
        <v>163</v>
      </c>
      <c r="E2402" s="260" t="s">
        <v>1</v>
      </c>
      <c r="F2402" s="261" t="s">
        <v>3105</v>
      </c>
      <c r="G2402" s="259"/>
      <c r="H2402" s="260" t="s">
        <v>1</v>
      </c>
      <c r="I2402" s="262"/>
      <c r="J2402" s="259"/>
      <c r="K2402" s="259"/>
      <c r="L2402" s="263"/>
      <c r="M2402" s="264"/>
      <c r="N2402" s="265"/>
      <c r="O2402" s="265"/>
      <c r="P2402" s="265"/>
      <c r="Q2402" s="265"/>
      <c r="R2402" s="265"/>
      <c r="S2402" s="265"/>
      <c r="T2402" s="266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5"/>
      <c r="AE2402" s="15"/>
      <c r="AT2402" s="267" t="s">
        <v>163</v>
      </c>
      <c r="AU2402" s="267" t="s">
        <v>88</v>
      </c>
      <c r="AV2402" s="15" t="s">
        <v>86</v>
      </c>
      <c r="AW2402" s="15" t="s">
        <v>35</v>
      </c>
      <c r="AX2402" s="15" t="s">
        <v>78</v>
      </c>
      <c r="AY2402" s="267" t="s">
        <v>153</v>
      </c>
    </row>
    <row r="2403" s="13" customFormat="1">
      <c r="A2403" s="13"/>
      <c r="B2403" s="232"/>
      <c r="C2403" s="233"/>
      <c r="D2403" s="234" t="s">
        <v>163</v>
      </c>
      <c r="E2403" s="235" t="s">
        <v>1</v>
      </c>
      <c r="F2403" s="236" t="s">
        <v>2751</v>
      </c>
      <c r="G2403" s="233"/>
      <c r="H2403" s="237">
        <v>11.060000000000001</v>
      </c>
      <c r="I2403" s="238"/>
      <c r="J2403" s="233"/>
      <c r="K2403" s="233"/>
      <c r="L2403" s="239"/>
      <c r="M2403" s="240"/>
      <c r="N2403" s="241"/>
      <c r="O2403" s="241"/>
      <c r="P2403" s="241"/>
      <c r="Q2403" s="241"/>
      <c r="R2403" s="241"/>
      <c r="S2403" s="241"/>
      <c r="T2403" s="242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43" t="s">
        <v>163</v>
      </c>
      <c r="AU2403" s="243" t="s">
        <v>88</v>
      </c>
      <c r="AV2403" s="13" t="s">
        <v>88</v>
      </c>
      <c r="AW2403" s="13" t="s">
        <v>35</v>
      </c>
      <c r="AX2403" s="13" t="s">
        <v>78</v>
      </c>
      <c r="AY2403" s="243" t="s">
        <v>153</v>
      </c>
    </row>
    <row r="2404" s="13" customFormat="1">
      <c r="A2404" s="13"/>
      <c r="B2404" s="232"/>
      <c r="C2404" s="233"/>
      <c r="D2404" s="234" t="s">
        <v>163</v>
      </c>
      <c r="E2404" s="235" t="s">
        <v>1</v>
      </c>
      <c r="F2404" s="236" t="s">
        <v>2752</v>
      </c>
      <c r="G2404" s="233"/>
      <c r="H2404" s="237">
        <v>33.149999999999999</v>
      </c>
      <c r="I2404" s="238"/>
      <c r="J2404" s="233"/>
      <c r="K2404" s="233"/>
      <c r="L2404" s="239"/>
      <c r="M2404" s="240"/>
      <c r="N2404" s="241"/>
      <c r="O2404" s="241"/>
      <c r="P2404" s="241"/>
      <c r="Q2404" s="241"/>
      <c r="R2404" s="241"/>
      <c r="S2404" s="241"/>
      <c r="T2404" s="242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43" t="s">
        <v>163</v>
      </c>
      <c r="AU2404" s="243" t="s">
        <v>88</v>
      </c>
      <c r="AV2404" s="13" t="s">
        <v>88</v>
      </c>
      <c r="AW2404" s="13" t="s">
        <v>35</v>
      </c>
      <c r="AX2404" s="13" t="s">
        <v>78</v>
      </c>
      <c r="AY2404" s="243" t="s">
        <v>153</v>
      </c>
    </row>
    <row r="2405" s="13" customFormat="1">
      <c r="A2405" s="13"/>
      <c r="B2405" s="232"/>
      <c r="C2405" s="233"/>
      <c r="D2405" s="234" t="s">
        <v>163</v>
      </c>
      <c r="E2405" s="235" t="s">
        <v>1</v>
      </c>
      <c r="F2405" s="236" t="s">
        <v>2828</v>
      </c>
      <c r="G2405" s="233"/>
      <c r="H2405" s="237">
        <v>12.720000000000001</v>
      </c>
      <c r="I2405" s="238"/>
      <c r="J2405" s="233"/>
      <c r="K2405" s="233"/>
      <c r="L2405" s="239"/>
      <c r="M2405" s="240"/>
      <c r="N2405" s="241"/>
      <c r="O2405" s="241"/>
      <c r="P2405" s="241"/>
      <c r="Q2405" s="241"/>
      <c r="R2405" s="241"/>
      <c r="S2405" s="241"/>
      <c r="T2405" s="242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43" t="s">
        <v>163</v>
      </c>
      <c r="AU2405" s="243" t="s">
        <v>88</v>
      </c>
      <c r="AV2405" s="13" t="s">
        <v>88</v>
      </c>
      <c r="AW2405" s="13" t="s">
        <v>35</v>
      </c>
      <c r="AX2405" s="13" t="s">
        <v>78</v>
      </c>
      <c r="AY2405" s="243" t="s">
        <v>153</v>
      </c>
    </row>
    <row r="2406" s="13" customFormat="1">
      <c r="A2406" s="13"/>
      <c r="B2406" s="232"/>
      <c r="C2406" s="233"/>
      <c r="D2406" s="234" t="s">
        <v>163</v>
      </c>
      <c r="E2406" s="235" t="s">
        <v>1</v>
      </c>
      <c r="F2406" s="236" t="s">
        <v>2755</v>
      </c>
      <c r="G2406" s="233"/>
      <c r="H2406" s="237">
        <v>6.5199999999999996</v>
      </c>
      <c r="I2406" s="238"/>
      <c r="J2406" s="233"/>
      <c r="K2406" s="233"/>
      <c r="L2406" s="239"/>
      <c r="M2406" s="240"/>
      <c r="N2406" s="241"/>
      <c r="O2406" s="241"/>
      <c r="P2406" s="241"/>
      <c r="Q2406" s="241"/>
      <c r="R2406" s="241"/>
      <c r="S2406" s="241"/>
      <c r="T2406" s="242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43" t="s">
        <v>163</v>
      </c>
      <c r="AU2406" s="243" t="s">
        <v>88</v>
      </c>
      <c r="AV2406" s="13" t="s">
        <v>88</v>
      </c>
      <c r="AW2406" s="13" t="s">
        <v>35</v>
      </c>
      <c r="AX2406" s="13" t="s">
        <v>78</v>
      </c>
      <c r="AY2406" s="243" t="s">
        <v>153</v>
      </c>
    </row>
    <row r="2407" s="13" customFormat="1">
      <c r="A2407" s="13"/>
      <c r="B2407" s="232"/>
      <c r="C2407" s="233"/>
      <c r="D2407" s="234" t="s">
        <v>163</v>
      </c>
      <c r="E2407" s="235" t="s">
        <v>1</v>
      </c>
      <c r="F2407" s="236" t="s">
        <v>2756</v>
      </c>
      <c r="G2407" s="233"/>
      <c r="H2407" s="237">
        <v>7.2599999999999998</v>
      </c>
      <c r="I2407" s="238"/>
      <c r="J2407" s="233"/>
      <c r="K2407" s="233"/>
      <c r="L2407" s="239"/>
      <c r="M2407" s="240"/>
      <c r="N2407" s="241"/>
      <c r="O2407" s="241"/>
      <c r="P2407" s="241"/>
      <c r="Q2407" s="241"/>
      <c r="R2407" s="241"/>
      <c r="S2407" s="241"/>
      <c r="T2407" s="242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43" t="s">
        <v>163</v>
      </c>
      <c r="AU2407" s="243" t="s">
        <v>88</v>
      </c>
      <c r="AV2407" s="13" t="s">
        <v>88</v>
      </c>
      <c r="AW2407" s="13" t="s">
        <v>35</v>
      </c>
      <c r="AX2407" s="13" t="s">
        <v>78</v>
      </c>
      <c r="AY2407" s="243" t="s">
        <v>153</v>
      </c>
    </row>
    <row r="2408" s="13" customFormat="1">
      <c r="A2408" s="13"/>
      <c r="B2408" s="232"/>
      <c r="C2408" s="233"/>
      <c r="D2408" s="234" t="s">
        <v>163</v>
      </c>
      <c r="E2408" s="235" t="s">
        <v>1</v>
      </c>
      <c r="F2408" s="236" t="s">
        <v>2757</v>
      </c>
      <c r="G2408" s="233"/>
      <c r="H2408" s="237">
        <v>5.5800000000000001</v>
      </c>
      <c r="I2408" s="238"/>
      <c r="J2408" s="233"/>
      <c r="K2408" s="233"/>
      <c r="L2408" s="239"/>
      <c r="M2408" s="240"/>
      <c r="N2408" s="241"/>
      <c r="O2408" s="241"/>
      <c r="P2408" s="241"/>
      <c r="Q2408" s="241"/>
      <c r="R2408" s="241"/>
      <c r="S2408" s="241"/>
      <c r="T2408" s="242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43" t="s">
        <v>163</v>
      </c>
      <c r="AU2408" s="243" t="s">
        <v>88</v>
      </c>
      <c r="AV2408" s="13" t="s">
        <v>88</v>
      </c>
      <c r="AW2408" s="13" t="s">
        <v>35</v>
      </c>
      <c r="AX2408" s="13" t="s">
        <v>78</v>
      </c>
      <c r="AY2408" s="243" t="s">
        <v>153</v>
      </c>
    </row>
    <row r="2409" s="13" customFormat="1">
      <c r="A2409" s="13"/>
      <c r="B2409" s="232"/>
      <c r="C2409" s="233"/>
      <c r="D2409" s="234" t="s">
        <v>163</v>
      </c>
      <c r="E2409" s="235" t="s">
        <v>1</v>
      </c>
      <c r="F2409" s="236" t="s">
        <v>3106</v>
      </c>
      <c r="G2409" s="233"/>
      <c r="H2409" s="237">
        <v>2.2000000000000002</v>
      </c>
      <c r="I2409" s="238"/>
      <c r="J2409" s="233"/>
      <c r="K2409" s="233"/>
      <c r="L2409" s="239"/>
      <c r="M2409" s="240"/>
      <c r="N2409" s="241"/>
      <c r="O2409" s="241"/>
      <c r="P2409" s="241"/>
      <c r="Q2409" s="241"/>
      <c r="R2409" s="241"/>
      <c r="S2409" s="241"/>
      <c r="T2409" s="242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43" t="s">
        <v>163</v>
      </c>
      <c r="AU2409" s="243" t="s">
        <v>88</v>
      </c>
      <c r="AV2409" s="13" t="s">
        <v>88</v>
      </c>
      <c r="AW2409" s="13" t="s">
        <v>35</v>
      </c>
      <c r="AX2409" s="13" t="s">
        <v>78</v>
      </c>
      <c r="AY2409" s="243" t="s">
        <v>153</v>
      </c>
    </row>
    <row r="2410" s="13" customFormat="1">
      <c r="A2410" s="13"/>
      <c r="B2410" s="232"/>
      <c r="C2410" s="233"/>
      <c r="D2410" s="234" t="s">
        <v>163</v>
      </c>
      <c r="E2410" s="235" t="s">
        <v>1</v>
      </c>
      <c r="F2410" s="236" t="s">
        <v>2830</v>
      </c>
      <c r="G2410" s="233"/>
      <c r="H2410" s="237">
        <v>33.340000000000003</v>
      </c>
      <c r="I2410" s="238"/>
      <c r="J2410" s="233"/>
      <c r="K2410" s="233"/>
      <c r="L2410" s="239"/>
      <c r="M2410" s="240"/>
      <c r="N2410" s="241"/>
      <c r="O2410" s="241"/>
      <c r="P2410" s="241"/>
      <c r="Q2410" s="241"/>
      <c r="R2410" s="241"/>
      <c r="S2410" s="241"/>
      <c r="T2410" s="242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43" t="s">
        <v>163</v>
      </c>
      <c r="AU2410" s="243" t="s">
        <v>88</v>
      </c>
      <c r="AV2410" s="13" t="s">
        <v>88</v>
      </c>
      <c r="AW2410" s="13" t="s">
        <v>35</v>
      </c>
      <c r="AX2410" s="13" t="s">
        <v>78</v>
      </c>
      <c r="AY2410" s="243" t="s">
        <v>153</v>
      </c>
    </row>
    <row r="2411" s="13" customFormat="1">
      <c r="A2411" s="13"/>
      <c r="B2411" s="232"/>
      <c r="C2411" s="233"/>
      <c r="D2411" s="234" t="s">
        <v>163</v>
      </c>
      <c r="E2411" s="235" t="s">
        <v>1</v>
      </c>
      <c r="F2411" s="236" t="s">
        <v>2831</v>
      </c>
      <c r="G2411" s="233"/>
      <c r="H2411" s="237">
        <v>12.720000000000001</v>
      </c>
      <c r="I2411" s="238"/>
      <c r="J2411" s="233"/>
      <c r="K2411" s="233"/>
      <c r="L2411" s="239"/>
      <c r="M2411" s="240"/>
      <c r="N2411" s="241"/>
      <c r="O2411" s="241"/>
      <c r="P2411" s="241"/>
      <c r="Q2411" s="241"/>
      <c r="R2411" s="241"/>
      <c r="S2411" s="241"/>
      <c r="T2411" s="242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43" t="s">
        <v>163</v>
      </c>
      <c r="AU2411" s="243" t="s">
        <v>88</v>
      </c>
      <c r="AV2411" s="13" t="s">
        <v>88</v>
      </c>
      <c r="AW2411" s="13" t="s">
        <v>35</v>
      </c>
      <c r="AX2411" s="13" t="s">
        <v>78</v>
      </c>
      <c r="AY2411" s="243" t="s">
        <v>153</v>
      </c>
    </row>
    <row r="2412" s="13" customFormat="1">
      <c r="A2412" s="13"/>
      <c r="B2412" s="232"/>
      <c r="C2412" s="233"/>
      <c r="D2412" s="234" t="s">
        <v>163</v>
      </c>
      <c r="E2412" s="235" t="s">
        <v>1</v>
      </c>
      <c r="F2412" s="236" t="s">
        <v>2760</v>
      </c>
      <c r="G2412" s="233"/>
      <c r="H2412" s="237">
        <v>14.525</v>
      </c>
      <c r="I2412" s="238"/>
      <c r="J2412" s="233"/>
      <c r="K2412" s="233"/>
      <c r="L2412" s="239"/>
      <c r="M2412" s="240"/>
      <c r="N2412" s="241"/>
      <c r="O2412" s="241"/>
      <c r="P2412" s="241"/>
      <c r="Q2412" s="241"/>
      <c r="R2412" s="241"/>
      <c r="S2412" s="241"/>
      <c r="T2412" s="242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43" t="s">
        <v>163</v>
      </c>
      <c r="AU2412" s="243" t="s">
        <v>88</v>
      </c>
      <c r="AV2412" s="13" t="s">
        <v>88</v>
      </c>
      <c r="AW2412" s="13" t="s">
        <v>35</v>
      </c>
      <c r="AX2412" s="13" t="s">
        <v>78</v>
      </c>
      <c r="AY2412" s="243" t="s">
        <v>153</v>
      </c>
    </row>
    <row r="2413" s="13" customFormat="1">
      <c r="A2413" s="13"/>
      <c r="B2413" s="232"/>
      <c r="C2413" s="233"/>
      <c r="D2413" s="234" t="s">
        <v>163</v>
      </c>
      <c r="E2413" s="235" t="s">
        <v>1</v>
      </c>
      <c r="F2413" s="236" t="s">
        <v>2761</v>
      </c>
      <c r="G2413" s="233"/>
      <c r="H2413" s="237">
        <v>6.1399999999999997</v>
      </c>
      <c r="I2413" s="238"/>
      <c r="J2413" s="233"/>
      <c r="K2413" s="233"/>
      <c r="L2413" s="239"/>
      <c r="M2413" s="240"/>
      <c r="N2413" s="241"/>
      <c r="O2413" s="241"/>
      <c r="P2413" s="241"/>
      <c r="Q2413" s="241"/>
      <c r="R2413" s="241"/>
      <c r="S2413" s="241"/>
      <c r="T2413" s="242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43" t="s">
        <v>163</v>
      </c>
      <c r="AU2413" s="243" t="s">
        <v>88</v>
      </c>
      <c r="AV2413" s="13" t="s">
        <v>88</v>
      </c>
      <c r="AW2413" s="13" t="s">
        <v>35</v>
      </c>
      <c r="AX2413" s="13" t="s">
        <v>78</v>
      </c>
      <c r="AY2413" s="243" t="s">
        <v>153</v>
      </c>
    </row>
    <row r="2414" s="14" customFormat="1">
      <c r="A2414" s="14"/>
      <c r="B2414" s="244"/>
      <c r="C2414" s="245"/>
      <c r="D2414" s="234" t="s">
        <v>163</v>
      </c>
      <c r="E2414" s="246" t="s">
        <v>1</v>
      </c>
      <c r="F2414" s="247" t="s">
        <v>167</v>
      </c>
      <c r="G2414" s="245"/>
      <c r="H2414" s="248">
        <v>145.215</v>
      </c>
      <c r="I2414" s="249"/>
      <c r="J2414" s="245"/>
      <c r="K2414" s="245"/>
      <c r="L2414" s="250"/>
      <c r="M2414" s="251"/>
      <c r="N2414" s="252"/>
      <c r="O2414" s="252"/>
      <c r="P2414" s="252"/>
      <c r="Q2414" s="252"/>
      <c r="R2414" s="252"/>
      <c r="S2414" s="252"/>
      <c r="T2414" s="253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54" t="s">
        <v>163</v>
      </c>
      <c r="AU2414" s="254" t="s">
        <v>88</v>
      </c>
      <c r="AV2414" s="14" t="s">
        <v>161</v>
      </c>
      <c r="AW2414" s="14" t="s">
        <v>35</v>
      </c>
      <c r="AX2414" s="14" t="s">
        <v>86</v>
      </c>
      <c r="AY2414" s="254" t="s">
        <v>153</v>
      </c>
    </row>
    <row r="2415" s="2" customFormat="1" ht="24.15" customHeight="1">
      <c r="A2415" s="39"/>
      <c r="B2415" s="40"/>
      <c r="C2415" s="219" t="s">
        <v>3107</v>
      </c>
      <c r="D2415" s="219" t="s">
        <v>156</v>
      </c>
      <c r="E2415" s="220" t="s">
        <v>3108</v>
      </c>
      <c r="F2415" s="221" t="s">
        <v>3109</v>
      </c>
      <c r="G2415" s="222" t="s">
        <v>170</v>
      </c>
      <c r="H2415" s="223">
        <v>250.30600000000001</v>
      </c>
      <c r="I2415" s="224"/>
      <c r="J2415" s="225">
        <f>ROUND(I2415*H2415,2)</f>
        <v>0</v>
      </c>
      <c r="K2415" s="221" t="s">
        <v>160</v>
      </c>
      <c r="L2415" s="45"/>
      <c r="M2415" s="226" t="s">
        <v>1</v>
      </c>
      <c r="N2415" s="227" t="s">
        <v>43</v>
      </c>
      <c r="O2415" s="92"/>
      <c r="P2415" s="228">
        <f>O2415*H2415</f>
        <v>0</v>
      </c>
      <c r="Q2415" s="228">
        <v>5.0000000000000002E-05</v>
      </c>
      <c r="R2415" s="228">
        <f>Q2415*H2415</f>
        <v>0.012515300000000002</v>
      </c>
      <c r="S2415" s="228">
        <v>0</v>
      </c>
      <c r="T2415" s="229">
        <f>S2415*H2415</f>
        <v>0</v>
      </c>
      <c r="U2415" s="39"/>
      <c r="V2415" s="39"/>
      <c r="W2415" s="39"/>
      <c r="X2415" s="39"/>
      <c r="Y2415" s="39"/>
      <c r="Z2415" s="39"/>
      <c r="AA2415" s="39"/>
      <c r="AB2415" s="39"/>
      <c r="AC2415" s="39"/>
      <c r="AD2415" s="39"/>
      <c r="AE2415" s="39"/>
      <c r="AR2415" s="230" t="s">
        <v>240</v>
      </c>
      <c r="AT2415" s="230" t="s">
        <v>156</v>
      </c>
      <c r="AU2415" s="230" t="s">
        <v>88</v>
      </c>
      <c r="AY2415" s="18" t="s">
        <v>153</v>
      </c>
      <c r="BE2415" s="231">
        <f>IF(N2415="základní",J2415,0)</f>
        <v>0</v>
      </c>
      <c r="BF2415" s="231">
        <f>IF(N2415="snížená",J2415,0)</f>
        <v>0</v>
      </c>
      <c r="BG2415" s="231">
        <f>IF(N2415="zákl. přenesená",J2415,0)</f>
        <v>0</v>
      </c>
      <c r="BH2415" s="231">
        <f>IF(N2415="sníž. přenesená",J2415,0)</f>
        <v>0</v>
      </c>
      <c r="BI2415" s="231">
        <f>IF(N2415="nulová",J2415,0)</f>
        <v>0</v>
      </c>
      <c r="BJ2415" s="18" t="s">
        <v>86</v>
      </c>
      <c r="BK2415" s="231">
        <f>ROUND(I2415*H2415,2)</f>
        <v>0</v>
      </c>
      <c r="BL2415" s="18" t="s">
        <v>240</v>
      </c>
      <c r="BM2415" s="230" t="s">
        <v>3110</v>
      </c>
    </row>
    <row r="2416" s="13" customFormat="1">
      <c r="A2416" s="13"/>
      <c r="B2416" s="232"/>
      <c r="C2416" s="233"/>
      <c r="D2416" s="234" t="s">
        <v>163</v>
      </c>
      <c r="E2416" s="235" t="s">
        <v>1</v>
      </c>
      <c r="F2416" s="236" t="s">
        <v>3111</v>
      </c>
      <c r="G2416" s="233"/>
      <c r="H2416" s="237">
        <v>250.30574999999999</v>
      </c>
      <c r="I2416" s="238"/>
      <c r="J2416" s="233"/>
      <c r="K2416" s="233"/>
      <c r="L2416" s="239"/>
      <c r="M2416" s="240"/>
      <c r="N2416" s="241"/>
      <c r="O2416" s="241"/>
      <c r="P2416" s="241"/>
      <c r="Q2416" s="241"/>
      <c r="R2416" s="241"/>
      <c r="S2416" s="241"/>
      <c r="T2416" s="242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43" t="s">
        <v>163</v>
      </c>
      <c r="AU2416" s="243" t="s">
        <v>88</v>
      </c>
      <c r="AV2416" s="13" t="s">
        <v>88</v>
      </c>
      <c r="AW2416" s="13" t="s">
        <v>35</v>
      </c>
      <c r="AX2416" s="13" t="s">
        <v>86</v>
      </c>
      <c r="AY2416" s="243" t="s">
        <v>153</v>
      </c>
    </row>
    <row r="2417" s="2" customFormat="1" ht="24.15" customHeight="1">
      <c r="A2417" s="39"/>
      <c r="B2417" s="40"/>
      <c r="C2417" s="219" t="s">
        <v>3112</v>
      </c>
      <c r="D2417" s="219" t="s">
        <v>156</v>
      </c>
      <c r="E2417" s="220" t="s">
        <v>3113</v>
      </c>
      <c r="F2417" s="221" t="s">
        <v>3114</v>
      </c>
      <c r="G2417" s="222" t="s">
        <v>250</v>
      </c>
      <c r="H2417" s="223">
        <v>4.9580000000000002</v>
      </c>
      <c r="I2417" s="224"/>
      <c r="J2417" s="225">
        <f>ROUND(I2417*H2417,2)</f>
        <v>0</v>
      </c>
      <c r="K2417" s="221" t="s">
        <v>160</v>
      </c>
      <c r="L2417" s="45"/>
      <c r="M2417" s="226" t="s">
        <v>1</v>
      </c>
      <c r="N2417" s="227" t="s">
        <v>43</v>
      </c>
      <c r="O2417" s="92"/>
      <c r="P2417" s="228">
        <f>O2417*H2417</f>
        <v>0</v>
      </c>
      <c r="Q2417" s="228">
        <v>0</v>
      </c>
      <c r="R2417" s="228">
        <f>Q2417*H2417</f>
        <v>0</v>
      </c>
      <c r="S2417" s="228">
        <v>0</v>
      </c>
      <c r="T2417" s="229">
        <f>S2417*H2417</f>
        <v>0</v>
      </c>
      <c r="U2417" s="39"/>
      <c r="V2417" s="39"/>
      <c r="W2417" s="39"/>
      <c r="X2417" s="39"/>
      <c r="Y2417" s="39"/>
      <c r="Z2417" s="39"/>
      <c r="AA2417" s="39"/>
      <c r="AB2417" s="39"/>
      <c r="AC2417" s="39"/>
      <c r="AD2417" s="39"/>
      <c r="AE2417" s="39"/>
      <c r="AR2417" s="230" t="s">
        <v>240</v>
      </c>
      <c r="AT2417" s="230" t="s">
        <v>156</v>
      </c>
      <c r="AU2417" s="230" t="s">
        <v>88</v>
      </c>
      <c r="AY2417" s="18" t="s">
        <v>153</v>
      </c>
      <c r="BE2417" s="231">
        <f>IF(N2417="základní",J2417,0)</f>
        <v>0</v>
      </c>
      <c r="BF2417" s="231">
        <f>IF(N2417="snížená",J2417,0)</f>
        <v>0</v>
      </c>
      <c r="BG2417" s="231">
        <f>IF(N2417="zákl. přenesená",J2417,0)</f>
        <v>0</v>
      </c>
      <c r="BH2417" s="231">
        <f>IF(N2417="sníž. přenesená",J2417,0)</f>
        <v>0</v>
      </c>
      <c r="BI2417" s="231">
        <f>IF(N2417="nulová",J2417,0)</f>
        <v>0</v>
      </c>
      <c r="BJ2417" s="18" t="s">
        <v>86</v>
      </c>
      <c r="BK2417" s="231">
        <f>ROUND(I2417*H2417,2)</f>
        <v>0</v>
      </c>
      <c r="BL2417" s="18" t="s">
        <v>240</v>
      </c>
      <c r="BM2417" s="230" t="s">
        <v>3115</v>
      </c>
    </row>
    <row r="2418" s="12" customFormat="1" ht="22.8" customHeight="1">
      <c r="A2418" s="12"/>
      <c r="B2418" s="203"/>
      <c r="C2418" s="204"/>
      <c r="D2418" s="205" t="s">
        <v>77</v>
      </c>
      <c r="E2418" s="217" t="s">
        <v>3116</v>
      </c>
      <c r="F2418" s="217" t="s">
        <v>3117</v>
      </c>
      <c r="G2418" s="204"/>
      <c r="H2418" s="204"/>
      <c r="I2418" s="207"/>
      <c r="J2418" s="218">
        <f>BK2418</f>
        <v>0</v>
      </c>
      <c r="K2418" s="204"/>
      <c r="L2418" s="209"/>
      <c r="M2418" s="210"/>
      <c r="N2418" s="211"/>
      <c r="O2418" s="211"/>
      <c r="P2418" s="212">
        <f>SUM(P2419:P2433)</f>
        <v>0</v>
      </c>
      <c r="Q2418" s="211"/>
      <c r="R2418" s="212">
        <f>SUM(R2419:R2433)</f>
        <v>0.23810585000000004</v>
      </c>
      <c r="S2418" s="211"/>
      <c r="T2418" s="213">
        <f>SUM(T2419:T2433)</f>
        <v>0</v>
      </c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  <c r="AR2418" s="214" t="s">
        <v>88</v>
      </c>
      <c r="AT2418" s="215" t="s">
        <v>77</v>
      </c>
      <c r="AU2418" s="215" t="s">
        <v>86</v>
      </c>
      <c r="AY2418" s="214" t="s">
        <v>153</v>
      </c>
      <c r="BK2418" s="216">
        <f>SUM(BK2419:BK2433)</f>
        <v>0</v>
      </c>
    </row>
    <row r="2419" s="2" customFormat="1" ht="24.15" customHeight="1">
      <c r="A2419" s="39"/>
      <c r="B2419" s="40"/>
      <c r="C2419" s="219" t="s">
        <v>3118</v>
      </c>
      <c r="D2419" s="219" t="s">
        <v>156</v>
      </c>
      <c r="E2419" s="220" t="s">
        <v>3119</v>
      </c>
      <c r="F2419" s="221" t="s">
        <v>3120</v>
      </c>
      <c r="G2419" s="222" t="s">
        <v>170</v>
      </c>
      <c r="H2419" s="223">
        <v>23.556999999999999</v>
      </c>
      <c r="I2419" s="224"/>
      <c r="J2419" s="225">
        <f>ROUND(I2419*H2419,2)</f>
        <v>0</v>
      </c>
      <c r="K2419" s="221" t="s">
        <v>160</v>
      </c>
      <c r="L2419" s="45"/>
      <c r="M2419" s="226" t="s">
        <v>1</v>
      </c>
      <c r="N2419" s="227" t="s">
        <v>43</v>
      </c>
      <c r="O2419" s="92"/>
      <c r="P2419" s="228">
        <f>O2419*H2419</f>
        <v>0</v>
      </c>
      <c r="Q2419" s="228">
        <v>0.00017000000000000001</v>
      </c>
      <c r="R2419" s="228">
        <f>Q2419*H2419</f>
        <v>0.00400469</v>
      </c>
      <c r="S2419" s="228">
        <v>0</v>
      </c>
      <c r="T2419" s="229">
        <f>S2419*H2419</f>
        <v>0</v>
      </c>
      <c r="U2419" s="39"/>
      <c r="V2419" s="39"/>
      <c r="W2419" s="39"/>
      <c r="X2419" s="39"/>
      <c r="Y2419" s="39"/>
      <c r="Z2419" s="39"/>
      <c r="AA2419" s="39"/>
      <c r="AB2419" s="39"/>
      <c r="AC2419" s="39"/>
      <c r="AD2419" s="39"/>
      <c r="AE2419" s="39"/>
      <c r="AR2419" s="230" t="s">
        <v>240</v>
      </c>
      <c r="AT2419" s="230" t="s">
        <v>156</v>
      </c>
      <c r="AU2419" s="230" t="s">
        <v>88</v>
      </c>
      <c r="AY2419" s="18" t="s">
        <v>153</v>
      </c>
      <c r="BE2419" s="231">
        <f>IF(N2419="základní",J2419,0)</f>
        <v>0</v>
      </c>
      <c r="BF2419" s="231">
        <f>IF(N2419="snížená",J2419,0)</f>
        <v>0</v>
      </c>
      <c r="BG2419" s="231">
        <f>IF(N2419="zákl. přenesená",J2419,0)</f>
        <v>0</v>
      </c>
      <c r="BH2419" s="231">
        <f>IF(N2419="sníž. přenesená",J2419,0)</f>
        <v>0</v>
      </c>
      <c r="BI2419" s="231">
        <f>IF(N2419="nulová",J2419,0)</f>
        <v>0</v>
      </c>
      <c r="BJ2419" s="18" t="s">
        <v>86</v>
      </c>
      <c r="BK2419" s="231">
        <f>ROUND(I2419*H2419,2)</f>
        <v>0</v>
      </c>
      <c r="BL2419" s="18" t="s">
        <v>240</v>
      </c>
      <c r="BM2419" s="230" t="s">
        <v>3121</v>
      </c>
    </row>
    <row r="2420" s="13" customFormat="1">
      <c r="A2420" s="13"/>
      <c r="B2420" s="232"/>
      <c r="C2420" s="233"/>
      <c r="D2420" s="234" t="s">
        <v>163</v>
      </c>
      <c r="E2420" s="235" t="s">
        <v>1</v>
      </c>
      <c r="F2420" s="236" t="s">
        <v>3122</v>
      </c>
      <c r="G2420" s="233"/>
      <c r="H2420" s="237">
        <v>9.4964999999999993</v>
      </c>
      <c r="I2420" s="238"/>
      <c r="J2420" s="233"/>
      <c r="K2420" s="233"/>
      <c r="L2420" s="239"/>
      <c r="M2420" s="240"/>
      <c r="N2420" s="241"/>
      <c r="O2420" s="241"/>
      <c r="P2420" s="241"/>
      <c r="Q2420" s="241"/>
      <c r="R2420" s="241"/>
      <c r="S2420" s="241"/>
      <c r="T2420" s="242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43" t="s">
        <v>163</v>
      </c>
      <c r="AU2420" s="243" t="s">
        <v>88</v>
      </c>
      <c r="AV2420" s="13" t="s">
        <v>88</v>
      </c>
      <c r="AW2420" s="13" t="s">
        <v>35</v>
      </c>
      <c r="AX2420" s="13" t="s">
        <v>78</v>
      </c>
      <c r="AY2420" s="243" t="s">
        <v>153</v>
      </c>
    </row>
    <row r="2421" s="13" customFormat="1">
      <c r="A2421" s="13"/>
      <c r="B2421" s="232"/>
      <c r="C2421" s="233"/>
      <c r="D2421" s="234" t="s">
        <v>163</v>
      </c>
      <c r="E2421" s="235" t="s">
        <v>1</v>
      </c>
      <c r="F2421" s="236" t="s">
        <v>3123</v>
      </c>
      <c r="G2421" s="233"/>
      <c r="H2421" s="237">
        <v>14.060000000000001</v>
      </c>
      <c r="I2421" s="238"/>
      <c r="J2421" s="233"/>
      <c r="K2421" s="233"/>
      <c r="L2421" s="239"/>
      <c r="M2421" s="240"/>
      <c r="N2421" s="241"/>
      <c r="O2421" s="241"/>
      <c r="P2421" s="241"/>
      <c r="Q2421" s="241"/>
      <c r="R2421" s="241"/>
      <c r="S2421" s="241"/>
      <c r="T2421" s="242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43" t="s">
        <v>163</v>
      </c>
      <c r="AU2421" s="243" t="s">
        <v>88</v>
      </c>
      <c r="AV2421" s="13" t="s">
        <v>88</v>
      </c>
      <c r="AW2421" s="13" t="s">
        <v>35</v>
      </c>
      <c r="AX2421" s="13" t="s">
        <v>78</v>
      </c>
      <c r="AY2421" s="243" t="s">
        <v>153</v>
      </c>
    </row>
    <row r="2422" s="14" customFormat="1">
      <c r="A2422" s="14"/>
      <c r="B2422" s="244"/>
      <c r="C2422" s="245"/>
      <c r="D2422" s="234" t="s">
        <v>163</v>
      </c>
      <c r="E2422" s="246" t="s">
        <v>1</v>
      </c>
      <c r="F2422" s="247" t="s">
        <v>167</v>
      </c>
      <c r="G2422" s="245"/>
      <c r="H2422" s="248">
        <v>23.5565</v>
      </c>
      <c r="I2422" s="249"/>
      <c r="J2422" s="245"/>
      <c r="K2422" s="245"/>
      <c r="L2422" s="250"/>
      <c r="M2422" s="251"/>
      <c r="N2422" s="252"/>
      <c r="O2422" s="252"/>
      <c r="P2422" s="252"/>
      <c r="Q2422" s="252"/>
      <c r="R2422" s="252"/>
      <c r="S2422" s="252"/>
      <c r="T2422" s="253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54" t="s">
        <v>163</v>
      </c>
      <c r="AU2422" s="254" t="s">
        <v>88</v>
      </c>
      <c r="AV2422" s="14" t="s">
        <v>161</v>
      </c>
      <c r="AW2422" s="14" t="s">
        <v>35</v>
      </c>
      <c r="AX2422" s="14" t="s">
        <v>86</v>
      </c>
      <c r="AY2422" s="254" t="s">
        <v>153</v>
      </c>
    </row>
    <row r="2423" s="2" customFormat="1" ht="24.15" customHeight="1">
      <c r="A2423" s="39"/>
      <c r="B2423" s="40"/>
      <c r="C2423" s="219" t="s">
        <v>3124</v>
      </c>
      <c r="D2423" s="219" t="s">
        <v>156</v>
      </c>
      <c r="E2423" s="220" t="s">
        <v>3125</v>
      </c>
      <c r="F2423" s="221" t="s">
        <v>3126</v>
      </c>
      <c r="G2423" s="222" t="s">
        <v>170</v>
      </c>
      <c r="H2423" s="223">
        <v>635.08100000000002</v>
      </c>
      <c r="I2423" s="224"/>
      <c r="J2423" s="225">
        <f>ROUND(I2423*H2423,2)</f>
        <v>0</v>
      </c>
      <c r="K2423" s="221" t="s">
        <v>160</v>
      </c>
      <c r="L2423" s="45"/>
      <c r="M2423" s="226" t="s">
        <v>1</v>
      </c>
      <c r="N2423" s="227" t="s">
        <v>43</v>
      </c>
      <c r="O2423" s="92"/>
      <c r="P2423" s="228">
        <f>O2423*H2423</f>
        <v>0</v>
      </c>
      <c r="Q2423" s="228">
        <v>0.00036000000000000002</v>
      </c>
      <c r="R2423" s="228">
        <f>Q2423*H2423</f>
        <v>0.22862916000000003</v>
      </c>
      <c r="S2423" s="228">
        <v>0</v>
      </c>
      <c r="T2423" s="229">
        <f>S2423*H2423</f>
        <v>0</v>
      </c>
      <c r="U2423" s="39"/>
      <c r="V2423" s="39"/>
      <c r="W2423" s="39"/>
      <c r="X2423" s="39"/>
      <c r="Y2423" s="39"/>
      <c r="Z2423" s="39"/>
      <c r="AA2423" s="39"/>
      <c r="AB2423" s="39"/>
      <c r="AC2423" s="39"/>
      <c r="AD2423" s="39"/>
      <c r="AE2423" s="39"/>
      <c r="AR2423" s="230" t="s">
        <v>240</v>
      </c>
      <c r="AT2423" s="230" t="s">
        <v>156</v>
      </c>
      <c r="AU2423" s="230" t="s">
        <v>88</v>
      </c>
      <c r="AY2423" s="18" t="s">
        <v>153</v>
      </c>
      <c r="BE2423" s="231">
        <f>IF(N2423="základní",J2423,0)</f>
        <v>0</v>
      </c>
      <c r="BF2423" s="231">
        <f>IF(N2423="snížená",J2423,0)</f>
        <v>0</v>
      </c>
      <c r="BG2423" s="231">
        <f>IF(N2423="zákl. přenesená",J2423,0)</f>
        <v>0</v>
      </c>
      <c r="BH2423" s="231">
        <f>IF(N2423="sníž. přenesená",J2423,0)</f>
        <v>0</v>
      </c>
      <c r="BI2423" s="231">
        <f>IF(N2423="nulová",J2423,0)</f>
        <v>0</v>
      </c>
      <c r="BJ2423" s="18" t="s">
        <v>86</v>
      </c>
      <c r="BK2423" s="231">
        <f>ROUND(I2423*H2423,2)</f>
        <v>0</v>
      </c>
      <c r="BL2423" s="18" t="s">
        <v>240</v>
      </c>
      <c r="BM2423" s="230" t="s">
        <v>3127</v>
      </c>
    </row>
    <row r="2424" s="15" customFormat="1">
      <c r="A2424" s="15"/>
      <c r="B2424" s="258"/>
      <c r="C2424" s="259"/>
      <c r="D2424" s="234" t="s">
        <v>163</v>
      </c>
      <c r="E2424" s="260" t="s">
        <v>1</v>
      </c>
      <c r="F2424" s="261" t="s">
        <v>3128</v>
      </c>
      <c r="G2424" s="259"/>
      <c r="H2424" s="260" t="s">
        <v>1</v>
      </c>
      <c r="I2424" s="262"/>
      <c r="J2424" s="259"/>
      <c r="K2424" s="259"/>
      <c r="L2424" s="263"/>
      <c r="M2424" s="264"/>
      <c r="N2424" s="265"/>
      <c r="O2424" s="265"/>
      <c r="P2424" s="265"/>
      <c r="Q2424" s="265"/>
      <c r="R2424" s="265"/>
      <c r="S2424" s="265"/>
      <c r="T2424" s="266"/>
      <c r="U2424" s="15"/>
      <c r="V2424" s="15"/>
      <c r="W2424" s="15"/>
      <c r="X2424" s="15"/>
      <c r="Y2424" s="15"/>
      <c r="Z2424" s="15"/>
      <c r="AA2424" s="15"/>
      <c r="AB2424" s="15"/>
      <c r="AC2424" s="15"/>
      <c r="AD2424" s="15"/>
      <c r="AE2424" s="15"/>
      <c r="AT2424" s="267" t="s">
        <v>163</v>
      </c>
      <c r="AU2424" s="267" t="s">
        <v>88</v>
      </c>
      <c r="AV2424" s="15" t="s">
        <v>86</v>
      </c>
      <c r="AW2424" s="15" t="s">
        <v>35</v>
      </c>
      <c r="AX2424" s="15" t="s">
        <v>78</v>
      </c>
      <c r="AY2424" s="267" t="s">
        <v>153</v>
      </c>
    </row>
    <row r="2425" s="13" customFormat="1">
      <c r="A2425" s="13"/>
      <c r="B2425" s="232"/>
      <c r="C2425" s="233"/>
      <c r="D2425" s="234" t="s">
        <v>163</v>
      </c>
      <c r="E2425" s="235" t="s">
        <v>1</v>
      </c>
      <c r="F2425" s="236" t="s">
        <v>1288</v>
      </c>
      <c r="G2425" s="233"/>
      <c r="H2425" s="237">
        <v>635.08100000000002</v>
      </c>
      <c r="I2425" s="238"/>
      <c r="J2425" s="233"/>
      <c r="K2425" s="233"/>
      <c r="L2425" s="239"/>
      <c r="M2425" s="240"/>
      <c r="N2425" s="241"/>
      <c r="O2425" s="241"/>
      <c r="P2425" s="241"/>
      <c r="Q2425" s="241"/>
      <c r="R2425" s="241"/>
      <c r="S2425" s="241"/>
      <c r="T2425" s="242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43" t="s">
        <v>163</v>
      </c>
      <c r="AU2425" s="243" t="s">
        <v>88</v>
      </c>
      <c r="AV2425" s="13" t="s">
        <v>88</v>
      </c>
      <c r="AW2425" s="13" t="s">
        <v>35</v>
      </c>
      <c r="AX2425" s="13" t="s">
        <v>86</v>
      </c>
      <c r="AY2425" s="243" t="s">
        <v>153</v>
      </c>
    </row>
    <row r="2426" s="2" customFormat="1" ht="24.15" customHeight="1">
      <c r="A2426" s="39"/>
      <c r="B2426" s="40"/>
      <c r="C2426" s="219" t="s">
        <v>3129</v>
      </c>
      <c r="D2426" s="219" t="s">
        <v>156</v>
      </c>
      <c r="E2426" s="220" t="s">
        <v>3130</v>
      </c>
      <c r="F2426" s="221" t="s">
        <v>3131</v>
      </c>
      <c r="G2426" s="222" t="s">
        <v>170</v>
      </c>
      <c r="H2426" s="223">
        <v>15.199999999999999</v>
      </c>
      <c r="I2426" s="224"/>
      <c r="J2426" s="225">
        <f>ROUND(I2426*H2426,2)</f>
        <v>0</v>
      </c>
      <c r="K2426" s="221" t="s">
        <v>1</v>
      </c>
      <c r="L2426" s="45"/>
      <c r="M2426" s="226" t="s">
        <v>1</v>
      </c>
      <c r="N2426" s="227" t="s">
        <v>43</v>
      </c>
      <c r="O2426" s="92"/>
      <c r="P2426" s="228">
        <f>O2426*H2426</f>
        <v>0</v>
      </c>
      <c r="Q2426" s="228">
        <v>0.00036000000000000002</v>
      </c>
      <c r="R2426" s="228">
        <f>Q2426*H2426</f>
        <v>0.0054720000000000003</v>
      </c>
      <c r="S2426" s="228">
        <v>0</v>
      </c>
      <c r="T2426" s="229">
        <f>S2426*H2426</f>
        <v>0</v>
      </c>
      <c r="U2426" s="39"/>
      <c r="V2426" s="39"/>
      <c r="W2426" s="39"/>
      <c r="X2426" s="39"/>
      <c r="Y2426" s="39"/>
      <c r="Z2426" s="39"/>
      <c r="AA2426" s="39"/>
      <c r="AB2426" s="39"/>
      <c r="AC2426" s="39"/>
      <c r="AD2426" s="39"/>
      <c r="AE2426" s="39"/>
      <c r="AR2426" s="230" t="s">
        <v>240</v>
      </c>
      <c r="AT2426" s="230" t="s">
        <v>156</v>
      </c>
      <c r="AU2426" s="230" t="s">
        <v>88</v>
      </c>
      <c r="AY2426" s="18" t="s">
        <v>153</v>
      </c>
      <c r="BE2426" s="231">
        <f>IF(N2426="základní",J2426,0)</f>
        <v>0</v>
      </c>
      <c r="BF2426" s="231">
        <f>IF(N2426="snížená",J2426,0)</f>
        <v>0</v>
      </c>
      <c r="BG2426" s="231">
        <f>IF(N2426="zákl. přenesená",J2426,0)</f>
        <v>0</v>
      </c>
      <c r="BH2426" s="231">
        <f>IF(N2426="sníž. přenesená",J2426,0)</f>
        <v>0</v>
      </c>
      <c r="BI2426" s="231">
        <f>IF(N2426="nulová",J2426,0)</f>
        <v>0</v>
      </c>
      <c r="BJ2426" s="18" t="s">
        <v>86</v>
      </c>
      <c r="BK2426" s="231">
        <f>ROUND(I2426*H2426,2)</f>
        <v>0</v>
      </c>
      <c r="BL2426" s="18" t="s">
        <v>240</v>
      </c>
      <c r="BM2426" s="230" t="s">
        <v>3132</v>
      </c>
    </row>
    <row r="2427" s="15" customFormat="1">
      <c r="A2427" s="15"/>
      <c r="B2427" s="258"/>
      <c r="C2427" s="259"/>
      <c r="D2427" s="234" t="s">
        <v>163</v>
      </c>
      <c r="E2427" s="260" t="s">
        <v>1</v>
      </c>
      <c r="F2427" s="261" t="s">
        <v>3133</v>
      </c>
      <c r="G2427" s="259"/>
      <c r="H2427" s="260" t="s">
        <v>1</v>
      </c>
      <c r="I2427" s="262"/>
      <c r="J2427" s="259"/>
      <c r="K2427" s="259"/>
      <c r="L2427" s="263"/>
      <c r="M2427" s="264"/>
      <c r="N2427" s="265"/>
      <c r="O2427" s="265"/>
      <c r="P2427" s="265"/>
      <c r="Q2427" s="265"/>
      <c r="R2427" s="265"/>
      <c r="S2427" s="265"/>
      <c r="T2427" s="266"/>
      <c r="U2427" s="15"/>
      <c r="V2427" s="15"/>
      <c r="W2427" s="15"/>
      <c r="X2427" s="15"/>
      <c r="Y2427" s="15"/>
      <c r="Z2427" s="15"/>
      <c r="AA2427" s="15"/>
      <c r="AB2427" s="15"/>
      <c r="AC2427" s="15"/>
      <c r="AD2427" s="15"/>
      <c r="AE2427" s="15"/>
      <c r="AT2427" s="267" t="s">
        <v>163</v>
      </c>
      <c r="AU2427" s="267" t="s">
        <v>88</v>
      </c>
      <c r="AV2427" s="15" t="s">
        <v>86</v>
      </c>
      <c r="AW2427" s="15" t="s">
        <v>35</v>
      </c>
      <c r="AX2427" s="15" t="s">
        <v>78</v>
      </c>
      <c r="AY2427" s="267" t="s">
        <v>153</v>
      </c>
    </row>
    <row r="2428" s="15" customFormat="1">
      <c r="A2428" s="15"/>
      <c r="B2428" s="258"/>
      <c r="C2428" s="259"/>
      <c r="D2428" s="234" t="s">
        <v>163</v>
      </c>
      <c r="E2428" s="260" t="s">
        <v>1</v>
      </c>
      <c r="F2428" s="261" t="s">
        <v>3134</v>
      </c>
      <c r="G2428" s="259"/>
      <c r="H2428" s="260" t="s">
        <v>1</v>
      </c>
      <c r="I2428" s="262"/>
      <c r="J2428" s="259"/>
      <c r="K2428" s="259"/>
      <c r="L2428" s="263"/>
      <c r="M2428" s="264"/>
      <c r="N2428" s="265"/>
      <c r="O2428" s="265"/>
      <c r="P2428" s="265"/>
      <c r="Q2428" s="265"/>
      <c r="R2428" s="265"/>
      <c r="S2428" s="265"/>
      <c r="T2428" s="266"/>
      <c r="U2428" s="15"/>
      <c r="V2428" s="15"/>
      <c r="W2428" s="15"/>
      <c r="X2428" s="15"/>
      <c r="Y2428" s="15"/>
      <c r="Z2428" s="15"/>
      <c r="AA2428" s="15"/>
      <c r="AB2428" s="15"/>
      <c r="AC2428" s="15"/>
      <c r="AD2428" s="15"/>
      <c r="AE2428" s="15"/>
      <c r="AT2428" s="267" t="s">
        <v>163</v>
      </c>
      <c r="AU2428" s="267" t="s">
        <v>88</v>
      </c>
      <c r="AV2428" s="15" t="s">
        <v>86</v>
      </c>
      <c r="AW2428" s="15" t="s">
        <v>35</v>
      </c>
      <c r="AX2428" s="15" t="s">
        <v>78</v>
      </c>
      <c r="AY2428" s="267" t="s">
        <v>153</v>
      </c>
    </row>
    <row r="2429" s="15" customFormat="1">
      <c r="A2429" s="15"/>
      <c r="B2429" s="258"/>
      <c r="C2429" s="259"/>
      <c r="D2429" s="234" t="s">
        <v>163</v>
      </c>
      <c r="E2429" s="260" t="s">
        <v>1</v>
      </c>
      <c r="F2429" s="261" t="s">
        <v>3135</v>
      </c>
      <c r="G2429" s="259"/>
      <c r="H2429" s="260" t="s">
        <v>1</v>
      </c>
      <c r="I2429" s="262"/>
      <c r="J2429" s="259"/>
      <c r="K2429" s="259"/>
      <c r="L2429" s="263"/>
      <c r="M2429" s="264"/>
      <c r="N2429" s="265"/>
      <c r="O2429" s="265"/>
      <c r="P2429" s="265"/>
      <c r="Q2429" s="265"/>
      <c r="R2429" s="265"/>
      <c r="S2429" s="265"/>
      <c r="T2429" s="266"/>
      <c r="U2429" s="15"/>
      <c r="V2429" s="15"/>
      <c r="W2429" s="15"/>
      <c r="X2429" s="15"/>
      <c r="Y2429" s="15"/>
      <c r="Z2429" s="15"/>
      <c r="AA2429" s="15"/>
      <c r="AB2429" s="15"/>
      <c r="AC2429" s="15"/>
      <c r="AD2429" s="15"/>
      <c r="AE2429" s="15"/>
      <c r="AT2429" s="267" t="s">
        <v>163</v>
      </c>
      <c r="AU2429" s="267" t="s">
        <v>88</v>
      </c>
      <c r="AV2429" s="15" t="s">
        <v>86</v>
      </c>
      <c r="AW2429" s="15" t="s">
        <v>35</v>
      </c>
      <c r="AX2429" s="15" t="s">
        <v>78</v>
      </c>
      <c r="AY2429" s="267" t="s">
        <v>153</v>
      </c>
    </row>
    <row r="2430" s="15" customFormat="1">
      <c r="A2430" s="15"/>
      <c r="B2430" s="258"/>
      <c r="C2430" s="259"/>
      <c r="D2430" s="234" t="s">
        <v>163</v>
      </c>
      <c r="E2430" s="260" t="s">
        <v>1</v>
      </c>
      <c r="F2430" s="261" t="s">
        <v>3136</v>
      </c>
      <c r="G2430" s="259"/>
      <c r="H2430" s="260" t="s">
        <v>1</v>
      </c>
      <c r="I2430" s="262"/>
      <c r="J2430" s="259"/>
      <c r="K2430" s="259"/>
      <c r="L2430" s="263"/>
      <c r="M2430" s="264"/>
      <c r="N2430" s="265"/>
      <c r="O2430" s="265"/>
      <c r="P2430" s="265"/>
      <c r="Q2430" s="265"/>
      <c r="R2430" s="265"/>
      <c r="S2430" s="265"/>
      <c r="T2430" s="266"/>
      <c r="U2430" s="15"/>
      <c r="V2430" s="15"/>
      <c r="W2430" s="15"/>
      <c r="X2430" s="15"/>
      <c r="Y2430" s="15"/>
      <c r="Z2430" s="15"/>
      <c r="AA2430" s="15"/>
      <c r="AB2430" s="15"/>
      <c r="AC2430" s="15"/>
      <c r="AD2430" s="15"/>
      <c r="AE2430" s="15"/>
      <c r="AT2430" s="267" t="s">
        <v>163</v>
      </c>
      <c r="AU2430" s="267" t="s">
        <v>88</v>
      </c>
      <c r="AV2430" s="15" t="s">
        <v>86</v>
      </c>
      <c r="AW2430" s="15" t="s">
        <v>35</v>
      </c>
      <c r="AX2430" s="15" t="s">
        <v>78</v>
      </c>
      <c r="AY2430" s="267" t="s">
        <v>153</v>
      </c>
    </row>
    <row r="2431" s="13" customFormat="1">
      <c r="A2431" s="13"/>
      <c r="B2431" s="232"/>
      <c r="C2431" s="233"/>
      <c r="D2431" s="234" t="s">
        <v>163</v>
      </c>
      <c r="E2431" s="235" t="s">
        <v>1</v>
      </c>
      <c r="F2431" s="236" t="s">
        <v>3137</v>
      </c>
      <c r="G2431" s="233"/>
      <c r="H2431" s="237">
        <v>7.5999999999999996</v>
      </c>
      <c r="I2431" s="238"/>
      <c r="J2431" s="233"/>
      <c r="K2431" s="233"/>
      <c r="L2431" s="239"/>
      <c r="M2431" s="240"/>
      <c r="N2431" s="241"/>
      <c r="O2431" s="241"/>
      <c r="P2431" s="241"/>
      <c r="Q2431" s="241"/>
      <c r="R2431" s="241"/>
      <c r="S2431" s="241"/>
      <c r="T2431" s="242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43" t="s">
        <v>163</v>
      </c>
      <c r="AU2431" s="243" t="s">
        <v>88</v>
      </c>
      <c r="AV2431" s="13" t="s">
        <v>88</v>
      </c>
      <c r="AW2431" s="13" t="s">
        <v>35</v>
      </c>
      <c r="AX2431" s="13" t="s">
        <v>78</v>
      </c>
      <c r="AY2431" s="243" t="s">
        <v>153</v>
      </c>
    </row>
    <row r="2432" s="13" customFormat="1">
      <c r="A2432" s="13"/>
      <c r="B2432" s="232"/>
      <c r="C2432" s="233"/>
      <c r="D2432" s="234" t="s">
        <v>163</v>
      </c>
      <c r="E2432" s="235" t="s">
        <v>1</v>
      </c>
      <c r="F2432" s="236" t="s">
        <v>3138</v>
      </c>
      <c r="G2432" s="233"/>
      <c r="H2432" s="237">
        <v>7.5999999999999996</v>
      </c>
      <c r="I2432" s="238"/>
      <c r="J2432" s="233"/>
      <c r="K2432" s="233"/>
      <c r="L2432" s="239"/>
      <c r="M2432" s="240"/>
      <c r="N2432" s="241"/>
      <c r="O2432" s="241"/>
      <c r="P2432" s="241"/>
      <c r="Q2432" s="241"/>
      <c r="R2432" s="241"/>
      <c r="S2432" s="241"/>
      <c r="T2432" s="242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43" t="s">
        <v>163</v>
      </c>
      <c r="AU2432" s="243" t="s">
        <v>88</v>
      </c>
      <c r="AV2432" s="13" t="s">
        <v>88</v>
      </c>
      <c r="AW2432" s="13" t="s">
        <v>35</v>
      </c>
      <c r="AX2432" s="13" t="s">
        <v>78</v>
      </c>
      <c r="AY2432" s="243" t="s">
        <v>153</v>
      </c>
    </row>
    <row r="2433" s="14" customFormat="1">
      <c r="A2433" s="14"/>
      <c r="B2433" s="244"/>
      <c r="C2433" s="245"/>
      <c r="D2433" s="234" t="s">
        <v>163</v>
      </c>
      <c r="E2433" s="246" t="s">
        <v>1</v>
      </c>
      <c r="F2433" s="247" t="s">
        <v>167</v>
      </c>
      <c r="G2433" s="245"/>
      <c r="H2433" s="248">
        <v>15.199999999999999</v>
      </c>
      <c r="I2433" s="249"/>
      <c r="J2433" s="245"/>
      <c r="K2433" s="245"/>
      <c r="L2433" s="250"/>
      <c r="M2433" s="251"/>
      <c r="N2433" s="252"/>
      <c r="O2433" s="252"/>
      <c r="P2433" s="252"/>
      <c r="Q2433" s="252"/>
      <c r="R2433" s="252"/>
      <c r="S2433" s="252"/>
      <c r="T2433" s="253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T2433" s="254" t="s">
        <v>163</v>
      </c>
      <c r="AU2433" s="254" t="s">
        <v>88</v>
      </c>
      <c r="AV2433" s="14" t="s">
        <v>161</v>
      </c>
      <c r="AW2433" s="14" t="s">
        <v>35</v>
      </c>
      <c r="AX2433" s="14" t="s">
        <v>86</v>
      </c>
      <c r="AY2433" s="254" t="s">
        <v>153</v>
      </c>
    </row>
    <row r="2434" s="12" customFormat="1" ht="22.8" customHeight="1">
      <c r="A2434" s="12"/>
      <c r="B2434" s="203"/>
      <c r="C2434" s="204"/>
      <c r="D2434" s="205" t="s">
        <v>77</v>
      </c>
      <c r="E2434" s="217" t="s">
        <v>3139</v>
      </c>
      <c r="F2434" s="217" t="s">
        <v>3140</v>
      </c>
      <c r="G2434" s="204"/>
      <c r="H2434" s="204"/>
      <c r="I2434" s="207"/>
      <c r="J2434" s="218">
        <f>BK2434</f>
        <v>0</v>
      </c>
      <c r="K2434" s="204"/>
      <c r="L2434" s="209"/>
      <c r="M2434" s="210"/>
      <c r="N2434" s="211"/>
      <c r="O2434" s="211"/>
      <c r="P2434" s="212">
        <f>SUM(P2435:P2602)</f>
        <v>0</v>
      </c>
      <c r="Q2434" s="211"/>
      <c r="R2434" s="212">
        <f>SUM(R2435:R2602)</f>
        <v>1.3698801999999999</v>
      </c>
      <c r="S2434" s="211"/>
      <c r="T2434" s="213">
        <f>SUM(T2435:T2602)</f>
        <v>0.090555650000000001</v>
      </c>
      <c r="U2434" s="12"/>
      <c r="V2434" s="12"/>
      <c r="W2434" s="12"/>
      <c r="X2434" s="12"/>
      <c r="Y2434" s="12"/>
      <c r="Z2434" s="12"/>
      <c r="AA2434" s="12"/>
      <c r="AB2434" s="12"/>
      <c r="AC2434" s="12"/>
      <c r="AD2434" s="12"/>
      <c r="AE2434" s="12"/>
      <c r="AR2434" s="214" t="s">
        <v>88</v>
      </c>
      <c r="AT2434" s="215" t="s">
        <v>77</v>
      </c>
      <c r="AU2434" s="215" t="s">
        <v>86</v>
      </c>
      <c r="AY2434" s="214" t="s">
        <v>153</v>
      </c>
      <c r="BK2434" s="216">
        <f>SUM(BK2435:BK2602)</f>
        <v>0</v>
      </c>
    </row>
    <row r="2435" s="2" customFormat="1" ht="16.5" customHeight="1">
      <c r="A2435" s="39"/>
      <c r="B2435" s="40"/>
      <c r="C2435" s="219" t="s">
        <v>3141</v>
      </c>
      <c r="D2435" s="219" t="s">
        <v>156</v>
      </c>
      <c r="E2435" s="220" t="s">
        <v>3142</v>
      </c>
      <c r="F2435" s="221" t="s">
        <v>3143</v>
      </c>
      <c r="G2435" s="222" t="s">
        <v>170</v>
      </c>
      <c r="H2435" s="223">
        <v>292.11500000000001</v>
      </c>
      <c r="I2435" s="224"/>
      <c r="J2435" s="225">
        <f>ROUND(I2435*H2435,2)</f>
        <v>0</v>
      </c>
      <c r="K2435" s="221" t="s">
        <v>160</v>
      </c>
      <c r="L2435" s="45"/>
      <c r="M2435" s="226" t="s">
        <v>1</v>
      </c>
      <c r="N2435" s="227" t="s">
        <v>43</v>
      </c>
      <c r="O2435" s="92"/>
      <c r="P2435" s="228">
        <f>O2435*H2435</f>
        <v>0</v>
      </c>
      <c r="Q2435" s="228">
        <v>0.001</v>
      </c>
      <c r="R2435" s="228">
        <f>Q2435*H2435</f>
        <v>0.29211500000000001</v>
      </c>
      <c r="S2435" s="228">
        <v>0.00031</v>
      </c>
      <c r="T2435" s="229">
        <f>S2435*H2435</f>
        <v>0.090555650000000001</v>
      </c>
      <c r="U2435" s="39"/>
      <c r="V2435" s="39"/>
      <c r="W2435" s="39"/>
      <c r="X2435" s="39"/>
      <c r="Y2435" s="39"/>
      <c r="Z2435" s="39"/>
      <c r="AA2435" s="39"/>
      <c r="AB2435" s="39"/>
      <c r="AC2435" s="39"/>
      <c r="AD2435" s="39"/>
      <c r="AE2435" s="39"/>
      <c r="AR2435" s="230" t="s">
        <v>240</v>
      </c>
      <c r="AT2435" s="230" t="s">
        <v>156</v>
      </c>
      <c r="AU2435" s="230" t="s">
        <v>88</v>
      </c>
      <c r="AY2435" s="18" t="s">
        <v>153</v>
      </c>
      <c r="BE2435" s="231">
        <f>IF(N2435="základní",J2435,0)</f>
        <v>0</v>
      </c>
      <c r="BF2435" s="231">
        <f>IF(N2435="snížená",J2435,0)</f>
        <v>0</v>
      </c>
      <c r="BG2435" s="231">
        <f>IF(N2435="zákl. přenesená",J2435,0)</f>
        <v>0</v>
      </c>
      <c r="BH2435" s="231">
        <f>IF(N2435="sníž. přenesená",J2435,0)</f>
        <v>0</v>
      </c>
      <c r="BI2435" s="231">
        <f>IF(N2435="nulová",J2435,0)</f>
        <v>0</v>
      </c>
      <c r="BJ2435" s="18" t="s">
        <v>86</v>
      </c>
      <c r="BK2435" s="231">
        <f>ROUND(I2435*H2435,2)</f>
        <v>0</v>
      </c>
      <c r="BL2435" s="18" t="s">
        <v>240</v>
      </c>
      <c r="BM2435" s="230" t="s">
        <v>3144</v>
      </c>
    </row>
    <row r="2436" s="15" customFormat="1">
      <c r="A2436" s="15"/>
      <c r="B2436" s="258"/>
      <c r="C2436" s="259"/>
      <c r="D2436" s="234" t="s">
        <v>163</v>
      </c>
      <c r="E2436" s="260" t="s">
        <v>1</v>
      </c>
      <c r="F2436" s="261" t="s">
        <v>3145</v>
      </c>
      <c r="G2436" s="259"/>
      <c r="H2436" s="260" t="s">
        <v>1</v>
      </c>
      <c r="I2436" s="262"/>
      <c r="J2436" s="259"/>
      <c r="K2436" s="259"/>
      <c r="L2436" s="263"/>
      <c r="M2436" s="264"/>
      <c r="N2436" s="265"/>
      <c r="O2436" s="265"/>
      <c r="P2436" s="265"/>
      <c r="Q2436" s="265"/>
      <c r="R2436" s="265"/>
      <c r="S2436" s="265"/>
      <c r="T2436" s="266"/>
      <c r="U2436" s="15"/>
      <c r="V2436" s="15"/>
      <c r="W2436" s="15"/>
      <c r="X2436" s="15"/>
      <c r="Y2436" s="15"/>
      <c r="Z2436" s="15"/>
      <c r="AA2436" s="15"/>
      <c r="AB2436" s="15"/>
      <c r="AC2436" s="15"/>
      <c r="AD2436" s="15"/>
      <c r="AE2436" s="15"/>
      <c r="AT2436" s="267" t="s">
        <v>163</v>
      </c>
      <c r="AU2436" s="267" t="s">
        <v>88</v>
      </c>
      <c r="AV2436" s="15" t="s">
        <v>86</v>
      </c>
      <c r="AW2436" s="15" t="s">
        <v>35</v>
      </c>
      <c r="AX2436" s="15" t="s">
        <v>78</v>
      </c>
      <c r="AY2436" s="267" t="s">
        <v>153</v>
      </c>
    </row>
    <row r="2437" s="13" customFormat="1">
      <c r="A2437" s="13"/>
      <c r="B2437" s="232"/>
      <c r="C2437" s="233"/>
      <c r="D2437" s="234" t="s">
        <v>163</v>
      </c>
      <c r="E2437" s="235" t="s">
        <v>1</v>
      </c>
      <c r="F2437" s="236" t="s">
        <v>3146</v>
      </c>
      <c r="G2437" s="233"/>
      <c r="H2437" s="237">
        <v>11.208</v>
      </c>
      <c r="I2437" s="238"/>
      <c r="J2437" s="233"/>
      <c r="K2437" s="233"/>
      <c r="L2437" s="239"/>
      <c r="M2437" s="240"/>
      <c r="N2437" s="241"/>
      <c r="O2437" s="241"/>
      <c r="P2437" s="241"/>
      <c r="Q2437" s="241"/>
      <c r="R2437" s="241"/>
      <c r="S2437" s="241"/>
      <c r="T2437" s="242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43" t="s">
        <v>163</v>
      </c>
      <c r="AU2437" s="243" t="s">
        <v>88</v>
      </c>
      <c r="AV2437" s="13" t="s">
        <v>88</v>
      </c>
      <c r="AW2437" s="13" t="s">
        <v>35</v>
      </c>
      <c r="AX2437" s="13" t="s">
        <v>78</v>
      </c>
      <c r="AY2437" s="243" t="s">
        <v>153</v>
      </c>
    </row>
    <row r="2438" s="13" customFormat="1">
      <c r="A2438" s="13"/>
      <c r="B2438" s="232"/>
      <c r="C2438" s="233"/>
      <c r="D2438" s="234" t="s">
        <v>163</v>
      </c>
      <c r="E2438" s="235" t="s">
        <v>1</v>
      </c>
      <c r="F2438" s="236" t="s">
        <v>3147</v>
      </c>
      <c r="G2438" s="233"/>
      <c r="H2438" s="237">
        <v>11.558</v>
      </c>
      <c r="I2438" s="238"/>
      <c r="J2438" s="233"/>
      <c r="K2438" s="233"/>
      <c r="L2438" s="239"/>
      <c r="M2438" s="240"/>
      <c r="N2438" s="241"/>
      <c r="O2438" s="241"/>
      <c r="P2438" s="241"/>
      <c r="Q2438" s="241"/>
      <c r="R2438" s="241"/>
      <c r="S2438" s="241"/>
      <c r="T2438" s="242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43" t="s">
        <v>163</v>
      </c>
      <c r="AU2438" s="243" t="s">
        <v>88</v>
      </c>
      <c r="AV2438" s="13" t="s">
        <v>88</v>
      </c>
      <c r="AW2438" s="13" t="s">
        <v>35</v>
      </c>
      <c r="AX2438" s="13" t="s">
        <v>78</v>
      </c>
      <c r="AY2438" s="243" t="s">
        <v>153</v>
      </c>
    </row>
    <row r="2439" s="13" customFormat="1">
      <c r="A2439" s="13"/>
      <c r="B2439" s="232"/>
      <c r="C2439" s="233"/>
      <c r="D2439" s="234" t="s">
        <v>163</v>
      </c>
      <c r="E2439" s="235" t="s">
        <v>1</v>
      </c>
      <c r="F2439" s="236" t="s">
        <v>3148</v>
      </c>
      <c r="G2439" s="233"/>
      <c r="H2439" s="237">
        <v>39.502000000000002</v>
      </c>
      <c r="I2439" s="238"/>
      <c r="J2439" s="233"/>
      <c r="K2439" s="233"/>
      <c r="L2439" s="239"/>
      <c r="M2439" s="240"/>
      <c r="N2439" s="241"/>
      <c r="O2439" s="241"/>
      <c r="P2439" s="241"/>
      <c r="Q2439" s="241"/>
      <c r="R2439" s="241"/>
      <c r="S2439" s="241"/>
      <c r="T2439" s="242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43" t="s">
        <v>163</v>
      </c>
      <c r="AU2439" s="243" t="s">
        <v>88</v>
      </c>
      <c r="AV2439" s="13" t="s">
        <v>88</v>
      </c>
      <c r="AW2439" s="13" t="s">
        <v>35</v>
      </c>
      <c r="AX2439" s="13" t="s">
        <v>78</v>
      </c>
      <c r="AY2439" s="243" t="s">
        <v>153</v>
      </c>
    </row>
    <row r="2440" s="13" customFormat="1">
      <c r="A2440" s="13"/>
      <c r="B2440" s="232"/>
      <c r="C2440" s="233"/>
      <c r="D2440" s="234" t="s">
        <v>163</v>
      </c>
      <c r="E2440" s="235" t="s">
        <v>1</v>
      </c>
      <c r="F2440" s="236" t="s">
        <v>3149</v>
      </c>
      <c r="G2440" s="233"/>
      <c r="H2440" s="237">
        <v>10.779999999999999</v>
      </c>
      <c r="I2440" s="238"/>
      <c r="J2440" s="233"/>
      <c r="K2440" s="233"/>
      <c r="L2440" s="239"/>
      <c r="M2440" s="240"/>
      <c r="N2440" s="241"/>
      <c r="O2440" s="241"/>
      <c r="P2440" s="241"/>
      <c r="Q2440" s="241"/>
      <c r="R2440" s="241"/>
      <c r="S2440" s="241"/>
      <c r="T2440" s="242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43" t="s">
        <v>163</v>
      </c>
      <c r="AU2440" s="243" t="s">
        <v>88</v>
      </c>
      <c r="AV2440" s="13" t="s">
        <v>88</v>
      </c>
      <c r="AW2440" s="13" t="s">
        <v>35</v>
      </c>
      <c r="AX2440" s="13" t="s">
        <v>78</v>
      </c>
      <c r="AY2440" s="243" t="s">
        <v>153</v>
      </c>
    </row>
    <row r="2441" s="13" customFormat="1">
      <c r="A2441" s="13"/>
      <c r="B2441" s="232"/>
      <c r="C2441" s="233"/>
      <c r="D2441" s="234" t="s">
        <v>163</v>
      </c>
      <c r="E2441" s="235" t="s">
        <v>1</v>
      </c>
      <c r="F2441" s="236" t="s">
        <v>3150</v>
      </c>
      <c r="G2441" s="233"/>
      <c r="H2441" s="237">
        <v>16.848500000000001</v>
      </c>
      <c r="I2441" s="238"/>
      <c r="J2441" s="233"/>
      <c r="K2441" s="233"/>
      <c r="L2441" s="239"/>
      <c r="M2441" s="240"/>
      <c r="N2441" s="241"/>
      <c r="O2441" s="241"/>
      <c r="P2441" s="241"/>
      <c r="Q2441" s="241"/>
      <c r="R2441" s="241"/>
      <c r="S2441" s="241"/>
      <c r="T2441" s="242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3" t="s">
        <v>163</v>
      </c>
      <c r="AU2441" s="243" t="s">
        <v>88</v>
      </c>
      <c r="AV2441" s="13" t="s">
        <v>88</v>
      </c>
      <c r="AW2441" s="13" t="s">
        <v>35</v>
      </c>
      <c r="AX2441" s="13" t="s">
        <v>78</v>
      </c>
      <c r="AY2441" s="243" t="s">
        <v>153</v>
      </c>
    </row>
    <row r="2442" s="13" customFormat="1">
      <c r="A2442" s="13"/>
      <c r="B2442" s="232"/>
      <c r="C2442" s="233"/>
      <c r="D2442" s="234" t="s">
        <v>163</v>
      </c>
      <c r="E2442" s="235" t="s">
        <v>1</v>
      </c>
      <c r="F2442" s="236" t="s">
        <v>3151</v>
      </c>
      <c r="G2442" s="233"/>
      <c r="H2442" s="237">
        <v>21.506</v>
      </c>
      <c r="I2442" s="238"/>
      <c r="J2442" s="233"/>
      <c r="K2442" s="233"/>
      <c r="L2442" s="239"/>
      <c r="M2442" s="240"/>
      <c r="N2442" s="241"/>
      <c r="O2442" s="241"/>
      <c r="P2442" s="241"/>
      <c r="Q2442" s="241"/>
      <c r="R2442" s="241"/>
      <c r="S2442" s="241"/>
      <c r="T2442" s="242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43" t="s">
        <v>163</v>
      </c>
      <c r="AU2442" s="243" t="s">
        <v>88</v>
      </c>
      <c r="AV2442" s="13" t="s">
        <v>88</v>
      </c>
      <c r="AW2442" s="13" t="s">
        <v>35</v>
      </c>
      <c r="AX2442" s="13" t="s">
        <v>78</v>
      </c>
      <c r="AY2442" s="243" t="s">
        <v>153</v>
      </c>
    </row>
    <row r="2443" s="13" customFormat="1">
      <c r="A2443" s="13"/>
      <c r="B2443" s="232"/>
      <c r="C2443" s="233"/>
      <c r="D2443" s="234" t="s">
        <v>163</v>
      </c>
      <c r="E2443" s="235" t="s">
        <v>1</v>
      </c>
      <c r="F2443" s="236" t="s">
        <v>3152</v>
      </c>
      <c r="G2443" s="233"/>
      <c r="H2443" s="237">
        <v>5.9565000000000001</v>
      </c>
      <c r="I2443" s="238"/>
      <c r="J2443" s="233"/>
      <c r="K2443" s="233"/>
      <c r="L2443" s="239"/>
      <c r="M2443" s="240"/>
      <c r="N2443" s="241"/>
      <c r="O2443" s="241"/>
      <c r="P2443" s="241"/>
      <c r="Q2443" s="241"/>
      <c r="R2443" s="241"/>
      <c r="S2443" s="241"/>
      <c r="T2443" s="242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43" t="s">
        <v>163</v>
      </c>
      <c r="AU2443" s="243" t="s">
        <v>88</v>
      </c>
      <c r="AV2443" s="13" t="s">
        <v>88</v>
      </c>
      <c r="AW2443" s="13" t="s">
        <v>35</v>
      </c>
      <c r="AX2443" s="13" t="s">
        <v>78</v>
      </c>
      <c r="AY2443" s="243" t="s">
        <v>153</v>
      </c>
    </row>
    <row r="2444" s="13" customFormat="1">
      <c r="A2444" s="13"/>
      <c r="B2444" s="232"/>
      <c r="C2444" s="233"/>
      <c r="D2444" s="234" t="s">
        <v>163</v>
      </c>
      <c r="E2444" s="235" t="s">
        <v>1</v>
      </c>
      <c r="F2444" s="236" t="s">
        <v>3153</v>
      </c>
      <c r="G2444" s="233"/>
      <c r="H2444" s="237">
        <v>8.6624999999999996</v>
      </c>
      <c r="I2444" s="238"/>
      <c r="J2444" s="233"/>
      <c r="K2444" s="233"/>
      <c r="L2444" s="239"/>
      <c r="M2444" s="240"/>
      <c r="N2444" s="241"/>
      <c r="O2444" s="241"/>
      <c r="P2444" s="241"/>
      <c r="Q2444" s="241"/>
      <c r="R2444" s="241"/>
      <c r="S2444" s="241"/>
      <c r="T2444" s="242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43" t="s">
        <v>163</v>
      </c>
      <c r="AU2444" s="243" t="s">
        <v>88</v>
      </c>
      <c r="AV2444" s="13" t="s">
        <v>88</v>
      </c>
      <c r="AW2444" s="13" t="s">
        <v>35</v>
      </c>
      <c r="AX2444" s="13" t="s">
        <v>78</v>
      </c>
      <c r="AY2444" s="243" t="s">
        <v>153</v>
      </c>
    </row>
    <row r="2445" s="13" customFormat="1">
      <c r="A2445" s="13"/>
      <c r="B2445" s="232"/>
      <c r="C2445" s="233"/>
      <c r="D2445" s="234" t="s">
        <v>163</v>
      </c>
      <c r="E2445" s="235" t="s">
        <v>1</v>
      </c>
      <c r="F2445" s="236" t="s">
        <v>3154</v>
      </c>
      <c r="G2445" s="233"/>
      <c r="H2445" s="237">
        <v>7.8574999999999999</v>
      </c>
      <c r="I2445" s="238"/>
      <c r="J2445" s="233"/>
      <c r="K2445" s="233"/>
      <c r="L2445" s="239"/>
      <c r="M2445" s="240"/>
      <c r="N2445" s="241"/>
      <c r="O2445" s="241"/>
      <c r="P2445" s="241"/>
      <c r="Q2445" s="241"/>
      <c r="R2445" s="241"/>
      <c r="S2445" s="241"/>
      <c r="T2445" s="242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43" t="s">
        <v>163</v>
      </c>
      <c r="AU2445" s="243" t="s">
        <v>88</v>
      </c>
      <c r="AV2445" s="13" t="s">
        <v>88</v>
      </c>
      <c r="AW2445" s="13" t="s">
        <v>35</v>
      </c>
      <c r="AX2445" s="13" t="s">
        <v>78</v>
      </c>
      <c r="AY2445" s="243" t="s">
        <v>153</v>
      </c>
    </row>
    <row r="2446" s="13" customFormat="1">
      <c r="A2446" s="13"/>
      <c r="B2446" s="232"/>
      <c r="C2446" s="233"/>
      <c r="D2446" s="234" t="s">
        <v>163</v>
      </c>
      <c r="E2446" s="235" t="s">
        <v>1</v>
      </c>
      <c r="F2446" s="236" t="s">
        <v>3155</v>
      </c>
      <c r="G2446" s="233"/>
      <c r="H2446" s="237">
        <v>48.794499999999999</v>
      </c>
      <c r="I2446" s="238"/>
      <c r="J2446" s="233"/>
      <c r="K2446" s="233"/>
      <c r="L2446" s="239"/>
      <c r="M2446" s="240"/>
      <c r="N2446" s="241"/>
      <c r="O2446" s="241"/>
      <c r="P2446" s="241"/>
      <c r="Q2446" s="241"/>
      <c r="R2446" s="241"/>
      <c r="S2446" s="241"/>
      <c r="T2446" s="242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43" t="s">
        <v>163</v>
      </c>
      <c r="AU2446" s="243" t="s">
        <v>88</v>
      </c>
      <c r="AV2446" s="13" t="s">
        <v>88</v>
      </c>
      <c r="AW2446" s="13" t="s">
        <v>35</v>
      </c>
      <c r="AX2446" s="13" t="s">
        <v>78</v>
      </c>
      <c r="AY2446" s="243" t="s">
        <v>153</v>
      </c>
    </row>
    <row r="2447" s="13" customFormat="1">
      <c r="A2447" s="13"/>
      <c r="B2447" s="232"/>
      <c r="C2447" s="233"/>
      <c r="D2447" s="234" t="s">
        <v>163</v>
      </c>
      <c r="E2447" s="235" t="s">
        <v>1</v>
      </c>
      <c r="F2447" s="236" t="s">
        <v>3156</v>
      </c>
      <c r="G2447" s="233"/>
      <c r="H2447" s="237">
        <v>24.771000000000001</v>
      </c>
      <c r="I2447" s="238"/>
      <c r="J2447" s="233"/>
      <c r="K2447" s="233"/>
      <c r="L2447" s="239"/>
      <c r="M2447" s="240"/>
      <c r="N2447" s="241"/>
      <c r="O2447" s="241"/>
      <c r="P2447" s="241"/>
      <c r="Q2447" s="241"/>
      <c r="R2447" s="241"/>
      <c r="S2447" s="241"/>
      <c r="T2447" s="242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3" t="s">
        <v>163</v>
      </c>
      <c r="AU2447" s="243" t="s">
        <v>88</v>
      </c>
      <c r="AV2447" s="13" t="s">
        <v>88</v>
      </c>
      <c r="AW2447" s="13" t="s">
        <v>35</v>
      </c>
      <c r="AX2447" s="13" t="s">
        <v>78</v>
      </c>
      <c r="AY2447" s="243" t="s">
        <v>153</v>
      </c>
    </row>
    <row r="2448" s="16" customFormat="1">
      <c r="A2448" s="16"/>
      <c r="B2448" s="278"/>
      <c r="C2448" s="279"/>
      <c r="D2448" s="234" t="s">
        <v>163</v>
      </c>
      <c r="E2448" s="280" t="s">
        <v>1</v>
      </c>
      <c r="F2448" s="281" t="s">
        <v>606</v>
      </c>
      <c r="G2448" s="279"/>
      <c r="H2448" s="282">
        <v>207.44450000000001</v>
      </c>
      <c r="I2448" s="283"/>
      <c r="J2448" s="279"/>
      <c r="K2448" s="279"/>
      <c r="L2448" s="284"/>
      <c r="M2448" s="285"/>
      <c r="N2448" s="286"/>
      <c r="O2448" s="286"/>
      <c r="P2448" s="286"/>
      <c r="Q2448" s="286"/>
      <c r="R2448" s="286"/>
      <c r="S2448" s="286"/>
      <c r="T2448" s="287"/>
      <c r="U2448" s="16"/>
      <c r="V2448" s="16"/>
      <c r="W2448" s="16"/>
      <c r="X2448" s="16"/>
      <c r="Y2448" s="16"/>
      <c r="Z2448" s="16"/>
      <c r="AA2448" s="16"/>
      <c r="AB2448" s="16"/>
      <c r="AC2448" s="16"/>
      <c r="AD2448" s="16"/>
      <c r="AE2448" s="16"/>
      <c r="AT2448" s="288" t="s">
        <v>163</v>
      </c>
      <c r="AU2448" s="288" t="s">
        <v>88</v>
      </c>
      <c r="AV2448" s="16" t="s">
        <v>173</v>
      </c>
      <c r="AW2448" s="16" t="s">
        <v>35</v>
      </c>
      <c r="AX2448" s="16" t="s">
        <v>78</v>
      </c>
      <c r="AY2448" s="288" t="s">
        <v>153</v>
      </c>
    </row>
    <row r="2449" s="15" customFormat="1">
      <c r="A2449" s="15"/>
      <c r="B2449" s="258"/>
      <c r="C2449" s="259"/>
      <c r="D2449" s="234" t="s">
        <v>163</v>
      </c>
      <c r="E2449" s="260" t="s">
        <v>1</v>
      </c>
      <c r="F2449" s="261" t="s">
        <v>3157</v>
      </c>
      <c r="G2449" s="259"/>
      <c r="H2449" s="260" t="s">
        <v>1</v>
      </c>
      <c r="I2449" s="262"/>
      <c r="J2449" s="259"/>
      <c r="K2449" s="259"/>
      <c r="L2449" s="263"/>
      <c r="M2449" s="264"/>
      <c r="N2449" s="265"/>
      <c r="O2449" s="265"/>
      <c r="P2449" s="265"/>
      <c r="Q2449" s="265"/>
      <c r="R2449" s="265"/>
      <c r="S2449" s="265"/>
      <c r="T2449" s="266"/>
      <c r="U2449" s="15"/>
      <c r="V2449" s="15"/>
      <c r="W2449" s="15"/>
      <c r="X2449" s="15"/>
      <c r="Y2449" s="15"/>
      <c r="Z2449" s="15"/>
      <c r="AA2449" s="15"/>
      <c r="AB2449" s="15"/>
      <c r="AC2449" s="15"/>
      <c r="AD2449" s="15"/>
      <c r="AE2449" s="15"/>
      <c r="AT2449" s="267" t="s">
        <v>163</v>
      </c>
      <c r="AU2449" s="267" t="s">
        <v>88</v>
      </c>
      <c r="AV2449" s="15" t="s">
        <v>86</v>
      </c>
      <c r="AW2449" s="15" t="s">
        <v>35</v>
      </c>
      <c r="AX2449" s="15" t="s">
        <v>78</v>
      </c>
      <c r="AY2449" s="267" t="s">
        <v>153</v>
      </c>
    </row>
    <row r="2450" s="13" customFormat="1">
      <c r="A2450" s="13"/>
      <c r="B2450" s="232"/>
      <c r="C2450" s="233"/>
      <c r="D2450" s="234" t="s">
        <v>163</v>
      </c>
      <c r="E2450" s="235" t="s">
        <v>1</v>
      </c>
      <c r="F2450" s="236" t="s">
        <v>1097</v>
      </c>
      <c r="G2450" s="233"/>
      <c r="H2450" s="237">
        <v>2.7599999999999998</v>
      </c>
      <c r="I2450" s="238"/>
      <c r="J2450" s="233"/>
      <c r="K2450" s="233"/>
      <c r="L2450" s="239"/>
      <c r="M2450" s="240"/>
      <c r="N2450" s="241"/>
      <c r="O2450" s="241"/>
      <c r="P2450" s="241"/>
      <c r="Q2450" s="241"/>
      <c r="R2450" s="241"/>
      <c r="S2450" s="241"/>
      <c r="T2450" s="242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3" t="s">
        <v>163</v>
      </c>
      <c r="AU2450" s="243" t="s">
        <v>88</v>
      </c>
      <c r="AV2450" s="13" t="s">
        <v>88</v>
      </c>
      <c r="AW2450" s="13" t="s">
        <v>35</v>
      </c>
      <c r="AX2450" s="13" t="s">
        <v>78</v>
      </c>
      <c r="AY2450" s="243" t="s">
        <v>153</v>
      </c>
    </row>
    <row r="2451" s="13" customFormat="1">
      <c r="A2451" s="13"/>
      <c r="B2451" s="232"/>
      <c r="C2451" s="233"/>
      <c r="D2451" s="234" t="s">
        <v>163</v>
      </c>
      <c r="E2451" s="235" t="s">
        <v>1</v>
      </c>
      <c r="F2451" s="236" t="s">
        <v>1098</v>
      </c>
      <c r="G2451" s="233"/>
      <c r="H2451" s="237">
        <v>3.2799999999999998</v>
      </c>
      <c r="I2451" s="238"/>
      <c r="J2451" s="233"/>
      <c r="K2451" s="233"/>
      <c r="L2451" s="239"/>
      <c r="M2451" s="240"/>
      <c r="N2451" s="241"/>
      <c r="O2451" s="241"/>
      <c r="P2451" s="241"/>
      <c r="Q2451" s="241"/>
      <c r="R2451" s="241"/>
      <c r="S2451" s="241"/>
      <c r="T2451" s="242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43" t="s">
        <v>163</v>
      </c>
      <c r="AU2451" s="243" t="s">
        <v>88</v>
      </c>
      <c r="AV2451" s="13" t="s">
        <v>88</v>
      </c>
      <c r="AW2451" s="13" t="s">
        <v>35</v>
      </c>
      <c r="AX2451" s="13" t="s">
        <v>78</v>
      </c>
      <c r="AY2451" s="243" t="s">
        <v>153</v>
      </c>
    </row>
    <row r="2452" s="13" customFormat="1">
      <c r="A2452" s="13"/>
      <c r="B2452" s="232"/>
      <c r="C2452" s="233"/>
      <c r="D2452" s="234" t="s">
        <v>163</v>
      </c>
      <c r="E2452" s="235" t="s">
        <v>1</v>
      </c>
      <c r="F2452" s="236" t="s">
        <v>1099</v>
      </c>
      <c r="G2452" s="233"/>
      <c r="H2452" s="237">
        <v>12.85</v>
      </c>
      <c r="I2452" s="238"/>
      <c r="J2452" s="233"/>
      <c r="K2452" s="233"/>
      <c r="L2452" s="239"/>
      <c r="M2452" s="240"/>
      <c r="N2452" s="241"/>
      <c r="O2452" s="241"/>
      <c r="P2452" s="241"/>
      <c r="Q2452" s="241"/>
      <c r="R2452" s="241"/>
      <c r="S2452" s="241"/>
      <c r="T2452" s="242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3" t="s">
        <v>163</v>
      </c>
      <c r="AU2452" s="243" t="s">
        <v>88</v>
      </c>
      <c r="AV2452" s="13" t="s">
        <v>88</v>
      </c>
      <c r="AW2452" s="13" t="s">
        <v>35</v>
      </c>
      <c r="AX2452" s="13" t="s">
        <v>78</v>
      </c>
      <c r="AY2452" s="243" t="s">
        <v>153</v>
      </c>
    </row>
    <row r="2453" s="13" customFormat="1">
      <c r="A2453" s="13"/>
      <c r="B2453" s="232"/>
      <c r="C2453" s="233"/>
      <c r="D2453" s="234" t="s">
        <v>163</v>
      </c>
      <c r="E2453" s="235" t="s">
        <v>1</v>
      </c>
      <c r="F2453" s="236" t="s">
        <v>1100</v>
      </c>
      <c r="G2453" s="233"/>
      <c r="H2453" s="237">
        <v>18.030000000000001</v>
      </c>
      <c r="I2453" s="238"/>
      <c r="J2453" s="233"/>
      <c r="K2453" s="233"/>
      <c r="L2453" s="239"/>
      <c r="M2453" s="240"/>
      <c r="N2453" s="241"/>
      <c r="O2453" s="241"/>
      <c r="P2453" s="241"/>
      <c r="Q2453" s="241"/>
      <c r="R2453" s="241"/>
      <c r="S2453" s="241"/>
      <c r="T2453" s="242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43" t="s">
        <v>163</v>
      </c>
      <c r="AU2453" s="243" t="s">
        <v>88</v>
      </c>
      <c r="AV2453" s="13" t="s">
        <v>88</v>
      </c>
      <c r="AW2453" s="13" t="s">
        <v>35</v>
      </c>
      <c r="AX2453" s="13" t="s">
        <v>78</v>
      </c>
      <c r="AY2453" s="243" t="s">
        <v>153</v>
      </c>
    </row>
    <row r="2454" s="13" customFormat="1">
      <c r="A2454" s="13"/>
      <c r="B2454" s="232"/>
      <c r="C2454" s="233"/>
      <c r="D2454" s="234" t="s">
        <v>163</v>
      </c>
      <c r="E2454" s="235" t="s">
        <v>1</v>
      </c>
      <c r="F2454" s="236" t="s">
        <v>1101</v>
      </c>
      <c r="G2454" s="233"/>
      <c r="H2454" s="237">
        <v>2.6000000000000001</v>
      </c>
      <c r="I2454" s="238"/>
      <c r="J2454" s="233"/>
      <c r="K2454" s="233"/>
      <c r="L2454" s="239"/>
      <c r="M2454" s="240"/>
      <c r="N2454" s="241"/>
      <c r="O2454" s="241"/>
      <c r="P2454" s="241"/>
      <c r="Q2454" s="241"/>
      <c r="R2454" s="241"/>
      <c r="S2454" s="241"/>
      <c r="T2454" s="242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43" t="s">
        <v>163</v>
      </c>
      <c r="AU2454" s="243" t="s">
        <v>88</v>
      </c>
      <c r="AV2454" s="13" t="s">
        <v>88</v>
      </c>
      <c r="AW2454" s="13" t="s">
        <v>35</v>
      </c>
      <c r="AX2454" s="13" t="s">
        <v>78</v>
      </c>
      <c r="AY2454" s="243" t="s">
        <v>153</v>
      </c>
    </row>
    <row r="2455" s="13" customFormat="1">
      <c r="A2455" s="13"/>
      <c r="B2455" s="232"/>
      <c r="C2455" s="233"/>
      <c r="D2455" s="234" t="s">
        <v>163</v>
      </c>
      <c r="E2455" s="235" t="s">
        <v>1</v>
      </c>
      <c r="F2455" s="236" t="s">
        <v>1102</v>
      </c>
      <c r="G2455" s="233"/>
      <c r="H2455" s="237">
        <v>6.1699999999999999</v>
      </c>
      <c r="I2455" s="238"/>
      <c r="J2455" s="233"/>
      <c r="K2455" s="233"/>
      <c r="L2455" s="239"/>
      <c r="M2455" s="240"/>
      <c r="N2455" s="241"/>
      <c r="O2455" s="241"/>
      <c r="P2455" s="241"/>
      <c r="Q2455" s="241"/>
      <c r="R2455" s="241"/>
      <c r="S2455" s="241"/>
      <c r="T2455" s="242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43" t="s">
        <v>163</v>
      </c>
      <c r="AU2455" s="243" t="s">
        <v>88</v>
      </c>
      <c r="AV2455" s="13" t="s">
        <v>88</v>
      </c>
      <c r="AW2455" s="13" t="s">
        <v>35</v>
      </c>
      <c r="AX2455" s="13" t="s">
        <v>78</v>
      </c>
      <c r="AY2455" s="243" t="s">
        <v>153</v>
      </c>
    </row>
    <row r="2456" s="13" customFormat="1">
      <c r="A2456" s="13"/>
      <c r="B2456" s="232"/>
      <c r="C2456" s="233"/>
      <c r="D2456" s="234" t="s">
        <v>163</v>
      </c>
      <c r="E2456" s="235" t="s">
        <v>1</v>
      </c>
      <c r="F2456" s="236" t="s">
        <v>1103</v>
      </c>
      <c r="G2456" s="233"/>
      <c r="H2456" s="237">
        <v>2.2999999999999998</v>
      </c>
      <c r="I2456" s="238"/>
      <c r="J2456" s="233"/>
      <c r="K2456" s="233"/>
      <c r="L2456" s="239"/>
      <c r="M2456" s="240"/>
      <c r="N2456" s="241"/>
      <c r="O2456" s="241"/>
      <c r="P2456" s="241"/>
      <c r="Q2456" s="241"/>
      <c r="R2456" s="241"/>
      <c r="S2456" s="241"/>
      <c r="T2456" s="242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43" t="s">
        <v>163</v>
      </c>
      <c r="AU2456" s="243" t="s">
        <v>88</v>
      </c>
      <c r="AV2456" s="13" t="s">
        <v>88</v>
      </c>
      <c r="AW2456" s="13" t="s">
        <v>35</v>
      </c>
      <c r="AX2456" s="13" t="s">
        <v>78</v>
      </c>
      <c r="AY2456" s="243" t="s">
        <v>153</v>
      </c>
    </row>
    <row r="2457" s="13" customFormat="1">
      <c r="A2457" s="13"/>
      <c r="B2457" s="232"/>
      <c r="C2457" s="233"/>
      <c r="D2457" s="234" t="s">
        <v>163</v>
      </c>
      <c r="E2457" s="235" t="s">
        <v>1</v>
      </c>
      <c r="F2457" s="236" t="s">
        <v>1104</v>
      </c>
      <c r="G2457" s="233"/>
      <c r="H2457" s="237">
        <v>1.78</v>
      </c>
      <c r="I2457" s="238"/>
      <c r="J2457" s="233"/>
      <c r="K2457" s="233"/>
      <c r="L2457" s="239"/>
      <c r="M2457" s="240"/>
      <c r="N2457" s="241"/>
      <c r="O2457" s="241"/>
      <c r="P2457" s="241"/>
      <c r="Q2457" s="241"/>
      <c r="R2457" s="241"/>
      <c r="S2457" s="241"/>
      <c r="T2457" s="242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T2457" s="243" t="s">
        <v>163</v>
      </c>
      <c r="AU2457" s="243" t="s">
        <v>88</v>
      </c>
      <c r="AV2457" s="13" t="s">
        <v>88</v>
      </c>
      <c r="AW2457" s="13" t="s">
        <v>35</v>
      </c>
      <c r="AX2457" s="13" t="s">
        <v>78</v>
      </c>
      <c r="AY2457" s="243" t="s">
        <v>153</v>
      </c>
    </row>
    <row r="2458" s="13" customFormat="1">
      <c r="A2458" s="13"/>
      <c r="B2458" s="232"/>
      <c r="C2458" s="233"/>
      <c r="D2458" s="234" t="s">
        <v>163</v>
      </c>
      <c r="E2458" s="235" t="s">
        <v>1</v>
      </c>
      <c r="F2458" s="236" t="s">
        <v>1105</v>
      </c>
      <c r="G2458" s="233"/>
      <c r="H2458" s="237">
        <v>1.44</v>
      </c>
      <c r="I2458" s="238"/>
      <c r="J2458" s="233"/>
      <c r="K2458" s="233"/>
      <c r="L2458" s="239"/>
      <c r="M2458" s="240"/>
      <c r="N2458" s="241"/>
      <c r="O2458" s="241"/>
      <c r="P2458" s="241"/>
      <c r="Q2458" s="241"/>
      <c r="R2458" s="241"/>
      <c r="S2458" s="241"/>
      <c r="T2458" s="242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43" t="s">
        <v>163</v>
      </c>
      <c r="AU2458" s="243" t="s">
        <v>88</v>
      </c>
      <c r="AV2458" s="13" t="s">
        <v>88</v>
      </c>
      <c r="AW2458" s="13" t="s">
        <v>35</v>
      </c>
      <c r="AX2458" s="13" t="s">
        <v>78</v>
      </c>
      <c r="AY2458" s="243" t="s">
        <v>153</v>
      </c>
    </row>
    <row r="2459" s="13" customFormat="1">
      <c r="A2459" s="13"/>
      <c r="B2459" s="232"/>
      <c r="C2459" s="233"/>
      <c r="D2459" s="234" t="s">
        <v>163</v>
      </c>
      <c r="E2459" s="235" t="s">
        <v>1</v>
      </c>
      <c r="F2459" s="236" t="s">
        <v>1106</v>
      </c>
      <c r="G2459" s="233"/>
      <c r="H2459" s="237">
        <v>20.07</v>
      </c>
      <c r="I2459" s="238"/>
      <c r="J2459" s="233"/>
      <c r="K2459" s="233"/>
      <c r="L2459" s="239"/>
      <c r="M2459" s="240"/>
      <c r="N2459" s="241"/>
      <c r="O2459" s="241"/>
      <c r="P2459" s="241"/>
      <c r="Q2459" s="241"/>
      <c r="R2459" s="241"/>
      <c r="S2459" s="241"/>
      <c r="T2459" s="242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43" t="s">
        <v>163</v>
      </c>
      <c r="AU2459" s="243" t="s">
        <v>88</v>
      </c>
      <c r="AV2459" s="13" t="s">
        <v>88</v>
      </c>
      <c r="AW2459" s="13" t="s">
        <v>35</v>
      </c>
      <c r="AX2459" s="13" t="s">
        <v>78</v>
      </c>
      <c r="AY2459" s="243" t="s">
        <v>153</v>
      </c>
    </row>
    <row r="2460" s="13" customFormat="1">
      <c r="A2460" s="13"/>
      <c r="B2460" s="232"/>
      <c r="C2460" s="233"/>
      <c r="D2460" s="234" t="s">
        <v>163</v>
      </c>
      <c r="E2460" s="235" t="s">
        <v>1</v>
      </c>
      <c r="F2460" s="236" t="s">
        <v>1107</v>
      </c>
      <c r="G2460" s="233"/>
      <c r="H2460" s="237">
        <v>13.390000000000001</v>
      </c>
      <c r="I2460" s="238"/>
      <c r="J2460" s="233"/>
      <c r="K2460" s="233"/>
      <c r="L2460" s="239"/>
      <c r="M2460" s="240"/>
      <c r="N2460" s="241"/>
      <c r="O2460" s="241"/>
      <c r="P2460" s="241"/>
      <c r="Q2460" s="241"/>
      <c r="R2460" s="241"/>
      <c r="S2460" s="241"/>
      <c r="T2460" s="242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3" t="s">
        <v>163</v>
      </c>
      <c r="AU2460" s="243" t="s">
        <v>88</v>
      </c>
      <c r="AV2460" s="13" t="s">
        <v>88</v>
      </c>
      <c r="AW2460" s="13" t="s">
        <v>35</v>
      </c>
      <c r="AX2460" s="13" t="s">
        <v>78</v>
      </c>
      <c r="AY2460" s="243" t="s">
        <v>153</v>
      </c>
    </row>
    <row r="2461" s="16" customFormat="1">
      <c r="A2461" s="16"/>
      <c r="B2461" s="278"/>
      <c r="C2461" s="279"/>
      <c r="D2461" s="234" t="s">
        <v>163</v>
      </c>
      <c r="E2461" s="280" t="s">
        <v>1</v>
      </c>
      <c r="F2461" s="281" t="s">
        <v>606</v>
      </c>
      <c r="G2461" s="279"/>
      <c r="H2461" s="282">
        <v>84.670000000000002</v>
      </c>
      <c r="I2461" s="283"/>
      <c r="J2461" s="279"/>
      <c r="K2461" s="279"/>
      <c r="L2461" s="284"/>
      <c r="M2461" s="285"/>
      <c r="N2461" s="286"/>
      <c r="O2461" s="286"/>
      <c r="P2461" s="286"/>
      <c r="Q2461" s="286"/>
      <c r="R2461" s="286"/>
      <c r="S2461" s="286"/>
      <c r="T2461" s="287"/>
      <c r="U2461" s="16"/>
      <c r="V2461" s="16"/>
      <c r="W2461" s="16"/>
      <c r="X2461" s="16"/>
      <c r="Y2461" s="16"/>
      <c r="Z2461" s="16"/>
      <c r="AA2461" s="16"/>
      <c r="AB2461" s="16"/>
      <c r="AC2461" s="16"/>
      <c r="AD2461" s="16"/>
      <c r="AE2461" s="16"/>
      <c r="AT2461" s="288" t="s">
        <v>163</v>
      </c>
      <c r="AU2461" s="288" t="s">
        <v>88</v>
      </c>
      <c r="AV2461" s="16" t="s">
        <v>173</v>
      </c>
      <c r="AW2461" s="16" t="s">
        <v>35</v>
      </c>
      <c r="AX2461" s="16" t="s">
        <v>78</v>
      </c>
      <c r="AY2461" s="288" t="s">
        <v>153</v>
      </c>
    </row>
    <row r="2462" s="14" customFormat="1">
      <c r="A2462" s="14"/>
      <c r="B2462" s="244"/>
      <c r="C2462" s="245"/>
      <c r="D2462" s="234" t="s">
        <v>163</v>
      </c>
      <c r="E2462" s="246" t="s">
        <v>1</v>
      </c>
      <c r="F2462" s="247" t="s">
        <v>167</v>
      </c>
      <c r="G2462" s="245"/>
      <c r="H2462" s="248">
        <v>292.11450000000002</v>
      </c>
      <c r="I2462" s="249"/>
      <c r="J2462" s="245"/>
      <c r="K2462" s="245"/>
      <c r="L2462" s="250"/>
      <c r="M2462" s="251"/>
      <c r="N2462" s="252"/>
      <c r="O2462" s="252"/>
      <c r="P2462" s="252"/>
      <c r="Q2462" s="252"/>
      <c r="R2462" s="252"/>
      <c r="S2462" s="252"/>
      <c r="T2462" s="253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T2462" s="254" t="s">
        <v>163</v>
      </c>
      <c r="AU2462" s="254" t="s">
        <v>88</v>
      </c>
      <c r="AV2462" s="14" t="s">
        <v>161</v>
      </c>
      <c r="AW2462" s="14" t="s">
        <v>35</v>
      </c>
      <c r="AX2462" s="14" t="s">
        <v>86</v>
      </c>
      <c r="AY2462" s="254" t="s">
        <v>153</v>
      </c>
    </row>
    <row r="2463" s="2" customFormat="1" ht="24.15" customHeight="1">
      <c r="A2463" s="39"/>
      <c r="B2463" s="40"/>
      <c r="C2463" s="219" t="s">
        <v>3158</v>
      </c>
      <c r="D2463" s="219" t="s">
        <v>156</v>
      </c>
      <c r="E2463" s="220" t="s">
        <v>3159</v>
      </c>
      <c r="F2463" s="221" t="s">
        <v>3160</v>
      </c>
      <c r="G2463" s="222" t="s">
        <v>170</v>
      </c>
      <c r="H2463" s="223">
        <v>292.11500000000001</v>
      </c>
      <c r="I2463" s="224"/>
      <c r="J2463" s="225">
        <f>ROUND(I2463*H2463,2)</f>
        <v>0</v>
      </c>
      <c r="K2463" s="221" t="s">
        <v>160</v>
      </c>
      <c r="L2463" s="45"/>
      <c r="M2463" s="226" t="s">
        <v>1</v>
      </c>
      <c r="N2463" s="227" t="s">
        <v>43</v>
      </c>
      <c r="O2463" s="92"/>
      <c r="P2463" s="228">
        <f>O2463*H2463</f>
        <v>0</v>
      </c>
      <c r="Q2463" s="228">
        <v>0</v>
      </c>
      <c r="R2463" s="228">
        <f>Q2463*H2463</f>
        <v>0</v>
      </c>
      <c r="S2463" s="228">
        <v>0</v>
      </c>
      <c r="T2463" s="229">
        <f>S2463*H2463</f>
        <v>0</v>
      </c>
      <c r="U2463" s="39"/>
      <c r="V2463" s="39"/>
      <c r="W2463" s="39"/>
      <c r="X2463" s="39"/>
      <c r="Y2463" s="39"/>
      <c r="Z2463" s="39"/>
      <c r="AA2463" s="39"/>
      <c r="AB2463" s="39"/>
      <c r="AC2463" s="39"/>
      <c r="AD2463" s="39"/>
      <c r="AE2463" s="39"/>
      <c r="AR2463" s="230" t="s">
        <v>240</v>
      </c>
      <c r="AT2463" s="230" t="s">
        <v>156</v>
      </c>
      <c r="AU2463" s="230" t="s">
        <v>88</v>
      </c>
      <c r="AY2463" s="18" t="s">
        <v>153</v>
      </c>
      <c r="BE2463" s="231">
        <f>IF(N2463="základní",J2463,0)</f>
        <v>0</v>
      </c>
      <c r="BF2463" s="231">
        <f>IF(N2463="snížená",J2463,0)</f>
        <v>0</v>
      </c>
      <c r="BG2463" s="231">
        <f>IF(N2463="zákl. přenesená",J2463,0)</f>
        <v>0</v>
      </c>
      <c r="BH2463" s="231">
        <f>IF(N2463="sníž. přenesená",J2463,0)</f>
        <v>0</v>
      </c>
      <c r="BI2463" s="231">
        <f>IF(N2463="nulová",J2463,0)</f>
        <v>0</v>
      </c>
      <c r="BJ2463" s="18" t="s">
        <v>86</v>
      </c>
      <c r="BK2463" s="231">
        <f>ROUND(I2463*H2463,2)</f>
        <v>0</v>
      </c>
      <c r="BL2463" s="18" t="s">
        <v>240</v>
      </c>
      <c r="BM2463" s="230" t="s">
        <v>3161</v>
      </c>
    </row>
    <row r="2464" s="2" customFormat="1" ht="24.15" customHeight="1">
      <c r="A2464" s="39"/>
      <c r="B2464" s="40"/>
      <c r="C2464" s="219" t="s">
        <v>3162</v>
      </c>
      <c r="D2464" s="219" t="s">
        <v>156</v>
      </c>
      <c r="E2464" s="220" t="s">
        <v>3163</v>
      </c>
      <c r="F2464" s="221" t="s">
        <v>3164</v>
      </c>
      <c r="G2464" s="222" t="s">
        <v>170</v>
      </c>
      <c r="H2464" s="223">
        <v>1968.7260000000001</v>
      </c>
      <c r="I2464" s="224"/>
      <c r="J2464" s="225">
        <f>ROUND(I2464*H2464,2)</f>
        <v>0</v>
      </c>
      <c r="K2464" s="221" t="s">
        <v>160</v>
      </c>
      <c r="L2464" s="45"/>
      <c r="M2464" s="226" t="s">
        <v>1</v>
      </c>
      <c r="N2464" s="227" t="s">
        <v>43</v>
      </c>
      <c r="O2464" s="92"/>
      <c r="P2464" s="228">
        <f>O2464*H2464</f>
        <v>0</v>
      </c>
      <c r="Q2464" s="228">
        <v>0</v>
      </c>
      <c r="R2464" s="228">
        <f>Q2464*H2464</f>
        <v>0</v>
      </c>
      <c r="S2464" s="228">
        <v>0</v>
      </c>
      <c r="T2464" s="229">
        <f>S2464*H2464</f>
        <v>0</v>
      </c>
      <c r="U2464" s="39"/>
      <c r="V2464" s="39"/>
      <c r="W2464" s="39"/>
      <c r="X2464" s="39"/>
      <c r="Y2464" s="39"/>
      <c r="Z2464" s="39"/>
      <c r="AA2464" s="39"/>
      <c r="AB2464" s="39"/>
      <c r="AC2464" s="39"/>
      <c r="AD2464" s="39"/>
      <c r="AE2464" s="39"/>
      <c r="AR2464" s="230" t="s">
        <v>240</v>
      </c>
      <c r="AT2464" s="230" t="s">
        <v>156</v>
      </c>
      <c r="AU2464" s="230" t="s">
        <v>88</v>
      </c>
      <c r="AY2464" s="18" t="s">
        <v>153</v>
      </c>
      <c r="BE2464" s="231">
        <f>IF(N2464="základní",J2464,0)</f>
        <v>0</v>
      </c>
      <c r="BF2464" s="231">
        <f>IF(N2464="snížená",J2464,0)</f>
        <v>0</v>
      </c>
      <c r="BG2464" s="231">
        <f>IF(N2464="zákl. přenesená",J2464,0)</f>
        <v>0</v>
      </c>
      <c r="BH2464" s="231">
        <f>IF(N2464="sníž. přenesená",J2464,0)</f>
        <v>0</v>
      </c>
      <c r="BI2464" s="231">
        <f>IF(N2464="nulová",J2464,0)</f>
        <v>0</v>
      </c>
      <c r="BJ2464" s="18" t="s">
        <v>86</v>
      </c>
      <c r="BK2464" s="231">
        <f>ROUND(I2464*H2464,2)</f>
        <v>0</v>
      </c>
      <c r="BL2464" s="18" t="s">
        <v>240</v>
      </c>
      <c r="BM2464" s="230" t="s">
        <v>3165</v>
      </c>
    </row>
    <row r="2465" s="15" customFormat="1">
      <c r="A2465" s="15"/>
      <c r="B2465" s="258"/>
      <c r="C2465" s="259"/>
      <c r="D2465" s="234" t="s">
        <v>163</v>
      </c>
      <c r="E2465" s="260" t="s">
        <v>1</v>
      </c>
      <c r="F2465" s="261" t="s">
        <v>3166</v>
      </c>
      <c r="G2465" s="259"/>
      <c r="H2465" s="260" t="s">
        <v>1</v>
      </c>
      <c r="I2465" s="262"/>
      <c r="J2465" s="259"/>
      <c r="K2465" s="259"/>
      <c r="L2465" s="263"/>
      <c r="M2465" s="264"/>
      <c r="N2465" s="265"/>
      <c r="O2465" s="265"/>
      <c r="P2465" s="265"/>
      <c r="Q2465" s="265"/>
      <c r="R2465" s="265"/>
      <c r="S2465" s="265"/>
      <c r="T2465" s="266"/>
      <c r="U2465" s="15"/>
      <c r="V2465" s="15"/>
      <c r="W2465" s="15"/>
      <c r="X2465" s="15"/>
      <c r="Y2465" s="15"/>
      <c r="Z2465" s="15"/>
      <c r="AA2465" s="15"/>
      <c r="AB2465" s="15"/>
      <c r="AC2465" s="15"/>
      <c r="AD2465" s="15"/>
      <c r="AE2465" s="15"/>
      <c r="AT2465" s="267" t="s">
        <v>163</v>
      </c>
      <c r="AU2465" s="267" t="s">
        <v>88</v>
      </c>
      <c r="AV2465" s="15" t="s">
        <v>86</v>
      </c>
      <c r="AW2465" s="15" t="s">
        <v>35</v>
      </c>
      <c r="AX2465" s="15" t="s">
        <v>78</v>
      </c>
      <c r="AY2465" s="267" t="s">
        <v>153</v>
      </c>
    </row>
    <row r="2466" s="13" customFormat="1">
      <c r="A2466" s="13"/>
      <c r="B2466" s="232"/>
      <c r="C2466" s="233"/>
      <c r="D2466" s="234" t="s">
        <v>163</v>
      </c>
      <c r="E2466" s="235" t="s">
        <v>1</v>
      </c>
      <c r="F2466" s="236" t="s">
        <v>3167</v>
      </c>
      <c r="G2466" s="233"/>
      <c r="H2466" s="237">
        <v>292.11500000000001</v>
      </c>
      <c r="I2466" s="238"/>
      <c r="J2466" s="233"/>
      <c r="K2466" s="233"/>
      <c r="L2466" s="239"/>
      <c r="M2466" s="240"/>
      <c r="N2466" s="241"/>
      <c r="O2466" s="241"/>
      <c r="P2466" s="241"/>
      <c r="Q2466" s="241"/>
      <c r="R2466" s="241"/>
      <c r="S2466" s="241"/>
      <c r="T2466" s="242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3" t="s">
        <v>163</v>
      </c>
      <c r="AU2466" s="243" t="s">
        <v>88</v>
      </c>
      <c r="AV2466" s="13" t="s">
        <v>88</v>
      </c>
      <c r="AW2466" s="13" t="s">
        <v>35</v>
      </c>
      <c r="AX2466" s="13" t="s">
        <v>78</v>
      </c>
      <c r="AY2466" s="243" t="s">
        <v>153</v>
      </c>
    </row>
    <row r="2467" s="15" customFormat="1">
      <c r="A2467" s="15"/>
      <c r="B2467" s="258"/>
      <c r="C2467" s="259"/>
      <c r="D2467" s="234" t="s">
        <v>163</v>
      </c>
      <c r="E2467" s="260" t="s">
        <v>1</v>
      </c>
      <c r="F2467" s="261" t="s">
        <v>3168</v>
      </c>
      <c r="G2467" s="259"/>
      <c r="H2467" s="260" t="s">
        <v>1</v>
      </c>
      <c r="I2467" s="262"/>
      <c r="J2467" s="259"/>
      <c r="K2467" s="259"/>
      <c r="L2467" s="263"/>
      <c r="M2467" s="264"/>
      <c r="N2467" s="265"/>
      <c r="O2467" s="265"/>
      <c r="P2467" s="265"/>
      <c r="Q2467" s="265"/>
      <c r="R2467" s="265"/>
      <c r="S2467" s="265"/>
      <c r="T2467" s="266"/>
      <c r="U2467" s="15"/>
      <c r="V2467" s="15"/>
      <c r="W2467" s="15"/>
      <c r="X2467" s="15"/>
      <c r="Y2467" s="15"/>
      <c r="Z2467" s="15"/>
      <c r="AA2467" s="15"/>
      <c r="AB2467" s="15"/>
      <c r="AC2467" s="15"/>
      <c r="AD2467" s="15"/>
      <c r="AE2467" s="15"/>
      <c r="AT2467" s="267" t="s">
        <v>163</v>
      </c>
      <c r="AU2467" s="267" t="s">
        <v>88</v>
      </c>
      <c r="AV2467" s="15" t="s">
        <v>86</v>
      </c>
      <c r="AW2467" s="15" t="s">
        <v>35</v>
      </c>
      <c r="AX2467" s="15" t="s">
        <v>78</v>
      </c>
      <c r="AY2467" s="267" t="s">
        <v>153</v>
      </c>
    </row>
    <row r="2468" s="13" customFormat="1">
      <c r="A2468" s="13"/>
      <c r="B2468" s="232"/>
      <c r="C2468" s="233"/>
      <c r="D2468" s="234" t="s">
        <v>163</v>
      </c>
      <c r="E2468" s="235" t="s">
        <v>1</v>
      </c>
      <c r="F2468" s="236" t="s">
        <v>3169</v>
      </c>
      <c r="G2468" s="233"/>
      <c r="H2468" s="237">
        <v>34.238999999999997</v>
      </c>
      <c r="I2468" s="238"/>
      <c r="J2468" s="233"/>
      <c r="K2468" s="233"/>
      <c r="L2468" s="239"/>
      <c r="M2468" s="240"/>
      <c r="N2468" s="241"/>
      <c r="O2468" s="241"/>
      <c r="P2468" s="241"/>
      <c r="Q2468" s="241"/>
      <c r="R2468" s="241"/>
      <c r="S2468" s="241"/>
      <c r="T2468" s="242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3" t="s">
        <v>163</v>
      </c>
      <c r="AU2468" s="243" t="s">
        <v>88</v>
      </c>
      <c r="AV2468" s="13" t="s">
        <v>88</v>
      </c>
      <c r="AW2468" s="13" t="s">
        <v>35</v>
      </c>
      <c r="AX2468" s="13" t="s">
        <v>78</v>
      </c>
      <c r="AY2468" s="243" t="s">
        <v>153</v>
      </c>
    </row>
    <row r="2469" s="13" customFormat="1">
      <c r="A2469" s="13"/>
      <c r="B2469" s="232"/>
      <c r="C2469" s="233"/>
      <c r="D2469" s="234" t="s">
        <v>163</v>
      </c>
      <c r="E2469" s="235" t="s">
        <v>1</v>
      </c>
      <c r="F2469" s="236" t="s">
        <v>3170</v>
      </c>
      <c r="G2469" s="233"/>
      <c r="H2469" s="237">
        <v>41.909999999999997</v>
      </c>
      <c r="I2469" s="238"/>
      <c r="J2469" s="233"/>
      <c r="K2469" s="233"/>
      <c r="L2469" s="239"/>
      <c r="M2469" s="240"/>
      <c r="N2469" s="241"/>
      <c r="O2469" s="241"/>
      <c r="P2469" s="241"/>
      <c r="Q2469" s="241"/>
      <c r="R2469" s="241"/>
      <c r="S2469" s="241"/>
      <c r="T2469" s="242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43" t="s">
        <v>163</v>
      </c>
      <c r="AU2469" s="243" t="s">
        <v>88</v>
      </c>
      <c r="AV2469" s="13" t="s">
        <v>88</v>
      </c>
      <c r="AW2469" s="13" t="s">
        <v>35</v>
      </c>
      <c r="AX2469" s="13" t="s">
        <v>78</v>
      </c>
      <c r="AY2469" s="243" t="s">
        <v>153</v>
      </c>
    </row>
    <row r="2470" s="13" customFormat="1">
      <c r="A2470" s="13"/>
      <c r="B2470" s="232"/>
      <c r="C2470" s="233"/>
      <c r="D2470" s="234" t="s">
        <v>163</v>
      </c>
      <c r="E2470" s="235" t="s">
        <v>1</v>
      </c>
      <c r="F2470" s="236" t="s">
        <v>3171</v>
      </c>
      <c r="G2470" s="233"/>
      <c r="H2470" s="237">
        <v>99.962000000000003</v>
      </c>
      <c r="I2470" s="238"/>
      <c r="J2470" s="233"/>
      <c r="K2470" s="233"/>
      <c r="L2470" s="239"/>
      <c r="M2470" s="240"/>
      <c r="N2470" s="241"/>
      <c r="O2470" s="241"/>
      <c r="P2470" s="241"/>
      <c r="Q2470" s="241"/>
      <c r="R2470" s="241"/>
      <c r="S2470" s="241"/>
      <c r="T2470" s="242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3" t="s">
        <v>163</v>
      </c>
      <c r="AU2470" s="243" t="s">
        <v>88</v>
      </c>
      <c r="AV2470" s="13" t="s">
        <v>88</v>
      </c>
      <c r="AW2470" s="13" t="s">
        <v>35</v>
      </c>
      <c r="AX2470" s="13" t="s">
        <v>78</v>
      </c>
      <c r="AY2470" s="243" t="s">
        <v>153</v>
      </c>
    </row>
    <row r="2471" s="13" customFormat="1">
      <c r="A2471" s="13"/>
      <c r="B2471" s="232"/>
      <c r="C2471" s="233"/>
      <c r="D2471" s="234" t="s">
        <v>163</v>
      </c>
      <c r="E2471" s="235" t="s">
        <v>1</v>
      </c>
      <c r="F2471" s="236" t="s">
        <v>964</v>
      </c>
      <c r="G2471" s="233"/>
      <c r="H2471" s="237">
        <v>82.143000000000001</v>
      </c>
      <c r="I2471" s="238"/>
      <c r="J2471" s="233"/>
      <c r="K2471" s="233"/>
      <c r="L2471" s="239"/>
      <c r="M2471" s="240"/>
      <c r="N2471" s="241"/>
      <c r="O2471" s="241"/>
      <c r="P2471" s="241"/>
      <c r="Q2471" s="241"/>
      <c r="R2471" s="241"/>
      <c r="S2471" s="241"/>
      <c r="T2471" s="242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43" t="s">
        <v>163</v>
      </c>
      <c r="AU2471" s="243" t="s">
        <v>88</v>
      </c>
      <c r="AV2471" s="13" t="s">
        <v>88</v>
      </c>
      <c r="AW2471" s="13" t="s">
        <v>35</v>
      </c>
      <c r="AX2471" s="13" t="s">
        <v>78</v>
      </c>
      <c r="AY2471" s="243" t="s">
        <v>153</v>
      </c>
    </row>
    <row r="2472" s="13" customFormat="1">
      <c r="A2472" s="13"/>
      <c r="B2472" s="232"/>
      <c r="C2472" s="233"/>
      <c r="D2472" s="234" t="s">
        <v>163</v>
      </c>
      <c r="E2472" s="235" t="s">
        <v>1</v>
      </c>
      <c r="F2472" s="236" t="s">
        <v>3172</v>
      </c>
      <c r="G2472" s="233"/>
      <c r="H2472" s="237">
        <v>53.319000000000003</v>
      </c>
      <c r="I2472" s="238"/>
      <c r="J2472" s="233"/>
      <c r="K2472" s="233"/>
      <c r="L2472" s="239"/>
      <c r="M2472" s="240"/>
      <c r="N2472" s="241"/>
      <c r="O2472" s="241"/>
      <c r="P2472" s="241"/>
      <c r="Q2472" s="241"/>
      <c r="R2472" s="241"/>
      <c r="S2472" s="241"/>
      <c r="T2472" s="242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3" t="s">
        <v>163</v>
      </c>
      <c r="AU2472" s="243" t="s">
        <v>88</v>
      </c>
      <c r="AV2472" s="13" t="s">
        <v>88</v>
      </c>
      <c r="AW2472" s="13" t="s">
        <v>35</v>
      </c>
      <c r="AX2472" s="13" t="s">
        <v>78</v>
      </c>
      <c r="AY2472" s="243" t="s">
        <v>153</v>
      </c>
    </row>
    <row r="2473" s="13" customFormat="1">
      <c r="A2473" s="13"/>
      <c r="B2473" s="232"/>
      <c r="C2473" s="233"/>
      <c r="D2473" s="234" t="s">
        <v>163</v>
      </c>
      <c r="E2473" s="235" t="s">
        <v>1</v>
      </c>
      <c r="F2473" s="236" t="s">
        <v>3173</v>
      </c>
      <c r="G2473" s="233"/>
      <c r="H2473" s="237">
        <v>91.390000000000001</v>
      </c>
      <c r="I2473" s="238"/>
      <c r="J2473" s="233"/>
      <c r="K2473" s="233"/>
      <c r="L2473" s="239"/>
      <c r="M2473" s="240"/>
      <c r="N2473" s="241"/>
      <c r="O2473" s="241"/>
      <c r="P2473" s="241"/>
      <c r="Q2473" s="241"/>
      <c r="R2473" s="241"/>
      <c r="S2473" s="241"/>
      <c r="T2473" s="242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43" t="s">
        <v>163</v>
      </c>
      <c r="AU2473" s="243" t="s">
        <v>88</v>
      </c>
      <c r="AV2473" s="13" t="s">
        <v>88</v>
      </c>
      <c r="AW2473" s="13" t="s">
        <v>35</v>
      </c>
      <c r="AX2473" s="13" t="s">
        <v>78</v>
      </c>
      <c r="AY2473" s="243" t="s">
        <v>153</v>
      </c>
    </row>
    <row r="2474" s="13" customFormat="1">
      <c r="A2474" s="13"/>
      <c r="B2474" s="232"/>
      <c r="C2474" s="233"/>
      <c r="D2474" s="234" t="s">
        <v>163</v>
      </c>
      <c r="E2474" s="235" t="s">
        <v>1</v>
      </c>
      <c r="F2474" s="236" t="s">
        <v>3174</v>
      </c>
      <c r="G2474" s="233"/>
      <c r="H2474" s="237">
        <v>48.746000000000002</v>
      </c>
      <c r="I2474" s="238"/>
      <c r="J2474" s="233"/>
      <c r="K2474" s="233"/>
      <c r="L2474" s="239"/>
      <c r="M2474" s="240"/>
      <c r="N2474" s="241"/>
      <c r="O2474" s="241"/>
      <c r="P2474" s="241"/>
      <c r="Q2474" s="241"/>
      <c r="R2474" s="241"/>
      <c r="S2474" s="241"/>
      <c r="T2474" s="242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3" t="s">
        <v>163</v>
      </c>
      <c r="AU2474" s="243" t="s">
        <v>88</v>
      </c>
      <c r="AV2474" s="13" t="s">
        <v>88</v>
      </c>
      <c r="AW2474" s="13" t="s">
        <v>35</v>
      </c>
      <c r="AX2474" s="13" t="s">
        <v>78</v>
      </c>
      <c r="AY2474" s="243" t="s">
        <v>153</v>
      </c>
    </row>
    <row r="2475" s="13" customFormat="1">
      <c r="A2475" s="13"/>
      <c r="B2475" s="232"/>
      <c r="C2475" s="233"/>
      <c r="D2475" s="234" t="s">
        <v>163</v>
      </c>
      <c r="E2475" s="235" t="s">
        <v>1</v>
      </c>
      <c r="F2475" s="236" t="s">
        <v>3175</v>
      </c>
      <c r="G2475" s="233"/>
      <c r="H2475" s="237">
        <v>51.268250000000002</v>
      </c>
      <c r="I2475" s="238"/>
      <c r="J2475" s="233"/>
      <c r="K2475" s="233"/>
      <c r="L2475" s="239"/>
      <c r="M2475" s="240"/>
      <c r="N2475" s="241"/>
      <c r="O2475" s="241"/>
      <c r="P2475" s="241"/>
      <c r="Q2475" s="241"/>
      <c r="R2475" s="241"/>
      <c r="S2475" s="241"/>
      <c r="T2475" s="242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43" t="s">
        <v>163</v>
      </c>
      <c r="AU2475" s="243" t="s">
        <v>88</v>
      </c>
      <c r="AV2475" s="13" t="s">
        <v>88</v>
      </c>
      <c r="AW2475" s="13" t="s">
        <v>35</v>
      </c>
      <c r="AX2475" s="13" t="s">
        <v>78</v>
      </c>
      <c r="AY2475" s="243" t="s">
        <v>153</v>
      </c>
    </row>
    <row r="2476" s="13" customFormat="1">
      <c r="A2476" s="13"/>
      <c r="B2476" s="232"/>
      <c r="C2476" s="233"/>
      <c r="D2476" s="234" t="s">
        <v>163</v>
      </c>
      <c r="E2476" s="235" t="s">
        <v>1</v>
      </c>
      <c r="F2476" s="236" t="s">
        <v>3176</v>
      </c>
      <c r="G2476" s="233"/>
      <c r="H2476" s="237">
        <v>18.024000000000001</v>
      </c>
      <c r="I2476" s="238"/>
      <c r="J2476" s="233"/>
      <c r="K2476" s="233"/>
      <c r="L2476" s="239"/>
      <c r="M2476" s="240"/>
      <c r="N2476" s="241"/>
      <c r="O2476" s="241"/>
      <c r="P2476" s="241"/>
      <c r="Q2476" s="241"/>
      <c r="R2476" s="241"/>
      <c r="S2476" s="241"/>
      <c r="T2476" s="242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3" t="s">
        <v>163</v>
      </c>
      <c r="AU2476" s="243" t="s">
        <v>88</v>
      </c>
      <c r="AV2476" s="13" t="s">
        <v>88</v>
      </c>
      <c r="AW2476" s="13" t="s">
        <v>35</v>
      </c>
      <c r="AX2476" s="13" t="s">
        <v>78</v>
      </c>
      <c r="AY2476" s="243" t="s">
        <v>153</v>
      </c>
    </row>
    <row r="2477" s="13" customFormat="1">
      <c r="A2477" s="13"/>
      <c r="B2477" s="232"/>
      <c r="C2477" s="233"/>
      <c r="D2477" s="234" t="s">
        <v>163</v>
      </c>
      <c r="E2477" s="235" t="s">
        <v>1</v>
      </c>
      <c r="F2477" s="236" t="s">
        <v>3177</v>
      </c>
      <c r="G2477" s="233"/>
      <c r="H2477" s="237">
        <v>20.141999999999999</v>
      </c>
      <c r="I2477" s="238"/>
      <c r="J2477" s="233"/>
      <c r="K2477" s="233"/>
      <c r="L2477" s="239"/>
      <c r="M2477" s="240"/>
      <c r="N2477" s="241"/>
      <c r="O2477" s="241"/>
      <c r="P2477" s="241"/>
      <c r="Q2477" s="241"/>
      <c r="R2477" s="241"/>
      <c r="S2477" s="241"/>
      <c r="T2477" s="242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43" t="s">
        <v>163</v>
      </c>
      <c r="AU2477" s="243" t="s">
        <v>88</v>
      </c>
      <c r="AV2477" s="13" t="s">
        <v>88</v>
      </c>
      <c r="AW2477" s="13" t="s">
        <v>35</v>
      </c>
      <c r="AX2477" s="13" t="s">
        <v>78</v>
      </c>
      <c r="AY2477" s="243" t="s">
        <v>153</v>
      </c>
    </row>
    <row r="2478" s="13" customFormat="1">
      <c r="A2478" s="13"/>
      <c r="B2478" s="232"/>
      <c r="C2478" s="233"/>
      <c r="D2478" s="234" t="s">
        <v>163</v>
      </c>
      <c r="E2478" s="235" t="s">
        <v>1</v>
      </c>
      <c r="F2478" s="236" t="s">
        <v>3178</v>
      </c>
      <c r="G2478" s="233"/>
      <c r="H2478" s="237">
        <v>34.595999999999997</v>
      </c>
      <c r="I2478" s="238"/>
      <c r="J2478" s="233"/>
      <c r="K2478" s="233"/>
      <c r="L2478" s="239"/>
      <c r="M2478" s="240"/>
      <c r="N2478" s="241"/>
      <c r="O2478" s="241"/>
      <c r="P2478" s="241"/>
      <c r="Q2478" s="241"/>
      <c r="R2478" s="241"/>
      <c r="S2478" s="241"/>
      <c r="T2478" s="242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3" t="s">
        <v>163</v>
      </c>
      <c r="AU2478" s="243" t="s">
        <v>88</v>
      </c>
      <c r="AV2478" s="13" t="s">
        <v>88</v>
      </c>
      <c r="AW2478" s="13" t="s">
        <v>35</v>
      </c>
      <c r="AX2478" s="13" t="s">
        <v>78</v>
      </c>
      <c r="AY2478" s="243" t="s">
        <v>153</v>
      </c>
    </row>
    <row r="2479" s="13" customFormat="1">
      <c r="A2479" s="13"/>
      <c r="B2479" s="232"/>
      <c r="C2479" s="233"/>
      <c r="D2479" s="234" t="s">
        <v>163</v>
      </c>
      <c r="E2479" s="235" t="s">
        <v>1</v>
      </c>
      <c r="F2479" s="236" t="s">
        <v>3179</v>
      </c>
      <c r="G2479" s="233"/>
      <c r="H2479" s="237">
        <v>15.486000000000001</v>
      </c>
      <c r="I2479" s="238"/>
      <c r="J2479" s="233"/>
      <c r="K2479" s="233"/>
      <c r="L2479" s="239"/>
      <c r="M2479" s="240"/>
      <c r="N2479" s="241"/>
      <c r="O2479" s="241"/>
      <c r="P2479" s="241"/>
      <c r="Q2479" s="241"/>
      <c r="R2479" s="241"/>
      <c r="S2479" s="241"/>
      <c r="T2479" s="242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43" t="s">
        <v>163</v>
      </c>
      <c r="AU2479" s="243" t="s">
        <v>88</v>
      </c>
      <c r="AV2479" s="13" t="s">
        <v>88</v>
      </c>
      <c r="AW2479" s="13" t="s">
        <v>35</v>
      </c>
      <c r="AX2479" s="13" t="s">
        <v>78</v>
      </c>
      <c r="AY2479" s="243" t="s">
        <v>153</v>
      </c>
    </row>
    <row r="2480" s="13" customFormat="1">
      <c r="A2480" s="13"/>
      <c r="B2480" s="232"/>
      <c r="C2480" s="233"/>
      <c r="D2480" s="234" t="s">
        <v>163</v>
      </c>
      <c r="E2480" s="235" t="s">
        <v>1</v>
      </c>
      <c r="F2480" s="236" t="s">
        <v>3180</v>
      </c>
      <c r="G2480" s="233"/>
      <c r="H2480" s="237">
        <v>23.789999999999999</v>
      </c>
      <c r="I2480" s="238"/>
      <c r="J2480" s="233"/>
      <c r="K2480" s="233"/>
      <c r="L2480" s="239"/>
      <c r="M2480" s="240"/>
      <c r="N2480" s="241"/>
      <c r="O2480" s="241"/>
      <c r="P2480" s="241"/>
      <c r="Q2480" s="241"/>
      <c r="R2480" s="241"/>
      <c r="S2480" s="241"/>
      <c r="T2480" s="242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3" t="s">
        <v>163</v>
      </c>
      <c r="AU2480" s="243" t="s">
        <v>88</v>
      </c>
      <c r="AV2480" s="13" t="s">
        <v>88</v>
      </c>
      <c r="AW2480" s="13" t="s">
        <v>35</v>
      </c>
      <c r="AX2480" s="13" t="s">
        <v>78</v>
      </c>
      <c r="AY2480" s="243" t="s">
        <v>153</v>
      </c>
    </row>
    <row r="2481" s="13" customFormat="1">
      <c r="A2481" s="13"/>
      <c r="B2481" s="232"/>
      <c r="C2481" s="233"/>
      <c r="D2481" s="234" t="s">
        <v>163</v>
      </c>
      <c r="E2481" s="235" t="s">
        <v>1</v>
      </c>
      <c r="F2481" s="236" t="s">
        <v>3181</v>
      </c>
      <c r="G2481" s="233"/>
      <c r="H2481" s="237">
        <v>91.709999999999994</v>
      </c>
      <c r="I2481" s="238"/>
      <c r="J2481" s="233"/>
      <c r="K2481" s="233"/>
      <c r="L2481" s="239"/>
      <c r="M2481" s="240"/>
      <c r="N2481" s="241"/>
      <c r="O2481" s="241"/>
      <c r="P2481" s="241"/>
      <c r="Q2481" s="241"/>
      <c r="R2481" s="241"/>
      <c r="S2481" s="241"/>
      <c r="T2481" s="242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43" t="s">
        <v>163</v>
      </c>
      <c r="AU2481" s="243" t="s">
        <v>88</v>
      </c>
      <c r="AV2481" s="13" t="s">
        <v>88</v>
      </c>
      <c r="AW2481" s="13" t="s">
        <v>35</v>
      </c>
      <c r="AX2481" s="13" t="s">
        <v>78</v>
      </c>
      <c r="AY2481" s="243" t="s">
        <v>153</v>
      </c>
    </row>
    <row r="2482" s="13" customFormat="1">
      <c r="A2482" s="13"/>
      <c r="B2482" s="232"/>
      <c r="C2482" s="233"/>
      <c r="D2482" s="234" t="s">
        <v>163</v>
      </c>
      <c r="E2482" s="235" t="s">
        <v>1</v>
      </c>
      <c r="F2482" s="236" t="s">
        <v>975</v>
      </c>
      <c r="G2482" s="233"/>
      <c r="H2482" s="237">
        <v>50.872</v>
      </c>
      <c r="I2482" s="238"/>
      <c r="J2482" s="233"/>
      <c r="K2482" s="233"/>
      <c r="L2482" s="239"/>
      <c r="M2482" s="240"/>
      <c r="N2482" s="241"/>
      <c r="O2482" s="241"/>
      <c r="P2482" s="241"/>
      <c r="Q2482" s="241"/>
      <c r="R2482" s="241"/>
      <c r="S2482" s="241"/>
      <c r="T2482" s="242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43" t="s">
        <v>163</v>
      </c>
      <c r="AU2482" s="243" t="s">
        <v>88</v>
      </c>
      <c r="AV2482" s="13" t="s">
        <v>88</v>
      </c>
      <c r="AW2482" s="13" t="s">
        <v>35</v>
      </c>
      <c r="AX2482" s="13" t="s">
        <v>78</v>
      </c>
      <c r="AY2482" s="243" t="s">
        <v>153</v>
      </c>
    </row>
    <row r="2483" s="13" customFormat="1">
      <c r="A2483" s="13"/>
      <c r="B2483" s="232"/>
      <c r="C2483" s="233"/>
      <c r="D2483" s="234" t="s">
        <v>163</v>
      </c>
      <c r="E2483" s="235" t="s">
        <v>1</v>
      </c>
      <c r="F2483" s="236" t="s">
        <v>3182</v>
      </c>
      <c r="G2483" s="233"/>
      <c r="H2483" s="237">
        <v>37.790999999999997</v>
      </c>
      <c r="I2483" s="238"/>
      <c r="J2483" s="233"/>
      <c r="K2483" s="233"/>
      <c r="L2483" s="239"/>
      <c r="M2483" s="240"/>
      <c r="N2483" s="241"/>
      <c r="O2483" s="241"/>
      <c r="P2483" s="241"/>
      <c r="Q2483" s="241"/>
      <c r="R2483" s="241"/>
      <c r="S2483" s="241"/>
      <c r="T2483" s="242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43" t="s">
        <v>163</v>
      </c>
      <c r="AU2483" s="243" t="s">
        <v>88</v>
      </c>
      <c r="AV2483" s="13" t="s">
        <v>88</v>
      </c>
      <c r="AW2483" s="13" t="s">
        <v>35</v>
      </c>
      <c r="AX2483" s="13" t="s">
        <v>78</v>
      </c>
      <c r="AY2483" s="243" t="s">
        <v>153</v>
      </c>
    </row>
    <row r="2484" s="13" customFormat="1">
      <c r="A2484" s="13"/>
      <c r="B2484" s="232"/>
      <c r="C2484" s="233"/>
      <c r="D2484" s="234" t="s">
        <v>163</v>
      </c>
      <c r="E2484" s="235" t="s">
        <v>1</v>
      </c>
      <c r="F2484" s="236" t="s">
        <v>3183</v>
      </c>
      <c r="G2484" s="233"/>
      <c r="H2484" s="237">
        <v>53.119</v>
      </c>
      <c r="I2484" s="238"/>
      <c r="J2484" s="233"/>
      <c r="K2484" s="233"/>
      <c r="L2484" s="239"/>
      <c r="M2484" s="240"/>
      <c r="N2484" s="241"/>
      <c r="O2484" s="241"/>
      <c r="P2484" s="241"/>
      <c r="Q2484" s="241"/>
      <c r="R2484" s="241"/>
      <c r="S2484" s="241"/>
      <c r="T2484" s="242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3" t="s">
        <v>163</v>
      </c>
      <c r="AU2484" s="243" t="s">
        <v>88</v>
      </c>
      <c r="AV2484" s="13" t="s">
        <v>88</v>
      </c>
      <c r="AW2484" s="13" t="s">
        <v>35</v>
      </c>
      <c r="AX2484" s="13" t="s">
        <v>78</v>
      </c>
      <c r="AY2484" s="243" t="s">
        <v>153</v>
      </c>
    </row>
    <row r="2485" s="13" customFormat="1">
      <c r="A2485" s="13"/>
      <c r="B2485" s="232"/>
      <c r="C2485" s="233"/>
      <c r="D2485" s="234" t="s">
        <v>163</v>
      </c>
      <c r="E2485" s="235" t="s">
        <v>1</v>
      </c>
      <c r="F2485" s="236" t="s">
        <v>3184</v>
      </c>
      <c r="G2485" s="233"/>
      <c r="H2485" s="237">
        <v>99.932000000000002</v>
      </c>
      <c r="I2485" s="238"/>
      <c r="J2485" s="233"/>
      <c r="K2485" s="233"/>
      <c r="L2485" s="239"/>
      <c r="M2485" s="240"/>
      <c r="N2485" s="241"/>
      <c r="O2485" s="241"/>
      <c r="P2485" s="241"/>
      <c r="Q2485" s="241"/>
      <c r="R2485" s="241"/>
      <c r="S2485" s="241"/>
      <c r="T2485" s="242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43" t="s">
        <v>163</v>
      </c>
      <c r="AU2485" s="243" t="s">
        <v>88</v>
      </c>
      <c r="AV2485" s="13" t="s">
        <v>88</v>
      </c>
      <c r="AW2485" s="13" t="s">
        <v>35</v>
      </c>
      <c r="AX2485" s="13" t="s">
        <v>78</v>
      </c>
      <c r="AY2485" s="243" t="s">
        <v>153</v>
      </c>
    </row>
    <row r="2486" s="13" customFormat="1">
      <c r="A2486" s="13"/>
      <c r="B2486" s="232"/>
      <c r="C2486" s="233"/>
      <c r="D2486" s="234" t="s">
        <v>163</v>
      </c>
      <c r="E2486" s="235" t="s">
        <v>1</v>
      </c>
      <c r="F2486" s="236" t="s">
        <v>3185</v>
      </c>
      <c r="G2486" s="233"/>
      <c r="H2486" s="237">
        <v>59.259999999999998</v>
      </c>
      <c r="I2486" s="238"/>
      <c r="J2486" s="233"/>
      <c r="K2486" s="233"/>
      <c r="L2486" s="239"/>
      <c r="M2486" s="240"/>
      <c r="N2486" s="241"/>
      <c r="O2486" s="241"/>
      <c r="P2486" s="241"/>
      <c r="Q2486" s="241"/>
      <c r="R2486" s="241"/>
      <c r="S2486" s="241"/>
      <c r="T2486" s="242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43" t="s">
        <v>163</v>
      </c>
      <c r="AU2486" s="243" t="s">
        <v>88</v>
      </c>
      <c r="AV2486" s="13" t="s">
        <v>88</v>
      </c>
      <c r="AW2486" s="13" t="s">
        <v>35</v>
      </c>
      <c r="AX2486" s="13" t="s">
        <v>78</v>
      </c>
      <c r="AY2486" s="243" t="s">
        <v>153</v>
      </c>
    </row>
    <row r="2487" s="13" customFormat="1">
      <c r="A2487" s="13"/>
      <c r="B2487" s="232"/>
      <c r="C2487" s="233"/>
      <c r="D2487" s="234" t="s">
        <v>163</v>
      </c>
      <c r="E2487" s="235" t="s">
        <v>1</v>
      </c>
      <c r="F2487" s="236" t="s">
        <v>3186</v>
      </c>
      <c r="G2487" s="233"/>
      <c r="H2487" s="237">
        <v>91.390000000000001</v>
      </c>
      <c r="I2487" s="238"/>
      <c r="J2487" s="233"/>
      <c r="K2487" s="233"/>
      <c r="L2487" s="239"/>
      <c r="M2487" s="240"/>
      <c r="N2487" s="241"/>
      <c r="O2487" s="241"/>
      <c r="P2487" s="241"/>
      <c r="Q2487" s="241"/>
      <c r="R2487" s="241"/>
      <c r="S2487" s="241"/>
      <c r="T2487" s="242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43" t="s">
        <v>163</v>
      </c>
      <c r="AU2487" s="243" t="s">
        <v>88</v>
      </c>
      <c r="AV2487" s="13" t="s">
        <v>88</v>
      </c>
      <c r="AW2487" s="13" t="s">
        <v>35</v>
      </c>
      <c r="AX2487" s="13" t="s">
        <v>78</v>
      </c>
      <c r="AY2487" s="243" t="s">
        <v>153</v>
      </c>
    </row>
    <row r="2488" s="13" customFormat="1">
      <c r="A2488" s="13"/>
      <c r="B2488" s="232"/>
      <c r="C2488" s="233"/>
      <c r="D2488" s="234" t="s">
        <v>163</v>
      </c>
      <c r="E2488" s="235" t="s">
        <v>1</v>
      </c>
      <c r="F2488" s="236" t="s">
        <v>3187</v>
      </c>
      <c r="G2488" s="233"/>
      <c r="H2488" s="237">
        <v>48.746000000000002</v>
      </c>
      <c r="I2488" s="238"/>
      <c r="J2488" s="233"/>
      <c r="K2488" s="233"/>
      <c r="L2488" s="239"/>
      <c r="M2488" s="240"/>
      <c r="N2488" s="241"/>
      <c r="O2488" s="241"/>
      <c r="P2488" s="241"/>
      <c r="Q2488" s="241"/>
      <c r="R2488" s="241"/>
      <c r="S2488" s="241"/>
      <c r="T2488" s="242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43" t="s">
        <v>163</v>
      </c>
      <c r="AU2488" s="243" t="s">
        <v>88</v>
      </c>
      <c r="AV2488" s="13" t="s">
        <v>88</v>
      </c>
      <c r="AW2488" s="13" t="s">
        <v>35</v>
      </c>
      <c r="AX2488" s="13" t="s">
        <v>78</v>
      </c>
      <c r="AY2488" s="243" t="s">
        <v>153</v>
      </c>
    </row>
    <row r="2489" s="13" customFormat="1">
      <c r="A2489" s="13"/>
      <c r="B2489" s="232"/>
      <c r="C2489" s="233"/>
      <c r="D2489" s="234" t="s">
        <v>163</v>
      </c>
      <c r="E2489" s="235" t="s">
        <v>1</v>
      </c>
      <c r="F2489" s="236" t="s">
        <v>3188</v>
      </c>
      <c r="G2489" s="233"/>
      <c r="H2489" s="237">
        <v>49.704000000000001</v>
      </c>
      <c r="I2489" s="238"/>
      <c r="J2489" s="233"/>
      <c r="K2489" s="233"/>
      <c r="L2489" s="239"/>
      <c r="M2489" s="240"/>
      <c r="N2489" s="241"/>
      <c r="O2489" s="241"/>
      <c r="P2489" s="241"/>
      <c r="Q2489" s="241"/>
      <c r="R2489" s="241"/>
      <c r="S2489" s="241"/>
      <c r="T2489" s="242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3" t="s">
        <v>163</v>
      </c>
      <c r="AU2489" s="243" t="s">
        <v>88</v>
      </c>
      <c r="AV2489" s="13" t="s">
        <v>88</v>
      </c>
      <c r="AW2489" s="13" t="s">
        <v>35</v>
      </c>
      <c r="AX2489" s="13" t="s">
        <v>78</v>
      </c>
      <c r="AY2489" s="243" t="s">
        <v>153</v>
      </c>
    </row>
    <row r="2490" s="13" customFormat="1">
      <c r="A2490" s="13"/>
      <c r="B2490" s="232"/>
      <c r="C2490" s="233"/>
      <c r="D2490" s="234" t="s">
        <v>163</v>
      </c>
      <c r="E2490" s="235" t="s">
        <v>1</v>
      </c>
      <c r="F2490" s="236" t="s">
        <v>3189</v>
      </c>
      <c r="G2490" s="233"/>
      <c r="H2490" s="237">
        <v>41.317500000000003</v>
      </c>
      <c r="I2490" s="238"/>
      <c r="J2490" s="233"/>
      <c r="K2490" s="233"/>
      <c r="L2490" s="239"/>
      <c r="M2490" s="240"/>
      <c r="N2490" s="241"/>
      <c r="O2490" s="241"/>
      <c r="P2490" s="241"/>
      <c r="Q2490" s="241"/>
      <c r="R2490" s="241"/>
      <c r="S2490" s="241"/>
      <c r="T2490" s="242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43" t="s">
        <v>163</v>
      </c>
      <c r="AU2490" s="243" t="s">
        <v>88</v>
      </c>
      <c r="AV2490" s="13" t="s">
        <v>88</v>
      </c>
      <c r="AW2490" s="13" t="s">
        <v>35</v>
      </c>
      <c r="AX2490" s="13" t="s">
        <v>78</v>
      </c>
      <c r="AY2490" s="243" t="s">
        <v>153</v>
      </c>
    </row>
    <row r="2491" s="13" customFormat="1">
      <c r="A2491" s="13"/>
      <c r="B2491" s="232"/>
      <c r="C2491" s="233"/>
      <c r="D2491" s="234" t="s">
        <v>163</v>
      </c>
      <c r="E2491" s="235" t="s">
        <v>1</v>
      </c>
      <c r="F2491" s="236" t="s">
        <v>3190</v>
      </c>
      <c r="G2491" s="233"/>
      <c r="H2491" s="237">
        <v>16.998000000000001</v>
      </c>
      <c r="I2491" s="238"/>
      <c r="J2491" s="233"/>
      <c r="K2491" s="233"/>
      <c r="L2491" s="239"/>
      <c r="M2491" s="240"/>
      <c r="N2491" s="241"/>
      <c r="O2491" s="241"/>
      <c r="P2491" s="241"/>
      <c r="Q2491" s="241"/>
      <c r="R2491" s="241"/>
      <c r="S2491" s="241"/>
      <c r="T2491" s="242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3" t="s">
        <v>163</v>
      </c>
      <c r="AU2491" s="243" t="s">
        <v>88</v>
      </c>
      <c r="AV2491" s="13" t="s">
        <v>88</v>
      </c>
      <c r="AW2491" s="13" t="s">
        <v>35</v>
      </c>
      <c r="AX2491" s="13" t="s">
        <v>78</v>
      </c>
      <c r="AY2491" s="243" t="s">
        <v>153</v>
      </c>
    </row>
    <row r="2492" s="13" customFormat="1">
      <c r="A2492" s="13"/>
      <c r="B2492" s="232"/>
      <c r="C2492" s="233"/>
      <c r="D2492" s="234" t="s">
        <v>163</v>
      </c>
      <c r="E2492" s="235" t="s">
        <v>1</v>
      </c>
      <c r="F2492" s="236" t="s">
        <v>3191</v>
      </c>
      <c r="G2492" s="233"/>
      <c r="H2492" s="237">
        <v>54.911999999999999</v>
      </c>
      <c r="I2492" s="238"/>
      <c r="J2492" s="233"/>
      <c r="K2492" s="233"/>
      <c r="L2492" s="239"/>
      <c r="M2492" s="240"/>
      <c r="N2492" s="241"/>
      <c r="O2492" s="241"/>
      <c r="P2492" s="241"/>
      <c r="Q2492" s="241"/>
      <c r="R2492" s="241"/>
      <c r="S2492" s="241"/>
      <c r="T2492" s="242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43" t="s">
        <v>163</v>
      </c>
      <c r="AU2492" s="243" t="s">
        <v>88</v>
      </c>
      <c r="AV2492" s="13" t="s">
        <v>88</v>
      </c>
      <c r="AW2492" s="13" t="s">
        <v>35</v>
      </c>
      <c r="AX2492" s="13" t="s">
        <v>78</v>
      </c>
      <c r="AY2492" s="243" t="s">
        <v>153</v>
      </c>
    </row>
    <row r="2493" s="13" customFormat="1">
      <c r="A2493" s="13"/>
      <c r="B2493" s="232"/>
      <c r="C2493" s="233"/>
      <c r="D2493" s="234" t="s">
        <v>163</v>
      </c>
      <c r="E2493" s="235" t="s">
        <v>1</v>
      </c>
      <c r="F2493" s="236" t="s">
        <v>3192</v>
      </c>
      <c r="G2493" s="233"/>
      <c r="H2493" s="237">
        <v>87.600999999999999</v>
      </c>
      <c r="I2493" s="238"/>
      <c r="J2493" s="233"/>
      <c r="K2493" s="233"/>
      <c r="L2493" s="239"/>
      <c r="M2493" s="240"/>
      <c r="N2493" s="241"/>
      <c r="O2493" s="241"/>
      <c r="P2493" s="241"/>
      <c r="Q2493" s="241"/>
      <c r="R2493" s="241"/>
      <c r="S2493" s="241"/>
      <c r="T2493" s="242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3" t="s">
        <v>163</v>
      </c>
      <c r="AU2493" s="243" t="s">
        <v>88</v>
      </c>
      <c r="AV2493" s="13" t="s">
        <v>88</v>
      </c>
      <c r="AW2493" s="13" t="s">
        <v>35</v>
      </c>
      <c r="AX2493" s="13" t="s">
        <v>78</v>
      </c>
      <c r="AY2493" s="243" t="s">
        <v>153</v>
      </c>
    </row>
    <row r="2494" s="13" customFormat="1">
      <c r="A2494" s="13"/>
      <c r="B2494" s="232"/>
      <c r="C2494" s="233"/>
      <c r="D2494" s="234" t="s">
        <v>163</v>
      </c>
      <c r="E2494" s="235" t="s">
        <v>1</v>
      </c>
      <c r="F2494" s="236" t="s">
        <v>3193</v>
      </c>
      <c r="G2494" s="233"/>
      <c r="H2494" s="237">
        <v>31.41</v>
      </c>
      <c r="I2494" s="238"/>
      <c r="J2494" s="233"/>
      <c r="K2494" s="233"/>
      <c r="L2494" s="239"/>
      <c r="M2494" s="240"/>
      <c r="N2494" s="241"/>
      <c r="O2494" s="241"/>
      <c r="P2494" s="241"/>
      <c r="Q2494" s="241"/>
      <c r="R2494" s="241"/>
      <c r="S2494" s="241"/>
      <c r="T2494" s="242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43" t="s">
        <v>163</v>
      </c>
      <c r="AU2494" s="243" t="s">
        <v>88</v>
      </c>
      <c r="AV2494" s="13" t="s">
        <v>88</v>
      </c>
      <c r="AW2494" s="13" t="s">
        <v>35</v>
      </c>
      <c r="AX2494" s="13" t="s">
        <v>78</v>
      </c>
      <c r="AY2494" s="243" t="s">
        <v>153</v>
      </c>
    </row>
    <row r="2495" s="13" customFormat="1">
      <c r="A2495" s="13"/>
      <c r="B2495" s="232"/>
      <c r="C2495" s="233"/>
      <c r="D2495" s="234" t="s">
        <v>163</v>
      </c>
      <c r="E2495" s="235" t="s">
        <v>1</v>
      </c>
      <c r="F2495" s="236" t="s">
        <v>3194</v>
      </c>
      <c r="G2495" s="233"/>
      <c r="H2495" s="237">
        <v>47.954999999999998</v>
      </c>
      <c r="I2495" s="238"/>
      <c r="J2495" s="233"/>
      <c r="K2495" s="233"/>
      <c r="L2495" s="239"/>
      <c r="M2495" s="240"/>
      <c r="N2495" s="241"/>
      <c r="O2495" s="241"/>
      <c r="P2495" s="241"/>
      <c r="Q2495" s="241"/>
      <c r="R2495" s="241"/>
      <c r="S2495" s="241"/>
      <c r="T2495" s="242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43" t="s">
        <v>163</v>
      </c>
      <c r="AU2495" s="243" t="s">
        <v>88</v>
      </c>
      <c r="AV2495" s="13" t="s">
        <v>88</v>
      </c>
      <c r="AW2495" s="13" t="s">
        <v>35</v>
      </c>
      <c r="AX2495" s="13" t="s">
        <v>78</v>
      </c>
      <c r="AY2495" s="243" t="s">
        <v>153</v>
      </c>
    </row>
    <row r="2496" s="13" customFormat="1">
      <c r="A2496" s="13"/>
      <c r="B2496" s="232"/>
      <c r="C2496" s="233"/>
      <c r="D2496" s="234" t="s">
        <v>163</v>
      </c>
      <c r="E2496" s="235" t="s">
        <v>1</v>
      </c>
      <c r="F2496" s="236" t="s">
        <v>3195</v>
      </c>
      <c r="G2496" s="233"/>
      <c r="H2496" s="237">
        <v>29.129999999999999</v>
      </c>
      <c r="I2496" s="238"/>
      <c r="J2496" s="233"/>
      <c r="K2496" s="233"/>
      <c r="L2496" s="239"/>
      <c r="M2496" s="240"/>
      <c r="N2496" s="241"/>
      <c r="O2496" s="241"/>
      <c r="P2496" s="241"/>
      <c r="Q2496" s="241"/>
      <c r="R2496" s="241"/>
      <c r="S2496" s="241"/>
      <c r="T2496" s="242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43" t="s">
        <v>163</v>
      </c>
      <c r="AU2496" s="243" t="s">
        <v>88</v>
      </c>
      <c r="AV2496" s="13" t="s">
        <v>88</v>
      </c>
      <c r="AW2496" s="13" t="s">
        <v>35</v>
      </c>
      <c r="AX2496" s="13" t="s">
        <v>78</v>
      </c>
      <c r="AY2496" s="243" t="s">
        <v>153</v>
      </c>
    </row>
    <row r="2497" s="13" customFormat="1">
      <c r="A2497" s="13"/>
      <c r="B2497" s="232"/>
      <c r="C2497" s="233"/>
      <c r="D2497" s="234" t="s">
        <v>163</v>
      </c>
      <c r="E2497" s="235" t="s">
        <v>1</v>
      </c>
      <c r="F2497" s="236" t="s">
        <v>3196</v>
      </c>
      <c r="G2497" s="233"/>
      <c r="H2497" s="237">
        <v>-261.03199999999998</v>
      </c>
      <c r="I2497" s="238"/>
      <c r="J2497" s="233"/>
      <c r="K2497" s="233"/>
      <c r="L2497" s="239"/>
      <c r="M2497" s="240"/>
      <c r="N2497" s="241"/>
      <c r="O2497" s="241"/>
      <c r="P2497" s="241"/>
      <c r="Q2497" s="241"/>
      <c r="R2497" s="241"/>
      <c r="S2497" s="241"/>
      <c r="T2497" s="242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43" t="s">
        <v>163</v>
      </c>
      <c r="AU2497" s="243" t="s">
        <v>88</v>
      </c>
      <c r="AV2497" s="13" t="s">
        <v>88</v>
      </c>
      <c r="AW2497" s="13" t="s">
        <v>35</v>
      </c>
      <c r="AX2497" s="13" t="s">
        <v>78</v>
      </c>
      <c r="AY2497" s="243" t="s">
        <v>153</v>
      </c>
    </row>
    <row r="2498" s="16" customFormat="1">
      <c r="A2498" s="16"/>
      <c r="B2498" s="278"/>
      <c r="C2498" s="279"/>
      <c r="D2498" s="234" t="s">
        <v>163</v>
      </c>
      <c r="E2498" s="280" t="s">
        <v>1</v>
      </c>
      <c r="F2498" s="281" t="s">
        <v>606</v>
      </c>
      <c r="G2498" s="279"/>
      <c r="H2498" s="282">
        <v>1537.9457500000001</v>
      </c>
      <c r="I2498" s="283"/>
      <c r="J2498" s="279"/>
      <c r="K2498" s="279"/>
      <c r="L2498" s="284"/>
      <c r="M2498" s="285"/>
      <c r="N2498" s="286"/>
      <c r="O2498" s="286"/>
      <c r="P2498" s="286"/>
      <c r="Q2498" s="286"/>
      <c r="R2498" s="286"/>
      <c r="S2498" s="286"/>
      <c r="T2498" s="287"/>
      <c r="U2498" s="16"/>
      <c r="V2498" s="16"/>
      <c r="W2498" s="16"/>
      <c r="X2498" s="16"/>
      <c r="Y2498" s="16"/>
      <c r="Z2498" s="16"/>
      <c r="AA2498" s="16"/>
      <c r="AB2498" s="16"/>
      <c r="AC2498" s="16"/>
      <c r="AD2498" s="16"/>
      <c r="AE2498" s="16"/>
      <c r="AT2498" s="288" t="s">
        <v>163</v>
      </c>
      <c r="AU2498" s="288" t="s">
        <v>88</v>
      </c>
      <c r="AV2498" s="16" t="s">
        <v>173</v>
      </c>
      <c r="AW2498" s="16" t="s">
        <v>35</v>
      </c>
      <c r="AX2498" s="16" t="s">
        <v>78</v>
      </c>
      <c r="AY2498" s="288" t="s">
        <v>153</v>
      </c>
    </row>
    <row r="2499" s="15" customFormat="1">
      <c r="A2499" s="15"/>
      <c r="B2499" s="258"/>
      <c r="C2499" s="259"/>
      <c r="D2499" s="234" t="s">
        <v>163</v>
      </c>
      <c r="E2499" s="260" t="s">
        <v>1</v>
      </c>
      <c r="F2499" s="261" t="s">
        <v>3197</v>
      </c>
      <c r="G2499" s="259"/>
      <c r="H2499" s="260" t="s">
        <v>1</v>
      </c>
      <c r="I2499" s="262"/>
      <c r="J2499" s="259"/>
      <c r="K2499" s="259"/>
      <c r="L2499" s="263"/>
      <c r="M2499" s="264"/>
      <c r="N2499" s="265"/>
      <c r="O2499" s="265"/>
      <c r="P2499" s="265"/>
      <c r="Q2499" s="265"/>
      <c r="R2499" s="265"/>
      <c r="S2499" s="265"/>
      <c r="T2499" s="266"/>
      <c r="U2499" s="15"/>
      <c r="V2499" s="15"/>
      <c r="W2499" s="15"/>
      <c r="X2499" s="15"/>
      <c r="Y2499" s="15"/>
      <c r="Z2499" s="15"/>
      <c r="AA2499" s="15"/>
      <c r="AB2499" s="15"/>
      <c r="AC2499" s="15"/>
      <c r="AD2499" s="15"/>
      <c r="AE2499" s="15"/>
      <c r="AT2499" s="267" t="s">
        <v>163</v>
      </c>
      <c r="AU2499" s="267" t="s">
        <v>88</v>
      </c>
      <c r="AV2499" s="15" t="s">
        <v>86</v>
      </c>
      <c r="AW2499" s="15" t="s">
        <v>35</v>
      </c>
      <c r="AX2499" s="15" t="s">
        <v>78</v>
      </c>
      <c r="AY2499" s="267" t="s">
        <v>153</v>
      </c>
    </row>
    <row r="2500" s="13" customFormat="1">
      <c r="A2500" s="13"/>
      <c r="B2500" s="232"/>
      <c r="C2500" s="233"/>
      <c r="D2500" s="234" t="s">
        <v>163</v>
      </c>
      <c r="E2500" s="235" t="s">
        <v>1</v>
      </c>
      <c r="F2500" s="236" t="s">
        <v>1306</v>
      </c>
      <c r="G2500" s="233"/>
      <c r="H2500" s="237">
        <v>8.3100000000000005</v>
      </c>
      <c r="I2500" s="238"/>
      <c r="J2500" s="233"/>
      <c r="K2500" s="233"/>
      <c r="L2500" s="239"/>
      <c r="M2500" s="240"/>
      <c r="N2500" s="241"/>
      <c r="O2500" s="241"/>
      <c r="P2500" s="241"/>
      <c r="Q2500" s="241"/>
      <c r="R2500" s="241"/>
      <c r="S2500" s="241"/>
      <c r="T2500" s="242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3" t="s">
        <v>163</v>
      </c>
      <c r="AU2500" s="243" t="s">
        <v>88</v>
      </c>
      <c r="AV2500" s="13" t="s">
        <v>88</v>
      </c>
      <c r="AW2500" s="13" t="s">
        <v>35</v>
      </c>
      <c r="AX2500" s="13" t="s">
        <v>78</v>
      </c>
      <c r="AY2500" s="243" t="s">
        <v>153</v>
      </c>
    </row>
    <row r="2501" s="13" customFormat="1">
      <c r="A2501" s="13"/>
      <c r="B2501" s="232"/>
      <c r="C2501" s="233"/>
      <c r="D2501" s="234" t="s">
        <v>163</v>
      </c>
      <c r="E2501" s="235" t="s">
        <v>1</v>
      </c>
      <c r="F2501" s="236" t="s">
        <v>1317</v>
      </c>
      <c r="G2501" s="233"/>
      <c r="H2501" s="237">
        <v>12.880000000000001</v>
      </c>
      <c r="I2501" s="238"/>
      <c r="J2501" s="233"/>
      <c r="K2501" s="233"/>
      <c r="L2501" s="239"/>
      <c r="M2501" s="240"/>
      <c r="N2501" s="241"/>
      <c r="O2501" s="241"/>
      <c r="P2501" s="241"/>
      <c r="Q2501" s="241"/>
      <c r="R2501" s="241"/>
      <c r="S2501" s="241"/>
      <c r="T2501" s="242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43" t="s">
        <v>163</v>
      </c>
      <c r="AU2501" s="243" t="s">
        <v>88</v>
      </c>
      <c r="AV2501" s="13" t="s">
        <v>88</v>
      </c>
      <c r="AW2501" s="13" t="s">
        <v>35</v>
      </c>
      <c r="AX2501" s="13" t="s">
        <v>78</v>
      </c>
      <c r="AY2501" s="243" t="s">
        <v>153</v>
      </c>
    </row>
    <row r="2502" s="13" customFormat="1">
      <c r="A2502" s="13"/>
      <c r="B2502" s="232"/>
      <c r="C2502" s="233"/>
      <c r="D2502" s="234" t="s">
        <v>163</v>
      </c>
      <c r="E2502" s="235" t="s">
        <v>1</v>
      </c>
      <c r="F2502" s="236" t="s">
        <v>1307</v>
      </c>
      <c r="G2502" s="233"/>
      <c r="H2502" s="237">
        <v>26.510000000000002</v>
      </c>
      <c r="I2502" s="238"/>
      <c r="J2502" s="233"/>
      <c r="K2502" s="233"/>
      <c r="L2502" s="239"/>
      <c r="M2502" s="240"/>
      <c r="N2502" s="241"/>
      <c r="O2502" s="241"/>
      <c r="P2502" s="241"/>
      <c r="Q2502" s="241"/>
      <c r="R2502" s="241"/>
      <c r="S2502" s="241"/>
      <c r="T2502" s="242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3" t="s">
        <v>163</v>
      </c>
      <c r="AU2502" s="243" t="s">
        <v>88</v>
      </c>
      <c r="AV2502" s="13" t="s">
        <v>88</v>
      </c>
      <c r="AW2502" s="13" t="s">
        <v>35</v>
      </c>
      <c r="AX2502" s="13" t="s">
        <v>78</v>
      </c>
      <c r="AY2502" s="243" t="s">
        <v>153</v>
      </c>
    </row>
    <row r="2503" s="13" customFormat="1">
      <c r="A2503" s="13"/>
      <c r="B2503" s="232"/>
      <c r="C2503" s="233"/>
      <c r="D2503" s="234" t="s">
        <v>163</v>
      </c>
      <c r="E2503" s="235" t="s">
        <v>1</v>
      </c>
      <c r="F2503" s="236" t="s">
        <v>950</v>
      </c>
      <c r="G2503" s="233"/>
      <c r="H2503" s="237">
        <v>24.059999999999999</v>
      </c>
      <c r="I2503" s="238"/>
      <c r="J2503" s="233"/>
      <c r="K2503" s="233"/>
      <c r="L2503" s="239"/>
      <c r="M2503" s="240"/>
      <c r="N2503" s="241"/>
      <c r="O2503" s="241"/>
      <c r="P2503" s="241"/>
      <c r="Q2503" s="241"/>
      <c r="R2503" s="241"/>
      <c r="S2503" s="241"/>
      <c r="T2503" s="242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43" t="s">
        <v>163</v>
      </c>
      <c r="AU2503" s="243" t="s">
        <v>88</v>
      </c>
      <c r="AV2503" s="13" t="s">
        <v>88</v>
      </c>
      <c r="AW2503" s="13" t="s">
        <v>35</v>
      </c>
      <c r="AX2503" s="13" t="s">
        <v>78</v>
      </c>
      <c r="AY2503" s="243" t="s">
        <v>153</v>
      </c>
    </row>
    <row r="2504" s="13" customFormat="1">
      <c r="A2504" s="13"/>
      <c r="B2504" s="232"/>
      <c r="C2504" s="233"/>
      <c r="D2504" s="234" t="s">
        <v>163</v>
      </c>
      <c r="E2504" s="235" t="s">
        <v>1</v>
      </c>
      <c r="F2504" s="236" t="s">
        <v>1308</v>
      </c>
      <c r="G2504" s="233"/>
      <c r="H2504" s="237">
        <v>21.07</v>
      </c>
      <c r="I2504" s="238"/>
      <c r="J2504" s="233"/>
      <c r="K2504" s="233"/>
      <c r="L2504" s="239"/>
      <c r="M2504" s="240"/>
      <c r="N2504" s="241"/>
      <c r="O2504" s="241"/>
      <c r="P2504" s="241"/>
      <c r="Q2504" s="241"/>
      <c r="R2504" s="241"/>
      <c r="S2504" s="241"/>
      <c r="T2504" s="242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3" t="s">
        <v>163</v>
      </c>
      <c r="AU2504" s="243" t="s">
        <v>88</v>
      </c>
      <c r="AV2504" s="13" t="s">
        <v>88</v>
      </c>
      <c r="AW2504" s="13" t="s">
        <v>35</v>
      </c>
      <c r="AX2504" s="13" t="s">
        <v>78</v>
      </c>
      <c r="AY2504" s="243" t="s">
        <v>153</v>
      </c>
    </row>
    <row r="2505" s="13" customFormat="1">
      <c r="A2505" s="13"/>
      <c r="B2505" s="232"/>
      <c r="C2505" s="233"/>
      <c r="D2505" s="234" t="s">
        <v>163</v>
      </c>
      <c r="E2505" s="235" t="s">
        <v>1</v>
      </c>
      <c r="F2505" s="236" t="s">
        <v>1320</v>
      </c>
      <c r="G2505" s="233"/>
      <c r="H2505" s="237">
        <v>21.73</v>
      </c>
      <c r="I2505" s="238"/>
      <c r="J2505" s="233"/>
      <c r="K2505" s="233"/>
      <c r="L2505" s="239"/>
      <c r="M2505" s="240"/>
      <c r="N2505" s="241"/>
      <c r="O2505" s="241"/>
      <c r="P2505" s="241"/>
      <c r="Q2505" s="241"/>
      <c r="R2505" s="241"/>
      <c r="S2505" s="241"/>
      <c r="T2505" s="242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43" t="s">
        <v>163</v>
      </c>
      <c r="AU2505" s="243" t="s">
        <v>88</v>
      </c>
      <c r="AV2505" s="13" t="s">
        <v>88</v>
      </c>
      <c r="AW2505" s="13" t="s">
        <v>35</v>
      </c>
      <c r="AX2505" s="13" t="s">
        <v>78</v>
      </c>
      <c r="AY2505" s="243" t="s">
        <v>153</v>
      </c>
    </row>
    <row r="2506" s="13" customFormat="1">
      <c r="A2506" s="13"/>
      <c r="B2506" s="232"/>
      <c r="C2506" s="233"/>
      <c r="D2506" s="234" t="s">
        <v>163</v>
      </c>
      <c r="E2506" s="235" t="s">
        <v>1</v>
      </c>
      <c r="F2506" s="236" t="s">
        <v>1440</v>
      </c>
      <c r="G2506" s="233"/>
      <c r="H2506" s="237">
        <v>14.369999999999999</v>
      </c>
      <c r="I2506" s="238"/>
      <c r="J2506" s="233"/>
      <c r="K2506" s="233"/>
      <c r="L2506" s="239"/>
      <c r="M2506" s="240"/>
      <c r="N2506" s="241"/>
      <c r="O2506" s="241"/>
      <c r="P2506" s="241"/>
      <c r="Q2506" s="241"/>
      <c r="R2506" s="241"/>
      <c r="S2506" s="241"/>
      <c r="T2506" s="242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3" t="s">
        <v>163</v>
      </c>
      <c r="AU2506" s="243" t="s">
        <v>88</v>
      </c>
      <c r="AV2506" s="13" t="s">
        <v>88</v>
      </c>
      <c r="AW2506" s="13" t="s">
        <v>35</v>
      </c>
      <c r="AX2506" s="13" t="s">
        <v>78</v>
      </c>
      <c r="AY2506" s="243" t="s">
        <v>153</v>
      </c>
    </row>
    <row r="2507" s="13" customFormat="1">
      <c r="A2507" s="13"/>
      <c r="B2507" s="232"/>
      <c r="C2507" s="233"/>
      <c r="D2507" s="234" t="s">
        <v>163</v>
      </c>
      <c r="E2507" s="235" t="s">
        <v>1</v>
      </c>
      <c r="F2507" s="236" t="s">
        <v>1310</v>
      </c>
      <c r="G2507" s="233"/>
      <c r="H2507" s="237">
        <v>2.7599999999999998</v>
      </c>
      <c r="I2507" s="238"/>
      <c r="J2507" s="233"/>
      <c r="K2507" s="233"/>
      <c r="L2507" s="239"/>
      <c r="M2507" s="240"/>
      <c r="N2507" s="241"/>
      <c r="O2507" s="241"/>
      <c r="P2507" s="241"/>
      <c r="Q2507" s="241"/>
      <c r="R2507" s="241"/>
      <c r="S2507" s="241"/>
      <c r="T2507" s="242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43" t="s">
        <v>163</v>
      </c>
      <c r="AU2507" s="243" t="s">
        <v>88</v>
      </c>
      <c r="AV2507" s="13" t="s">
        <v>88</v>
      </c>
      <c r="AW2507" s="13" t="s">
        <v>35</v>
      </c>
      <c r="AX2507" s="13" t="s">
        <v>78</v>
      </c>
      <c r="AY2507" s="243" t="s">
        <v>153</v>
      </c>
    </row>
    <row r="2508" s="13" customFormat="1">
      <c r="A2508" s="13"/>
      <c r="B2508" s="232"/>
      <c r="C2508" s="233"/>
      <c r="D2508" s="234" t="s">
        <v>163</v>
      </c>
      <c r="E2508" s="235" t="s">
        <v>1</v>
      </c>
      <c r="F2508" s="236" t="s">
        <v>1311</v>
      </c>
      <c r="G2508" s="233"/>
      <c r="H2508" s="237">
        <v>4.0899999999999999</v>
      </c>
      <c r="I2508" s="238"/>
      <c r="J2508" s="233"/>
      <c r="K2508" s="233"/>
      <c r="L2508" s="239"/>
      <c r="M2508" s="240"/>
      <c r="N2508" s="241"/>
      <c r="O2508" s="241"/>
      <c r="P2508" s="241"/>
      <c r="Q2508" s="241"/>
      <c r="R2508" s="241"/>
      <c r="S2508" s="241"/>
      <c r="T2508" s="242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3" t="s">
        <v>163</v>
      </c>
      <c r="AU2508" s="243" t="s">
        <v>88</v>
      </c>
      <c r="AV2508" s="13" t="s">
        <v>88</v>
      </c>
      <c r="AW2508" s="13" t="s">
        <v>35</v>
      </c>
      <c r="AX2508" s="13" t="s">
        <v>78</v>
      </c>
      <c r="AY2508" s="243" t="s">
        <v>153</v>
      </c>
    </row>
    <row r="2509" s="13" customFormat="1">
      <c r="A2509" s="13"/>
      <c r="B2509" s="232"/>
      <c r="C2509" s="233"/>
      <c r="D2509" s="234" t="s">
        <v>163</v>
      </c>
      <c r="E2509" s="235" t="s">
        <v>1</v>
      </c>
      <c r="F2509" s="236" t="s">
        <v>1321</v>
      </c>
      <c r="G2509" s="233"/>
      <c r="H2509" s="237">
        <v>8.2699999999999996</v>
      </c>
      <c r="I2509" s="238"/>
      <c r="J2509" s="233"/>
      <c r="K2509" s="233"/>
      <c r="L2509" s="239"/>
      <c r="M2509" s="240"/>
      <c r="N2509" s="241"/>
      <c r="O2509" s="241"/>
      <c r="P2509" s="241"/>
      <c r="Q2509" s="241"/>
      <c r="R2509" s="241"/>
      <c r="S2509" s="241"/>
      <c r="T2509" s="242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43" t="s">
        <v>163</v>
      </c>
      <c r="AU2509" s="243" t="s">
        <v>88</v>
      </c>
      <c r="AV2509" s="13" t="s">
        <v>88</v>
      </c>
      <c r="AW2509" s="13" t="s">
        <v>35</v>
      </c>
      <c r="AX2509" s="13" t="s">
        <v>78</v>
      </c>
      <c r="AY2509" s="243" t="s">
        <v>153</v>
      </c>
    </row>
    <row r="2510" s="13" customFormat="1">
      <c r="A2510" s="13"/>
      <c r="B2510" s="232"/>
      <c r="C2510" s="233"/>
      <c r="D2510" s="234" t="s">
        <v>163</v>
      </c>
      <c r="E2510" s="235" t="s">
        <v>1</v>
      </c>
      <c r="F2510" s="236" t="s">
        <v>1312</v>
      </c>
      <c r="G2510" s="233"/>
      <c r="H2510" s="237">
        <v>2.04</v>
      </c>
      <c r="I2510" s="238"/>
      <c r="J2510" s="233"/>
      <c r="K2510" s="233"/>
      <c r="L2510" s="239"/>
      <c r="M2510" s="240"/>
      <c r="N2510" s="241"/>
      <c r="O2510" s="241"/>
      <c r="P2510" s="241"/>
      <c r="Q2510" s="241"/>
      <c r="R2510" s="241"/>
      <c r="S2510" s="241"/>
      <c r="T2510" s="242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3" t="s">
        <v>163</v>
      </c>
      <c r="AU2510" s="243" t="s">
        <v>88</v>
      </c>
      <c r="AV2510" s="13" t="s">
        <v>88</v>
      </c>
      <c r="AW2510" s="13" t="s">
        <v>35</v>
      </c>
      <c r="AX2510" s="13" t="s">
        <v>78</v>
      </c>
      <c r="AY2510" s="243" t="s">
        <v>153</v>
      </c>
    </row>
    <row r="2511" s="13" customFormat="1">
      <c r="A2511" s="13"/>
      <c r="B2511" s="232"/>
      <c r="C2511" s="233"/>
      <c r="D2511" s="234" t="s">
        <v>163</v>
      </c>
      <c r="E2511" s="235" t="s">
        <v>1</v>
      </c>
      <c r="F2511" s="236" t="s">
        <v>1313</v>
      </c>
      <c r="G2511" s="233"/>
      <c r="H2511" s="237">
        <v>9.5999999999999996</v>
      </c>
      <c r="I2511" s="238"/>
      <c r="J2511" s="233"/>
      <c r="K2511" s="233"/>
      <c r="L2511" s="239"/>
      <c r="M2511" s="240"/>
      <c r="N2511" s="241"/>
      <c r="O2511" s="241"/>
      <c r="P2511" s="241"/>
      <c r="Q2511" s="241"/>
      <c r="R2511" s="241"/>
      <c r="S2511" s="241"/>
      <c r="T2511" s="242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43" t="s">
        <v>163</v>
      </c>
      <c r="AU2511" s="243" t="s">
        <v>88</v>
      </c>
      <c r="AV2511" s="13" t="s">
        <v>88</v>
      </c>
      <c r="AW2511" s="13" t="s">
        <v>35</v>
      </c>
      <c r="AX2511" s="13" t="s">
        <v>78</v>
      </c>
      <c r="AY2511" s="243" t="s">
        <v>153</v>
      </c>
    </row>
    <row r="2512" s="13" customFormat="1">
      <c r="A2512" s="13"/>
      <c r="B2512" s="232"/>
      <c r="C2512" s="233"/>
      <c r="D2512" s="234" t="s">
        <v>163</v>
      </c>
      <c r="E2512" s="235" t="s">
        <v>1</v>
      </c>
      <c r="F2512" s="236" t="s">
        <v>1314</v>
      </c>
      <c r="G2512" s="233"/>
      <c r="H2512" s="237">
        <v>50.07</v>
      </c>
      <c r="I2512" s="238"/>
      <c r="J2512" s="233"/>
      <c r="K2512" s="233"/>
      <c r="L2512" s="239"/>
      <c r="M2512" s="240"/>
      <c r="N2512" s="241"/>
      <c r="O2512" s="241"/>
      <c r="P2512" s="241"/>
      <c r="Q2512" s="241"/>
      <c r="R2512" s="241"/>
      <c r="S2512" s="241"/>
      <c r="T2512" s="242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3" t="s">
        <v>163</v>
      </c>
      <c r="AU2512" s="243" t="s">
        <v>88</v>
      </c>
      <c r="AV2512" s="13" t="s">
        <v>88</v>
      </c>
      <c r="AW2512" s="13" t="s">
        <v>35</v>
      </c>
      <c r="AX2512" s="13" t="s">
        <v>78</v>
      </c>
      <c r="AY2512" s="243" t="s">
        <v>153</v>
      </c>
    </row>
    <row r="2513" s="13" customFormat="1">
      <c r="A2513" s="13"/>
      <c r="B2513" s="232"/>
      <c r="C2513" s="233"/>
      <c r="D2513" s="234" t="s">
        <v>163</v>
      </c>
      <c r="E2513" s="235" t="s">
        <v>1</v>
      </c>
      <c r="F2513" s="236" t="s">
        <v>952</v>
      </c>
      <c r="G2513" s="233"/>
      <c r="H2513" s="237">
        <v>15.6</v>
      </c>
      <c r="I2513" s="238"/>
      <c r="J2513" s="233"/>
      <c r="K2513" s="233"/>
      <c r="L2513" s="239"/>
      <c r="M2513" s="240"/>
      <c r="N2513" s="241"/>
      <c r="O2513" s="241"/>
      <c r="P2513" s="241"/>
      <c r="Q2513" s="241"/>
      <c r="R2513" s="241"/>
      <c r="S2513" s="241"/>
      <c r="T2513" s="242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43" t="s">
        <v>163</v>
      </c>
      <c r="AU2513" s="243" t="s">
        <v>88</v>
      </c>
      <c r="AV2513" s="13" t="s">
        <v>88</v>
      </c>
      <c r="AW2513" s="13" t="s">
        <v>35</v>
      </c>
      <c r="AX2513" s="13" t="s">
        <v>78</v>
      </c>
      <c r="AY2513" s="243" t="s">
        <v>153</v>
      </c>
    </row>
    <row r="2514" s="13" customFormat="1">
      <c r="A2514" s="13"/>
      <c r="B2514" s="232"/>
      <c r="C2514" s="233"/>
      <c r="D2514" s="234" t="s">
        <v>163</v>
      </c>
      <c r="E2514" s="235" t="s">
        <v>1</v>
      </c>
      <c r="F2514" s="236" t="s">
        <v>1315</v>
      </c>
      <c r="G2514" s="233"/>
      <c r="H2514" s="237">
        <v>12.630000000000001</v>
      </c>
      <c r="I2514" s="238"/>
      <c r="J2514" s="233"/>
      <c r="K2514" s="233"/>
      <c r="L2514" s="239"/>
      <c r="M2514" s="240"/>
      <c r="N2514" s="241"/>
      <c r="O2514" s="241"/>
      <c r="P2514" s="241"/>
      <c r="Q2514" s="241"/>
      <c r="R2514" s="241"/>
      <c r="S2514" s="241"/>
      <c r="T2514" s="242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3" t="s">
        <v>163</v>
      </c>
      <c r="AU2514" s="243" t="s">
        <v>88</v>
      </c>
      <c r="AV2514" s="13" t="s">
        <v>88</v>
      </c>
      <c r="AW2514" s="13" t="s">
        <v>35</v>
      </c>
      <c r="AX2514" s="13" t="s">
        <v>78</v>
      </c>
      <c r="AY2514" s="243" t="s">
        <v>153</v>
      </c>
    </row>
    <row r="2515" s="13" customFormat="1">
      <c r="A2515" s="13"/>
      <c r="B2515" s="232"/>
      <c r="C2515" s="233"/>
      <c r="D2515" s="234" t="s">
        <v>163</v>
      </c>
      <c r="E2515" s="235" t="s">
        <v>1</v>
      </c>
      <c r="F2515" s="236" t="s">
        <v>1330</v>
      </c>
      <c r="G2515" s="233"/>
      <c r="H2515" s="237">
        <v>22.260000000000002</v>
      </c>
      <c r="I2515" s="238"/>
      <c r="J2515" s="233"/>
      <c r="K2515" s="233"/>
      <c r="L2515" s="239"/>
      <c r="M2515" s="240"/>
      <c r="N2515" s="241"/>
      <c r="O2515" s="241"/>
      <c r="P2515" s="241"/>
      <c r="Q2515" s="241"/>
      <c r="R2515" s="241"/>
      <c r="S2515" s="241"/>
      <c r="T2515" s="242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43" t="s">
        <v>163</v>
      </c>
      <c r="AU2515" s="243" t="s">
        <v>88</v>
      </c>
      <c r="AV2515" s="13" t="s">
        <v>88</v>
      </c>
      <c r="AW2515" s="13" t="s">
        <v>35</v>
      </c>
      <c r="AX2515" s="13" t="s">
        <v>78</v>
      </c>
      <c r="AY2515" s="243" t="s">
        <v>153</v>
      </c>
    </row>
    <row r="2516" s="13" customFormat="1">
      <c r="A2516" s="13"/>
      <c r="B2516" s="232"/>
      <c r="C2516" s="233"/>
      <c r="D2516" s="234" t="s">
        <v>163</v>
      </c>
      <c r="E2516" s="235" t="s">
        <v>1</v>
      </c>
      <c r="F2516" s="236" t="s">
        <v>1323</v>
      </c>
      <c r="G2516" s="233"/>
      <c r="H2516" s="237">
        <v>26.57</v>
      </c>
      <c r="I2516" s="238"/>
      <c r="J2516" s="233"/>
      <c r="K2516" s="233"/>
      <c r="L2516" s="239"/>
      <c r="M2516" s="240"/>
      <c r="N2516" s="241"/>
      <c r="O2516" s="241"/>
      <c r="P2516" s="241"/>
      <c r="Q2516" s="241"/>
      <c r="R2516" s="241"/>
      <c r="S2516" s="241"/>
      <c r="T2516" s="242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3" t="s">
        <v>163</v>
      </c>
      <c r="AU2516" s="243" t="s">
        <v>88</v>
      </c>
      <c r="AV2516" s="13" t="s">
        <v>88</v>
      </c>
      <c r="AW2516" s="13" t="s">
        <v>35</v>
      </c>
      <c r="AX2516" s="13" t="s">
        <v>78</v>
      </c>
      <c r="AY2516" s="243" t="s">
        <v>153</v>
      </c>
    </row>
    <row r="2517" s="13" customFormat="1">
      <c r="A2517" s="13"/>
      <c r="B2517" s="232"/>
      <c r="C2517" s="233"/>
      <c r="D2517" s="234" t="s">
        <v>163</v>
      </c>
      <c r="E2517" s="235" t="s">
        <v>1</v>
      </c>
      <c r="F2517" s="236" t="s">
        <v>1334</v>
      </c>
      <c r="G2517" s="233"/>
      <c r="H2517" s="237">
        <v>21.84</v>
      </c>
      <c r="I2517" s="238"/>
      <c r="J2517" s="233"/>
      <c r="K2517" s="233"/>
      <c r="L2517" s="239"/>
      <c r="M2517" s="240"/>
      <c r="N2517" s="241"/>
      <c r="O2517" s="241"/>
      <c r="P2517" s="241"/>
      <c r="Q2517" s="241"/>
      <c r="R2517" s="241"/>
      <c r="S2517" s="241"/>
      <c r="T2517" s="242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43" t="s">
        <v>163</v>
      </c>
      <c r="AU2517" s="243" t="s">
        <v>88</v>
      </c>
      <c r="AV2517" s="13" t="s">
        <v>88</v>
      </c>
      <c r="AW2517" s="13" t="s">
        <v>35</v>
      </c>
      <c r="AX2517" s="13" t="s">
        <v>78</v>
      </c>
      <c r="AY2517" s="243" t="s">
        <v>153</v>
      </c>
    </row>
    <row r="2518" s="13" customFormat="1">
      <c r="A2518" s="13"/>
      <c r="B2518" s="232"/>
      <c r="C2518" s="233"/>
      <c r="D2518" s="234" t="s">
        <v>163</v>
      </c>
      <c r="E2518" s="235" t="s">
        <v>1</v>
      </c>
      <c r="F2518" s="236" t="s">
        <v>1441</v>
      </c>
      <c r="G2518" s="233"/>
      <c r="H2518" s="237">
        <v>14.369999999999999</v>
      </c>
      <c r="I2518" s="238"/>
      <c r="J2518" s="233"/>
      <c r="K2518" s="233"/>
      <c r="L2518" s="239"/>
      <c r="M2518" s="240"/>
      <c r="N2518" s="241"/>
      <c r="O2518" s="241"/>
      <c r="P2518" s="241"/>
      <c r="Q2518" s="241"/>
      <c r="R2518" s="241"/>
      <c r="S2518" s="241"/>
      <c r="T2518" s="242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3" t="s">
        <v>163</v>
      </c>
      <c r="AU2518" s="243" t="s">
        <v>88</v>
      </c>
      <c r="AV2518" s="13" t="s">
        <v>88</v>
      </c>
      <c r="AW2518" s="13" t="s">
        <v>35</v>
      </c>
      <c r="AX2518" s="13" t="s">
        <v>78</v>
      </c>
      <c r="AY2518" s="243" t="s">
        <v>153</v>
      </c>
    </row>
    <row r="2519" s="13" customFormat="1">
      <c r="A2519" s="13"/>
      <c r="B2519" s="232"/>
      <c r="C2519" s="233"/>
      <c r="D2519" s="234" t="s">
        <v>163</v>
      </c>
      <c r="E2519" s="235" t="s">
        <v>1</v>
      </c>
      <c r="F2519" s="236" t="s">
        <v>1325</v>
      </c>
      <c r="G2519" s="233"/>
      <c r="H2519" s="237">
        <v>6.4400000000000004</v>
      </c>
      <c r="I2519" s="238"/>
      <c r="J2519" s="233"/>
      <c r="K2519" s="233"/>
      <c r="L2519" s="239"/>
      <c r="M2519" s="240"/>
      <c r="N2519" s="241"/>
      <c r="O2519" s="241"/>
      <c r="P2519" s="241"/>
      <c r="Q2519" s="241"/>
      <c r="R2519" s="241"/>
      <c r="S2519" s="241"/>
      <c r="T2519" s="242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43" t="s">
        <v>163</v>
      </c>
      <c r="AU2519" s="243" t="s">
        <v>88</v>
      </c>
      <c r="AV2519" s="13" t="s">
        <v>88</v>
      </c>
      <c r="AW2519" s="13" t="s">
        <v>35</v>
      </c>
      <c r="AX2519" s="13" t="s">
        <v>78</v>
      </c>
      <c r="AY2519" s="243" t="s">
        <v>153</v>
      </c>
    </row>
    <row r="2520" s="13" customFormat="1">
      <c r="A2520" s="13"/>
      <c r="B2520" s="232"/>
      <c r="C2520" s="233"/>
      <c r="D2520" s="234" t="s">
        <v>163</v>
      </c>
      <c r="E2520" s="235" t="s">
        <v>1</v>
      </c>
      <c r="F2520" s="236" t="s">
        <v>1326</v>
      </c>
      <c r="G2520" s="233"/>
      <c r="H2520" s="237">
        <v>2.8500000000000001</v>
      </c>
      <c r="I2520" s="238"/>
      <c r="J2520" s="233"/>
      <c r="K2520" s="233"/>
      <c r="L2520" s="239"/>
      <c r="M2520" s="240"/>
      <c r="N2520" s="241"/>
      <c r="O2520" s="241"/>
      <c r="P2520" s="241"/>
      <c r="Q2520" s="241"/>
      <c r="R2520" s="241"/>
      <c r="S2520" s="241"/>
      <c r="T2520" s="242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43" t="s">
        <v>163</v>
      </c>
      <c r="AU2520" s="243" t="s">
        <v>88</v>
      </c>
      <c r="AV2520" s="13" t="s">
        <v>88</v>
      </c>
      <c r="AW2520" s="13" t="s">
        <v>35</v>
      </c>
      <c r="AX2520" s="13" t="s">
        <v>78</v>
      </c>
      <c r="AY2520" s="243" t="s">
        <v>153</v>
      </c>
    </row>
    <row r="2521" s="13" customFormat="1">
      <c r="A2521" s="13"/>
      <c r="B2521" s="232"/>
      <c r="C2521" s="233"/>
      <c r="D2521" s="234" t="s">
        <v>163</v>
      </c>
      <c r="E2521" s="235" t="s">
        <v>1</v>
      </c>
      <c r="F2521" s="236" t="s">
        <v>1335</v>
      </c>
      <c r="G2521" s="233"/>
      <c r="H2521" s="237">
        <v>17.219999999999999</v>
      </c>
      <c r="I2521" s="238"/>
      <c r="J2521" s="233"/>
      <c r="K2521" s="233"/>
      <c r="L2521" s="239"/>
      <c r="M2521" s="240"/>
      <c r="N2521" s="241"/>
      <c r="O2521" s="241"/>
      <c r="P2521" s="241"/>
      <c r="Q2521" s="241"/>
      <c r="R2521" s="241"/>
      <c r="S2521" s="241"/>
      <c r="T2521" s="242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T2521" s="243" t="s">
        <v>163</v>
      </c>
      <c r="AU2521" s="243" t="s">
        <v>88</v>
      </c>
      <c r="AV2521" s="13" t="s">
        <v>88</v>
      </c>
      <c r="AW2521" s="13" t="s">
        <v>35</v>
      </c>
      <c r="AX2521" s="13" t="s">
        <v>78</v>
      </c>
      <c r="AY2521" s="243" t="s">
        <v>153</v>
      </c>
    </row>
    <row r="2522" s="13" customFormat="1">
      <c r="A2522" s="13"/>
      <c r="B2522" s="232"/>
      <c r="C2522" s="233"/>
      <c r="D2522" s="234" t="s">
        <v>163</v>
      </c>
      <c r="E2522" s="235" t="s">
        <v>1</v>
      </c>
      <c r="F2522" s="236" t="s">
        <v>1959</v>
      </c>
      <c r="G2522" s="233"/>
      <c r="H2522" s="237">
        <v>49.969999999999999</v>
      </c>
      <c r="I2522" s="238"/>
      <c r="J2522" s="233"/>
      <c r="K2522" s="233"/>
      <c r="L2522" s="239"/>
      <c r="M2522" s="240"/>
      <c r="N2522" s="241"/>
      <c r="O2522" s="241"/>
      <c r="P2522" s="241"/>
      <c r="Q2522" s="241"/>
      <c r="R2522" s="241"/>
      <c r="S2522" s="241"/>
      <c r="T2522" s="242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43" t="s">
        <v>163</v>
      </c>
      <c r="AU2522" s="243" t="s">
        <v>88</v>
      </c>
      <c r="AV2522" s="13" t="s">
        <v>88</v>
      </c>
      <c r="AW2522" s="13" t="s">
        <v>35</v>
      </c>
      <c r="AX2522" s="13" t="s">
        <v>78</v>
      </c>
      <c r="AY2522" s="243" t="s">
        <v>153</v>
      </c>
    </row>
    <row r="2523" s="13" customFormat="1">
      <c r="A2523" s="13"/>
      <c r="B2523" s="232"/>
      <c r="C2523" s="233"/>
      <c r="D2523" s="234" t="s">
        <v>163</v>
      </c>
      <c r="E2523" s="235" t="s">
        <v>1</v>
      </c>
      <c r="F2523" s="236" t="s">
        <v>1328</v>
      </c>
      <c r="G2523" s="233"/>
      <c r="H2523" s="237">
        <v>7.4800000000000004</v>
      </c>
      <c r="I2523" s="238"/>
      <c r="J2523" s="233"/>
      <c r="K2523" s="233"/>
      <c r="L2523" s="239"/>
      <c r="M2523" s="240"/>
      <c r="N2523" s="241"/>
      <c r="O2523" s="241"/>
      <c r="P2523" s="241"/>
      <c r="Q2523" s="241"/>
      <c r="R2523" s="241"/>
      <c r="S2523" s="241"/>
      <c r="T2523" s="242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43" t="s">
        <v>163</v>
      </c>
      <c r="AU2523" s="243" t="s">
        <v>88</v>
      </c>
      <c r="AV2523" s="13" t="s">
        <v>88</v>
      </c>
      <c r="AW2523" s="13" t="s">
        <v>35</v>
      </c>
      <c r="AX2523" s="13" t="s">
        <v>78</v>
      </c>
      <c r="AY2523" s="243" t="s">
        <v>153</v>
      </c>
    </row>
    <row r="2524" s="13" customFormat="1">
      <c r="A2524" s="13"/>
      <c r="B2524" s="232"/>
      <c r="C2524" s="233"/>
      <c r="D2524" s="234" t="s">
        <v>163</v>
      </c>
      <c r="E2524" s="235" t="s">
        <v>1</v>
      </c>
      <c r="F2524" s="236" t="s">
        <v>1336</v>
      </c>
      <c r="G2524" s="233"/>
      <c r="H2524" s="237">
        <v>21.609999999999999</v>
      </c>
      <c r="I2524" s="238"/>
      <c r="J2524" s="233"/>
      <c r="K2524" s="233"/>
      <c r="L2524" s="239"/>
      <c r="M2524" s="240"/>
      <c r="N2524" s="241"/>
      <c r="O2524" s="241"/>
      <c r="P2524" s="241"/>
      <c r="Q2524" s="241"/>
      <c r="R2524" s="241"/>
      <c r="S2524" s="241"/>
      <c r="T2524" s="242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43" t="s">
        <v>163</v>
      </c>
      <c r="AU2524" s="243" t="s">
        <v>88</v>
      </c>
      <c r="AV2524" s="13" t="s">
        <v>88</v>
      </c>
      <c r="AW2524" s="13" t="s">
        <v>35</v>
      </c>
      <c r="AX2524" s="13" t="s">
        <v>78</v>
      </c>
      <c r="AY2524" s="243" t="s">
        <v>153</v>
      </c>
    </row>
    <row r="2525" s="13" customFormat="1">
      <c r="A2525" s="13"/>
      <c r="B2525" s="232"/>
      <c r="C2525" s="233"/>
      <c r="D2525" s="234" t="s">
        <v>163</v>
      </c>
      <c r="E2525" s="235" t="s">
        <v>1</v>
      </c>
      <c r="F2525" s="236" t="s">
        <v>1337</v>
      </c>
      <c r="G2525" s="233"/>
      <c r="H2525" s="237">
        <v>6.1799999999999997</v>
      </c>
      <c r="I2525" s="238"/>
      <c r="J2525" s="233"/>
      <c r="K2525" s="233"/>
      <c r="L2525" s="239"/>
      <c r="M2525" s="240"/>
      <c r="N2525" s="241"/>
      <c r="O2525" s="241"/>
      <c r="P2525" s="241"/>
      <c r="Q2525" s="241"/>
      <c r="R2525" s="241"/>
      <c r="S2525" s="241"/>
      <c r="T2525" s="242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43" t="s">
        <v>163</v>
      </c>
      <c r="AU2525" s="243" t="s">
        <v>88</v>
      </c>
      <c r="AV2525" s="13" t="s">
        <v>88</v>
      </c>
      <c r="AW2525" s="13" t="s">
        <v>35</v>
      </c>
      <c r="AX2525" s="13" t="s">
        <v>78</v>
      </c>
      <c r="AY2525" s="243" t="s">
        <v>153</v>
      </c>
    </row>
    <row r="2526" s="16" customFormat="1">
      <c r="A2526" s="16"/>
      <c r="B2526" s="278"/>
      <c r="C2526" s="279"/>
      <c r="D2526" s="234" t="s">
        <v>163</v>
      </c>
      <c r="E2526" s="280" t="s">
        <v>1</v>
      </c>
      <c r="F2526" s="281" t="s">
        <v>606</v>
      </c>
      <c r="G2526" s="279"/>
      <c r="H2526" s="282">
        <v>430.77999999999997</v>
      </c>
      <c r="I2526" s="283"/>
      <c r="J2526" s="279"/>
      <c r="K2526" s="279"/>
      <c r="L2526" s="284"/>
      <c r="M2526" s="285"/>
      <c r="N2526" s="286"/>
      <c r="O2526" s="286"/>
      <c r="P2526" s="286"/>
      <c r="Q2526" s="286"/>
      <c r="R2526" s="286"/>
      <c r="S2526" s="286"/>
      <c r="T2526" s="287"/>
      <c r="U2526" s="16"/>
      <c r="V2526" s="16"/>
      <c r="W2526" s="16"/>
      <c r="X2526" s="16"/>
      <c r="Y2526" s="16"/>
      <c r="Z2526" s="16"/>
      <c r="AA2526" s="16"/>
      <c r="AB2526" s="16"/>
      <c r="AC2526" s="16"/>
      <c r="AD2526" s="16"/>
      <c r="AE2526" s="16"/>
      <c r="AT2526" s="288" t="s">
        <v>163</v>
      </c>
      <c r="AU2526" s="288" t="s">
        <v>88</v>
      </c>
      <c r="AV2526" s="16" t="s">
        <v>173</v>
      </c>
      <c r="AW2526" s="16" t="s">
        <v>35</v>
      </c>
      <c r="AX2526" s="16" t="s">
        <v>78</v>
      </c>
      <c r="AY2526" s="288" t="s">
        <v>153</v>
      </c>
    </row>
    <row r="2527" s="14" customFormat="1">
      <c r="A2527" s="14"/>
      <c r="B2527" s="244"/>
      <c r="C2527" s="245"/>
      <c r="D2527" s="234" t="s">
        <v>163</v>
      </c>
      <c r="E2527" s="246" t="s">
        <v>1</v>
      </c>
      <c r="F2527" s="247" t="s">
        <v>167</v>
      </c>
      <c r="G2527" s="245"/>
      <c r="H2527" s="248">
        <v>1968.7257500000001</v>
      </c>
      <c r="I2527" s="249"/>
      <c r="J2527" s="245"/>
      <c r="K2527" s="245"/>
      <c r="L2527" s="250"/>
      <c r="M2527" s="251"/>
      <c r="N2527" s="252"/>
      <c r="O2527" s="252"/>
      <c r="P2527" s="252"/>
      <c r="Q2527" s="252"/>
      <c r="R2527" s="252"/>
      <c r="S2527" s="252"/>
      <c r="T2527" s="253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4" t="s">
        <v>163</v>
      </c>
      <c r="AU2527" s="254" t="s">
        <v>88</v>
      </c>
      <c r="AV2527" s="14" t="s">
        <v>161</v>
      </c>
      <c r="AW2527" s="14" t="s">
        <v>35</v>
      </c>
      <c r="AX2527" s="14" t="s">
        <v>86</v>
      </c>
      <c r="AY2527" s="254" t="s">
        <v>153</v>
      </c>
    </row>
    <row r="2528" s="2" customFormat="1" ht="24.15" customHeight="1">
      <c r="A2528" s="39"/>
      <c r="B2528" s="40"/>
      <c r="C2528" s="219" t="s">
        <v>3198</v>
      </c>
      <c r="D2528" s="219" t="s">
        <v>156</v>
      </c>
      <c r="E2528" s="220" t="s">
        <v>3199</v>
      </c>
      <c r="F2528" s="221" t="s">
        <v>3200</v>
      </c>
      <c r="G2528" s="222" t="s">
        <v>170</v>
      </c>
      <c r="H2528" s="223">
        <v>1584.2829999999999</v>
      </c>
      <c r="I2528" s="224"/>
      <c r="J2528" s="225">
        <f>ROUND(I2528*H2528,2)</f>
        <v>0</v>
      </c>
      <c r="K2528" s="221" t="s">
        <v>160</v>
      </c>
      <c r="L2528" s="45"/>
      <c r="M2528" s="226" t="s">
        <v>1</v>
      </c>
      <c r="N2528" s="227" t="s">
        <v>43</v>
      </c>
      <c r="O2528" s="92"/>
      <c r="P2528" s="228">
        <f>O2528*H2528</f>
        <v>0</v>
      </c>
      <c r="Q2528" s="228">
        <v>0.00020000000000000001</v>
      </c>
      <c r="R2528" s="228">
        <f>Q2528*H2528</f>
        <v>0.31685659999999999</v>
      </c>
      <c r="S2528" s="228">
        <v>0</v>
      </c>
      <c r="T2528" s="229">
        <f>S2528*H2528</f>
        <v>0</v>
      </c>
      <c r="U2528" s="39"/>
      <c r="V2528" s="39"/>
      <c r="W2528" s="39"/>
      <c r="X2528" s="39"/>
      <c r="Y2528" s="39"/>
      <c r="Z2528" s="39"/>
      <c r="AA2528" s="39"/>
      <c r="AB2528" s="39"/>
      <c r="AC2528" s="39"/>
      <c r="AD2528" s="39"/>
      <c r="AE2528" s="39"/>
      <c r="AR2528" s="230" t="s">
        <v>240</v>
      </c>
      <c r="AT2528" s="230" t="s">
        <v>156</v>
      </c>
      <c r="AU2528" s="230" t="s">
        <v>88</v>
      </c>
      <c r="AY2528" s="18" t="s">
        <v>153</v>
      </c>
      <c r="BE2528" s="231">
        <f>IF(N2528="základní",J2528,0)</f>
        <v>0</v>
      </c>
      <c r="BF2528" s="231">
        <f>IF(N2528="snížená",J2528,0)</f>
        <v>0</v>
      </c>
      <c r="BG2528" s="231">
        <f>IF(N2528="zákl. přenesená",J2528,0)</f>
        <v>0</v>
      </c>
      <c r="BH2528" s="231">
        <f>IF(N2528="sníž. přenesená",J2528,0)</f>
        <v>0</v>
      </c>
      <c r="BI2528" s="231">
        <f>IF(N2528="nulová",J2528,0)</f>
        <v>0</v>
      </c>
      <c r="BJ2528" s="18" t="s">
        <v>86</v>
      </c>
      <c r="BK2528" s="231">
        <f>ROUND(I2528*H2528,2)</f>
        <v>0</v>
      </c>
      <c r="BL2528" s="18" t="s">
        <v>240</v>
      </c>
      <c r="BM2528" s="230" t="s">
        <v>3201</v>
      </c>
    </row>
    <row r="2529" s="13" customFormat="1">
      <c r="A2529" s="13"/>
      <c r="B2529" s="232"/>
      <c r="C2529" s="233"/>
      <c r="D2529" s="234" t="s">
        <v>163</v>
      </c>
      <c r="E2529" s="235" t="s">
        <v>1</v>
      </c>
      <c r="F2529" s="236" t="s">
        <v>3202</v>
      </c>
      <c r="G2529" s="233"/>
      <c r="H2529" s="237">
        <v>1968.7260000000001</v>
      </c>
      <c r="I2529" s="238"/>
      <c r="J2529" s="233"/>
      <c r="K2529" s="233"/>
      <c r="L2529" s="239"/>
      <c r="M2529" s="240"/>
      <c r="N2529" s="241"/>
      <c r="O2529" s="241"/>
      <c r="P2529" s="241"/>
      <c r="Q2529" s="241"/>
      <c r="R2529" s="241"/>
      <c r="S2529" s="241"/>
      <c r="T2529" s="242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3" t="s">
        <v>163</v>
      </c>
      <c r="AU2529" s="243" t="s">
        <v>88</v>
      </c>
      <c r="AV2529" s="13" t="s">
        <v>88</v>
      </c>
      <c r="AW2529" s="13" t="s">
        <v>35</v>
      </c>
      <c r="AX2529" s="13" t="s">
        <v>78</v>
      </c>
      <c r="AY2529" s="243" t="s">
        <v>153</v>
      </c>
    </row>
    <row r="2530" s="13" customFormat="1">
      <c r="A2530" s="13"/>
      <c r="B2530" s="232"/>
      <c r="C2530" s="233"/>
      <c r="D2530" s="234" t="s">
        <v>163</v>
      </c>
      <c r="E2530" s="235" t="s">
        <v>1</v>
      </c>
      <c r="F2530" s="236" t="s">
        <v>3203</v>
      </c>
      <c r="G2530" s="233"/>
      <c r="H2530" s="237">
        <v>-384.44299999999998</v>
      </c>
      <c r="I2530" s="238"/>
      <c r="J2530" s="233"/>
      <c r="K2530" s="233"/>
      <c r="L2530" s="239"/>
      <c r="M2530" s="240"/>
      <c r="N2530" s="241"/>
      <c r="O2530" s="241"/>
      <c r="P2530" s="241"/>
      <c r="Q2530" s="241"/>
      <c r="R2530" s="241"/>
      <c r="S2530" s="241"/>
      <c r="T2530" s="242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43" t="s">
        <v>163</v>
      </c>
      <c r="AU2530" s="243" t="s">
        <v>88</v>
      </c>
      <c r="AV2530" s="13" t="s">
        <v>88</v>
      </c>
      <c r="AW2530" s="13" t="s">
        <v>35</v>
      </c>
      <c r="AX2530" s="13" t="s">
        <v>78</v>
      </c>
      <c r="AY2530" s="243" t="s">
        <v>153</v>
      </c>
    </row>
    <row r="2531" s="14" customFormat="1">
      <c r="A2531" s="14"/>
      <c r="B2531" s="244"/>
      <c r="C2531" s="245"/>
      <c r="D2531" s="234" t="s">
        <v>163</v>
      </c>
      <c r="E2531" s="246" t="s">
        <v>1</v>
      </c>
      <c r="F2531" s="247" t="s">
        <v>167</v>
      </c>
      <c r="G2531" s="245"/>
      <c r="H2531" s="248">
        <v>1584.2829999999999</v>
      </c>
      <c r="I2531" s="249"/>
      <c r="J2531" s="245"/>
      <c r="K2531" s="245"/>
      <c r="L2531" s="250"/>
      <c r="M2531" s="251"/>
      <c r="N2531" s="252"/>
      <c r="O2531" s="252"/>
      <c r="P2531" s="252"/>
      <c r="Q2531" s="252"/>
      <c r="R2531" s="252"/>
      <c r="S2531" s="252"/>
      <c r="T2531" s="253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T2531" s="254" t="s">
        <v>163</v>
      </c>
      <c r="AU2531" s="254" t="s">
        <v>88</v>
      </c>
      <c r="AV2531" s="14" t="s">
        <v>161</v>
      </c>
      <c r="AW2531" s="14" t="s">
        <v>35</v>
      </c>
      <c r="AX2531" s="14" t="s">
        <v>86</v>
      </c>
      <c r="AY2531" s="254" t="s">
        <v>153</v>
      </c>
    </row>
    <row r="2532" s="2" customFormat="1" ht="33" customHeight="1">
      <c r="A2532" s="39"/>
      <c r="B2532" s="40"/>
      <c r="C2532" s="219" t="s">
        <v>3204</v>
      </c>
      <c r="D2532" s="219" t="s">
        <v>156</v>
      </c>
      <c r="E2532" s="220" t="s">
        <v>3205</v>
      </c>
      <c r="F2532" s="221" t="s">
        <v>3206</v>
      </c>
      <c r="G2532" s="222" t="s">
        <v>170</v>
      </c>
      <c r="H2532" s="223">
        <v>1968.7260000000001</v>
      </c>
      <c r="I2532" s="224"/>
      <c r="J2532" s="225">
        <f>ROUND(I2532*H2532,2)</f>
        <v>0</v>
      </c>
      <c r="K2532" s="221" t="s">
        <v>160</v>
      </c>
      <c r="L2532" s="45"/>
      <c r="M2532" s="226" t="s">
        <v>1</v>
      </c>
      <c r="N2532" s="227" t="s">
        <v>43</v>
      </c>
      <c r="O2532" s="92"/>
      <c r="P2532" s="228">
        <f>O2532*H2532</f>
        <v>0</v>
      </c>
      <c r="Q2532" s="228">
        <v>0.00025999999999999998</v>
      </c>
      <c r="R2532" s="228">
        <f>Q2532*H2532</f>
        <v>0.51186876000000003</v>
      </c>
      <c r="S2532" s="228">
        <v>0</v>
      </c>
      <c r="T2532" s="229">
        <f>S2532*H2532</f>
        <v>0</v>
      </c>
      <c r="U2532" s="39"/>
      <c r="V2532" s="39"/>
      <c r="W2532" s="39"/>
      <c r="X2532" s="39"/>
      <c r="Y2532" s="39"/>
      <c r="Z2532" s="39"/>
      <c r="AA2532" s="39"/>
      <c r="AB2532" s="39"/>
      <c r="AC2532" s="39"/>
      <c r="AD2532" s="39"/>
      <c r="AE2532" s="39"/>
      <c r="AR2532" s="230" t="s">
        <v>240</v>
      </c>
      <c r="AT2532" s="230" t="s">
        <v>156</v>
      </c>
      <c r="AU2532" s="230" t="s">
        <v>88</v>
      </c>
      <c r="AY2532" s="18" t="s">
        <v>153</v>
      </c>
      <c r="BE2532" s="231">
        <f>IF(N2532="základní",J2532,0)</f>
        <v>0</v>
      </c>
      <c r="BF2532" s="231">
        <f>IF(N2532="snížená",J2532,0)</f>
        <v>0</v>
      </c>
      <c r="BG2532" s="231">
        <f>IF(N2532="zákl. přenesená",J2532,0)</f>
        <v>0</v>
      </c>
      <c r="BH2532" s="231">
        <f>IF(N2532="sníž. přenesená",J2532,0)</f>
        <v>0</v>
      </c>
      <c r="BI2532" s="231">
        <f>IF(N2532="nulová",J2532,0)</f>
        <v>0</v>
      </c>
      <c r="BJ2532" s="18" t="s">
        <v>86</v>
      </c>
      <c r="BK2532" s="231">
        <f>ROUND(I2532*H2532,2)</f>
        <v>0</v>
      </c>
      <c r="BL2532" s="18" t="s">
        <v>240</v>
      </c>
      <c r="BM2532" s="230" t="s">
        <v>3207</v>
      </c>
    </row>
    <row r="2533" s="15" customFormat="1">
      <c r="A2533" s="15"/>
      <c r="B2533" s="258"/>
      <c r="C2533" s="259"/>
      <c r="D2533" s="234" t="s">
        <v>163</v>
      </c>
      <c r="E2533" s="260" t="s">
        <v>1</v>
      </c>
      <c r="F2533" s="261" t="s">
        <v>3166</v>
      </c>
      <c r="G2533" s="259"/>
      <c r="H2533" s="260" t="s">
        <v>1</v>
      </c>
      <c r="I2533" s="262"/>
      <c r="J2533" s="259"/>
      <c r="K2533" s="259"/>
      <c r="L2533" s="263"/>
      <c r="M2533" s="264"/>
      <c r="N2533" s="265"/>
      <c r="O2533" s="265"/>
      <c r="P2533" s="265"/>
      <c r="Q2533" s="265"/>
      <c r="R2533" s="265"/>
      <c r="S2533" s="265"/>
      <c r="T2533" s="266"/>
      <c r="U2533" s="15"/>
      <c r="V2533" s="15"/>
      <c r="W2533" s="15"/>
      <c r="X2533" s="15"/>
      <c r="Y2533" s="15"/>
      <c r="Z2533" s="15"/>
      <c r="AA2533" s="15"/>
      <c r="AB2533" s="15"/>
      <c r="AC2533" s="15"/>
      <c r="AD2533" s="15"/>
      <c r="AE2533" s="15"/>
      <c r="AT2533" s="267" t="s">
        <v>163</v>
      </c>
      <c r="AU2533" s="267" t="s">
        <v>88</v>
      </c>
      <c r="AV2533" s="15" t="s">
        <v>86</v>
      </c>
      <c r="AW2533" s="15" t="s">
        <v>35</v>
      </c>
      <c r="AX2533" s="15" t="s">
        <v>78</v>
      </c>
      <c r="AY2533" s="267" t="s">
        <v>153</v>
      </c>
    </row>
    <row r="2534" s="13" customFormat="1">
      <c r="A2534" s="13"/>
      <c r="B2534" s="232"/>
      <c r="C2534" s="233"/>
      <c r="D2534" s="234" t="s">
        <v>163</v>
      </c>
      <c r="E2534" s="235" t="s">
        <v>1</v>
      </c>
      <c r="F2534" s="236" t="s">
        <v>3167</v>
      </c>
      <c r="G2534" s="233"/>
      <c r="H2534" s="237">
        <v>292.11500000000001</v>
      </c>
      <c r="I2534" s="238"/>
      <c r="J2534" s="233"/>
      <c r="K2534" s="233"/>
      <c r="L2534" s="239"/>
      <c r="M2534" s="240"/>
      <c r="N2534" s="241"/>
      <c r="O2534" s="241"/>
      <c r="P2534" s="241"/>
      <c r="Q2534" s="241"/>
      <c r="R2534" s="241"/>
      <c r="S2534" s="241"/>
      <c r="T2534" s="242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43" t="s">
        <v>163</v>
      </c>
      <c r="AU2534" s="243" t="s">
        <v>88</v>
      </c>
      <c r="AV2534" s="13" t="s">
        <v>88</v>
      </c>
      <c r="AW2534" s="13" t="s">
        <v>35</v>
      </c>
      <c r="AX2534" s="13" t="s">
        <v>78</v>
      </c>
      <c r="AY2534" s="243" t="s">
        <v>153</v>
      </c>
    </row>
    <row r="2535" s="15" customFormat="1">
      <c r="A2535" s="15"/>
      <c r="B2535" s="258"/>
      <c r="C2535" s="259"/>
      <c r="D2535" s="234" t="s">
        <v>163</v>
      </c>
      <c r="E2535" s="260" t="s">
        <v>1</v>
      </c>
      <c r="F2535" s="261" t="s">
        <v>3168</v>
      </c>
      <c r="G2535" s="259"/>
      <c r="H2535" s="260" t="s">
        <v>1</v>
      </c>
      <c r="I2535" s="262"/>
      <c r="J2535" s="259"/>
      <c r="K2535" s="259"/>
      <c r="L2535" s="263"/>
      <c r="M2535" s="264"/>
      <c r="N2535" s="265"/>
      <c r="O2535" s="265"/>
      <c r="P2535" s="265"/>
      <c r="Q2535" s="265"/>
      <c r="R2535" s="265"/>
      <c r="S2535" s="265"/>
      <c r="T2535" s="266"/>
      <c r="U2535" s="15"/>
      <c r="V2535" s="15"/>
      <c r="W2535" s="15"/>
      <c r="X2535" s="15"/>
      <c r="Y2535" s="15"/>
      <c r="Z2535" s="15"/>
      <c r="AA2535" s="15"/>
      <c r="AB2535" s="15"/>
      <c r="AC2535" s="15"/>
      <c r="AD2535" s="15"/>
      <c r="AE2535" s="15"/>
      <c r="AT2535" s="267" t="s">
        <v>163</v>
      </c>
      <c r="AU2535" s="267" t="s">
        <v>88</v>
      </c>
      <c r="AV2535" s="15" t="s">
        <v>86</v>
      </c>
      <c r="AW2535" s="15" t="s">
        <v>35</v>
      </c>
      <c r="AX2535" s="15" t="s">
        <v>78</v>
      </c>
      <c r="AY2535" s="267" t="s">
        <v>153</v>
      </c>
    </row>
    <row r="2536" s="13" customFormat="1">
      <c r="A2536" s="13"/>
      <c r="B2536" s="232"/>
      <c r="C2536" s="233"/>
      <c r="D2536" s="234" t="s">
        <v>163</v>
      </c>
      <c r="E2536" s="235" t="s">
        <v>1</v>
      </c>
      <c r="F2536" s="236" t="s">
        <v>3169</v>
      </c>
      <c r="G2536" s="233"/>
      <c r="H2536" s="237">
        <v>34.238999999999997</v>
      </c>
      <c r="I2536" s="238"/>
      <c r="J2536" s="233"/>
      <c r="K2536" s="233"/>
      <c r="L2536" s="239"/>
      <c r="M2536" s="240"/>
      <c r="N2536" s="241"/>
      <c r="O2536" s="241"/>
      <c r="P2536" s="241"/>
      <c r="Q2536" s="241"/>
      <c r="R2536" s="241"/>
      <c r="S2536" s="241"/>
      <c r="T2536" s="242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43" t="s">
        <v>163</v>
      </c>
      <c r="AU2536" s="243" t="s">
        <v>88</v>
      </c>
      <c r="AV2536" s="13" t="s">
        <v>88</v>
      </c>
      <c r="AW2536" s="13" t="s">
        <v>35</v>
      </c>
      <c r="AX2536" s="13" t="s">
        <v>78</v>
      </c>
      <c r="AY2536" s="243" t="s">
        <v>153</v>
      </c>
    </row>
    <row r="2537" s="13" customFormat="1">
      <c r="A2537" s="13"/>
      <c r="B2537" s="232"/>
      <c r="C2537" s="233"/>
      <c r="D2537" s="234" t="s">
        <v>163</v>
      </c>
      <c r="E2537" s="235" t="s">
        <v>1</v>
      </c>
      <c r="F2537" s="236" t="s">
        <v>3170</v>
      </c>
      <c r="G2537" s="233"/>
      <c r="H2537" s="237">
        <v>41.909999999999997</v>
      </c>
      <c r="I2537" s="238"/>
      <c r="J2537" s="233"/>
      <c r="K2537" s="233"/>
      <c r="L2537" s="239"/>
      <c r="M2537" s="240"/>
      <c r="N2537" s="241"/>
      <c r="O2537" s="241"/>
      <c r="P2537" s="241"/>
      <c r="Q2537" s="241"/>
      <c r="R2537" s="241"/>
      <c r="S2537" s="241"/>
      <c r="T2537" s="242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43" t="s">
        <v>163</v>
      </c>
      <c r="AU2537" s="243" t="s">
        <v>88</v>
      </c>
      <c r="AV2537" s="13" t="s">
        <v>88</v>
      </c>
      <c r="AW2537" s="13" t="s">
        <v>35</v>
      </c>
      <c r="AX2537" s="13" t="s">
        <v>78</v>
      </c>
      <c r="AY2537" s="243" t="s">
        <v>153</v>
      </c>
    </row>
    <row r="2538" s="13" customFormat="1">
      <c r="A2538" s="13"/>
      <c r="B2538" s="232"/>
      <c r="C2538" s="233"/>
      <c r="D2538" s="234" t="s">
        <v>163</v>
      </c>
      <c r="E2538" s="235" t="s">
        <v>1</v>
      </c>
      <c r="F2538" s="236" t="s">
        <v>3171</v>
      </c>
      <c r="G2538" s="233"/>
      <c r="H2538" s="237">
        <v>99.962000000000003</v>
      </c>
      <c r="I2538" s="238"/>
      <c r="J2538" s="233"/>
      <c r="K2538" s="233"/>
      <c r="L2538" s="239"/>
      <c r="M2538" s="240"/>
      <c r="N2538" s="241"/>
      <c r="O2538" s="241"/>
      <c r="P2538" s="241"/>
      <c r="Q2538" s="241"/>
      <c r="R2538" s="241"/>
      <c r="S2538" s="241"/>
      <c r="T2538" s="242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43" t="s">
        <v>163</v>
      </c>
      <c r="AU2538" s="243" t="s">
        <v>88</v>
      </c>
      <c r="AV2538" s="13" t="s">
        <v>88</v>
      </c>
      <c r="AW2538" s="13" t="s">
        <v>35</v>
      </c>
      <c r="AX2538" s="13" t="s">
        <v>78</v>
      </c>
      <c r="AY2538" s="243" t="s">
        <v>153</v>
      </c>
    </row>
    <row r="2539" s="13" customFormat="1">
      <c r="A2539" s="13"/>
      <c r="B2539" s="232"/>
      <c r="C2539" s="233"/>
      <c r="D2539" s="234" t="s">
        <v>163</v>
      </c>
      <c r="E2539" s="235" t="s">
        <v>1</v>
      </c>
      <c r="F2539" s="236" t="s">
        <v>964</v>
      </c>
      <c r="G2539" s="233"/>
      <c r="H2539" s="237">
        <v>82.143000000000001</v>
      </c>
      <c r="I2539" s="238"/>
      <c r="J2539" s="233"/>
      <c r="K2539" s="233"/>
      <c r="L2539" s="239"/>
      <c r="M2539" s="240"/>
      <c r="N2539" s="241"/>
      <c r="O2539" s="241"/>
      <c r="P2539" s="241"/>
      <c r="Q2539" s="241"/>
      <c r="R2539" s="241"/>
      <c r="S2539" s="241"/>
      <c r="T2539" s="242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3" t="s">
        <v>163</v>
      </c>
      <c r="AU2539" s="243" t="s">
        <v>88</v>
      </c>
      <c r="AV2539" s="13" t="s">
        <v>88</v>
      </c>
      <c r="AW2539" s="13" t="s">
        <v>35</v>
      </c>
      <c r="AX2539" s="13" t="s">
        <v>78</v>
      </c>
      <c r="AY2539" s="243" t="s">
        <v>153</v>
      </c>
    </row>
    <row r="2540" s="13" customFormat="1">
      <c r="A2540" s="13"/>
      <c r="B2540" s="232"/>
      <c r="C2540" s="233"/>
      <c r="D2540" s="234" t="s">
        <v>163</v>
      </c>
      <c r="E2540" s="235" t="s">
        <v>1</v>
      </c>
      <c r="F2540" s="236" t="s">
        <v>3172</v>
      </c>
      <c r="G2540" s="233"/>
      <c r="H2540" s="237">
        <v>53.319000000000003</v>
      </c>
      <c r="I2540" s="238"/>
      <c r="J2540" s="233"/>
      <c r="K2540" s="233"/>
      <c r="L2540" s="239"/>
      <c r="M2540" s="240"/>
      <c r="N2540" s="241"/>
      <c r="O2540" s="241"/>
      <c r="P2540" s="241"/>
      <c r="Q2540" s="241"/>
      <c r="R2540" s="241"/>
      <c r="S2540" s="241"/>
      <c r="T2540" s="242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43" t="s">
        <v>163</v>
      </c>
      <c r="AU2540" s="243" t="s">
        <v>88</v>
      </c>
      <c r="AV2540" s="13" t="s">
        <v>88</v>
      </c>
      <c r="AW2540" s="13" t="s">
        <v>35</v>
      </c>
      <c r="AX2540" s="13" t="s">
        <v>78</v>
      </c>
      <c r="AY2540" s="243" t="s">
        <v>153</v>
      </c>
    </row>
    <row r="2541" s="13" customFormat="1">
      <c r="A2541" s="13"/>
      <c r="B2541" s="232"/>
      <c r="C2541" s="233"/>
      <c r="D2541" s="234" t="s">
        <v>163</v>
      </c>
      <c r="E2541" s="235" t="s">
        <v>1</v>
      </c>
      <c r="F2541" s="236" t="s">
        <v>3173</v>
      </c>
      <c r="G2541" s="233"/>
      <c r="H2541" s="237">
        <v>91.390000000000001</v>
      </c>
      <c r="I2541" s="238"/>
      <c r="J2541" s="233"/>
      <c r="K2541" s="233"/>
      <c r="L2541" s="239"/>
      <c r="M2541" s="240"/>
      <c r="N2541" s="241"/>
      <c r="O2541" s="241"/>
      <c r="P2541" s="241"/>
      <c r="Q2541" s="241"/>
      <c r="R2541" s="241"/>
      <c r="S2541" s="241"/>
      <c r="T2541" s="242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43" t="s">
        <v>163</v>
      </c>
      <c r="AU2541" s="243" t="s">
        <v>88</v>
      </c>
      <c r="AV2541" s="13" t="s">
        <v>88</v>
      </c>
      <c r="AW2541" s="13" t="s">
        <v>35</v>
      </c>
      <c r="AX2541" s="13" t="s">
        <v>78</v>
      </c>
      <c r="AY2541" s="243" t="s">
        <v>153</v>
      </c>
    </row>
    <row r="2542" s="13" customFormat="1">
      <c r="A2542" s="13"/>
      <c r="B2542" s="232"/>
      <c r="C2542" s="233"/>
      <c r="D2542" s="234" t="s">
        <v>163</v>
      </c>
      <c r="E2542" s="235" t="s">
        <v>1</v>
      </c>
      <c r="F2542" s="236" t="s">
        <v>3174</v>
      </c>
      <c r="G2542" s="233"/>
      <c r="H2542" s="237">
        <v>48.746000000000002</v>
      </c>
      <c r="I2542" s="238"/>
      <c r="J2542" s="233"/>
      <c r="K2542" s="233"/>
      <c r="L2542" s="239"/>
      <c r="M2542" s="240"/>
      <c r="N2542" s="241"/>
      <c r="O2542" s="241"/>
      <c r="P2542" s="241"/>
      <c r="Q2542" s="241"/>
      <c r="R2542" s="241"/>
      <c r="S2542" s="241"/>
      <c r="T2542" s="242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43" t="s">
        <v>163</v>
      </c>
      <c r="AU2542" s="243" t="s">
        <v>88</v>
      </c>
      <c r="AV2542" s="13" t="s">
        <v>88</v>
      </c>
      <c r="AW2542" s="13" t="s">
        <v>35</v>
      </c>
      <c r="AX2542" s="13" t="s">
        <v>78</v>
      </c>
      <c r="AY2542" s="243" t="s">
        <v>153</v>
      </c>
    </row>
    <row r="2543" s="13" customFormat="1">
      <c r="A2543" s="13"/>
      <c r="B2543" s="232"/>
      <c r="C2543" s="233"/>
      <c r="D2543" s="234" t="s">
        <v>163</v>
      </c>
      <c r="E2543" s="235" t="s">
        <v>1</v>
      </c>
      <c r="F2543" s="236" t="s">
        <v>3175</v>
      </c>
      <c r="G2543" s="233"/>
      <c r="H2543" s="237">
        <v>51.268250000000002</v>
      </c>
      <c r="I2543" s="238"/>
      <c r="J2543" s="233"/>
      <c r="K2543" s="233"/>
      <c r="L2543" s="239"/>
      <c r="M2543" s="240"/>
      <c r="N2543" s="241"/>
      <c r="O2543" s="241"/>
      <c r="P2543" s="241"/>
      <c r="Q2543" s="241"/>
      <c r="R2543" s="241"/>
      <c r="S2543" s="241"/>
      <c r="T2543" s="242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T2543" s="243" t="s">
        <v>163</v>
      </c>
      <c r="AU2543" s="243" t="s">
        <v>88</v>
      </c>
      <c r="AV2543" s="13" t="s">
        <v>88</v>
      </c>
      <c r="AW2543" s="13" t="s">
        <v>35</v>
      </c>
      <c r="AX2543" s="13" t="s">
        <v>78</v>
      </c>
      <c r="AY2543" s="243" t="s">
        <v>153</v>
      </c>
    </row>
    <row r="2544" s="13" customFormat="1">
      <c r="A2544" s="13"/>
      <c r="B2544" s="232"/>
      <c r="C2544" s="233"/>
      <c r="D2544" s="234" t="s">
        <v>163</v>
      </c>
      <c r="E2544" s="235" t="s">
        <v>1</v>
      </c>
      <c r="F2544" s="236" t="s">
        <v>3176</v>
      </c>
      <c r="G2544" s="233"/>
      <c r="H2544" s="237">
        <v>18.024000000000001</v>
      </c>
      <c r="I2544" s="238"/>
      <c r="J2544" s="233"/>
      <c r="K2544" s="233"/>
      <c r="L2544" s="239"/>
      <c r="M2544" s="240"/>
      <c r="N2544" s="241"/>
      <c r="O2544" s="241"/>
      <c r="P2544" s="241"/>
      <c r="Q2544" s="241"/>
      <c r="R2544" s="241"/>
      <c r="S2544" s="241"/>
      <c r="T2544" s="242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3" t="s">
        <v>163</v>
      </c>
      <c r="AU2544" s="243" t="s">
        <v>88</v>
      </c>
      <c r="AV2544" s="13" t="s">
        <v>88</v>
      </c>
      <c r="AW2544" s="13" t="s">
        <v>35</v>
      </c>
      <c r="AX2544" s="13" t="s">
        <v>78</v>
      </c>
      <c r="AY2544" s="243" t="s">
        <v>153</v>
      </c>
    </row>
    <row r="2545" s="13" customFormat="1">
      <c r="A2545" s="13"/>
      <c r="B2545" s="232"/>
      <c r="C2545" s="233"/>
      <c r="D2545" s="234" t="s">
        <v>163</v>
      </c>
      <c r="E2545" s="235" t="s">
        <v>1</v>
      </c>
      <c r="F2545" s="236" t="s">
        <v>3177</v>
      </c>
      <c r="G2545" s="233"/>
      <c r="H2545" s="237">
        <v>20.141999999999999</v>
      </c>
      <c r="I2545" s="238"/>
      <c r="J2545" s="233"/>
      <c r="K2545" s="233"/>
      <c r="L2545" s="239"/>
      <c r="M2545" s="240"/>
      <c r="N2545" s="241"/>
      <c r="O2545" s="241"/>
      <c r="P2545" s="241"/>
      <c r="Q2545" s="241"/>
      <c r="R2545" s="241"/>
      <c r="S2545" s="241"/>
      <c r="T2545" s="242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43" t="s">
        <v>163</v>
      </c>
      <c r="AU2545" s="243" t="s">
        <v>88</v>
      </c>
      <c r="AV2545" s="13" t="s">
        <v>88</v>
      </c>
      <c r="AW2545" s="13" t="s">
        <v>35</v>
      </c>
      <c r="AX2545" s="13" t="s">
        <v>78</v>
      </c>
      <c r="AY2545" s="243" t="s">
        <v>153</v>
      </c>
    </row>
    <row r="2546" s="13" customFormat="1">
      <c r="A2546" s="13"/>
      <c r="B2546" s="232"/>
      <c r="C2546" s="233"/>
      <c r="D2546" s="234" t="s">
        <v>163</v>
      </c>
      <c r="E2546" s="235" t="s">
        <v>1</v>
      </c>
      <c r="F2546" s="236" t="s">
        <v>3178</v>
      </c>
      <c r="G2546" s="233"/>
      <c r="H2546" s="237">
        <v>34.595999999999997</v>
      </c>
      <c r="I2546" s="238"/>
      <c r="J2546" s="233"/>
      <c r="K2546" s="233"/>
      <c r="L2546" s="239"/>
      <c r="M2546" s="240"/>
      <c r="N2546" s="241"/>
      <c r="O2546" s="241"/>
      <c r="P2546" s="241"/>
      <c r="Q2546" s="241"/>
      <c r="R2546" s="241"/>
      <c r="S2546" s="241"/>
      <c r="T2546" s="242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43" t="s">
        <v>163</v>
      </c>
      <c r="AU2546" s="243" t="s">
        <v>88</v>
      </c>
      <c r="AV2546" s="13" t="s">
        <v>88</v>
      </c>
      <c r="AW2546" s="13" t="s">
        <v>35</v>
      </c>
      <c r="AX2546" s="13" t="s">
        <v>78</v>
      </c>
      <c r="AY2546" s="243" t="s">
        <v>153</v>
      </c>
    </row>
    <row r="2547" s="13" customFormat="1">
      <c r="A2547" s="13"/>
      <c r="B2547" s="232"/>
      <c r="C2547" s="233"/>
      <c r="D2547" s="234" t="s">
        <v>163</v>
      </c>
      <c r="E2547" s="235" t="s">
        <v>1</v>
      </c>
      <c r="F2547" s="236" t="s">
        <v>3179</v>
      </c>
      <c r="G2547" s="233"/>
      <c r="H2547" s="237">
        <v>15.486000000000001</v>
      </c>
      <c r="I2547" s="238"/>
      <c r="J2547" s="233"/>
      <c r="K2547" s="233"/>
      <c r="L2547" s="239"/>
      <c r="M2547" s="240"/>
      <c r="N2547" s="241"/>
      <c r="O2547" s="241"/>
      <c r="P2547" s="241"/>
      <c r="Q2547" s="241"/>
      <c r="R2547" s="241"/>
      <c r="S2547" s="241"/>
      <c r="T2547" s="242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43" t="s">
        <v>163</v>
      </c>
      <c r="AU2547" s="243" t="s">
        <v>88</v>
      </c>
      <c r="AV2547" s="13" t="s">
        <v>88</v>
      </c>
      <c r="AW2547" s="13" t="s">
        <v>35</v>
      </c>
      <c r="AX2547" s="13" t="s">
        <v>78</v>
      </c>
      <c r="AY2547" s="243" t="s">
        <v>153</v>
      </c>
    </row>
    <row r="2548" s="13" customFormat="1">
      <c r="A2548" s="13"/>
      <c r="B2548" s="232"/>
      <c r="C2548" s="233"/>
      <c r="D2548" s="234" t="s">
        <v>163</v>
      </c>
      <c r="E2548" s="235" t="s">
        <v>1</v>
      </c>
      <c r="F2548" s="236" t="s">
        <v>3180</v>
      </c>
      <c r="G2548" s="233"/>
      <c r="H2548" s="237">
        <v>23.789999999999999</v>
      </c>
      <c r="I2548" s="238"/>
      <c r="J2548" s="233"/>
      <c r="K2548" s="233"/>
      <c r="L2548" s="239"/>
      <c r="M2548" s="240"/>
      <c r="N2548" s="241"/>
      <c r="O2548" s="241"/>
      <c r="P2548" s="241"/>
      <c r="Q2548" s="241"/>
      <c r="R2548" s="241"/>
      <c r="S2548" s="241"/>
      <c r="T2548" s="242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43" t="s">
        <v>163</v>
      </c>
      <c r="AU2548" s="243" t="s">
        <v>88</v>
      </c>
      <c r="AV2548" s="13" t="s">
        <v>88</v>
      </c>
      <c r="AW2548" s="13" t="s">
        <v>35</v>
      </c>
      <c r="AX2548" s="13" t="s">
        <v>78</v>
      </c>
      <c r="AY2548" s="243" t="s">
        <v>153</v>
      </c>
    </row>
    <row r="2549" s="13" customFormat="1">
      <c r="A2549" s="13"/>
      <c r="B2549" s="232"/>
      <c r="C2549" s="233"/>
      <c r="D2549" s="234" t="s">
        <v>163</v>
      </c>
      <c r="E2549" s="235" t="s">
        <v>1</v>
      </c>
      <c r="F2549" s="236" t="s">
        <v>3181</v>
      </c>
      <c r="G2549" s="233"/>
      <c r="H2549" s="237">
        <v>91.709999999999994</v>
      </c>
      <c r="I2549" s="238"/>
      <c r="J2549" s="233"/>
      <c r="K2549" s="233"/>
      <c r="L2549" s="239"/>
      <c r="M2549" s="240"/>
      <c r="N2549" s="241"/>
      <c r="O2549" s="241"/>
      <c r="P2549" s="241"/>
      <c r="Q2549" s="241"/>
      <c r="R2549" s="241"/>
      <c r="S2549" s="241"/>
      <c r="T2549" s="242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T2549" s="243" t="s">
        <v>163</v>
      </c>
      <c r="AU2549" s="243" t="s">
        <v>88</v>
      </c>
      <c r="AV2549" s="13" t="s">
        <v>88</v>
      </c>
      <c r="AW2549" s="13" t="s">
        <v>35</v>
      </c>
      <c r="AX2549" s="13" t="s">
        <v>78</v>
      </c>
      <c r="AY2549" s="243" t="s">
        <v>153</v>
      </c>
    </row>
    <row r="2550" s="13" customFormat="1">
      <c r="A2550" s="13"/>
      <c r="B2550" s="232"/>
      <c r="C2550" s="233"/>
      <c r="D2550" s="234" t="s">
        <v>163</v>
      </c>
      <c r="E2550" s="235" t="s">
        <v>1</v>
      </c>
      <c r="F2550" s="236" t="s">
        <v>975</v>
      </c>
      <c r="G2550" s="233"/>
      <c r="H2550" s="237">
        <v>50.872</v>
      </c>
      <c r="I2550" s="238"/>
      <c r="J2550" s="233"/>
      <c r="K2550" s="233"/>
      <c r="L2550" s="239"/>
      <c r="M2550" s="240"/>
      <c r="N2550" s="241"/>
      <c r="O2550" s="241"/>
      <c r="P2550" s="241"/>
      <c r="Q2550" s="241"/>
      <c r="R2550" s="241"/>
      <c r="S2550" s="241"/>
      <c r="T2550" s="242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3" t="s">
        <v>163</v>
      </c>
      <c r="AU2550" s="243" t="s">
        <v>88</v>
      </c>
      <c r="AV2550" s="13" t="s">
        <v>88</v>
      </c>
      <c r="AW2550" s="13" t="s">
        <v>35</v>
      </c>
      <c r="AX2550" s="13" t="s">
        <v>78</v>
      </c>
      <c r="AY2550" s="243" t="s">
        <v>153</v>
      </c>
    </row>
    <row r="2551" s="13" customFormat="1">
      <c r="A2551" s="13"/>
      <c r="B2551" s="232"/>
      <c r="C2551" s="233"/>
      <c r="D2551" s="234" t="s">
        <v>163</v>
      </c>
      <c r="E2551" s="235" t="s">
        <v>1</v>
      </c>
      <c r="F2551" s="236" t="s">
        <v>3182</v>
      </c>
      <c r="G2551" s="233"/>
      <c r="H2551" s="237">
        <v>37.790999999999997</v>
      </c>
      <c r="I2551" s="238"/>
      <c r="J2551" s="233"/>
      <c r="K2551" s="233"/>
      <c r="L2551" s="239"/>
      <c r="M2551" s="240"/>
      <c r="N2551" s="241"/>
      <c r="O2551" s="241"/>
      <c r="P2551" s="241"/>
      <c r="Q2551" s="241"/>
      <c r="R2551" s="241"/>
      <c r="S2551" s="241"/>
      <c r="T2551" s="242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43" t="s">
        <v>163</v>
      </c>
      <c r="AU2551" s="243" t="s">
        <v>88</v>
      </c>
      <c r="AV2551" s="13" t="s">
        <v>88</v>
      </c>
      <c r="AW2551" s="13" t="s">
        <v>35</v>
      </c>
      <c r="AX2551" s="13" t="s">
        <v>78</v>
      </c>
      <c r="AY2551" s="243" t="s">
        <v>153</v>
      </c>
    </row>
    <row r="2552" s="13" customFormat="1">
      <c r="A2552" s="13"/>
      <c r="B2552" s="232"/>
      <c r="C2552" s="233"/>
      <c r="D2552" s="234" t="s">
        <v>163</v>
      </c>
      <c r="E2552" s="235" t="s">
        <v>1</v>
      </c>
      <c r="F2552" s="236" t="s">
        <v>3183</v>
      </c>
      <c r="G2552" s="233"/>
      <c r="H2552" s="237">
        <v>53.119</v>
      </c>
      <c r="I2552" s="238"/>
      <c r="J2552" s="233"/>
      <c r="K2552" s="233"/>
      <c r="L2552" s="239"/>
      <c r="M2552" s="240"/>
      <c r="N2552" s="241"/>
      <c r="O2552" s="241"/>
      <c r="P2552" s="241"/>
      <c r="Q2552" s="241"/>
      <c r="R2552" s="241"/>
      <c r="S2552" s="241"/>
      <c r="T2552" s="242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3" t="s">
        <v>163</v>
      </c>
      <c r="AU2552" s="243" t="s">
        <v>88</v>
      </c>
      <c r="AV2552" s="13" t="s">
        <v>88</v>
      </c>
      <c r="AW2552" s="13" t="s">
        <v>35</v>
      </c>
      <c r="AX2552" s="13" t="s">
        <v>78</v>
      </c>
      <c r="AY2552" s="243" t="s">
        <v>153</v>
      </c>
    </row>
    <row r="2553" s="13" customFormat="1">
      <c r="A2553" s="13"/>
      <c r="B2553" s="232"/>
      <c r="C2553" s="233"/>
      <c r="D2553" s="234" t="s">
        <v>163</v>
      </c>
      <c r="E2553" s="235" t="s">
        <v>1</v>
      </c>
      <c r="F2553" s="236" t="s">
        <v>3184</v>
      </c>
      <c r="G2553" s="233"/>
      <c r="H2553" s="237">
        <v>99.932000000000002</v>
      </c>
      <c r="I2553" s="238"/>
      <c r="J2553" s="233"/>
      <c r="K2553" s="233"/>
      <c r="L2553" s="239"/>
      <c r="M2553" s="240"/>
      <c r="N2553" s="241"/>
      <c r="O2553" s="241"/>
      <c r="P2553" s="241"/>
      <c r="Q2553" s="241"/>
      <c r="R2553" s="241"/>
      <c r="S2553" s="241"/>
      <c r="T2553" s="242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43" t="s">
        <v>163</v>
      </c>
      <c r="AU2553" s="243" t="s">
        <v>88</v>
      </c>
      <c r="AV2553" s="13" t="s">
        <v>88</v>
      </c>
      <c r="AW2553" s="13" t="s">
        <v>35</v>
      </c>
      <c r="AX2553" s="13" t="s">
        <v>78</v>
      </c>
      <c r="AY2553" s="243" t="s">
        <v>153</v>
      </c>
    </row>
    <row r="2554" s="13" customFormat="1">
      <c r="A2554" s="13"/>
      <c r="B2554" s="232"/>
      <c r="C2554" s="233"/>
      <c r="D2554" s="234" t="s">
        <v>163</v>
      </c>
      <c r="E2554" s="235" t="s">
        <v>1</v>
      </c>
      <c r="F2554" s="236" t="s">
        <v>3185</v>
      </c>
      <c r="G2554" s="233"/>
      <c r="H2554" s="237">
        <v>59.259999999999998</v>
      </c>
      <c r="I2554" s="238"/>
      <c r="J2554" s="233"/>
      <c r="K2554" s="233"/>
      <c r="L2554" s="239"/>
      <c r="M2554" s="240"/>
      <c r="N2554" s="241"/>
      <c r="O2554" s="241"/>
      <c r="P2554" s="241"/>
      <c r="Q2554" s="241"/>
      <c r="R2554" s="241"/>
      <c r="S2554" s="241"/>
      <c r="T2554" s="242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3" t="s">
        <v>163</v>
      </c>
      <c r="AU2554" s="243" t="s">
        <v>88</v>
      </c>
      <c r="AV2554" s="13" t="s">
        <v>88</v>
      </c>
      <c r="AW2554" s="13" t="s">
        <v>35</v>
      </c>
      <c r="AX2554" s="13" t="s">
        <v>78</v>
      </c>
      <c r="AY2554" s="243" t="s">
        <v>153</v>
      </c>
    </row>
    <row r="2555" s="13" customFormat="1">
      <c r="A2555" s="13"/>
      <c r="B2555" s="232"/>
      <c r="C2555" s="233"/>
      <c r="D2555" s="234" t="s">
        <v>163</v>
      </c>
      <c r="E2555" s="235" t="s">
        <v>1</v>
      </c>
      <c r="F2555" s="236" t="s">
        <v>3186</v>
      </c>
      <c r="G2555" s="233"/>
      <c r="H2555" s="237">
        <v>91.390000000000001</v>
      </c>
      <c r="I2555" s="238"/>
      <c r="J2555" s="233"/>
      <c r="K2555" s="233"/>
      <c r="L2555" s="239"/>
      <c r="M2555" s="240"/>
      <c r="N2555" s="241"/>
      <c r="O2555" s="241"/>
      <c r="P2555" s="241"/>
      <c r="Q2555" s="241"/>
      <c r="R2555" s="241"/>
      <c r="S2555" s="241"/>
      <c r="T2555" s="242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43" t="s">
        <v>163</v>
      </c>
      <c r="AU2555" s="243" t="s">
        <v>88</v>
      </c>
      <c r="AV2555" s="13" t="s">
        <v>88</v>
      </c>
      <c r="AW2555" s="13" t="s">
        <v>35</v>
      </c>
      <c r="AX2555" s="13" t="s">
        <v>78</v>
      </c>
      <c r="AY2555" s="243" t="s">
        <v>153</v>
      </c>
    </row>
    <row r="2556" s="13" customFormat="1">
      <c r="A2556" s="13"/>
      <c r="B2556" s="232"/>
      <c r="C2556" s="233"/>
      <c r="D2556" s="234" t="s">
        <v>163</v>
      </c>
      <c r="E2556" s="235" t="s">
        <v>1</v>
      </c>
      <c r="F2556" s="236" t="s">
        <v>3187</v>
      </c>
      <c r="G2556" s="233"/>
      <c r="H2556" s="237">
        <v>48.746000000000002</v>
      </c>
      <c r="I2556" s="238"/>
      <c r="J2556" s="233"/>
      <c r="K2556" s="233"/>
      <c r="L2556" s="239"/>
      <c r="M2556" s="240"/>
      <c r="N2556" s="241"/>
      <c r="O2556" s="241"/>
      <c r="P2556" s="241"/>
      <c r="Q2556" s="241"/>
      <c r="R2556" s="241"/>
      <c r="S2556" s="241"/>
      <c r="T2556" s="242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3" t="s">
        <v>163</v>
      </c>
      <c r="AU2556" s="243" t="s">
        <v>88</v>
      </c>
      <c r="AV2556" s="13" t="s">
        <v>88</v>
      </c>
      <c r="AW2556" s="13" t="s">
        <v>35</v>
      </c>
      <c r="AX2556" s="13" t="s">
        <v>78</v>
      </c>
      <c r="AY2556" s="243" t="s">
        <v>153</v>
      </c>
    </row>
    <row r="2557" s="13" customFormat="1">
      <c r="A2557" s="13"/>
      <c r="B2557" s="232"/>
      <c r="C2557" s="233"/>
      <c r="D2557" s="234" t="s">
        <v>163</v>
      </c>
      <c r="E2557" s="235" t="s">
        <v>1</v>
      </c>
      <c r="F2557" s="236" t="s">
        <v>3188</v>
      </c>
      <c r="G2557" s="233"/>
      <c r="H2557" s="237">
        <v>49.704000000000001</v>
      </c>
      <c r="I2557" s="238"/>
      <c r="J2557" s="233"/>
      <c r="K2557" s="233"/>
      <c r="L2557" s="239"/>
      <c r="M2557" s="240"/>
      <c r="N2557" s="241"/>
      <c r="O2557" s="241"/>
      <c r="P2557" s="241"/>
      <c r="Q2557" s="241"/>
      <c r="R2557" s="241"/>
      <c r="S2557" s="241"/>
      <c r="T2557" s="242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43" t="s">
        <v>163</v>
      </c>
      <c r="AU2557" s="243" t="s">
        <v>88</v>
      </c>
      <c r="AV2557" s="13" t="s">
        <v>88</v>
      </c>
      <c r="AW2557" s="13" t="s">
        <v>35</v>
      </c>
      <c r="AX2557" s="13" t="s">
        <v>78</v>
      </c>
      <c r="AY2557" s="243" t="s">
        <v>153</v>
      </c>
    </row>
    <row r="2558" s="13" customFormat="1">
      <c r="A2558" s="13"/>
      <c r="B2558" s="232"/>
      <c r="C2558" s="233"/>
      <c r="D2558" s="234" t="s">
        <v>163</v>
      </c>
      <c r="E2558" s="235" t="s">
        <v>1</v>
      </c>
      <c r="F2558" s="236" t="s">
        <v>3189</v>
      </c>
      <c r="G2558" s="233"/>
      <c r="H2558" s="237">
        <v>41.317500000000003</v>
      </c>
      <c r="I2558" s="238"/>
      <c r="J2558" s="233"/>
      <c r="K2558" s="233"/>
      <c r="L2558" s="239"/>
      <c r="M2558" s="240"/>
      <c r="N2558" s="241"/>
      <c r="O2558" s="241"/>
      <c r="P2558" s="241"/>
      <c r="Q2558" s="241"/>
      <c r="R2558" s="241"/>
      <c r="S2558" s="241"/>
      <c r="T2558" s="242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3" t="s">
        <v>163</v>
      </c>
      <c r="AU2558" s="243" t="s">
        <v>88</v>
      </c>
      <c r="AV2558" s="13" t="s">
        <v>88</v>
      </c>
      <c r="AW2558" s="13" t="s">
        <v>35</v>
      </c>
      <c r="AX2558" s="13" t="s">
        <v>78</v>
      </c>
      <c r="AY2558" s="243" t="s">
        <v>153</v>
      </c>
    </row>
    <row r="2559" s="13" customFormat="1">
      <c r="A2559" s="13"/>
      <c r="B2559" s="232"/>
      <c r="C2559" s="233"/>
      <c r="D2559" s="234" t="s">
        <v>163</v>
      </c>
      <c r="E2559" s="235" t="s">
        <v>1</v>
      </c>
      <c r="F2559" s="236" t="s">
        <v>3190</v>
      </c>
      <c r="G2559" s="233"/>
      <c r="H2559" s="237">
        <v>16.998000000000001</v>
      </c>
      <c r="I2559" s="238"/>
      <c r="J2559" s="233"/>
      <c r="K2559" s="233"/>
      <c r="L2559" s="239"/>
      <c r="M2559" s="240"/>
      <c r="N2559" s="241"/>
      <c r="O2559" s="241"/>
      <c r="P2559" s="241"/>
      <c r="Q2559" s="241"/>
      <c r="R2559" s="241"/>
      <c r="S2559" s="241"/>
      <c r="T2559" s="242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43" t="s">
        <v>163</v>
      </c>
      <c r="AU2559" s="243" t="s">
        <v>88</v>
      </c>
      <c r="AV2559" s="13" t="s">
        <v>88</v>
      </c>
      <c r="AW2559" s="13" t="s">
        <v>35</v>
      </c>
      <c r="AX2559" s="13" t="s">
        <v>78</v>
      </c>
      <c r="AY2559" s="243" t="s">
        <v>153</v>
      </c>
    </row>
    <row r="2560" s="13" customFormat="1">
      <c r="A2560" s="13"/>
      <c r="B2560" s="232"/>
      <c r="C2560" s="233"/>
      <c r="D2560" s="234" t="s">
        <v>163</v>
      </c>
      <c r="E2560" s="235" t="s">
        <v>1</v>
      </c>
      <c r="F2560" s="236" t="s">
        <v>3191</v>
      </c>
      <c r="G2560" s="233"/>
      <c r="H2560" s="237">
        <v>54.911999999999999</v>
      </c>
      <c r="I2560" s="238"/>
      <c r="J2560" s="233"/>
      <c r="K2560" s="233"/>
      <c r="L2560" s="239"/>
      <c r="M2560" s="240"/>
      <c r="N2560" s="241"/>
      <c r="O2560" s="241"/>
      <c r="P2560" s="241"/>
      <c r="Q2560" s="241"/>
      <c r="R2560" s="241"/>
      <c r="S2560" s="241"/>
      <c r="T2560" s="242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3" t="s">
        <v>163</v>
      </c>
      <c r="AU2560" s="243" t="s">
        <v>88</v>
      </c>
      <c r="AV2560" s="13" t="s">
        <v>88</v>
      </c>
      <c r="AW2560" s="13" t="s">
        <v>35</v>
      </c>
      <c r="AX2560" s="13" t="s">
        <v>78</v>
      </c>
      <c r="AY2560" s="243" t="s">
        <v>153</v>
      </c>
    </row>
    <row r="2561" s="13" customFormat="1">
      <c r="A2561" s="13"/>
      <c r="B2561" s="232"/>
      <c r="C2561" s="233"/>
      <c r="D2561" s="234" t="s">
        <v>163</v>
      </c>
      <c r="E2561" s="235" t="s">
        <v>1</v>
      </c>
      <c r="F2561" s="236" t="s">
        <v>3192</v>
      </c>
      <c r="G2561" s="233"/>
      <c r="H2561" s="237">
        <v>87.600999999999999</v>
      </c>
      <c r="I2561" s="238"/>
      <c r="J2561" s="233"/>
      <c r="K2561" s="233"/>
      <c r="L2561" s="239"/>
      <c r="M2561" s="240"/>
      <c r="N2561" s="241"/>
      <c r="O2561" s="241"/>
      <c r="P2561" s="241"/>
      <c r="Q2561" s="241"/>
      <c r="R2561" s="241"/>
      <c r="S2561" s="241"/>
      <c r="T2561" s="242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43" t="s">
        <v>163</v>
      </c>
      <c r="AU2561" s="243" t="s">
        <v>88</v>
      </c>
      <c r="AV2561" s="13" t="s">
        <v>88</v>
      </c>
      <c r="AW2561" s="13" t="s">
        <v>35</v>
      </c>
      <c r="AX2561" s="13" t="s">
        <v>78</v>
      </c>
      <c r="AY2561" s="243" t="s">
        <v>153</v>
      </c>
    </row>
    <row r="2562" s="13" customFormat="1">
      <c r="A2562" s="13"/>
      <c r="B2562" s="232"/>
      <c r="C2562" s="233"/>
      <c r="D2562" s="234" t="s">
        <v>163</v>
      </c>
      <c r="E2562" s="235" t="s">
        <v>1</v>
      </c>
      <c r="F2562" s="236" t="s">
        <v>3193</v>
      </c>
      <c r="G2562" s="233"/>
      <c r="H2562" s="237">
        <v>31.41</v>
      </c>
      <c r="I2562" s="238"/>
      <c r="J2562" s="233"/>
      <c r="K2562" s="233"/>
      <c r="L2562" s="239"/>
      <c r="M2562" s="240"/>
      <c r="N2562" s="241"/>
      <c r="O2562" s="241"/>
      <c r="P2562" s="241"/>
      <c r="Q2562" s="241"/>
      <c r="R2562" s="241"/>
      <c r="S2562" s="241"/>
      <c r="T2562" s="242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3" t="s">
        <v>163</v>
      </c>
      <c r="AU2562" s="243" t="s">
        <v>88</v>
      </c>
      <c r="AV2562" s="13" t="s">
        <v>88</v>
      </c>
      <c r="AW2562" s="13" t="s">
        <v>35</v>
      </c>
      <c r="AX2562" s="13" t="s">
        <v>78</v>
      </c>
      <c r="AY2562" s="243" t="s">
        <v>153</v>
      </c>
    </row>
    <row r="2563" s="13" customFormat="1">
      <c r="A2563" s="13"/>
      <c r="B2563" s="232"/>
      <c r="C2563" s="233"/>
      <c r="D2563" s="234" t="s">
        <v>163</v>
      </c>
      <c r="E2563" s="235" t="s">
        <v>1</v>
      </c>
      <c r="F2563" s="236" t="s">
        <v>3194</v>
      </c>
      <c r="G2563" s="233"/>
      <c r="H2563" s="237">
        <v>47.954999999999998</v>
      </c>
      <c r="I2563" s="238"/>
      <c r="J2563" s="233"/>
      <c r="K2563" s="233"/>
      <c r="L2563" s="239"/>
      <c r="M2563" s="240"/>
      <c r="N2563" s="241"/>
      <c r="O2563" s="241"/>
      <c r="P2563" s="241"/>
      <c r="Q2563" s="241"/>
      <c r="R2563" s="241"/>
      <c r="S2563" s="241"/>
      <c r="T2563" s="242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T2563" s="243" t="s">
        <v>163</v>
      </c>
      <c r="AU2563" s="243" t="s">
        <v>88</v>
      </c>
      <c r="AV2563" s="13" t="s">
        <v>88</v>
      </c>
      <c r="AW2563" s="13" t="s">
        <v>35</v>
      </c>
      <c r="AX2563" s="13" t="s">
        <v>78</v>
      </c>
      <c r="AY2563" s="243" t="s">
        <v>153</v>
      </c>
    </row>
    <row r="2564" s="13" customFormat="1">
      <c r="A2564" s="13"/>
      <c r="B2564" s="232"/>
      <c r="C2564" s="233"/>
      <c r="D2564" s="234" t="s">
        <v>163</v>
      </c>
      <c r="E2564" s="235" t="s">
        <v>1</v>
      </c>
      <c r="F2564" s="236" t="s">
        <v>3195</v>
      </c>
      <c r="G2564" s="233"/>
      <c r="H2564" s="237">
        <v>29.129999999999999</v>
      </c>
      <c r="I2564" s="238"/>
      <c r="J2564" s="233"/>
      <c r="K2564" s="233"/>
      <c r="L2564" s="239"/>
      <c r="M2564" s="240"/>
      <c r="N2564" s="241"/>
      <c r="O2564" s="241"/>
      <c r="P2564" s="241"/>
      <c r="Q2564" s="241"/>
      <c r="R2564" s="241"/>
      <c r="S2564" s="241"/>
      <c r="T2564" s="242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3" t="s">
        <v>163</v>
      </c>
      <c r="AU2564" s="243" t="s">
        <v>88</v>
      </c>
      <c r="AV2564" s="13" t="s">
        <v>88</v>
      </c>
      <c r="AW2564" s="13" t="s">
        <v>35</v>
      </c>
      <c r="AX2564" s="13" t="s">
        <v>78</v>
      </c>
      <c r="AY2564" s="243" t="s">
        <v>153</v>
      </c>
    </row>
    <row r="2565" s="13" customFormat="1">
      <c r="A2565" s="13"/>
      <c r="B2565" s="232"/>
      <c r="C2565" s="233"/>
      <c r="D2565" s="234" t="s">
        <v>163</v>
      </c>
      <c r="E2565" s="235" t="s">
        <v>1</v>
      </c>
      <c r="F2565" s="236" t="s">
        <v>3196</v>
      </c>
      <c r="G2565" s="233"/>
      <c r="H2565" s="237">
        <v>-261.03199999999998</v>
      </c>
      <c r="I2565" s="238"/>
      <c r="J2565" s="233"/>
      <c r="K2565" s="233"/>
      <c r="L2565" s="239"/>
      <c r="M2565" s="240"/>
      <c r="N2565" s="241"/>
      <c r="O2565" s="241"/>
      <c r="P2565" s="241"/>
      <c r="Q2565" s="241"/>
      <c r="R2565" s="241"/>
      <c r="S2565" s="241"/>
      <c r="T2565" s="242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43" t="s">
        <v>163</v>
      </c>
      <c r="AU2565" s="243" t="s">
        <v>88</v>
      </c>
      <c r="AV2565" s="13" t="s">
        <v>88</v>
      </c>
      <c r="AW2565" s="13" t="s">
        <v>35</v>
      </c>
      <c r="AX2565" s="13" t="s">
        <v>78</v>
      </c>
      <c r="AY2565" s="243" t="s">
        <v>153</v>
      </c>
    </row>
    <row r="2566" s="16" customFormat="1">
      <c r="A2566" s="16"/>
      <c r="B2566" s="278"/>
      <c r="C2566" s="279"/>
      <c r="D2566" s="234" t="s">
        <v>163</v>
      </c>
      <c r="E2566" s="280" t="s">
        <v>1</v>
      </c>
      <c r="F2566" s="281" t="s">
        <v>606</v>
      </c>
      <c r="G2566" s="279"/>
      <c r="H2566" s="282">
        <v>1537.9457500000001</v>
      </c>
      <c r="I2566" s="283"/>
      <c r="J2566" s="279"/>
      <c r="K2566" s="279"/>
      <c r="L2566" s="284"/>
      <c r="M2566" s="285"/>
      <c r="N2566" s="286"/>
      <c r="O2566" s="286"/>
      <c r="P2566" s="286"/>
      <c r="Q2566" s="286"/>
      <c r="R2566" s="286"/>
      <c r="S2566" s="286"/>
      <c r="T2566" s="287"/>
      <c r="U2566" s="16"/>
      <c r="V2566" s="16"/>
      <c r="W2566" s="16"/>
      <c r="X2566" s="16"/>
      <c r="Y2566" s="16"/>
      <c r="Z2566" s="16"/>
      <c r="AA2566" s="16"/>
      <c r="AB2566" s="16"/>
      <c r="AC2566" s="16"/>
      <c r="AD2566" s="16"/>
      <c r="AE2566" s="16"/>
      <c r="AT2566" s="288" t="s">
        <v>163</v>
      </c>
      <c r="AU2566" s="288" t="s">
        <v>88</v>
      </c>
      <c r="AV2566" s="16" t="s">
        <v>173</v>
      </c>
      <c r="AW2566" s="16" t="s">
        <v>35</v>
      </c>
      <c r="AX2566" s="16" t="s">
        <v>78</v>
      </c>
      <c r="AY2566" s="288" t="s">
        <v>153</v>
      </c>
    </row>
    <row r="2567" s="15" customFormat="1">
      <c r="A2567" s="15"/>
      <c r="B2567" s="258"/>
      <c r="C2567" s="259"/>
      <c r="D2567" s="234" t="s">
        <v>163</v>
      </c>
      <c r="E2567" s="260" t="s">
        <v>1</v>
      </c>
      <c r="F2567" s="261" t="s">
        <v>3197</v>
      </c>
      <c r="G2567" s="259"/>
      <c r="H2567" s="260" t="s">
        <v>1</v>
      </c>
      <c r="I2567" s="262"/>
      <c r="J2567" s="259"/>
      <c r="K2567" s="259"/>
      <c r="L2567" s="263"/>
      <c r="M2567" s="264"/>
      <c r="N2567" s="265"/>
      <c r="O2567" s="265"/>
      <c r="P2567" s="265"/>
      <c r="Q2567" s="265"/>
      <c r="R2567" s="265"/>
      <c r="S2567" s="265"/>
      <c r="T2567" s="266"/>
      <c r="U2567" s="15"/>
      <c r="V2567" s="15"/>
      <c r="W2567" s="15"/>
      <c r="X2567" s="15"/>
      <c r="Y2567" s="15"/>
      <c r="Z2567" s="15"/>
      <c r="AA2567" s="15"/>
      <c r="AB2567" s="15"/>
      <c r="AC2567" s="15"/>
      <c r="AD2567" s="15"/>
      <c r="AE2567" s="15"/>
      <c r="AT2567" s="267" t="s">
        <v>163</v>
      </c>
      <c r="AU2567" s="267" t="s">
        <v>88</v>
      </c>
      <c r="AV2567" s="15" t="s">
        <v>86</v>
      </c>
      <c r="AW2567" s="15" t="s">
        <v>35</v>
      </c>
      <c r="AX2567" s="15" t="s">
        <v>78</v>
      </c>
      <c r="AY2567" s="267" t="s">
        <v>153</v>
      </c>
    </row>
    <row r="2568" s="13" customFormat="1">
      <c r="A2568" s="13"/>
      <c r="B2568" s="232"/>
      <c r="C2568" s="233"/>
      <c r="D2568" s="234" t="s">
        <v>163</v>
      </c>
      <c r="E2568" s="235" t="s">
        <v>1</v>
      </c>
      <c r="F2568" s="236" t="s">
        <v>1306</v>
      </c>
      <c r="G2568" s="233"/>
      <c r="H2568" s="237">
        <v>8.3100000000000005</v>
      </c>
      <c r="I2568" s="238"/>
      <c r="J2568" s="233"/>
      <c r="K2568" s="233"/>
      <c r="L2568" s="239"/>
      <c r="M2568" s="240"/>
      <c r="N2568" s="241"/>
      <c r="O2568" s="241"/>
      <c r="P2568" s="241"/>
      <c r="Q2568" s="241"/>
      <c r="R2568" s="241"/>
      <c r="S2568" s="241"/>
      <c r="T2568" s="242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3" t="s">
        <v>163</v>
      </c>
      <c r="AU2568" s="243" t="s">
        <v>88</v>
      </c>
      <c r="AV2568" s="13" t="s">
        <v>88</v>
      </c>
      <c r="AW2568" s="13" t="s">
        <v>35</v>
      </c>
      <c r="AX2568" s="13" t="s">
        <v>78</v>
      </c>
      <c r="AY2568" s="243" t="s">
        <v>153</v>
      </c>
    </row>
    <row r="2569" s="13" customFormat="1">
      <c r="A2569" s="13"/>
      <c r="B2569" s="232"/>
      <c r="C2569" s="233"/>
      <c r="D2569" s="234" t="s">
        <v>163</v>
      </c>
      <c r="E2569" s="235" t="s">
        <v>1</v>
      </c>
      <c r="F2569" s="236" t="s">
        <v>1317</v>
      </c>
      <c r="G2569" s="233"/>
      <c r="H2569" s="237">
        <v>12.880000000000001</v>
      </c>
      <c r="I2569" s="238"/>
      <c r="J2569" s="233"/>
      <c r="K2569" s="233"/>
      <c r="L2569" s="239"/>
      <c r="M2569" s="240"/>
      <c r="N2569" s="241"/>
      <c r="O2569" s="241"/>
      <c r="P2569" s="241"/>
      <c r="Q2569" s="241"/>
      <c r="R2569" s="241"/>
      <c r="S2569" s="241"/>
      <c r="T2569" s="242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43" t="s">
        <v>163</v>
      </c>
      <c r="AU2569" s="243" t="s">
        <v>88</v>
      </c>
      <c r="AV2569" s="13" t="s">
        <v>88</v>
      </c>
      <c r="AW2569" s="13" t="s">
        <v>35</v>
      </c>
      <c r="AX2569" s="13" t="s">
        <v>78</v>
      </c>
      <c r="AY2569" s="243" t="s">
        <v>153</v>
      </c>
    </row>
    <row r="2570" s="13" customFormat="1">
      <c r="A2570" s="13"/>
      <c r="B2570" s="232"/>
      <c r="C2570" s="233"/>
      <c r="D2570" s="234" t="s">
        <v>163</v>
      </c>
      <c r="E2570" s="235" t="s">
        <v>1</v>
      </c>
      <c r="F2570" s="236" t="s">
        <v>1307</v>
      </c>
      <c r="G2570" s="233"/>
      <c r="H2570" s="237">
        <v>26.510000000000002</v>
      </c>
      <c r="I2570" s="238"/>
      <c r="J2570" s="233"/>
      <c r="K2570" s="233"/>
      <c r="L2570" s="239"/>
      <c r="M2570" s="240"/>
      <c r="N2570" s="241"/>
      <c r="O2570" s="241"/>
      <c r="P2570" s="241"/>
      <c r="Q2570" s="241"/>
      <c r="R2570" s="241"/>
      <c r="S2570" s="241"/>
      <c r="T2570" s="242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3" t="s">
        <v>163</v>
      </c>
      <c r="AU2570" s="243" t="s">
        <v>88</v>
      </c>
      <c r="AV2570" s="13" t="s">
        <v>88</v>
      </c>
      <c r="AW2570" s="13" t="s">
        <v>35</v>
      </c>
      <c r="AX2570" s="13" t="s">
        <v>78</v>
      </c>
      <c r="AY2570" s="243" t="s">
        <v>153</v>
      </c>
    </row>
    <row r="2571" s="13" customFormat="1">
      <c r="A2571" s="13"/>
      <c r="B2571" s="232"/>
      <c r="C2571" s="233"/>
      <c r="D2571" s="234" t="s">
        <v>163</v>
      </c>
      <c r="E2571" s="235" t="s">
        <v>1</v>
      </c>
      <c r="F2571" s="236" t="s">
        <v>950</v>
      </c>
      <c r="G2571" s="233"/>
      <c r="H2571" s="237">
        <v>24.059999999999999</v>
      </c>
      <c r="I2571" s="238"/>
      <c r="J2571" s="233"/>
      <c r="K2571" s="233"/>
      <c r="L2571" s="239"/>
      <c r="M2571" s="240"/>
      <c r="N2571" s="241"/>
      <c r="O2571" s="241"/>
      <c r="P2571" s="241"/>
      <c r="Q2571" s="241"/>
      <c r="R2571" s="241"/>
      <c r="S2571" s="241"/>
      <c r="T2571" s="242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T2571" s="243" t="s">
        <v>163</v>
      </c>
      <c r="AU2571" s="243" t="s">
        <v>88</v>
      </c>
      <c r="AV2571" s="13" t="s">
        <v>88</v>
      </c>
      <c r="AW2571" s="13" t="s">
        <v>35</v>
      </c>
      <c r="AX2571" s="13" t="s">
        <v>78</v>
      </c>
      <c r="AY2571" s="243" t="s">
        <v>153</v>
      </c>
    </row>
    <row r="2572" s="13" customFormat="1">
      <c r="A2572" s="13"/>
      <c r="B2572" s="232"/>
      <c r="C2572" s="233"/>
      <c r="D2572" s="234" t="s">
        <v>163</v>
      </c>
      <c r="E2572" s="235" t="s">
        <v>1</v>
      </c>
      <c r="F2572" s="236" t="s">
        <v>1308</v>
      </c>
      <c r="G2572" s="233"/>
      <c r="H2572" s="237">
        <v>21.07</v>
      </c>
      <c r="I2572" s="238"/>
      <c r="J2572" s="233"/>
      <c r="K2572" s="233"/>
      <c r="L2572" s="239"/>
      <c r="M2572" s="240"/>
      <c r="N2572" s="241"/>
      <c r="O2572" s="241"/>
      <c r="P2572" s="241"/>
      <c r="Q2572" s="241"/>
      <c r="R2572" s="241"/>
      <c r="S2572" s="241"/>
      <c r="T2572" s="242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3" t="s">
        <v>163</v>
      </c>
      <c r="AU2572" s="243" t="s">
        <v>88</v>
      </c>
      <c r="AV2572" s="13" t="s">
        <v>88</v>
      </c>
      <c r="AW2572" s="13" t="s">
        <v>35</v>
      </c>
      <c r="AX2572" s="13" t="s">
        <v>78</v>
      </c>
      <c r="AY2572" s="243" t="s">
        <v>153</v>
      </c>
    </row>
    <row r="2573" s="13" customFormat="1">
      <c r="A2573" s="13"/>
      <c r="B2573" s="232"/>
      <c r="C2573" s="233"/>
      <c r="D2573" s="234" t="s">
        <v>163</v>
      </c>
      <c r="E2573" s="235" t="s">
        <v>1</v>
      </c>
      <c r="F2573" s="236" t="s">
        <v>1320</v>
      </c>
      <c r="G2573" s="233"/>
      <c r="H2573" s="237">
        <v>21.73</v>
      </c>
      <c r="I2573" s="238"/>
      <c r="J2573" s="233"/>
      <c r="K2573" s="233"/>
      <c r="L2573" s="239"/>
      <c r="M2573" s="240"/>
      <c r="N2573" s="241"/>
      <c r="O2573" s="241"/>
      <c r="P2573" s="241"/>
      <c r="Q2573" s="241"/>
      <c r="R2573" s="241"/>
      <c r="S2573" s="241"/>
      <c r="T2573" s="242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43" t="s">
        <v>163</v>
      </c>
      <c r="AU2573" s="243" t="s">
        <v>88</v>
      </c>
      <c r="AV2573" s="13" t="s">
        <v>88</v>
      </c>
      <c r="AW2573" s="13" t="s">
        <v>35</v>
      </c>
      <c r="AX2573" s="13" t="s">
        <v>78</v>
      </c>
      <c r="AY2573" s="243" t="s">
        <v>153</v>
      </c>
    </row>
    <row r="2574" s="13" customFormat="1">
      <c r="A2574" s="13"/>
      <c r="B2574" s="232"/>
      <c r="C2574" s="233"/>
      <c r="D2574" s="234" t="s">
        <v>163</v>
      </c>
      <c r="E2574" s="235" t="s">
        <v>1</v>
      </c>
      <c r="F2574" s="236" t="s">
        <v>1440</v>
      </c>
      <c r="G2574" s="233"/>
      <c r="H2574" s="237">
        <v>14.369999999999999</v>
      </c>
      <c r="I2574" s="238"/>
      <c r="J2574" s="233"/>
      <c r="K2574" s="233"/>
      <c r="L2574" s="239"/>
      <c r="M2574" s="240"/>
      <c r="N2574" s="241"/>
      <c r="O2574" s="241"/>
      <c r="P2574" s="241"/>
      <c r="Q2574" s="241"/>
      <c r="R2574" s="241"/>
      <c r="S2574" s="241"/>
      <c r="T2574" s="242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3" t="s">
        <v>163</v>
      </c>
      <c r="AU2574" s="243" t="s">
        <v>88</v>
      </c>
      <c r="AV2574" s="13" t="s">
        <v>88</v>
      </c>
      <c r="AW2574" s="13" t="s">
        <v>35</v>
      </c>
      <c r="AX2574" s="13" t="s">
        <v>78</v>
      </c>
      <c r="AY2574" s="243" t="s">
        <v>153</v>
      </c>
    </row>
    <row r="2575" s="13" customFormat="1">
      <c r="A2575" s="13"/>
      <c r="B2575" s="232"/>
      <c r="C2575" s="233"/>
      <c r="D2575" s="234" t="s">
        <v>163</v>
      </c>
      <c r="E2575" s="235" t="s">
        <v>1</v>
      </c>
      <c r="F2575" s="236" t="s">
        <v>1310</v>
      </c>
      <c r="G2575" s="233"/>
      <c r="H2575" s="237">
        <v>2.7599999999999998</v>
      </c>
      <c r="I2575" s="238"/>
      <c r="J2575" s="233"/>
      <c r="K2575" s="233"/>
      <c r="L2575" s="239"/>
      <c r="M2575" s="240"/>
      <c r="N2575" s="241"/>
      <c r="O2575" s="241"/>
      <c r="P2575" s="241"/>
      <c r="Q2575" s="241"/>
      <c r="R2575" s="241"/>
      <c r="S2575" s="241"/>
      <c r="T2575" s="242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43" t="s">
        <v>163</v>
      </c>
      <c r="AU2575" s="243" t="s">
        <v>88</v>
      </c>
      <c r="AV2575" s="13" t="s">
        <v>88</v>
      </c>
      <c r="AW2575" s="13" t="s">
        <v>35</v>
      </c>
      <c r="AX2575" s="13" t="s">
        <v>78</v>
      </c>
      <c r="AY2575" s="243" t="s">
        <v>153</v>
      </c>
    </row>
    <row r="2576" s="13" customFormat="1">
      <c r="A2576" s="13"/>
      <c r="B2576" s="232"/>
      <c r="C2576" s="233"/>
      <c r="D2576" s="234" t="s">
        <v>163</v>
      </c>
      <c r="E2576" s="235" t="s">
        <v>1</v>
      </c>
      <c r="F2576" s="236" t="s">
        <v>1311</v>
      </c>
      <c r="G2576" s="233"/>
      <c r="H2576" s="237">
        <v>4.0899999999999999</v>
      </c>
      <c r="I2576" s="238"/>
      <c r="J2576" s="233"/>
      <c r="K2576" s="233"/>
      <c r="L2576" s="239"/>
      <c r="M2576" s="240"/>
      <c r="N2576" s="241"/>
      <c r="O2576" s="241"/>
      <c r="P2576" s="241"/>
      <c r="Q2576" s="241"/>
      <c r="R2576" s="241"/>
      <c r="S2576" s="241"/>
      <c r="T2576" s="242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43" t="s">
        <v>163</v>
      </c>
      <c r="AU2576" s="243" t="s">
        <v>88</v>
      </c>
      <c r="AV2576" s="13" t="s">
        <v>88</v>
      </c>
      <c r="AW2576" s="13" t="s">
        <v>35</v>
      </c>
      <c r="AX2576" s="13" t="s">
        <v>78</v>
      </c>
      <c r="AY2576" s="243" t="s">
        <v>153</v>
      </c>
    </row>
    <row r="2577" s="13" customFormat="1">
      <c r="A2577" s="13"/>
      <c r="B2577" s="232"/>
      <c r="C2577" s="233"/>
      <c r="D2577" s="234" t="s">
        <v>163</v>
      </c>
      <c r="E2577" s="235" t="s">
        <v>1</v>
      </c>
      <c r="F2577" s="236" t="s">
        <v>1321</v>
      </c>
      <c r="G2577" s="233"/>
      <c r="H2577" s="237">
        <v>8.2699999999999996</v>
      </c>
      <c r="I2577" s="238"/>
      <c r="J2577" s="233"/>
      <c r="K2577" s="233"/>
      <c r="L2577" s="239"/>
      <c r="M2577" s="240"/>
      <c r="N2577" s="241"/>
      <c r="O2577" s="241"/>
      <c r="P2577" s="241"/>
      <c r="Q2577" s="241"/>
      <c r="R2577" s="241"/>
      <c r="S2577" s="241"/>
      <c r="T2577" s="242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43" t="s">
        <v>163</v>
      </c>
      <c r="AU2577" s="243" t="s">
        <v>88</v>
      </c>
      <c r="AV2577" s="13" t="s">
        <v>88</v>
      </c>
      <c r="AW2577" s="13" t="s">
        <v>35</v>
      </c>
      <c r="AX2577" s="13" t="s">
        <v>78</v>
      </c>
      <c r="AY2577" s="243" t="s">
        <v>153</v>
      </c>
    </row>
    <row r="2578" s="13" customFormat="1">
      <c r="A2578" s="13"/>
      <c r="B2578" s="232"/>
      <c r="C2578" s="233"/>
      <c r="D2578" s="234" t="s">
        <v>163</v>
      </c>
      <c r="E2578" s="235" t="s">
        <v>1</v>
      </c>
      <c r="F2578" s="236" t="s">
        <v>1312</v>
      </c>
      <c r="G2578" s="233"/>
      <c r="H2578" s="237">
        <v>2.04</v>
      </c>
      <c r="I2578" s="238"/>
      <c r="J2578" s="233"/>
      <c r="K2578" s="233"/>
      <c r="L2578" s="239"/>
      <c r="M2578" s="240"/>
      <c r="N2578" s="241"/>
      <c r="O2578" s="241"/>
      <c r="P2578" s="241"/>
      <c r="Q2578" s="241"/>
      <c r="R2578" s="241"/>
      <c r="S2578" s="241"/>
      <c r="T2578" s="242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43" t="s">
        <v>163</v>
      </c>
      <c r="AU2578" s="243" t="s">
        <v>88</v>
      </c>
      <c r="AV2578" s="13" t="s">
        <v>88</v>
      </c>
      <c r="AW2578" s="13" t="s">
        <v>35</v>
      </c>
      <c r="AX2578" s="13" t="s">
        <v>78</v>
      </c>
      <c r="AY2578" s="243" t="s">
        <v>153</v>
      </c>
    </row>
    <row r="2579" s="13" customFormat="1">
      <c r="A2579" s="13"/>
      <c r="B2579" s="232"/>
      <c r="C2579" s="233"/>
      <c r="D2579" s="234" t="s">
        <v>163</v>
      </c>
      <c r="E2579" s="235" t="s">
        <v>1</v>
      </c>
      <c r="F2579" s="236" t="s">
        <v>1313</v>
      </c>
      <c r="G2579" s="233"/>
      <c r="H2579" s="237">
        <v>9.5999999999999996</v>
      </c>
      <c r="I2579" s="238"/>
      <c r="J2579" s="233"/>
      <c r="K2579" s="233"/>
      <c r="L2579" s="239"/>
      <c r="M2579" s="240"/>
      <c r="N2579" s="241"/>
      <c r="O2579" s="241"/>
      <c r="P2579" s="241"/>
      <c r="Q2579" s="241"/>
      <c r="R2579" s="241"/>
      <c r="S2579" s="241"/>
      <c r="T2579" s="242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43" t="s">
        <v>163</v>
      </c>
      <c r="AU2579" s="243" t="s">
        <v>88</v>
      </c>
      <c r="AV2579" s="13" t="s">
        <v>88</v>
      </c>
      <c r="AW2579" s="13" t="s">
        <v>35</v>
      </c>
      <c r="AX2579" s="13" t="s">
        <v>78</v>
      </c>
      <c r="AY2579" s="243" t="s">
        <v>153</v>
      </c>
    </row>
    <row r="2580" s="13" customFormat="1">
      <c r="A2580" s="13"/>
      <c r="B2580" s="232"/>
      <c r="C2580" s="233"/>
      <c r="D2580" s="234" t="s">
        <v>163</v>
      </c>
      <c r="E2580" s="235" t="s">
        <v>1</v>
      </c>
      <c r="F2580" s="236" t="s">
        <v>1314</v>
      </c>
      <c r="G2580" s="233"/>
      <c r="H2580" s="237">
        <v>50.07</v>
      </c>
      <c r="I2580" s="238"/>
      <c r="J2580" s="233"/>
      <c r="K2580" s="233"/>
      <c r="L2580" s="239"/>
      <c r="M2580" s="240"/>
      <c r="N2580" s="241"/>
      <c r="O2580" s="241"/>
      <c r="P2580" s="241"/>
      <c r="Q2580" s="241"/>
      <c r="R2580" s="241"/>
      <c r="S2580" s="241"/>
      <c r="T2580" s="242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43" t="s">
        <v>163</v>
      </c>
      <c r="AU2580" s="243" t="s">
        <v>88</v>
      </c>
      <c r="AV2580" s="13" t="s">
        <v>88</v>
      </c>
      <c r="AW2580" s="13" t="s">
        <v>35</v>
      </c>
      <c r="AX2580" s="13" t="s">
        <v>78</v>
      </c>
      <c r="AY2580" s="243" t="s">
        <v>153</v>
      </c>
    </row>
    <row r="2581" s="13" customFormat="1">
      <c r="A2581" s="13"/>
      <c r="B2581" s="232"/>
      <c r="C2581" s="233"/>
      <c r="D2581" s="234" t="s">
        <v>163</v>
      </c>
      <c r="E2581" s="235" t="s">
        <v>1</v>
      </c>
      <c r="F2581" s="236" t="s">
        <v>952</v>
      </c>
      <c r="G2581" s="233"/>
      <c r="H2581" s="237">
        <v>15.6</v>
      </c>
      <c r="I2581" s="238"/>
      <c r="J2581" s="233"/>
      <c r="K2581" s="233"/>
      <c r="L2581" s="239"/>
      <c r="M2581" s="240"/>
      <c r="N2581" s="241"/>
      <c r="O2581" s="241"/>
      <c r="P2581" s="241"/>
      <c r="Q2581" s="241"/>
      <c r="R2581" s="241"/>
      <c r="S2581" s="241"/>
      <c r="T2581" s="242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43" t="s">
        <v>163</v>
      </c>
      <c r="AU2581" s="243" t="s">
        <v>88</v>
      </c>
      <c r="AV2581" s="13" t="s">
        <v>88</v>
      </c>
      <c r="AW2581" s="13" t="s">
        <v>35</v>
      </c>
      <c r="AX2581" s="13" t="s">
        <v>78</v>
      </c>
      <c r="AY2581" s="243" t="s">
        <v>153</v>
      </c>
    </row>
    <row r="2582" s="13" customFormat="1">
      <c r="A2582" s="13"/>
      <c r="B2582" s="232"/>
      <c r="C2582" s="233"/>
      <c r="D2582" s="234" t="s">
        <v>163</v>
      </c>
      <c r="E2582" s="235" t="s">
        <v>1</v>
      </c>
      <c r="F2582" s="236" t="s">
        <v>1315</v>
      </c>
      <c r="G2582" s="233"/>
      <c r="H2582" s="237">
        <v>12.630000000000001</v>
      </c>
      <c r="I2582" s="238"/>
      <c r="J2582" s="233"/>
      <c r="K2582" s="233"/>
      <c r="L2582" s="239"/>
      <c r="M2582" s="240"/>
      <c r="N2582" s="241"/>
      <c r="O2582" s="241"/>
      <c r="P2582" s="241"/>
      <c r="Q2582" s="241"/>
      <c r="R2582" s="241"/>
      <c r="S2582" s="241"/>
      <c r="T2582" s="242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3" t="s">
        <v>163</v>
      </c>
      <c r="AU2582" s="243" t="s">
        <v>88</v>
      </c>
      <c r="AV2582" s="13" t="s">
        <v>88</v>
      </c>
      <c r="AW2582" s="13" t="s">
        <v>35</v>
      </c>
      <c r="AX2582" s="13" t="s">
        <v>78</v>
      </c>
      <c r="AY2582" s="243" t="s">
        <v>153</v>
      </c>
    </row>
    <row r="2583" s="13" customFormat="1">
      <c r="A2583" s="13"/>
      <c r="B2583" s="232"/>
      <c r="C2583" s="233"/>
      <c r="D2583" s="234" t="s">
        <v>163</v>
      </c>
      <c r="E2583" s="235" t="s">
        <v>1</v>
      </c>
      <c r="F2583" s="236" t="s">
        <v>1330</v>
      </c>
      <c r="G2583" s="233"/>
      <c r="H2583" s="237">
        <v>22.260000000000002</v>
      </c>
      <c r="I2583" s="238"/>
      <c r="J2583" s="233"/>
      <c r="K2583" s="233"/>
      <c r="L2583" s="239"/>
      <c r="M2583" s="240"/>
      <c r="N2583" s="241"/>
      <c r="O2583" s="241"/>
      <c r="P2583" s="241"/>
      <c r="Q2583" s="241"/>
      <c r="R2583" s="241"/>
      <c r="S2583" s="241"/>
      <c r="T2583" s="242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43" t="s">
        <v>163</v>
      </c>
      <c r="AU2583" s="243" t="s">
        <v>88</v>
      </c>
      <c r="AV2583" s="13" t="s">
        <v>88</v>
      </c>
      <c r="AW2583" s="13" t="s">
        <v>35</v>
      </c>
      <c r="AX2583" s="13" t="s">
        <v>78</v>
      </c>
      <c r="AY2583" s="243" t="s">
        <v>153</v>
      </c>
    </row>
    <row r="2584" s="13" customFormat="1">
      <c r="A2584" s="13"/>
      <c r="B2584" s="232"/>
      <c r="C2584" s="233"/>
      <c r="D2584" s="234" t="s">
        <v>163</v>
      </c>
      <c r="E2584" s="235" t="s">
        <v>1</v>
      </c>
      <c r="F2584" s="236" t="s">
        <v>1323</v>
      </c>
      <c r="G2584" s="233"/>
      <c r="H2584" s="237">
        <v>26.57</v>
      </c>
      <c r="I2584" s="238"/>
      <c r="J2584" s="233"/>
      <c r="K2584" s="233"/>
      <c r="L2584" s="239"/>
      <c r="M2584" s="240"/>
      <c r="N2584" s="241"/>
      <c r="O2584" s="241"/>
      <c r="P2584" s="241"/>
      <c r="Q2584" s="241"/>
      <c r="R2584" s="241"/>
      <c r="S2584" s="241"/>
      <c r="T2584" s="242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43" t="s">
        <v>163</v>
      </c>
      <c r="AU2584" s="243" t="s">
        <v>88</v>
      </c>
      <c r="AV2584" s="13" t="s">
        <v>88</v>
      </c>
      <c r="AW2584" s="13" t="s">
        <v>35</v>
      </c>
      <c r="AX2584" s="13" t="s">
        <v>78</v>
      </c>
      <c r="AY2584" s="243" t="s">
        <v>153</v>
      </c>
    </row>
    <row r="2585" s="13" customFormat="1">
      <c r="A2585" s="13"/>
      <c r="B2585" s="232"/>
      <c r="C2585" s="233"/>
      <c r="D2585" s="234" t="s">
        <v>163</v>
      </c>
      <c r="E2585" s="235" t="s">
        <v>1</v>
      </c>
      <c r="F2585" s="236" t="s">
        <v>1334</v>
      </c>
      <c r="G2585" s="233"/>
      <c r="H2585" s="237">
        <v>21.84</v>
      </c>
      <c r="I2585" s="238"/>
      <c r="J2585" s="233"/>
      <c r="K2585" s="233"/>
      <c r="L2585" s="239"/>
      <c r="M2585" s="240"/>
      <c r="N2585" s="241"/>
      <c r="O2585" s="241"/>
      <c r="P2585" s="241"/>
      <c r="Q2585" s="241"/>
      <c r="R2585" s="241"/>
      <c r="S2585" s="241"/>
      <c r="T2585" s="242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43" t="s">
        <v>163</v>
      </c>
      <c r="AU2585" s="243" t="s">
        <v>88</v>
      </c>
      <c r="AV2585" s="13" t="s">
        <v>88</v>
      </c>
      <c r="AW2585" s="13" t="s">
        <v>35</v>
      </c>
      <c r="AX2585" s="13" t="s">
        <v>78</v>
      </c>
      <c r="AY2585" s="243" t="s">
        <v>153</v>
      </c>
    </row>
    <row r="2586" s="13" customFormat="1">
      <c r="A2586" s="13"/>
      <c r="B2586" s="232"/>
      <c r="C2586" s="233"/>
      <c r="D2586" s="234" t="s">
        <v>163</v>
      </c>
      <c r="E2586" s="235" t="s">
        <v>1</v>
      </c>
      <c r="F2586" s="236" t="s">
        <v>1441</v>
      </c>
      <c r="G2586" s="233"/>
      <c r="H2586" s="237">
        <v>14.369999999999999</v>
      </c>
      <c r="I2586" s="238"/>
      <c r="J2586" s="233"/>
      <c r="K2586" s="233"/>
      <c r="L2586" s="239"/>
      <c r="M2586" s="240"/>
      <c r="N2586" s="241"/>
      <c r="O2586" s="241"/>
      <c r="P2586" s="241"/>
      <c r="Q2586" s="241"/>
      <c r="R2586" s="241"/>
      <c r="S2586" s="241"/>
      <c r="T2586" s="242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3" t="s">
        <v>163</v>
      </c>
      <c r="AU2586" s="243" t="s">
        <v>88</v>
      </c>
      <c r="AV2586" s="13" t="s">
        <v>88</v>
      </c>
      <c r="AW2586" s="13" t="s">
        <v>35</v>
      </c>
      <c r="AX2586" s="13" t="s">
        <v>78</v>
      </c>
      <c r="AY2586" s="243" t="s">
        <v>153</v>
      </c>
    </row>
    <row r="2587" s="13" customFormat="1">
      <c r="A2587" s="13"/>
      <c r="B2587" s="232"/>
      <c r="C2587" s="233"/>
      <c r="D2587" s="234" t="s">
        <v>163</v>
      </c>
      <c r="E2587" s="235" t="s">
        <v>1</v>
      </c>
      <c r="F2587" s="236" t="s">
        <v>1325</v>
      </c>
      <c r="G2587" s="233"/>
      <c r="H2587" s="237">
        <v>6.4400000000000004</v>
      </c>
      <c r="I2587" s="238"/>
      <c r="J2587" s="233"/>
      <c r="K2587" s="233"/>
      <c r="L2587" s="239"/>
      <c r="M2587" s="240"/>
      <c r="N2587" s="241"/>
      <c r="O2587" s="241"/>
      <c r="P2587" s="241"/>
      <c r="Q2587" s="241"/>
      <c r="R2587" s="241"/>
      <c r="S2587" s="241"/>
      <c r="T2587" s="242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43" t="s">
        <v>163</v>
      </c>
      <c r="AU2587" s="243" t="s">
        <v>88</v>
      </c>
      <c r="AV2587" s="13" t="s">
        <v>88</v>
      </c>
      <c r="AW2587" s="13" t="s">
        <v>35</v>
      </c>
      <c r="AX2587" s="13" t="s">
        <v>78</v>
      </c>
      <c r="AY2587" s="243" t="s">
        <v>153</v>
      </c>
    </row>
    <row r="2588" s="13" customFormat="1">
      <c r="A2588" s="13"/>
      <c r="B2588" s="232"/>
      <c r="C2588" s="233"/>
      <c r="D2588" s="234" t="s">
        <v>163</v>
      </c>
      <c r="E2588" s="235" t="s">
        <v>1</v>
      </c>
      <c r="F2588" s="236" t="s">
        <v>1326</v>
      </c>
      <c r="G2588" s="233"/>
      <c r="H2588" s="237">
        <v>2.8500000000000001</v>
      </c>
      <c r="I2588" s="238"/>
      <c r="J2588" s="233"/>
      <c r="K2588" s="233"/>
      <c r="L2588" s="239"/>
      <c r="M2588" s="240"/>
      <c r="N2588" s="241"/>
      <c r="O2588" s="241"/>
      <c r="P2588" s="241"/>
      <c r="Q2588" s="241"/>
      <c r="R2588" s="241"/>
      <c r="S2588" s="241"/>
      <c r="T2588" s="242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3" t="s">
        <v>163</v>
      </c>
      <c r="AU2588" s="243" t="s">
        <v>88</v>
      </c>
      <c r="AV2588" s="13" t="s">
        <v>88</v>
      </c>
      <c r="AW2588" s="13" t="s">
        <v>35</v>
      </c>
      <c r="AX2588" s="13" t="s">
        <v>78</v>
      </c>
      <c r="AY2588" s="243" t="s">
        <v>153</v>
      </c>
    </row>
    <row r="2589" s="13" customFormat="1">
      <c r="A2589" s="13"/>
      <c r="B2589" s="232"/>
      <c r="C2589" s="233"/>
      <c r="D2589" s="234" t="s">
        <v>163</v>
      </c>
      <c r="E2589" s="235" t="s">
        <v>1</v>
      </c>
      <c r="F2589" s="236" t="s">
        <v>1335</v>
      </c>
      <c r="G2589" s="233"/>
      <c r="H2589" s="237">
        <v>17.219999999999999</v>
      </c>
      <c r="I2589" s="238"/>
      <c r="J2589" s="233"/>
      <c r="K2589" s="233"/>
      <c r="L2589" s="239"/>
      <c r="M2589" s="240"/>
      <c r="N2589" s="241"/>
      <c r="O2589" s="241"/>
      <c r="P2589" s="241"/>
      <c r="Q2589" s="241"/>
      <c r="R2589" s="241"/>
      <c r="S2589" s="241"/>
      <c r="T2589" s="242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43" t="s">
        <v>163</v>
      </c>
      <c r="AU2589" s="243" t="s">
        <v>88</v>
      </c>
      <c r="AV2589" s="13" t="s">
        <v>88</v>
      </c>
      <c r="AW2589" s="13" t="s">
        <v>35</v>
      </c>
      <c r="AX2589" s="13" t="s">
        <v>78</v>
      </c>
      <c r="AY2589" s="243" t="s">
        <v>153</v>
      </c>
    </row>
    <row r="2590" s="13" customFormat="1">
      <c r="A2590" s="13"/>
      <c r="B2590" s="232"/>
      <c r="C2590" s="233"/>
      <c r="D2590" s="234" t="s">
        <v>163</v>
      </c>
      <c r="E2590" s="235" t="s">
        <v>1</v>
      </c>
      <c r="F2590" s="236" t="s">
        <v>1959</v>
      </c>
      <c r="G2590" s="233"/>
      <c r="H2590" s="237">
        <v>49.969999999999999</v>
      </c>
      <c r="I2590" s="238"/>
      <c r="J2590" s="233"/>
      <c r="K2590" s="233"/>
      <c r="L2590" s="239"/>
      <c r="M2590" s="240"/>
      <c r="N2590" s="241"/>
      <c r="O2590" s="241"/>
      <c r="P2590" s="241"/>
      <c r="Q2590" s="241"/>
      <c r="R2590" s="241"/>
      <c r="S2590" s="241"/>
      <c r="T2590" s="242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3" t="s">
        <v>163</v>
      </c>
      <c r="AU2590" s="243" t="s">
        <v>88</v>
      </c>
      <c r="AV2590" s="13" t="s">
        <v>88</v>
      </c>
      <c r="AW2590" s="13" t="s">
        <v>35</v>
      </c>
      <c r="AX2590" s="13" t="s">
        <v>78</v>
      </c>
      <c r="AY2590" s="243" t="s">
        <v>153</v>
      </c>
    </row>
    <row r="2591" s="13" customFormat="1">
      <c r="A2591" s="13"/>
      <c r="B2591" s="232"/>
      <c r="C2591" s="233"/>
      <c r="D2591" s="234" t="s">
        <v>163</v>
      </c>
      <c r="E2591" s="235" t="s">
        <v>1</v>
      </c>
      <c r="F2591" s="236" t="s">
        <v>1328</v>
      </c>
      <c r="G2591" s="233"/>
      <c r="H2591" s="237">
        <v>7.4800000000000004</v>
      </c>
      <c r="I2591" s="238"/>
      <c r="J2591" s="233"/>
      <c r="K2591" s="233"/>
      <c r="L2591" s="239"/>
      <c r="M2591" s="240"/>
      <c r="N2591" s="241"/>
      <c r="O2591" s="241"/>
      <c r="P2591" s="241"/>
      <c r="Q2591" s="241"/>
      <c r="R2591" s="241"/>
      <c r="S2591" s="241"/>
      <c r="T2591" s="242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43" t="s">
        <v>163</v>
      </c>
      <c r="AU2591" s="243" t="s">
        <v>88</v>
      </c>
      <c r="AV2591" s="13" t="s">
        <v>88</v>
      </c>
      <c r="AW2591" s="13" t="s">
        <v>35</v>
      </c>
      <c r="AX2591" s="13" t="s">
        <v>78</v>
      </c>
      <c r="AY2591" s="243" t="s">
        <v>153</v>
      </c>
    </row>
    <row r="2592" s="13" customFormat="1">
      <c r="A2592" s="13"/>
      <c r="B2592" s="232"/>
      <c r="C2592" s="233"/>
      <c r="D2592" s="234" t="s">
        <v>163</v>
      </c>
      <c r="E2592" s="235" t="s">
        <v>1</v>
      </c>
      <c r="F2592" s="236" t="s">
        <v>1336</v>
      </c>
      <c r="G2592" s="233"/>
      <c r="H2592" s="237">
        <v>21.609999999999999</v>
      </c>
      <c r="I2592" s="238"/>
      <c r="J2592" s="233"/>
      <c r="K2592" s="233"/>
      <c r="L2592" s="239"/>
      <c r="M2592" s="240"/>
      <c r="N2592" s="241"/>
      <c r="O2592" s="241"/>
      <c r="P2592" s="241"/>
      <c r="Q2592" s="241"/>
      <c r="R2592" s="241"/>
      <c r="S2592" s="241"/>
      <c r="T2592" s="242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3" t="s">
        <v>163</v>
      </c>
      <c r="AU2592" s="243" t="s">
        <v>88</v>
      </c>
      <c r="AV2592" s="13" t="s">
        <v>88</v>
      </c>
      <c r="AW2592" s="13" t="s">
        <v>35</v>
      </c>
      <c r="AX2592" s="13" t="s">
        <v>78</v>
      </c>
      <c r="AY2592" s="243" t="s">
        <v>153</v>
      </c>
    </row>
    <row r="2593" s="13" customFormat="1">
      <c r="A2593" s="13"/>
      <c r="B2593" s="232"/>
      <c r="C2593" s="233"/>
      <c r="D2593" s="234" t="s">
        <v>163</v>
      </c>
      <c r="E2593" s="235" t="s">
        <v>1</v>
      </c>
      <c r="F2593" s="236" t="s">
        <v>1337</v>
      </c>
      <c r="G2593" s="233"/>
      <c r="H2593" s="237">
        <v>6.1799999999999997</v>
      </c>
      <c r="I2593" s="238"/>
      <c r="J2593" s="233"/>
      <c r="K2593" s="233"/>
      <c r="L2593" s="239"/>
      <c r="M2593" s="240"/>
      <c r="N2593" s="241"/>
      <c r="O2593" s="241"/>
      <c r="P2593" s="241"/>
      <c r="Q2593" s="241"/>
      <c r="R2593" s="241"/>
      <c r="S2593" s="241"/>
      <c r="T2593" s="242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43" t="s">
        <v>163</v>
      </c>
      <c r="AU2593" s="243" t="s">
        <v>88</v>
      </c>
      <c r="AV2593" s="13" t="s">
        <v>88</v>
      </c>
      <c r="AW2593" s="13" t="s">
        <v>35</v>
      </c>
      <c r="AX2593" s="13" t="s">
        <v>78</v>
      </c>
      <c r="AY2593" s="243" t="s">
        <v>153</v>
      </c>
    </row>
    <row r="2594" s="16" customFormat="1">
      <c r="A2594" s="16"/>
      <c r="B2594" s="278"/>
      <c r="C2594" s="279"/>
      <c r="D2594" s="234" t="s">
        <v>163</v>
      </c>
      <c r="E2594" s="280" t="s">
        <v>1</v>
      </c>
      <c r="F2594" s="281" t="s">
        <v>606</v>
      </c>
      <c r="G2594" s="279"/>
      <c r="H2594" s="282">
        <v>430.77999999999997</v>
      </c>
      <c r="I2594" s="283"/>
      <c r="J2594" s="279"/>
      <c r="K2594" s="279"/>
      <c r="L2594" s="284"/>
      <c r="M2594" s="285"/>
      <c r="N2594" s="286"/>
      <c r="O2594" s="286"/>
      <c r="P2594" s="286"/>
      <c r="Q2594" s="286"/>
      <c r="R2594" s="286"/>
      <c r="S2594" s="286"/>
      <c r="T2594" s="287"/>
      <c r="U2594" s="16"/>
      <c r="V2594" s="16"/>
      <c r="W2594" s="16"/>
      <c r="X2594" s="16"/>
      <c r="Y2594" s="16"/>
      <c r="Z2594" s="16"/>
      <c r="AA2594" s="16"/>
      <c r="AB2594" s="16"/>
      <c r="AC2594" s="16"/>
      <c r="AD2594" s="16"/>
      <c r="AE2594" s="16"/>
      <c r="AT2594" s="288" t="s">
        <v>163</v>
      </c>
      <c r="AU2594" s="288" t="s">
        <v>88</v>
      </c>
      <c r="AV2594" s="16" t="s">
        <v>173</v>
      </c>
      <c r="AW2594" s="16" t="s">
        <v>35</v>
      </c>
      <c r="AX2594" s="16" t="s">
        <v>78</v>
      </c>
      <c r="AY2594" s="288" t="s">
        <v>153</v>
      </c>
    </row>
    <row r="2595" s="14" customFormat="1">
      <c r="A2595" s="14"/>
      <c r="B2595" s="244"/>
      <c r="C2595" s="245"/>
      <c r="D2595" s="234" t="s">
        <v>163</v>
      </c>
      <c r="E2595" s="246" t="s">
        <v>1</v>
      </c>
      <c r="F2595" s="247" t="s">
        <v>167</v>
      </c>
      <c r="G2595" s="245"/>
      <c r="H2595" s="248">
        <v>1968.7257500000001</v>
      </c>
      <c r="I2595" s="249"/>
      <c r="J2595" s="245"/>
      <c r="K2595" s="245"/>
      <c r="L2595" s="250"/>
      <c r="M2595" s="251"/>
      <c r="N2595" s="252"/>
      <c r="O2595" s="252"/>
      <c r="P2595" s="252"/>
      <c r="Q2595" s="252"/>
      <c r="R2595" s="252"/>
      <c r="S2595" s="252"/>
      <c r="T2595" s="253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4" t="s">
        <v>163</v>
      </c>
      <c r="AU2595" s="254" t="s">
        <v>88</v>
      </c>
      <c r="AV2595" s="14" t="s">
        <v>161</v>
      </c>
      <c r="AW2595" s="14" t="s">
        <v>35</v>
      </c>
      <c r="AX2595" s="14" t="s">
        <v>86</v>
      </c>
      <c r="AY2595" s="254" t="s">
        <v>153</v>
      </c>
    </row>
    <row r="2596" s="2" customFormat="1" ht="16.5" customHeight="1">
      <c r="A2596" s="39"/>
      <c r="B2596" s="40"/>
      <c r="C2596" s="219" t="s">
        <v>3208</v>
      </c>
      <c r="D2596" s="219" t="s">
        <v>156</v>
      </c>
      <c r="E2596" s="220" t="s">
        <v>3209</v>
      </c>
      <c r="F2596" s="221" t="s">
        <v>3210</v>
      </c>
      <c r="G2596" s="222" t="s">
        <v>170</v>
      </c>
      <c r="H2596" s="223">
        <v>27.888000000000002</v>
      </c>
      <c r="I2596" s="224"/>
      <c r="J2596" s="225">
        <f>ROUND(I2596*H2596,2)</f>
        <v>0</v>
      </c>
      <c r="K2596" s="221" t="s">
        <v>1</v>
      </c>
      <c r="L2596" s="45"/>
      <c r="M2596" s="226" t="s">
        <v>1</v>
      </c>
      <c r="N2596" s="227" t="s">
        <v>43</v>
      </c>
      <c r="O2596" s="92"/>
      <c r="P2596" s="228">
        <f>O2596*H2596</f>
        <v>0</v>
      </c>
      <c r="Q2596" s="228">
        <v>0.0089300000000000004</v>
      </c>
      <c r="R2596" s="228">
        <f>Q2596*H2596</f>
        <v>0.24903984000000004</v>
      </c>
      <c r="S2596" s="228">
        <v>0</v>
      </c>
      <c r="T2596" s="229">
        <f>S2596*H2596</f>
        <v>0</v>
      </c>
      <c r="U2596" s="39"/>
      <c r="V2596" s="39"/>
      <c r="W2596" s="39"/>
      <c r="X2596" s="39"/>
      <c r="Y2596" s="39"/>
      <c r="Z2596" s="39"/>
      <c r="AA2596" s="39"/>
      <c r="AB2596" s="39"/>
      <c r="AC2596" s="39"/>
      <c r="AD2596" s="39"/>
      <c r="AE2596" s="39"/>
      <c r="AR2596" s="230" t="s">
        <v>240</v>
      </c>
      <c r="AT2596" s="230" t="s">
        <v>156</v>
      </c>
      <c r="AU2596" s="230" t="s">
        <v>88</v>
      </c>
      <c r="AY2596" s="18" t="s">
        <v>153</v>
      </c>
      <c r="BE2596" s="231">
        <f>IF(N2596="základní",J2596,0)</f>
        <v>0</v>
      </c>
      <c r="BF2596" s="231">
        <f>IF(N2596="snížená",J2596,0)</f>
        <v>0</v>
      </c>
      <c r="BG2596" s="231">
        <f>IF(N2596="zákl. přenesená",J2596,0)</f>
        <v>0</v>
      </c>
      <c r="BH2596" s="231">
        <f>IF(N2596="sníž. přenesená",J2596,0)</f>
        <v>0</v>
      </c>
      <c r="BI2596" s="231">
        <f>IF(N2596="nulová",J2596,0)</f>
        <v>0</v>
      </c>
      <c r="BJ2596" s="18" t="s">
        <v>86</v>
      </c>
      <c r="BK2596" s="231">
        <f>ROUND(I2596*H2596,2)</f>
        <v>0</v>
      </c>
      <c r="BL2596" s="18" t="s">
        <v>240</v>
      </c>
      <c r="BM2596" s="230" t="s">
        <v>3211</v>
      </c>
    </row>
    <row r="2597" s="15" customFormat="1">
      <c r="A2597" s="15"/>
      <c r="B2597" s="258"/>
      <c r="C2597" s="259"/>
      <c r="D2597" s="234" t="s">
        <v>163</v>
      </c>
      <c r="E2597" s="260" t="s">
        <v>1</v>
      </c>
      <c r="F2597" s="261" t="s">
        <v>3212</v>
      </c>
      <c r="G2597" s="259"/>
      <c r="H2597" s="260" t="s">
        <v>1</v>
      </c>
      <c r="I2597" s="262"/>
      <c r="J2597" s="259"/>
      <c r="K2597" s="259"/>
      <c r="L2597" s="263"/>
      <c r="M2597" s="264"/>
      <c r="N2597" s="265"/>
      <c r="O2597" s="265"/>
      <c r="P2597" s="265"/>
      <c r="Q2597" s="265"/>
      <c r="R2597" s="265"/>
      <c r="S2597" s="265"/>
      <c r="T2597" s="266"/>
      <c r="U2597" s="15"/>
      <c r="V2597" s="15"/>
      <c r="W2597" s="15"/>
      <c r="X2597" s="15"/>
      <c r="Y2597" s="15"/>
      <c r="Z2597" s="15"/>
      <c r="AA2597" s="15"/>
      <c r="AB2597" s="15"/>
      <c r="AC2597" s="15"/>
      <c r="AD2597" s="15"/>
      <c r="AE2597" s="15"/>
      <c r="AT2597" s="267" t="s">
        <v>163</v>
      </c>
      <c r="AU2597" s="267" t="s">
        <v>88</v>
      </c>
      <c r="AV2597" s="15" t="s">
        <v>86</v>
      </c>
      <c r="AW2597" s="15" t="s">
        <v>35</v>
      </c>
      <c r="AX2597" s="15" t="s">
        <v>78</v>
      </c>
      <c r="AY2597" s="267" t="s">
        <v>153</v>
      </c>
    </row>
    <row r="2598" s="13" customFormat="1">
      <c r="A2598" s="13"/>
      <c r="B2598" s="232"/>
      <c r="C2598" s="233"/>
      <c r="D2598" s="234" t="s">
        <v>163</v>
      </c>
      <c r="E2598" s="235" t="s">
        <v>1</v>
      </c>
      <c r="F2598" s="236" t="s">
        <v>3213</v>
      </c>
      <c r="G2598" s="233"/>
      <c r="H2598" s="237">
        <v>10.416</v>
      </c>
      <c r="I2598" s="238"/>
      <c r="J2598" s="233"/>
      <c r="K2598" s="233"/>
      <c r="L2598" s="239"/>
      <c r="M2598" s="240"/>
      <c r="N2598" s="241"/>
      <c r="O2598" s="241"/>
      <c r="P2598" s="241"/>
      <c r="Q2598" s="241"/>
      <c r="R2598" s="241"/>
      <c r="S2598" s="241"/>
      <c r="T2598" s="242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3" t="s">
        <v>163</v>
      </c>
      <c r="AU2598" s="243" t="s">
        <v>88</v>
      </c>
      <c r="AV2598" s="13" t="s">
        <v>88</v>
      </c>
      <c r="AW2598" s="13" t="s">
        <v>35</v>
      </c>
      <c r="AX2598" s="13" t="s">
        <v>78</v>
      </c>
      <c r="AY2598" s="243" t="s">
        <v>153</v>
      </c>
    </row>
    <row r="2599" s="13" customFormat="1">
      <c r="A2599" s="13"/>
      <c r="B2599" s="232"/>
      <c r="C2599" s="233"/>
      <c r="D2599" s="234" t="s">
        <v>163</v>
      </c>
      <c r="E2599" s="235" t="s">
        <v>1</v>
      </c>
      <c r="F2599" s="236" t="s">
        <v>3214</v>
      </c>
      <c r="G2599" s="233"/>
      <c r="H2599" s="237">
        <v>10.416</v>
      </c>
      <c r="I2599" s="238"/>
      <c r="J2599" s="233"/>
      <c r="K2599" s="233"/>
      <c r="L2599" s="239"/>
      <c r="M2599" s="240"/>
      <c r="N2599" s="241"/>
      <c r="O2599" s="241"/>
      <c r="P2599" s="241"/>
      <c r="Q2599" s="241"/>
      <c r="R2599" s="241"/>
      <c r="S2599" s="241"/>
      <c r="T2599" s="242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43" t="s">
        <v>163</v>
      </c>
      <c r="AU2599" s="243" t="s">
        <v>88</v>
      </c>
      <c r="AV2599" s="13" t="s">
        <v>88</v>
      </c>
      <c r="AW2599" s="13" t="s">
        <v>35</v>
      </c>
      <c r="AX2599" s="13" t="s">
        <v>78</v>
      </c>
      <c r="AY2599" s="243" t="s">
        <v>153</v>
      </c>
    </row>
    <row r="2600" s="13" customFormat="1">
      <c r="A2600" s="13"/>
      <c r="B2600" s="232"/>
      <c r="C2600" s="233"/>
      <c r="D2600" s="234" t="s">
        <v>163</v>
      </c>
      <c r="E2600" s="235" t="s">
        <v>1</v>
      </c>
      <c r="F2600" s="236" t="s">
        <v>3215</v>
      </c>
      <c r="G2600" s="233"/>
      <c r="H2600" s="237">
        <v>3.528</v>
      </c>
      <c r="I2600" s="238"/>
      <c r="J2600" s="233"/>
      <c r="K2600" s="233"/>
      <c r="L2600" s="239"/>
      <c r="M2600" s="240"/>
      <c r="N2600" s="241"/>
      <c r="O2600" s="241"/>
      <c r="P2600" s="241"/>
      <c r="Q2600" s="241"/>
      <c r="R2600" s="241"/>
      <c r="S2600" s="241"/>
      <c r="T2600" s="242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3" t="s">
        <v>163</v>
      </c>
      <c r="AU2600" s="243" t="s">
        <v>88</v>
      </c>
      <c r="AV2600" s="13" t="s">
        <v>88</v>
      </c>
      <c r="AW2600" s="13" t="s">
        <v>35</v>
      </c>
      <c r="AX2600" s="13" t="s">
        <v>78</v>
      </c>
      <c r="AY2600" s="243" t="s">
        <v>153</v>
      </c>
    </row>
    <row r="2601" s="13" customFormat="1">
      <c r="A2601" s="13"/>
      <c r="B2601" s="232"/>
      <c r="C2601" s="233"/>
      <c r="D2601" s="234" t="s">
        <v>163</v>
      </c>
      <c r="E2601" s="235" t="s">
        <v>1</v>
      </c>
      <c r="F2601" s="236" t="s">
        <v>3216</v>
      </c>
      <c r="G2601" s="233"/>
      <c r="H2601" s="237">
        <v>3.528</v>
      </c>
      <c r="I2601" s="238"/>
      <c r="J2601" s="233"/>
      <c r="K2601" s="233"/>
      <c r="L2601" s="239"/>
      <c r="M2601" s="240"/>
      <c r="N2601" s="241"/>
      <c r="O2601" s="241"/>
      <c r="P2601" s="241"/>
      <c r="Q2601" s="241"/>
      <c r="R2601" s="241"/>
      <c r="S2601" s="241"/>
      <c r="T2601" s="242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T2601" s="243" t="s">
        <v>163</v>
      </c>
      <c r="AU2601" s="243" t="s">
        <v>88</v>
      </c>
      <c r="AV2601" s="13" t="s">
        <v>88</v>
      </c>
      <c r="AW2601" s="13" t="s">
        <v>35</v>
      </c>
      <c r="AX2601" s="13" t="s">
        <v>78</v>
      </c>
      <c r="AY2601" s="243" t="s">
        <v>153</v>
      </c>
    </row>
    <row r="2602" s="14" customFormat="1">
      <c r="A2602" s="14"/>
      <c r="B2602" s="244"/>
      <c r="C2602" s="245"/>
      <c r="D2602" s="234" t="s">
        <v>163</v>
      </c>
      <c r="E2602" s="246" t="s">
        <v>1</v>
      </c>
      <c r="F2602" s="247" t="s">
        <v>167</v>
      </c>
      <c r="G2602" s="245"/>
      <c r="H2602" s="248">
        <v>27.888000000000002</v>
      </c>
      <c r="I2602" s="249"/>
      <c r="J2602" s="245"/>
      <c r="K2602" s="245"/>
      <c r="L2602" s="250"/>
      <c r="M2602" s="255"/>
      <c r="N2602" s="256"/>
      <c r="O2602" s="256"/>
      <c r="P2602" s="256"/>
      <c r="Q2602" s="256"/>
      <c r="R2602" s="256"/>
      <c r="S2602" s="256"/>
      <c r="T2602" s="257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T2602" s="254" t="s">
        <v>163</v>
      </c>
      <c r="AU2602" s="254" t="s">
        <v>88</v>
      </c>
      <c r="AV2602" s="14" t="s">
        <v>161</v>
      </c>
      <c r="AW2602" s="14" t="s">
        <v>35</v>
      </c>
      <c r="AX2602" s="14" t="s">
        <v>86</v>
      </c>
      <c r="AY2602" s="254" t="s">
        <v>153</v>
      </c>
    </row>
    <row r="2603" s="2" customFormat="1" ht="6.96" customHeight="1">
      <c r="A2603" s="39"/>
      <c r="B2603" s="67"/>
      <c r="C2603" s="68"/>
      <c r="D2603" s="68"/>
      <c r="E2603" s="68"/>
      <c r="F2603" s="68"/>
      <c r="G2603" s="68"/>
      <c r="H2603" s="68"/>
      <c r="I2603" s="68"/>
      <c r="J2603" s="68"/>
      <c r="K2603" s="68"/>
      <c r="L2603" s="45"/>
      <c r="M2603" s="39"/>
      <c r="O2603" s="39"/>
      <c r="P2603" s="39"/>
      <c r="Q2603" s="39"/>
      <c r="R2603" s="39"/>
      <c r="S2603" s="39"/>
      <c r="T2603" s="39"/>
      <c r="U2603" s="39"/>
      <c r="V2603" s="39"/>
      <c r="W2603" s="39"/>
      <c r="X2603" s="39"/>
      <c r="Y2603" s="39"/>
      <c r="Z2603" s="39"/>
      <c r="AA2603" s="39"/>
      <c r="AB2603" s="39"/>
      <c r="AC2603" s="39"/>
      <c r="AD2603" s="39"/>
      <c r="AE2603" s="39"/>
    </row>
  </sheetData>
  <sheetProtection sheet="1" autoFilter="0" formatColumns="0" formatRows="0" objects="1" scenarios="1" spinCount="100000" saltValue="CUeQkwXAq/7REf2yqjyRrDu8un3YXcMWAkJngdy8fSBEihcd3OigLuHoNNp9tRRiUGhxmLQXi0j1wM6UCv84/A==" hashValue="PPMBGP5rjSflBvYX11II/26JHUlRFr85NRwZo5FowNZdT3mPk5+pQIIvG8Hz9YhoycEUM91dMg4NkZkNnfcexA==" algorithmName="SHA-512" password="CC35"/>
  <autoFilter ref="C142:K2602"/>
  <mergeCells count="9">
    <mergeCell ref="E7:H7"/>
    <mergeCell ref="E9:H9"/>
    <mergeCell ref="E18:H18"/>
    <mergeCell ref="E27:H27"/>
    <mergeCell ref="E85:H85"/>
    <mergeCell ref="E87:H87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118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Přístavba MŠ Nad Palatou, objekt Pod Lipkami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3217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34</v>
      </c>
      <c r="G12" s="39"/>
      <c r="H12" s="39"/>
      <c r="I12" s="141" t="s">
        <v>22</v>
      </c>
      <c r="J12" s="145" t="str">
        <f>'Rekapitulace stavby'!AN8</f>
        <v>15.10.2023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>00063631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Městská část Praha 5</v>
      </c>
      <c r="F15" s="39"/>
      <c r="G15" s="39"/>
      <c r="H15" s="39"/>
      <c r="I15" s="141" t="s">
        <v>28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MEPRO s.r.o.</v>
      </c>
      <c r="F21" s="39"/>
      <c r="G21" s="39"/>
      <c r="H21" s="39"/>
      <c r="I21" s="141" t="s">
        <v>28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ROUND((SUM(BE126:BE533)),  2)</f>
        <v>0</v>
      </c>
      <c r="G33" s="39"/>
      <c r="H33" s="39"/>
      <c r="I33" s="156">
        <v>0.20999999999999999</v>
      </c>
      <c r="J33" s="155">
        <f>ROUND(((SUM(BE126:BE533))*I33),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ROUND((SUM(BF126:BF533)),  2)</f>
        <v>0</v>
      </c>
      <c r="G34" s="39"/>
      <c r="H34" s="39"/>
      <c r="I34" s="156">
        <v>0.14999999999999999</v>
      </c>
      <c r="J34" s="155">
        <f>ROUND(((SUM(BF126:BF533))*I34),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ROUND((SUM(BG126:BG533)),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ROUND((SUM(BH126:BH533)),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ROUND((SUM(BI126:BI533)),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Přístavba MŠ Nad Palatou, objekt Pod Lipkami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03 - ZTI - Zdravotně technické 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15.10.2023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Městská část Praha 5</v>
      </c>
      <c r="G91" s="41"/>
      <c r="H91" s="41"/>
      <c r="I91" s="33" t="s">
        <v>31</v>
      </c>
      <c r="J91" s="37" t="str">
        <f>E21</f>
        <v>MEPRO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122</v>
      </c>
      <c r="D94" s="177"/>
      <c r="E94" s="177"/>
      <c r="F94" s="177"/>
      <c r="G94" s="177"/>
      <c r="H94" s="177"/>
      <c r="I94" s="177"/>
      <c r="J94" s="178" t="s">
        <v>123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124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125</v>
      </c>
    </row>
    <row r="97" s="9" customFormat="1" ht="24.96" customHeight="1">
      <c r="A97" s="9"/>
      <c r="B97" s="180"/>
      <c r="C97" s="181"/>
      <c r="D97" s="182" t="s">
        <v>126</v>
      </c>
      <c r="E97" s="183"/>
      <c r="F97" s="183"/>
      <c r="G97" s="183"/>
      <c r="H97" s="183"/>
      <c r="I97" s="183"/>
      <c r="J97" s="184">
        <f>J127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419</v>
      </c>
      <c r="E98" s="189"/>
      <c r="F98" s="189"/>
      <c r="G98" s="189"/>
      <c r="H98" s="189"/>
      <c r="I98" s="189"/>
      <c r="J98" s="190">
        <f>J128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3218</v>
      </c>
      <c r="E99" s="189"/>
      <c r="F99" s="189"/>
      <c r="G99" s="189"/>
      <c r="H99" s="189"/>
      <c r="I99" s="189"/>
      <c r="J99" s="190">
        <f>J181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3219</v>
      </c>
      <c r="E100" s="189"/>
      <c r="F100" s="189"/>
      <c r="G100" s="189"/>
      <c r="H100" s="189"/>
      <c r="I100" s="189"/>
      <c r="J100" s="190">
        <f>J213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0"/>
      <c r="C101" s="181"/>
      <c r="D101" s="182" t="s">
        <v>129</v>
      </c>
      <c r="E101" s="183"/>
      <c r="F101" s="183"/>
      <c r="G101" s="183"/>
      <c r="H101" s="183"/>
      <c r="I101" s="183"/>
      <c r="J101" s="184">
        <f>J224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6"/>
      <c r="C102" s="187"/>
      <c r="D102" s="188" t="s">
        <v>426</v>
      </c>
      <c r="E102" s="189"/>
      <c r="F102" s="189"/>
      <c r="G102" s="189"/>
      <c r="H102" s="189"/>
      <c r="I102" s="189"/>
      <c r="J102" s="190">
        <f>J225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3220</v>
      </c>
      <c r="E103" s="189"/>
      <c r="F103" s="189"/>
      <c r="G103" s="189"/>
      <c r="H103" s="189"/>
      <c r="I103" s="189"/>
      <c r="J103" s="190">
        <f>J235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3221</v>
      </c>
      <c r="E104" s="189"/>
      <c r="F104" s="189"/>
      <c r="G104" s="189"/>
      <c r="H104" s="189"/>
      <c r="I104" s="189"/>
      <c r="J104" s="190">
        <f>J243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3222</v>
      </c>
      <c r="E105" s="189"/>
      <c r="F105" s="189"/>
      <c r="G105" s="189"/>
      <c r="H105" s="189"/>
      <c r="I105" s="189"/>
      <c r="J105" s="190">
        <f>J505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3223</v>
      </c>
      <c r="E106" s="189"/>
      <c r="F106" s="189"/>
      <c r="G106" s="189"/>
      <c r="H106" s="189"/>
      <c r="I106" s="189"/>
      <c r="J106" s="190">
        <f>J527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138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75" t="str">
        <f>E7</f>
        <v>Přístavba MŠ Nad Palatou, objekt Pod Lipkami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03 - ZTI - Zdravotně technické instalace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 xml:space="preserve"> </v>
      </c>
      <c r="G120" s="41"/>
      <c r="H120" s="41"/>
      <c r="I120" s="33" t="s">
        <v>22</v>
      </c>
      <c r="J120" s="80" t="str">
        <f>IF(J12="","",J12)</f>
        <v>15.10.2023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E15</f>
        <v>Městská část Praha 5</v>
      </c>
      <c r="G122" s="41"/>
      <c r="H122" s="41"/>
      <c r="I122" s="33" t="s">
        <v>31</v>
      </c>
      <c r="J122" s="37" t="str">
        <f>E21</f>
        <v>MEPRO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29</v>
      </c>
      <c r="D123" s="41"/>
      <c r="E123" s="41"/>
      <c r="F123" s="28" t="str">
        <f>IF(E18="","",E18)</f>
        <v>Vyplň údaj</v>
      </c>
      <c r="G123" s="41"/>
      <c r="H123" s="41"/>
      <c r="I123" s="33" t="s">
        <v>33</v>
      </c>
      <c r="J123" s="37" t="str">
        <f>E24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192"/>
      <c r="B125" s="193"/>
      <c r="C125" s="194" t="s">
        <v>139</v>
      </c>
      <c r="D125" s="195" t="s">
        <v>63</v>
      </c>
      <c r="E125" s="195" t="s">
        <v>59</v>
      </c>
      <c r="F125" s="195" t="s">
        <v>60</v>
      </c>
      <c r="G125" s="195" t="s">
        <v>140</v>
      </c>
      <c r="H125" s="195" t="s">
        <v>141</v>
      </c>
      <c r="I125" s="195" t="s">
        <v>142</v>
      </c>
      <c r="J125" s="195" t="s">
        <v>123</v>
      </c>
      <c r="K125" s="196" t="s">
        <v>143</v>
      </c>
      <c r="L125" s="197"/>
      <c r="M125" s="101" t="s">
        <v>1</v>
      </c>
      <c r="N125" s="102" t="s">
        <v>42</v>
      </c>
      <c r="O125" s="102" t="s">
        <v>144</v>
      </c>
      <c r="P125" s="102" t="s">
        <v>145</v>
      </c>
      <c r="Q125" s="102" t="s">
        <v>146</v>
      </c>
      <c r="R125" s="102" t="s">
        <v>147</v>
      </c>
      <c r="S125" s="102" t="s">
        <v>148</v>
      </c>
      <c r="T125" s="103" t="s">
        <v>149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9"/>
      <c r="B126" s="40"/>
      <c r="C126" s="108" t="s">
        <v>150</v>
      </c>
      <c r="D126" s="41"/>
      <c r="E126" s="41"/>
      <c r="F126" s="41"/>
      <c r="G126" s="41"/>
      <c r="H126" s="41"/>
      <c r="I126" s="41"/>
      <c r="J126" s="198">
        <f>BK126</f>
        <v>0</v>
      </c>
      <c r="K126" s="41"/>
      <c r="L126" s="45"/>
      <c r="M126" s="104"/>
      <c r="N126" s="199"/>
      <c r="O126" s="105"/>
      <c r="P126" s="200">
        <f>P127+P224</f>
        <v>0</v>
      </c>
      <c r="Q126" s="105"/>
      <c r="R126" s="200">
        <f>R127+R224</f>
        <v>108.41624999999999</v>
      </c>
      <c r="S126" s="105"/>
      <c r="T126" s="201">
        <f>T127+T224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77</v>
      </c>
      <c r="AU126" s="18" t="s">
        <v>125</v>
      </c>
      <c r="BK126" s="202">
        <f>BK127+BK224</f>
        <v>0</v>
      </c>
    </row>
    <row r="127" s="12" customFormat="1" ht="25.92" customHeight="1">
      <c r="A127" s="12"/>
      <c r="B127" s="203"/>
      <c r="C127" s="204"/>
      <c r="D127" s="205" t="s">
        <v>77</v>
      </c>
      <c r="E127" s="206" t="s">
        <v>151</v>
      </c>
      <c r="F127" s="206" t="s">
        <v>152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f>P128+P181+P213</f>
        <v>0</v>
      </c>
      <c r="Q127" s="211"/>
      <c r="R127" s="212">
        <f>R128+R181+R213</f>
        <v>107.16838999999999</v>
      </c>
      <c r="S127" s="211"/>
      <c r="T127" s="213">
        <f>T128+T181+T213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86</v>
      </c>
      <c r="AT127" s="215" t="s">
        <v>77</v>
      </c>
      <c r="AU127" s="215" t="s">
        <v>78</v>
      </c>
      <c r="AY127" s="214" t="s">
        <v>153</v>
      </c>
      <c r="BK127" s="216">
        <f>BK128+BK181+BK213</f>
        <v>0</v>
      </c>
    </row>
    <row r="128" s="12" customFormat="1" ht="22.8" customHeight="1">
      <c r="A128" s="12"/>
      <c r="B128" s="203"/>
      <c r="C128" s="204"/>
      <c r="D128" s="205" t="s">
        <v>77</v>
      </c>
      <c r="E128" s="217" t="s">
        <v>86</v>
      </c>
      <c r="F128" s="217" t="s">
        <v>435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SUM(P129:P180)</f>
        <v>0</v>
      </c>
      <c r="Q128" s="211"/>
      <c r="R128" s="212">
        <f>SUM(R129:R180)</f>
        <v>100.11053999999999</v>
      </c>
      <c r="S128" s="211"/>
      <c r="T128" s="213">
        <f>SUM(T129:T180)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86</v>
      </c>
      <c r="AT128" s="215" t="s">
        <v>77</v>
      </c>
      <c r="AU128" s="215" t="s">
        <v>86</v>
      </c>
      <c r="AY128" s="214" t="s">
        <v>153</v>
      </c>
      <c r="BK128" s="216">
        <f>SUM(BK129:BK180)</f>
        <v>0</v>
      </c>
    </row>
    <row r="129" s="2" customFormat="1" ht="33" customHeight="1">
      <c r="A129" s="39"/>
      <c r="B129" s="40"/>
      <c r="C129" s="219" t="s">
        <v>86</v>
      </c>
      <c r="D129" s="219" t="s">
        <v>156</v>
      </c>
      <c r="E129" s="220" t="s">
        <v>3224</v>
      </c>
      <c r="F129" s="221" t="s">
        <v>3225</v>
      </c>
      <c r="G129" s="222" t="s">
        <v>159</v>
      </c>
      <c r="H129" s="223">
        <v>22.350000000000001</v>
      </c>
      <c r="I129" s="224"/>
      <c r="J129" s="225">
        <f>ROUND(I129*H129,2)</f>
        <v>0</v>
      </c>
      <c r="K129" s="221" t="s">
        <v>160</v>
      </c>
      <c r="L129" s="45"/>
      <c r="M129" s="226" t="s">
        <v>1</v>
      </c>
      <c r="N129" s="227" t="s">
        <v>43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161</v>
      </c>
      <c r="AT129" s="230" t="s">
        <v>156</v>
      </c>
      <c r="AU129" s="230" t="s">
        <v>88</v>
      </c>
      <c r="AY129" s="18" t="s">
        <v>153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86</v>
      </c>
      <c r="BK129" s="231">
        <f>ROUND(I129*H129,2)</f>
        <v>0</v>
      </c>
      <c r="BL129" s="18" t="s">
        <v>161</v>
      </c>
      <c r="BM129" s="230" t="s">
        <v>3226</v>
      </c>
    </row>
    <row r="130" s="13" customFormat="1">
      <c r="A130" s="13"/>
      <c r="B130" s="232"/>
      <c r="C130" s="233"/>
      <c r="D130" s="234" t="s">
        <v>163</v>
      </c>
      <c r="E130" s="235" t="s">
        <v>1</v>
      </c>
      <c r="F130" s="236" t="s">
        <v>3227</v>
      </c>
      <c r="G130" s="233"/>
      <c r="H130" s="237">
        <v>14.4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163</v>
      </c>
      <c r="AU130" s="243" t="s">
        <v>88</v>
      </c>
      <c r="AV130" s="13" t="s">
        <v>88</v>
      </c>
      <c r="AW130" s="13" t="s">
        <v>35</v>
      </c>
      <c r="AX130" s="13" t="s">
        <v>78</v>
      </c>
      <c r="AY130" s="243" t="s">
        <v>153</v>
      </c>
    </row>
    <row r="131" s="13" customFormat="1">
      <c r="A131" s="13"/>
      <c r="B131" s="232"/>
      <c r="C131" s="233"/>
      <c r="D131" s="234" t="s">
        <v>163</v>
      </c>
      <c r="E131" s="235" t="s">
        <v>1</v>
      </c>
      <c r="F131" s="236" t="s">
        <v>3228</v>
      </c>
      <c r="G131" s="233"/>
      <c r="H131" s="237">
        <v>6.9000000000000004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163</v>
      </c>
      <c r="AU131" s="243" t="s">
        <v>88</v>
      </c>
      <c r="AV131" s="13" t="s">
        <v>88</v>
      </c>
      <c r="AW131" s="13" t="s">
        <v>35</v>
      </c>
      <c r="AX131" s="13" t="s">
        <v>78</v>
      </c>
      <c r="AY131" s="243" t="s">
        <v>153</v>
      </c>
    </row>
    <row r="132" s="13" customFormat="1">
      <c r="A132" s="13"/>
      <c r="B132" s="232"/>
      <c r="C132" s="233"/>
      <c r="D132" s="234" t="s">
        <v>163</v>
      </c>
      <c r="E132" s="235" t="s">
        <v>1</v>
      </c>
      <c r="F132" s="236" t="s">
        <v>3229</v>
      </c>
      <c r="G132" s="233"/>
      <c r="H132" s="237">
        <v>1.05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163</v>
      </c>
      <c r="AU132" s="243" t="s">
        <v>88</v>
      </c>
      <c r="AV132" s="13" t="s">
        <v>88</v>
      </c>
      <c r="AW132" s="13" t="s">
        <v>35</v>
      </c>
      <c r="AX132" s="13" t="s">
        <v>78</v>
      </c>
      <c r="AY132" s="243" t="s">
        <v>153</v>
      </c>
    </row>
    <row r="133" s="14" customFormat="1">
      <c r="A133" s="14"/>
      <c r="B133" s="244"/>
      <c r="C133" s="245"/>
      <c r="D133" s="234" t="s">
        <v>163</v>
      </c>
      <c r="E133" s="246" t="s">
        <v>1</v>
      </c>
      <c r="F133" s="247" t="s">
        <v>167</v>
      </c>
      <c r="G133" s="245"/>
      <c r="H133" s="248">
        <v>22.350000000000001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163</v>
      </c>
      <c r="AU133" s="254" t="s">
        <v>88</v>
      </c>
      <c r="AV133" s="14" t="s">
        <v>161</v>
      </c>
      <c r="AW133" s="14" t="s">
        <v>35</v>
      </c>
      <c r="AX133" s="14" t="s">
        <v>86</v>
      </c>
      <c r="AY133" s="254" t="s">
        <v>153</v>
      </c>
    </row>
    <row r="134" s="2" customFormat="1" ht="33" customHeight="1">
      <c r="A134" s="39"/>
      <c r="B134" s="40"/>
      <c r="C134" s="219" t="s">
        <v>88</v>
      </c>
      <c r="D134" s="219" t="s">
        <v>156</v>
      </c>
      <c r="E134" s="220" t="s">
        <v>460</v>
      </c>
      <c r="F134" s="221" t="s">
        <v>461</v>
      </c>
      <c r="G134" s="222" t="s">
        <v>159</v>
      </c>
      <c r="H134" s="223">
        <v>162</v>
      </c>
      <c r="I134" s="224"/>
      <c r="J134" s="225">
        <f>ROUND(I134*H134,2)</f>
        <v>0</v>
      </c>
      <c r="K134" s="221" t="s">
        <v>160</v>
      </c>
      <c r="L134" s="45"/>
      <c r="M134" s="226" t="s">
        <v>1</v>
      </c>
      <c r="N134" s="227" t="s">
        <v>43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161</v>
      </c>
      <c r="AT134" s="230" t="s">
        <v>156</v>
      </c>
      <c r="AU134" s="230" t="s">
        <v>88</v>
      </c>
      <c r="AY134" s="18" t="s">
        <v>153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86</v>
      </c>
      <c r="BK134" s="231">
        <f>ROUND(I134*H134,2)</f>
        <v>0</v>
      </c>
      <c r="BL134" s="18" t="s">
        <v>161</v>
      </c>
      <c r="BM134" s="230" t="s">
        <v>3230</v>
      </c>
    </row>
    <row r="135" s="13" customFormat="1">
      <c r="A135" s="13"/>
      <c r="B135" s="232"/>
      <c r="C135" s="233"/>
      <c r="D135" s="234" t="s">
        <v>163</v>
      </c>
      <c r="E135" s="235" t="s">
        <v>1</v>
      </c>
      <c r="F135" s="236" t="s">
        <v>3231</v>
      </c>
      <c r="G135" s="233"/>
      <c r="H135" s="237">
        <v>162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163</v>
      </c>
      <c r="AU135" s="243" t="s">
        <v>88</v>
      </c>
      <c r="AV135" s="13" t="s">
        <v>88</v>
      </c>
      <c r="AW135" s="13" t="s">
        <v>35</v>
      </c>
      <c r="AX135" s="13" t="s">
        <v>86</v>
      </c>
      <c r="AY135" s="243" t="s">
        <v>153</v>
      </c>
    </row>
    <row r="136" s="2" customFormat="1" ht="24.15" customHeight="1">
      <c r="A136" s="39"/>
      <c r="B136" s="40"/>
      <c r="C136" s="219" t="s">
        <v>173</v>
      </c>
      <c r="D136" s="219" t="s">
        <v>156</v>
      </c>
      <c r="E136" s="220" t="s">
        <v>3232</v>
      </c>
      <c r="F136" s="221" t="s">
        <v>3233</v>
      </c>
      <c r="G136" s="222" t="s">
        <v>159</v>
      </c>
      <c r="H136" s="223">
        <v>25</v>
      </c>
      <c r="I136" s="224"/>
      <c r="J136" s="225">
        <f>ROUND(I136*H136,2)</f>
        <v>0</v>
      </c>
      <c r="K136" s="221" t="s">
        <v>160</v>
      </c>
      <c r="L136" s="45"/>
      <c r="M136" s="226" t="s">
        <v>1</v>
      </c>
      <c r="N136" s="227" t="s">
        <v>43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161</v>
      </c>
      <c r="AT136" s="230" t="s">
        <v>156</v>
      </c>
      <c r="AU136" s="230" t="s">
        <v>88</v>
      </c>
      <c r="AY136" s="18" t="s">
        <v>153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86</v>
      </c>
      <c r="BK136" s="231">
        <f>ROUND(I136*H136,2)</f>
        <v>0</v>
      </c>
      <c r="BL136" s="18" t="s">
        <v>161</v>
      </c>
      <c r="BM136" s="230" t="s">
        <v>3234</v>
      </c>
    </row>
    <row r="137" s="13" customFormat="1">
      <c r="A137" s="13"/>
      <c r="B137" s="232"/>
      <c r="C137" s="233"/>
      <c r="D137" s="234" t="s">
        <v>163</v>
      </c>
      <c r="E137" s="235" t="s">
        <v>1</v>
      </c>
      <c r="F137" s="236" t="s">
        <v>3235</v>
      </c>
      <c r="G137" s="233"/>
      <c r="H137" s="237">
        <v>12.5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163</v>
      </c>
      <c r="AU137" s="243" t="s">
        <v>88</v>
      </c>
      <c r="AV137" s="13" t="s">
        <v>88</v>
      </c>
      <c r="AW137" s="13" t="s">
        <v>35</v>
      </c>
      <c r="AX137" s="13" t="s">
        <v>78</v>
      </c>
      <c r="AY137" s="243" t="s">
        <v>153</v>
      </c>
    </row>
    <row r="138" s="13" customFormat="1">
      <c r="A138" s="13"/>
      <c r="B138" s="232"/>
      <c r="C138" s="233"/>
      <c r="D138" s="234" t="s">
        <v>163</v>
      </c>
      <c r="E138" s="235" t="s">
        <v>1</v>
      </c>
      <c r="F138" s="236" t="s">
        <v>3236</v>
      </c>
      <c r="G138" s="233"/>
      <c r="H138" s="237">
        <v>12.5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163</v>
      </c>
      <c r="AU138" s="243" t="s">
        <v>88</v>
      </c>
      <c r="AV138" s="13" t="s">
        <v>88</v>
      </c>
      <c r="AW138" s="13" t="s">
        <v>35</v>
      </c>
      <c r="AX138" s="13" t="s">
        <v>78</v>
      </c>
      <c r="AY138" s="243" t="s">
        <v>153</v>
      </c>
    </row>
    <row r="139" s="14" customFormat="1">
      <c r="A139" s="14"/>
      <c r="B139" s="244"/>
      <c r="C139" s="245"/>
      <c r="D139" s="234" t="s">
        <v>163</v>
      </c>
      <c r="E139" s="246" t="s">
        <v>1</v>
      </c>
      <c r="F139" s="247" t="s">
        <v>167</v>
      </c>
      <c r="G139" s="245"/>
      <c r="H139" s="248">
        <v>25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163</v>
      </c>
      <c r="AU139" s="254" t="s">
        <v>88</v>
      </c>
      <c r="AV139" s="14" t="s">
        <v>161</v>
      </c>
      <c r="AW139" s="14" t="s">
        <v>35</v>
      </c>
      <c r="AX139" s="14" t="s">
        <v>86</v>
      </c>
      <c r="AY139" s="254" t="s">
        <v>153</v>
      </c>
    </row>
    <row r="140" s="2" customFormat="1" ht="33" customHeight="1">
      <c r="A140" s="39"/>
      <c r="B140" s="40"/>
      <c r="C140" s="219" t="s">
        <v>161</v>
      </c>
      <c r="D140" s="219" t="s">
        <v>156</v>
      </c>
      <c r="E140" s="220" t="s">
        <v>3237</v>
      </c>
      <c r="F140" s="221" t="s">
        <v>3238</v>
      </c>
      <c r="G140" s="222" t="s">
        <v>159</v>
      </c>
      <c r="H140" s="223">
        <v>154.44</v>
      </c>
      <c r="I140" s="224"/>
      <c r="J140" s="225">
        <f>ROUND(I140*H140,2)</f>
        <v>0</v>
      </c>
      <c r="K140" s="221" t="s">
        <v>160</v>
      </c>
      <c r="L140" s="45"/>
      <c r="M140" s="226" t="s">
        <v>1</v>
      </c>
      <c r="N140" s="227" t="s">
        <v>43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161</v>
      </c>
      <c r="AT140" s="230" t="s">
        <v>156</v>
      </c>
      <c r="AU140" s="230" t="s">
        <v>88</v>
      </c>
      <c r="AY140" s="18" t="s">
        <v>153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86</v>
      </c>
      <c r="BK140" s="231">
        <f>ROUND(I140*H140,2)</f>
        <v>0</v>
      </c>
      <c r="BL140" s="18" t="s">
        <v>161</v>
      </c>
      <c r="BM140" s="230" t="s">
        <v>3239</v>
      </c>
    </row>
    <row r="141" s="13" customFormat="1">
      <c r="A141" s="13"/>
      <c r="B141" s="232"/>
      <c r="C141" s="233"/>
      <c r="D141" s="234" t="s">
        <v>163</v>
      </c>
      <c r="E141" s="235" t="s">
        <v>1</v>
      </c>
      <c r="F141" s="236" t="s">
        <v>3240</v>
      </c>
      <c r="G141" s="233"/>
      <c r="H141" s="237">
        <v>68.400000000000006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163</v>
      </c>
      <c r="AU141" s="243" t="s">
        <v>88</v>
      </c>
      <c r="AV141" s="13" t="s">
        <v>88</v>
      </c>
      <c r="AW141" s="13" t="s">
        <v>35</v>
      </c>
      <c r="AX141" s="13" t="s">
        <v>78</v>
      </c>
      <c r="AY141" s="243" t="s">
        <v>153</v>
      </c>
    </row>
    <row r="142" s="13" customFormat="1">
      <c r="A142" s="13"/>
      <c r="B142" s="232"/>
      <c r="C142" s="233"/>
      <c r="D142" s="234" t="s">
        <v>163</v>
      </c>
      <c r="E142" s="235" t="s">
        <v>1</v>
      </c>
      <c r="F142" s="236" t="s">
        <v>3241</v>
      </c>
      <c r="G142" s="233"/>
      <c r="H142" s="237">
        <v>101.7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163</v>
      </c>
      <c r="AU142" s="243" t="s">
        <v>88</v>
      </c>
      <c r="AV142" s="13" t="s">
        <v>88</v>
      </c>
      <c r="AW142" s="13" t="s">
        <v>35</v>
      </c>
      <c r="AX142" s="13" t="s">
        <v>78</v>
      </c>
      <c r="AY142" s="243" t="s">
        <v>153</v>
      </c>
    </row>
    <row r="143" s="13" customFormat="1">
      <c r="A143" s="13"/>
      <c r="B143" s="232"/>
      <c r="C143" s="233"/>
      <c r="D143" s="234" t="s">
        <v>163</v>
      </c>
      <c r="E143" s="235" t="s">
        <v>1</v>
      </c>
      <c r="F143" s="236" t="s">
        <v>3242</v>
      </c>
      <c r="G143" s="233"/>
      <c r="H143" s="237">
        <v>22.949999999999999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163</v>
      </c>
      <c r="AU143" s="243" t="s">
        <v>88</v>
      </c>
      <c r="AV143" s="13" t="s">
        <v>88</v>
      </c>
      <c r="AW143" s="13" t="s">
        <v>35</v>
      </c>
      <c r="AX143" s="13" t="s">
        <v>78</v>
      </c>
      <c r="AY143" s="243" t="s">
        <v>153</v>
      </c>
    </row>
    <row r="144" s="16" customFormat="1">
      <c r="A144" s="16"/>
      <c r="B144" s="278"/>
      <c r="C144" s="279"/>
      <c r="D144" s="234" t="s">
        <v>163</v>
      </c>
      <c r="E144" s="280" t="s">
        <v>1</v>
      </c>
      <c r="F144" s="281" t="s">
        <v>606</v>
      </c>
      <c r="G144" s="279"/>
      <c r="H144" s="282">
        <v>193.05000000000001</v>
      </c>
      <c r="I144" s="283"/>
      <c r="J144" s="279"/>
      <c r="K144" s="279"/>
      <c r="L144" s="284"/>
      <c r="M144" s="285"/>
      <c r="N144" s="286"/>
      <c r="O144" s="286"/>
      <c r="P144" s="286"/>
      <c r="Q144" s="286"/>
      <c r="R144" s="286"/>
      <c r="S144" s="286"/>
      <c r="T144" s="287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8" t="s">
        <v>163</v>
      </c>
      <c r="AU144" s="288" t="s">
        <v>88</v>
      </c>
      <c r="AV144" s="16" t="s">
        <v>173</v>
      </c>
      <c r="AW144" s="16" t="s">
        <v>35</v>
      </c>
      <c r="AX144" s="16" t="s">
        <v>78</v>
      </c>
      <c r="AY144" s="288" t="s">
        <v>153</v>
      </c>
    </row>
    <row r="145" s="15" customFormat="1">
      <c r="A145" s="15"/>
      <c r="B145" s="258"/>
      <c r="C145" s="259"/>
      <c r="D145" s="234" t="s">
        <v>163</v>
      </c>
      <c r="E145" s="260" t="s">
        <v>1</v>
      </c>
      <c r="F145" s="261" t="s">
        <v>3243</v>
      </c>
      <c r="G145" s="259"/>
      <c r="H145" s="260" t="s">
        <v>1</v>
      </c>
      <c r="I145" s="262"/>
      <c r="J145" s="259"/>
      <c r="K145" s="259"/>
      <c r="L145" s="263"/>
      <c r="M145" s="264"/>
      <c r="N145" s="265"/>
      <c r="O145" s="265"/>
      <c r="P145" s="265"/>
      <c r="Q145" s="265"/>
      <c r="R145" s="265"/>
      <c r="S145" s="265"/>
      <c r="T145" s="26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7" t="s">
        <v>163</v>
      </c>
      <c r="AU145" s="267" t="s">
        <v>88</v>
      </c>
      <c r="AV145" s="15" t="s">
        <v>86</v>
      </c>
      <c r="AW145" s="15" t="s">
        <v>35</v>
      </c>
      <c r="AX145" s="15" t="s">
        <v>78</v>
      </c>
      <c r="AY145" s="267" t="s">
        <v>153</v>
      </c>
    </row>
    <row r="146" s="13" customFormat="1">
      <c r="A146" s="13"/>
      <c r="B146" s="232"/>
      <c r="C146" s="233"/>
      <c r="D146" s="234" t="s">
        <v>163</v>
      </c>
      <c r="E146" s="235" t="s">
        <v>1</v>
      </c>
      <c r="F146" s="236" t="s">
        <v>3244</v>
      </c>
      <c r="G146" s="233"/>
      <c r="H146" s="237">
        <v>154.44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163</v>
      </c>
      <c r="AU146" s="243" t="s">
        <v>88</v>
      </c>
      <c r="AV146" s="13" t="s">
        <v>88</v>
      </c>
      <c r="AW146" s="13" t="s">
        <v>35</v>
      </c>
      <c r="AX146" s="13" t="s">
        <v>86</v>
      </c>
      <c r="AY146" s="243" t="s">
        <v>153</v>
      </c>
    </row>
    <row r="147" s="2" customFormat="1" ht="33" customHeight="1">
      <c r="A147" s="39"/>
      <c r="B147" s="40"/>
      <c r="C147" s="219" t="s">
        <v>183</v>
      </c>
      <c r="D147" s="219" t="s">
        <v>156</v>
      </c>
      <c r="E147" s="220" t="s">
        <v>3245</v>
      </c>
      <c r="F147" s="221" t="s">
        <v>3246</v>
      </c>
      <c r="G147" s="222" t="s">
        <v>159</v>
      </c>
      <c r="H147" s="223">
        <v>38.609999999999999</v>
      </c>
      <c r="I147" s="224"/>
      <c r="J147" s="225">
        <f>ROUND(I147*H147,2)</f>
        <v>0</v>
      </c>
      <c r="K147" s="221" t="s">
        <v>160</v>
      </c>
      <c r="L147" s="45"/>
      <c r="M147" s="226" t="s">
        <v>1</v>
      </c>
      <c r="N147" s="227" t="s">
        <v>43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161</v>
      </c>
      <c r="AT147" s="230" t="s">
        <v>156</v>
      </c>
      <c r="AU147" s="230" t="s">
        <v>88</v>
      </c>
      <c r="AY147" s="18" t="s">
        <v>153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86</v>
      </c>
      <c r="BK147" s="231">
        <f>ROUND(I147*H147,2)</f>
        <v>0</v>
      </c>
      <c r="BL147" s="18" t="s">
        <v>161</v>
      </c>
      <c r="BM147" s="230" t="s">
        <v>3247</v>
      </c>
    </row>
    <row r="148" s="15" customFormat="1">
      <c r="A148" s="15"/>
      <c r="B148" s="258"/>
      <c r="C148" s="259"/>
      <c r="D148" s="234" t="s">
        <v>163</v>
      </c>
      <c r="E148" s="260" t="s">
        <v>1</v>
      </c>
      <c r="F148" s="261" t="s">
        <v>3243</v>
      </c>
      <c r="G148" s="259"/>
      <c r="H148" s="260" t="s">
        <v>1</v>
      </c>
      <c r="I148" s="262"/>
      <c r="J148" s="259"/>
      <c r="K148" s="259"/>
      <c r="L148" s="263"/>
      <c r="M148" s="264"/>
      <c r="N148" s="265"/>
      <c r="O148" s="265"/>
      <c r="P148" s="265"/>
      <c r="Q148" s="265"/>
      <c r="R148" s="265"/>
      <c r="S148" s="265"/>
      <c r="T148" s="26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7" t="s">
        <v>163</v>
      </c>
      <c r="AU148" s="267" t="s">
        <v>88</v>
      </c>
      <c r="AV148" s="15" t="s">
        <v>86</v>
      </c>
      <c r="AW148" s="15" t="s">
        <v>35</v>
      </c>
      <c r="AX148" s="15" t="s">
        <v>78</v>
      </c>
      <c r="AY148" s="267" t="s">
        <v>153</v>
      </c>
    </row>
    <row r="149" s="13" customFormat="1">
      <c r="A149" s="13"/>
      <c r="B149" s="232"/>
      <c r="C149" s="233"/>
      <c r="D149" s="234" t="s">
        <v>163</v>
      </c>
      <c r="E149" s="235" t="s">
        <v>1</v>
      </c>
      <c r="F149" s="236" t="s">
        <v>3248</v>
      </c>
      <c r="G149" s="233"/>
      <c r="H149" s="237">
        <v>38.609999999999999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163</v>
      </c>
      <c r="AU149" s="243" t="s">
        <v>88</v>
      </c>
      <c r="AV149" s="13" t="s">
        <v>88</v>
      </c>
      <c r="AW149" s="13" t="s">
        <v>35</v>
      </c>
      <c r="AX149" s="13" t="s">
        <v>86</v>
      </c>
      <c r="AY149" s="243" t="s">
        <v>153</v>
      </c>
    </row>
    <row r="150" s="2" customFormat="1" ht="21.75" customHeight="1">
      <c r="A150" s="39"/>
      <c r="B150" s="40"/>
      <c r="C150" s="219" t="s">
        <v>188</v>
      </c>
      <c r="D150" s="219" t="s">
        <v>156</v>
      </c>
      <c r="E150" s="220" t="s">
        <v>3249</v>
      </c>
      <c r="F150" s="221" t="s">
        <v>3250</v>
      </c>
      <c r="G150" s="222" t="s">
        <v>170</v>
      </c>
      <c r="H150" s="223">
        <v>643.5</v>
      </c>
      <c r="I150" s="224"/>
      <c r="J150" s="225">
        <f>ROUND(I150*H150,2)</f>
        <v>0</v>
      </c>
      <c r="K150" s="221" t="s">
        <v>160</v>
      </c>
      <c r="L150" s="45"/>
      <c r="M150" s="226" t="s">
        <v>1</v>
      </c>
      <c r="N150" s="227" t="s">
        <v>43</v>
      </c>
      <c r="O150" s="92"/>
      <c r="P150" s="228">
        <f>O150*H150</f>
        <v>0</v>
      </c>
      <c r="Q150" s="228">
        <v>0.00084000000000000003</v>
      </c>
      <c r="R150" s="228">
        <f>Q150*H150</f>
        <v>0.54054000000000002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161</v>
      </c>
      <c r="AT150" s="230" t="s">
        <v>156</v>
      </c>
      <c r="AU150" s="230" t="s">
        <v>88</v>
      </c>
      <c r="AY150" s="18" t="s">
        <v>153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86</v>
      </c>
      <c r="BK150" s="231">
        <f>ROUND(I150*H150,2)</f>
        <v>0</v>
      </c>
      <c r="BL150" s="18" t="s">
        <v>161</v>
      </c>
      <c r="BM150" s="230" t="s">
        <v>3251</v>
      </c>
    </row>
    <row r="151" s="13" customFormat="1">
      <c r="A151" s="13"/>
      <c r="B151" s="232"/>
      <c r="C151" s="233"/>
      <c r="D151" s="234" t="s">
        <v>163</v>
      </c>
      <c r="E151" s="235" t="s">
        <v>1</v>
      </c>
      <c r="F151" s="236" t="s">
        <v>3252</v>
      </c>
      <c r="G151" s="233"/>
      <c r="H151" s="237">
        <v>228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163</v>
      </c>
      <c r="AU151" s="243" t="s">
        <v>88</v>
      </c>
      <c r="AV151" s="13" t="s">
        <v>88</v>
      </c>
      <c r="AW151" s="13" t="s">
        <v>35</v>
      </c>
      <c r="AX151" s="13" t="s">
        <v>78</v>
      </c>
      <c r="AY151" s="243" t="s">
        <v>153</v>
      </c>
    </row>
    <row r="152" s="13" customFormat="1">
      <c r="A152" s="13"/>
      <c r="B152" s="232"/>
      <c r="C152" s="233"/>
      <c r="D152" s="234" t="s">
        <v>163</v>
      </c>
      <c r="E152" s="235" t="s">
        <v>1</v>
      </c>
      <c r="F152" s="236" t="s">
        <v>3253</v>
      </c>
      <c r="G152" s="233"/>
      <c r="H152" s="237">
        <v>339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163</v>
      </c>
      <c r="AU152" s="243" t="s">
        <v>88</v>
      </c>
      <c r="AV152" s="13" t="s">
        <v>88</v>
      </c>
      <c r="AW152" s="13" t="s">
        <v>35</v>
      </c>
      <c r="AX152" s="13" t="s">
        <v>78</v>
      </c>
      <c r="AY152" s="243" t="s">
        <v>153</v>
      </c>
    </row>
    <row r="153" s="13" customFormat="1">
      <c r="A153" s="13"/>
      <c r="B153" s="232"/>
      <c r="C153" s="233"/>
      <c r="D153" s="234" t="s">
        <v>163</v>
      </c>
      <c r="E153" s="235" t="s">
        <v>1</v>
      </c>
      <c r="F153" s="236" t="s">
        <v>3254</v>
      </c>
      <c r="G153" s="233"/>
      <c r="H153" s="237">
        <v>76.5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163</v>
      </c>
      <c r="AU153" s="243" t="s">
        <v>88</v>
      </c>
      <c r="AV153" s="13" t="s">
        <v>88</v>
      </c>
      <c r="AW153" s="13" t="s">
        <v>35</v>
      </c>
      <c r="AX153" s="13" t="s">
        <v>78</v>
      </c>
      <c r="AY153" s="243" t="s">
        <v>153</v>
      </c>
    </row>
    <row r="154" s="14" customFormat="1">
      <c r="A154" s="14"/>
      <c r="B154" s="244"/>
      <c r="C154" s="245"/>
      <c r="D154" s="234" t="s">
        <v>163</v>
      </c>
      <c r="E154" s="246" t="s">
        <v>1</v>
      </c>
      <c r="F154" s="247" t="s">
        <v>167</v>
      </c>
      <c r="G154" s="245"/>
      <c r="H154" s="248">
        <v>643.5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163</v>
      </c>
      <c r="AU154" s="254" t="s">
        <v>88</v>
      </c>
      <c r="AV154" s="14" t="s">
        <v>161</v>
      </c>
      <c r="AW154" s="14" t="s">
        <v>35</v>
      </c>
      <c r="AX154" s="14" t="s">
        <v>86</v>
      </c>
      <c r="AY154" s="254" t="s">
        <v>153</v>
      </c>
    </row>
    <row r="155" s="2" customFormat="1" ht="24.15" customHeight="1">
      <c r="A155" s="39"/>
      <c r="B155" s="40"/>
      <c r="C155" s="219" t="s">
        <v>193</v>
      </c>
      <c r="D155" s="219" t="s">
        <v>156</v>
      </c>
      <c r="E155" s="220" t="s">
        <v>3255</v>
      </c>
      <c r="F155" s="221" t="s">
        <v>3256</v>
      </c>
      <c r="G155" s="222" t="s">
        <v>170</v>
      </c>
      <c r="H155" s="223">
        <v>643.5</v>
      </c>
      <c r="I155" s="224"/>
      <c r="J155" s="225">
        <f>ROUND(I155*H155,2)</f>
        <v>0</v>
      </c>
      <c r="K155" s="221" t="s">
        <v>160</v>
      </c>
      <c r="L155" s="45"/>
      <c r="M155" s="226" t="s">
        <v>1</v>
      </c>
      <c r="N155" s="227" t="s">
        <v>43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161</v>
      </c>
      <c r="AT155" s="230" t="s">
        <v>156</v>
      </c>
      <c r="AU155" s="230" t="s">
        <v>88</v>
      </c>
      <c r="AY155" s="18" t="s">
        <v>153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86</v>
      </c>
      <c r="BK155" s="231">
        <f>ROUND(I155*H155,2)</f>
        <v>0</v>
      </c>
      <c r="BL155" s="18" t="s">
        <v>161</v>
      </c>
      <c r="BM155" s="230" t="s">
        <v>3257</v>
      </c>
    </row>
    <row r="156" s="2" customFormat="1" ht="24.15" customHeight="1">
      <c r="A156" s="39"/>
      <c r="B156" s="40"/>
      <c r="C156" s="219" t="s">
        <v>200</v>
      </c>
      <c r="D156" s="219" t="s">
        <v>156</v>
      </c>
      <c r="E156" s="220" t="s">
        <v>3258</v>
      </c>
      <c r="F156" s="221" t="s">
        <v>3259</v>
      </c>
      <c r="G156" s="222" t="s">
        <v>159</v>
      </c>
      <c r="H156" s="223">
        <v>49.784999999999997</v>
      </c>
      <c r="I156" s="224"/>
      <c r="J156" s="225">
        <f>ROUND(I156*H156,2)</f>
        <v>0</v>
      </c>
      <c r="K156" s="221" t="s">
        <v>160</v>
      </c>
      <c r="L156" s="45"/>
      <c r="M156" s="226" t="s">
        <v>1</v>
      </c>
      <c r="N156" s="227" t="s">
        <v>43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161</v>
      </c>
      <c r="AT156" s="230" t="s">
        <v>156</v>
      </c>
      <c r="AU156" s="230" t="s">
        <v>88</v>
      </c>
      <c r="AY156" s="18" t="s">
        <v>153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86</v>
      </c>
      <c r="BK156" s="231">
        <f>ROUND(I156*H156,2)</f>
        <v>0</v>
      </c>
      <c r="BL156" s="18" t="s">
        <v>161</v>
      </c>
      <c r="BM156" s="230" t="s">
        <v>3260</v>
      </c>
    </row>
    <row r="157" s="13" customFormat="1">
      <c r="A157" s="13"/>
      <c r="B157" s="232"/>
      <c r="C157" s="233"/>
      <c r="D157" s="234" t="s">
        <v>163</v>
      </c>
      <c r="E157" s="235" t="s">
        <v>1</v>
      </c>
      <c r="F157" s="236" t="s">
        <v>3261</v>
      </c>
      <c r="G157" s="233"/>
      <c r="H157" s="237">
        <v>7.2000000000000002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163</v>
      </c>
      <c r="AU157" s="243" t="s">
        <v>88</v>
      </c>
      <c r="AV157" s="13" t="s">
        <v>88</v>
      </c>
      <c r="AW157" s="13" t="s">
        <v>35</v>
      </c>
      <c r="AX157" s="13" t="s">
        <v>78</v>
      </c>
      <c r="AY157" s="243" t="s">
        <v>153</v>
      </c>
    </row>
    <row r="158" s="13" customFormat="1">
      <c r="A158" s="13"/>
      <c r="B158" s="232"/>
      <c r="C158" s="233"/>
      <c r="D158" s="234" t="s">
        <v>163</v>
      </c>
      <c r="E158" s="235" t="s">
        <v>1</v>
      </c>
      <c r="F158" s="236" t="s">
        <v>3262</v>
      </c>
      <c r="G158" s="233"/>
      <c r="H158" s="237">
        <v>3.4500000000000002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163</v>
      </c>
      <c r="AU158" s="243" t="s">
        <v>88</v>
      </c>
      <c r="AV158" s="13" t="s">
        <v>88</v>
      </c>
      <c r="AW158" s="13" t="s">
        <v>35</v>
      </c>
      <c r="AX158" s="13" t="s">
        <v>78</v>
      </c>
      <c r="AY158" s="243" t="s">
        <v>153</v>
      </c>
    </row>
    <row r="159" s="13" customFormat="1">
      <c r="A159" s="13"/>
      <c r="B159" s="232"/>
      <c r="C159" s="233"/>
      <c r="D159" s="234" t="s">
        <v>163</v>
      </c>
      <c r="E159" s="235" t="s">
        <v>1</v>
      </c>
      <c r="F159" s="236" t="s">
        <v>3263</v>
      </c>
      <c r="G159" s="233"/>
      <c r="H159" s="237">
        <v>0.52500000000000002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163</v>
      </c>
      <c r="AU159" s="243" t="s">
        <v>88</v>
      </c>
      <c r="AV159" s="13" t="s">
        <v>88</v>
      </c>
      <c r="AW159" s="13" t="s">
        <v>35</v>
      </c>
      <c r="AX159" s="13" t="s">
        <v>78</v>
      </c>
      <c r="AY159" s="243" t="s">
        <v>153</v>
      </c>
    </row>
    <row r="160" s="13" customFormat="1">
      <c r="A160" s="13"/>
      <c r="B160" s="232"/>
      <c r="C160" s="233"/>
      <c r="D160" s="234" t="s">
        <v>163</v>
      </c>
      <c r="E160" s="235" t="s">
        <v>1</v>
      </c>
      <c r="F160" s="236" t="s">
        <v>3264</v>
      </c>
      <c r="G160" s="233"/>
      <c r="H160" s="237">
        <v>13.68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163</v>
      </c>
      <c r="AU160" s="243" t="s">
        <v>88</v>
      </c>
      <c r="AV160" s="13" t="s">
        <v>88</v>
      </c>
      <c r="AW160" s="13" t="s">
        <v>35</v>
      </c>
      <c r="AX160" s="13" t="s">
        <v>78</v>
      </c>
      <c r="AY160" s="243" t="s">
        <v>153</v>
      </c>
    </row>
    <row r="161" s="13" customFormat="1">
      <c r="A161" s="13"/>
      <c r="B161" s="232"/>
      <c r="C161" s="233"/>
      <c r="D161" s="234" t="s">
        <v>163</v>
      </c>
      <c r="E161" s="235" t="s">
        <v>1</v>
      </c>
      <c r="F161" s="236" t="s">
        <v>3265</v>
      </c>
      <c r="G161" s="233"/>
      <c r="H161" s="237">
        <v>20.34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163</v>
      </c>
      <c r="AU161" s="243" t="s">
        <v>88</v>
      </c>
      <c r="AV161" s="13" t="s">
        <v>88</v>
      </c>
      <c r="AW161" s="13" t="s">
        <v>35</v>
      </c>
      <c r="AX161" s="13" t="s">
        <v>78</v>
      </c>
      <c r="AY161" s="243" t="s">
        <v>153</v>
      </c>
    </row>
    <row r="162" s="13" customFormat="1">
      <c r="A162" s="13"/>
      <c r="B162" s="232"/>
      <c r="C162" s="233"/>
      <c r="D162" s="234" t="s">
        <v>163</v>
      </c>
      <c r="E162" s="235" t="s">
        <v>1</v>
      </c>
      <c r="F162" s="236" t="s">
        <v>3266</v>
      </c>
      <c r="G162" s="233"/>
      <c r="H162" s="237">
        <v>4.5899999999999999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163</v>
      </c>
      <c r="AU162" s="243" t="s">
        <v>88</v>
      </c>
      <c r="AV162" s="13" t="s">
        <v>88</v>
      </c>
      <c r="AW162" s="13" t="s">
        <v>35</v>
      </c>
      <c r="AX162" s="13" t="s">
        <v>78</v>
      </c>
      <c r="AY162" s="243" t="s">
        <v>153</v>
      </c>
    </row>
    <row r="163" s="14" customFormat="1">
      <c r="A163" s="14"/>
      <c r="B163" s="244"/>
      <c r="C163" s="245"/>
      <c r="D163" s="234" t="s">
        <v>163</v>
      </c>
      <c r="E163" s="246" t="s">
        <v>1</v>
      </c>
      <c r="F163" s="247" t="s">
        <v>167</v>
      </c>
      <c r="G163" s="245"/>
      <c r="H163" s="248">
        <v>49.784999999999997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163</v>
      </c>
      <c r="AU163" s="254" t="s">
        <v>88</v>
      </c>
      <c r="AV163" s="14" t="s">
        <v>161</v>
      </c>
      <c r="AW163" s="14" t="s">
        <v>35</v>
      </c>
      <c r="AX163" s="14" t="s">
        <v>86</v>
      </c>
      <c r="AY163" s="254" t="s">
        <v>153</v>
      </c>
    </row>
    <row r="164" s="2" customFormat="1" ht="16.5" customHeight="1">
      <c r="A164" s="39"/>
      <c r="B164" s="40"/>
      <c r="C164" s="268" t="s">
        <v>154</v>
      </c>
      <c r="D164" s="268" t="s">
        <v>509</v>
      </c>
      <c r="E164" s="269" t="s">
        <v>3267</v>
      </c>
      <c r="F164" s="270" t="s">
        <v>3268</v>
      </c>
      <c r="G164" s="271" t="s">
        <v>250</v>
      </c>
      <c r="H164" s="272">
        <v>99.569999999999993</v>
      </c>
      <c r="I164" s="273"/>
      <c r="J164" s="274">
        <f>ROUND(I164*H164,2)</f>
        <v>0</v>
      </c>
      <c r="K164" s="270" t="s">
        <v>160</v>
      </c>
      <c r="L164" s="275"/>
      <c r="M164" s="276" t="s">
        <v>1</v>
      </c>
      <c r="N164" s="277" t="s">
        <v>43</v>
      </c>
      <c r="O164" s="92"/>
      <c r="P164" s="228">
        <f>O164*H164</f>
        <v>0</v>
      </c>
      <c r="Q164" s="228">
        <v>1</v>
      </c>
      <c r="R164" s="228">
        <f>Q164*H164</f>
        <v>99.569999999999993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200</v>
      </c>
      <c r="AT164" s="230" t="s">
        <v>509</v>
      </c>
      <c r="AU164" s="230" t="s">
        <v>88</v>
      </c>
      <c r="AY164" s="18" t="s">
        <v>153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86</v>
      </c>
      <c r="BK164" s="231">
        <f>ROUND(I164*H164,2)</f>
        <v>0</v>
      </c>
      <c r="BL164" s="18" t="s">
        <v>161</v>
      </c>
      <c r="BM164" s="230" t="s">
        <v>3269</v>
      </c>
    </row>
    <row r="165" s="13" customFormat="1">
      <c r="A165" s="13"/>
      <c r="B165" s="232"/>
      <c r="C165" s="233"/>
      <c r="D165" s="234" t="s">
        <v>163</v>
      </c>
      <c r="E165" s="233"/>
      <c r="F165" s="236" t="s">
        <v>3270</v>
      </c>
      <c r="G165" s="233"/>
      <c r="H165" s="237">
        <v>99.569999999999993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163</v>
      </c>
      <c r="AU165" s="243" t="s">
        <v>88</v>
      </c>
      <c r="AV165" s="13" t="s">
        <v>88</v>
      </c>
      <c r="AW165" s="13" t="s">
        <v>4</v>
      </c>
      <c r="AX165" s="13" t="s">
        <v>86</v>
      </c>
      <c r="AY165" s="243" t="s">
        <v>153</v>
      </c>
    </row>
    <row r="166" s="2" customFormat="1" ht="37.8" customHeight="1">
      <c r="A166" s="39"/>
      <c r="B166" s="40"/>
      <c r="C166" s="219" t="s">
        <v>112</v>
      </c>
      <c r="D166" s="219" t="s">
        <v>156</v>
      </c>
      <c r="E166" s="220" t="s">
        <v>467</v>
      </c>
      <c r="F166" s="221" t="s">
        <v>468</v>
      </c>
      <c r="G166" s="222" t="s">
        <v>159</v>
      </c>
      <c r="H166" s="223">
        <v>295</v>
      </c>
      <c r="I166" s="224"/>
      <c r="J166" s="225">
        <f>ROUND(I166*H166,2)</f>
        <v>0</v>
      </c>
      <c r="K166" s="221" t="s">
        <v>160</v>
      </c>
      <c r="L166" s="45"/>
      <c r="M166" s="226" t="s">
        <v>1</v>
      </c>
      <c r="N166" s="227" t="s">
        <v>43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161</v>
      </c>
      <c r="AT166" s="230" t="s">
        <v>156</v>
      </c>
      <c r="AU166" s="230" t="s">
        <v>88</v>
      </c>
      <c r="AY166" s="18" t="s">
        <v>153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86</v>
      </c>
      <c r="BK166" s="231">
        <f>ROUND(I166*H166,2)</f>
        <v>0</v>
      </c>
      <c r="BL166" s="18" t="s">
        <v>161</v>
      </c>
      <c r="BM166" s="230" t="s">
        <v>3271</v>
      </c>
    </row>
    <row r="167" s="13" customFormat="1">
      <c r="A167" s="13"/>
      <c r="B167" s="232"/>
      <c r="C167" s="233"/>
      <c r="D167" s="234" t="s">
        <v>163</v>
      </c>
      <c r="E167" s="235" t="s">
        <v>1</v>
      </c>
      <c r="F167" s="236" t="s">
        <v>3272</v>
      </c>
      <c r="G167" s="233"/>
      <c r="H167" s="237">
        <v>295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163</v>
      </c>
      <c r="AU167" s="243" t="s">
        <v>88</v>
      </c>
      <c r="AV167" s="13" t="s">
        <v>88</v>
      </c>
      <c r="AW167" s="13" t="s">
        <v>35</v>
      </c>
      <c r="AX167" s="13" t="s">
        <v>86</v>
      </c>
      <c r="AY167" s="243" t="s">
        <v>153</v>
      </c>
    </row>
    <row r="168" s="2" customFormat="1" ht="37.8" customHeight="1">
      <c r="A168" s="39"/>
      <c r="B168" s="40"/>
      <c r="C168" s="219" t="s">
        <v>115</v>
      </c>
      <c r="D168" s="219" t="s">
        <v>156</v>
      </c>
      <c r="E168" s="220" t="s">
        <v>471</v>
      </c>
      <c r="F168" s="221" t="s">
        <v>472</v>
      </c>
      <c r="G168" s="222" t="s">
        <v>159</v>
      </c>
      <c r="H168" s="223">
        <v>82.385000000000005</v>
      </c>
      <c r="I168" s="224"/>
      <c r="J168" s="225">
        <f>ROUND(I168*H168,2)</f>
        <v>0</v>
      </c>
      <c r="K168" s="221" t="s">
        <v>160</v>
      </c>
      <c r="L168" s="45"/>
      <c r="M168" s="226" t="s">
        <v>1</v>
      </c>
      <c r="N168" s="227" t="s">
        <v>43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161</v>
      </c>
      <c r="AT168" s="230" t="s">
        <v>156</v>
      </c>
      <c r="AU168" s="230" t="s">
        <v>88</v>
      </c>
      <c r="AY168" s="18" t="s">
        <v>153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86</v>
      </c>
      <c r="BK168" s="231">
        <f>ROUND(I168*H168,2)</f>
        <v>0</v>
      </c>
      <c r="BL168" s="18" t="s">
        <v>161</v>
      </c>
      <c r="BM168" s="230" t="s">
        <v>3273</v>
      </c>
    </row>
    <row r="169" s="13" customFormat="1">
      <c r="A169" s="13"/>
      <c r="B169" s="232"/>
      <c r="C169" s="233"/>
      <c r="D169" s="234" t="s">
        <v>163</v>
      </c>
      <c r="E169" s="235" t="s">
        <v>1</v>
      </c>
      <c r="F169" s="236" t="s">
        <v>3274</v>
      </c>
      <c r="G169" s="233"/>
      <c r="H169" s="237">
        <v>82.385000000000005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163</v>
      </c>
      <c r="AU169" s="243" t="s">
        <v>88</v>
      </c>
      <c r="AV169" s="13" t="s">
        <v>88</v>
      </c>
      <c r="AW169" s="13" t="s">
        <v>35</v>
      </c>
      <c r="AX169" s="13" t="s">
        <v>86</v>
      </c>
      <c r="AY169" s="243" t="s">
        <v>153</v>
      </c>
    </row>
    <row r="170" s="2" customFormat="1" ht="37.8" customHeight="1">
      <c r="A170" s="39"/>
      <c r="B170" s="40"/>
      <c r="C170" s="219" t="s">
        <v>219</v>
      </c>
      <c r="D170" s="219" t="s">
        <v>156</v>
      </c>
      <c r="E170" s="220" t="s">
        <v>476</v>
      </c>
      <c r="F170" s="221" t="s">
        <v>477</v>
      </c>
      <c r="G170" s="222" t="s">
        <v>159</v>
      </c>
      <c r="H170" s="223">
        <v>823.85000000000002</v>
      </c>
      <c r="I170" s="224"/>
      <c r="J170" s="225">
        <f>ROUND(I170*H170,2)</f>
        <v>0</v>
      </c>
      <c r="K170" s="221" t="s">
        <v>160</v>
      </c>
      <c r="L170" s="45"/>
      <c r="M170" s="226" t="s">
        <v>1</v>
      </c>
      <c r="N170" s="227" t="s">
        <v>43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161</v>
      </c>
      <c r="AT170" s="230" t="s">
        <v>156</v>
      </c>
      <c r="AU170" s="230" t="s">
        <v>88</v>
      </c>
      <c r="AY170" s="18" t="s">
        <v>153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86</v>
      </c>
      <c r="BK170" s="231">
        <f>ROUND(I170*H170,2)</f>
        <v>0</v>
      </c>
      <c r="BL170" s="18" t="s">
        <v>161</v>
      </c>
      <c r="BM170" s="230" t="s">
        <v>3275</v>
      </c>
    </row>
    <row r="171" s="13" customFormat="1">
      <c r="A171" s="13"/>
      <c r="B171" s="232"/>
      <c r="C171" s="233"/>
      <c r="D171" s="234" t="s">
        <v>163</v>
      </c>
      <c r="E171" s="235" t="s">
        <v>1</v>
      </c>
      <c r="F171" s="236" t="s">
        <v>3276</v>
      </c>
      <c r="G171" s="233"/>
      <c r="H171" s="237">
        <v>823.85000000000002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163</v>
      </c>
      <c r="AU171" s="243" t="s">
        <v>88</v>
      </c>
      <c r="AV171" s="13" t="s">
        <v>88</v>
      </c>
      <c r="AW171" s="13" t="s">
        <v>35</v>
      </c>
      <c r="AX171" s="13" t="s">
        <v>86</v>
      </c>
      <c r="AY171" s="243" t="s">
        <v>153</v>
      </c>
    </row>
    <row r="172" s="2" customFormat="1" ht="33" customHeight="1">
      <c r="A172" s="39"/>
      <c r="B172" s="40"/>
      <c r="C172" s="219" t="s">
        <v>224</v>
      </c>
      <c r="D172" s="219" t="s">
        <v>156</v>
      </c>
      <c r="E172" s="220" t="s">
        <v>480</v>
      </c>
      <c r="F172" s="221" t="s">
        <v>481</v>
      </c>
      <c r="G172" s="222" t="s">
        <v>250</v>
      </c>
      <c r="H172" s="223">
        <v>148.29300000000001</v>
      </c>
      <c r="I172" s="224"/>
      <c r="J172" s="225">
        <f>ROUND(I172*H172,2)</f>
        <v>0</v>
      </c>
      <c r="K172" s="221" t="s">
        <v>160</v>
      </c>
      <c r="L172" s="45"/>
      <c r="M172" s="226" t="s">
        <v>1</v>
      </c>
      <c r="N172" s="227" t="s">
        <v>43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161</v>
      </c>
      <c r="AT172" s="230" t="s">
        <v>156</v>
      </c>
      <c r="AU172" s="230" t="s">
        <v>88</v>
      </c>
      <c r="AY172" s="18" t="s">
        <v>153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86</v>
      </c>
      <c r="BK172" s="231">
        <f>ROUND(I172*H172,2)</f>
        <v>0</v>
      </c>
      <c r="BL172" s="18" t="s">
        <v>161</v>
      </c>
      <c r="BM172" s="230" t="s">
        <v>3277</v>
      </c>
    </row>
    <row r="173" s="13" customFormat="1">
      <c r="A173" s="13"/>
      <c r="B173" s="232"/>
      <c r="C173" s="233"/>
      <c r="D173" s="234" t="s">
        <v>163</v>
      </c>
      <c r="E173" s="235" t="s">
        <v>1</v>
      </c>
      <c r="F173" s="236" t="s">
        <v>3278</v>
      </c>
      <c r="G173" s="233"/>
      <c r="H173" s="237">
        <v>148.29300000000001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163</v>
      </c>
      <c r="AU173" s="243" t="s">
        <v>88</v>
      </c>
      <c r="AV173" s="13" t="s">
        <v>88</v>
      </c>
      <c r="AW173" s="13" t="s">
        <v>35</v>
      </c>
      <c r="AX173" s="13" t="s">
        <v>86</v>
      </c>
      <c r="AY173" s="243" t="s">
        <v>153</v>
      </c>
    </row>
    <row r="174" s="2" customFormat="1" ht="24.15" customHeight="1">
      <c r="A174" s="39"/>
      <c r="B174" s="40"/>
      <c r="C174" s="219" t="s">
        <v>230</v>
      </c>
      <c r="D174" s="219" t="s">
        <v>156</v>
      </c>
      <c r="E174" s="220" t="s">
        <v>488</v>
      </c>
      <c r="F174" s="221" t="s">
        <v>489</v>
      </c>
      <c r="G174" s="222" t="s">
        <v>159</v>
      </c>
      <c r="H174" s="223">
        <v>133</v>
      </c>
      <c r="I174" s="224"/>
      <c r="J174" s="225">
        <f>ROUND(I174*H174,2)</f>
        <v>0</v>
      </c>
      <c r="K174" s="221" t="s">
        <v>160</v>
      </c>
      <c r="L174" s="45"/>
      <c r="M174" s="226" t="s">
        <v>1</v>
      </c>
      <c r="N174" s="227" t="s">
        <v>43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161</v>
      </c>
      <c r="AT174" s="230" t="s">
        <v>156</v>
      </c>
      <c r="AU174" s="230" t="s">
        <v>88</v>
      </c>
      <c r="AY174" s="18" t="s">
        <v>153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86</v>
      </c>
      <c r="BK174" s="231">
        <f>ROUND(I174*H174,2)</f>
        <v>0</v>
      </c>
      <c r="BL174" s="18" t="s">
        <v>161</v>
      </c>
      <c r="BM174" s="230" t="s">
        <v>3279</v>
      </c>
    </row>
    <row r="175" s="13" customFormat="1">
      <c r="A175" s="13"/>
      <c r="B175" s="232"/>
      <c r="C175" s="233"/>
      <c r="D175" s="234" t="s">
        <v>163</v>
      </c>
      <c r="E175" s="235" t="s">
        <v>1</v>
      </c>
      <c r="F175" s="236" t="s">
        <v>3280</v>
      </c>
      <c r="G175" s="233"/>
      <c r="H175" s="237">
        <v>133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163</v>
      </c>
      <c r="AU175" s="243" t="s">
        <v>88</v>
      </c>
      <c r="AV175" s="13" t="s">
        <v>88</v>
      </c>
      <c r="AW175" s="13" t="s">
        <v>35</v>
      </c>
      <c r="AX175" s="13" t="s">
        <v>86</v>
      </c>
      <c r="AY175" s="243" t="s">
        <v>153</v>
      </c>
    </row>
    <row r="176" s="2" customFormat="1" ht="24.15" customHeight="1">
      <c r="A176" s="39"/>
      <c r="B176" s="40"/>
      <c r="C176" s="219" t="s">
        <v>8</v>
      </c>
      <c r="D176" s="219" t="s">
        <v>156</v>
      </c>
      <c r="E176" s="220" t="s">
        <v>492</v>
      </c>
      <c r="F176" s="221" t="s">
        <v>493</v>
      </c>
      <c r="G176" s="222" t="s">
        <v>159</v>
      </c>
      <c r="H176" s="223">
        <v>320.01499999999999</v>
      </c>
      <c r="I176" s="224"/>
      <c r="J176" s="225">
        <f>ROUND(I176*H176,2)</f>
        <v>0</v>
      </c>
      <c r="K176" s="221" t="s">
        <v>160</v>
      </c>
      <c r="L176" s="45"/>
      <c r="M176" s="226" t="s">
        <v>1</v>
      </c>
      <c r="N176" s="227" t="s">
        <v>43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161</v>
      </c>
      <c r="AT176" s="230" t="s">
        <v>156</v>
      </c>
      <c r="AU176" s="230" t="s">
        <v>88</v>
      </c>
      <c r="AY176" s="18" t="s">
        <v>153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86</v>
      </c>
      <c r="BK176" s="231">
        <f>ROUND(I176*H176,2)</f>
        <v>0</v>
      </c>
      <c r="BL176" s="18" t="s">
        <v>161</v>
      </c>
      <c r="BM176" s="230" t="s">
        <v>3281</v>
      </c>
    </row>
    <row r="177" s="13" customFormat="1">
      <c r="A177" s="13"/>
      <c r="B177" s="232"/>
      <c r="C177" s="233"/>
      <c r="D177" s="234" t="s">
        <v>163</v>
      </c>
      <c r="E177" s="235" t="s">
        <v>1</v>
      </c>
      <c r="F177" s="236" t="s">
        <v>3282</v>
      </c>
      <c r="G177" s="233"/>
      <c r="H177" s="237">
        <v>402.39999999999998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163</v>
      </c>
      <c r="AU177" s="243" t="s">
        <v>88</v>
      </c>
      <c r="AV177" s="13" t="s">
        <v>88</v>
      </c>
      <c r="AW177" s="13" t="s">
        <v>35</v>
      </c>
      <c r="AX177" s="13" t="s">
        <v>78</v>
      </c>
      <c r="AY177" s="243" t="s">
        <v>153</v>
      </c>
    </row>
    <row r="178" s="13" customFormat="1">
      <c r="A178" s="13"/>
      <c r="B178" s="232"/>
      <c r="C178" s="233"/>
      <c r="D178" s="234" t="s">
        <v>163</v>
      </c>
      <c r="E178" s="235" t="s">
        <v>1</v>
      </c>
      <c r="F178" s="236" t="s">
        <v>3283</v>
      </c>
      <c r="G178" s="233"/>
      <c r="H178" s="237">
        <v>-49.784999999999997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163</v>
      </c>
      <c r="AU178" s="243" t="s">
        <v>88</v>
      </c>
      <c r="AV178" s="13" t="s">
        <v>88</v>
      </c>
      <c r="AW178" s="13" t="s">
        <v>35</v>
      </c>
      <c r="AX178" s="13" t="s">
        <v>78</v>
      </c>
      <c r="AY178" s="243" t="s">
        <v>153</v>
      </c>
    </row>
    <row r="179" s="13" customFormat="1">
      <c r="A179" s="13"/>
      <c r="B179" s="232"/>
      <c r="C179" s="233"/>
      <c r="D179" s="234" t="s">
        <v>163</v>
      </c>
      <c r="E179" s="235" t="s">
        <v>1</v>
      </c>
      <c r="F179" s="236" t="s">
        <v>3284</v>
      </c>
      <c r="G179" s="233"/>
      <c r="H179" s="237">
        <v>-32.600000000000001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163</v>
      </c>
      <c r="AU179" s="243" t="s">
        <v>88</v>
      </c>
      <c r="AV179" s="13" t="s">
        <v>88</v>
      </c>
      <c r="AW179" s="13" t="s">
        <v>35</v>
      </c>
      <c r="AX179" s="13" t="s">
        <v>78</v>
      </c>
      <c r="AY179" s="243" t="s">
        <v>153</v>
      </c>
    </row>
    <row r="180" s="14" customFormat="1">
      <c r="A180" s="14"/>
      <c r="B180" s="244"/>
      <c r="C180" s="245"/>
      <c r="D180" s="234" t="s">
        <v>163</v>
      </c>
      <c r="E180" s="246" t="s">
        <v>1</v>
      </c>
      <c r="F180" s="247" t="s">
        <v>167</v>
      </c>
      <c r="G180" s="245"/>
      <c r="H180" s="248">
        <v>320.01499999999999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163</v>
      </c>
      <c r="AU180" s="254" t="s">
        <v>88</v>
      </c>
      <c r="AV180" s="14" t="s">
        <v>161</v>
      </c>
      <c r="AW180" s="14" t="s">
        <v>35</v>
      </c>
      <c r="AX180" s="14" t="s">
        <v>86</v>
      </c>
      <c r="AY180" s="254" t="s">
        <v>153</v>
      </c>
    </row>
    <row r="181" s="12" customFormat="1" ht="22.8" customHeight="1">
      <c r="A181" s="12"/>
      <c r="B181" s="203"/>
      <c r="C181" s="204"/>
      <c r="D181" s="205" t="s">
        <v>77</v>
      </c>
      <c r="E181" s="217" t="s">
        <v>3285</v>
      </c>
      <c r="F181" s="217" t="s">
        <v>3286</v>
      </c>
      <c r="G181" s="204"/>
      <c r="H181" s="204"/>
      <c r="I181" s="207"/>
      <c r="J181" s="218">
        <f>BK181</f>
        <v>0</v>
      </c>
      <c r="K181" s="204"/>
      <c r="L181" s="209"/>
      <c r="M181" s="210"/>
      <c r="N181" s="211"/>
      <c r="O181" s="211"/>
      <c r="P181" s="212">
        <f>SUM(P182:P212)</f>
        <v>0</v>
      </c>
      <c r="Q181" s="211"/>
      <c r="R181" s="212">
        <f>SUM(R182:R212)</f>
        <v>7.0572299999999997</v>
      </c>
      <c r="S181" s="211"/>
      <c r="T181" s="213">
        <f>SUM(T182:T212)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4" t="s">
        <v>86</v>
      </c>
      <c r="AT181" s="215" t="s">
        <v>77</v>
      </c>
      <c r="AU181" s="215" t="s">
        <v>86</v>
      </c>
      <c r="AY181" s="214" t="s">
        <v>153</v>
      </c>
      <c r="BK181" s="216">
        <f>SUM(BK182:BK212)</f>
        <v>0</v>
      </c>
    </row>
    <row r="182" s="2" customFormat="1" ht="24.15" customHeight="1">
      <c r="A182" s="39"/>
      <c r="B182" s="40"/>
      <c r="C182" s="219" t="s">
        <v>240</v>
      </c>
      <c r="D182" s="219" t="s">
        <v>156</v>
      </c>
      <c r="E182" s="220" t="s">
        <v>3287</v>
      </c>
      <c r="F182" s="221" t="s">
        <v>3288</v>
      </c>
      <c r="G182" s="222" t="s">
        <v>355</v>
      </c>
      <c r="H182" s="223">
        <v>1</v>
      </c>
      <c r="I182" s="224"/>
      <c r="J182" s="225">
        <f>ROUND(I182*H182,2)</f>
        <v>0</v>
      </c>
      <c r="K182" s="221" t="s">
        <v>160</v>
      </c>
      <c r="L182" s="45"/>
      <c r="M182" s="226" t="s">
        <v>1</v>
      </c>
      <c r="N182" s="227" t="s">
        <v>43</v>
      </c>
      <c r="O182" s="92"/>
      <c r="P182" s="228">
        <f>O182*H182</f>
        <v>0</v>
      </c>
      <c r="Q182" s="228">
        <v>0.010189999999999999</v>
      </c>
      <c r="R182" s="228">
        <f>Q182*H182</f>
        <v>0.010189999999999999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240</v>
      </c>
      <c r="AT182" s="230" t="s">
        <v>156</v>
      </c>
      <c r="AU182" s="230" t="s">
        <v>88</v>
      </c>
      <c r="AY182" s="18" t="s">
        <v>153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86</v>
      </c>
      <c r="BK182" s="231">
        <f>ROUND(I182*H182,2)</f>
        <v>0</v>
      </c>
      <c r="BL182" s="18" t="s">
        <v>240</v>
      </c>
      <c r="BM182" s="230" t="s">
        <v>3289</v>
      </c>
    </row>
    <row r="183" s="2" customFormat="1" ht="24.15" customHeight="1">
      <c r="A183" s="39"/>
      <c r="B183" s="40"/>
      <c r="C183" s="219" t="s">
        <v>247</v>
      </c>
      <c r="D183" s="219" t="s">
        <v>156</v>
      </c>
      <c r="E183" s="220" t="s">
        <v>3290</v>
      </c>
      <c r="F183" s="221" t="s">
        <v>3291</v>
      </c>
      <c r="G183" s="222" t="s">
        <v>196</v>
      </c>
      <c r="H183" s="223">
        <v>14.5</v>
      </c>
      <c r="I183" s="224"/>
      <c r="J183" s="225">
        <f>ROUND(I183*H183,2)</f>
        <v>0</v>
      </c>
      <c r="K183" s="221" t="s">
        <v>160</v>
      </c>
      <c r="L183" s="45"/>
      <c r="M183" s="226" t="s">
        <v>1</v>
      </c>
      <c r="N183" s="227" t="s">
        <v>43</v>
      </c>
      <c r="O183" s="92"/>
      <c r="P183" s="228">
        <f>O183*H183</f>
        <v>0</v>
      </c>
      <c r="Q183" s="228">
        <v>0.43540000000000001</v>
      </c>
      <c r="R183" s="228">
        <f>Q183*H183</f>
        <v>6.3132999999999999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161</v>
      </c>
      <c r="AT183" s="230" t="s">
        <v>156</v>
      </c>
      <c r="AU183" s="230" t="s">
        <v>88</v>
      </c>
      <c r="AY183" s="18" t="s">
        <v>153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86</v>
      </c>
      <c r="BK183" s="231">
        <f>ROUND(I183*H183,2)</f>
        <v>0</v>
      </c>
      <c r="BL183" s="18" t="s">
        <v>161</v>
      </c>
      <c r="BM183" s="230" t="s">
        <v>3292</v>
      </c>
    </row>
    <row r="184" s="13" customFormat="1">
      <c r="A184" s="13"/>
      <c r="B184" s="232"/>
      <c r="C184" s="233"/>
      <c r="D184" s="234" t="s">
        <v>163</v>
      </c>
      <c r="E184" s="235" t="s">
        <v>1</v>
      </c>
      <c r="F184" s="236" t="s">
        <v>3293</v>
      </c>
      <c r="G184" s="233"/>
      <c r="H184" s="237">
        <v>6.5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163</v>
      </c>
      <c r="AU184" s="243" t="s">
        <v>88</v>
      </c>
      <c r="AV184" s="13" t="s">
        <v>88</v>
      </c>
      <c r="AW184" s="13" t="s">
        <v>35</v>
      </c>
      <c r="AX184" s="13" t="s">
        <v>78</v>
      </c>
      <c r="AY184" s="243" t="s">
        <v>153</v>
      </c>
    </row>
    <row r="185" s="13" customFormat="1">
      <c r="A185" s="13"/>
      <c r="B185" s="232"/>
      <c r="C185" s="233"/>
      <c r="D185" s="234" t="s">
        <v>163</v>
      </c>
      <c r="E185" s="235" t="s">
        <v>1</v>
      </c>
      <c r="F185" s="236" t="s">
        <v>3294</v>
      </c>
      <c r="G185" s="233"/>
      <c r="H185" s="237">
        <v>4.5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163</v>
      </c>
      <c r="AU185" s="243" t="s">
        <v>88</v>
      </c>
      <c r="AV185" s="13" t="s">
        <v>88</v>
      </c>
      <c r="AW185" s="13" t="s">
        <v>35</v>
      </c>
      <c r="AX185" s="13" t="s">
        <v>78</v>
      </c>
      <c r="AY185" s="243" t="s">
        <v>153</v>
      </c>
    </row>
    <row r="186" s="13" customFormat="1">
      <c r="A186" s="13"/>
      <c r="B186" s="232"/>
      <c r="C186" s="233"/>
      <c r="D186" s="234" t="s">
        <v>163</v>
      </c>
      <c r="E186" s="235" t="s">
        <v>1</v>
      </c>
      <c r="F186" s="236" t="s">
        <v>3295</v>
      </c>
      <c r="G186" s="233"/>
      <c r="H186" s="237">
        <v>3.5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163</v>
      </c>
      <c r="AU186" s="243" t="s">
        <v>88</v>
      </c>
      <c r="AV186" s="13" t="s">
        <v>88</v>
      </c>
      <c r="AW186" s="13" t="s">
        <v>35</v>
      </c>
      <c r="AX186" s="13" t="s">
        <v>78</v>
      </c>
      <c r="AY186" s="243" t="s">
        <v>153</v>
      </c>
    </row>
    <row r="187" s="14" customFormat="1">
      <c r="A187" s="14"/>
      <c r="B187" s="244"/>
      <c r="C187" s="245"/>
      <c r="D187" s="234" t="s">
        <v>163</v>
      </c>
      <c r="E187" s="246" t="s">
        <v>1</v>
      </c>
      <c r="F187" s="247" t="s">
        <v>167</v>
      </c>
      <c r="G187" s="245"/>
      <c r="H187" s="248">
        <v>14.5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163</v>
      </c>
      <c r="AU187" s="254" t="s">
        <v>88</v>
      </c>
      <c r="AV187" s="14" t="s">
        <v>161</v>
      </c>
      <c r="AW187" s="14" t="s">
        <v>35</v>
      </c>
      <c r="AX187" s="14" t="s">
        <v>86</v>
      </c>
      <c r="AY187" s="254" t="s">
        <v>153</v>
      </c>
    </row>
    <row r="188" s="2" customFormat="1" ht="24.15" customHeight="1">
      <c r="A188" s="39"/>
      <c r="B188" s="40"/>
      <c r="C188" s="219" t="s">
        <v>252</v>
      </c>
      <c r="D188" s="219" t="s">
        <v>156</v>
      </c>
      <c r="E188" s="220" t="s">
        <v>3296</v>
      </c>
      <c r="F188" s="221" t="s">
        <v>3297</v>
      </c>
      <c r="G188" s="222" t="s">
        <v>355</v>
      </c>
      <c r="H188" s="223">
        <v>3</v>
      </c>
      <c r="I188" s="224"/>
      <c r="J188" s="225">
        <f>ROUND(I188*H188,2)</f>
        <v>0</v>
      </c>
      <c r="K188" s="221" t="s">
        <v>160</v>
      </c>
      <c r="L188" s="45"/>
      <c r="M188" s="226" t="s">
        <v>1</v>
      </c>
      <c r="N188" s="227" t="s">
        <v>43</v>
      </c>
      <c r="O188" s="92"/>
      <c r="P188" s="228">
        <f>O188*H188</f>
        <v>0</v>
      </c>
      <c r="Q188" s="228">
        <v>0.24457999999999999</v>
      </c>
      <c r="R188" s="228">
        <f>Q188*H188</f>
        <v>0.73373999999999995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161</v>
      </c>
      <c r="AT188" s="230" t="s">
        <v>156</v>
      </c>
      <c r="AU188" s="230" t="s">
        <v>88</v>
      </c>
      <c r="AY188" s="18" t="s">
        <v>153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86</v>
      </c>
      <c r="BK188" s="231">
        <f>ROUND(I188*H188,2)</f>
        <v>0</v>
      </c>
      <c r="BL188" s="18" t="s">
        <v>161</v>
      </c>
      <c r="BM188" s="230" t="s">
        <v>3298</v>
      </c>
    </row>
    <row r="189" s="2" customFormat="1" ht="16.5" customHeight="1">
      <c r="A189" s="39"/>
      <c r="B189" s="40"/>
      <c r="C189" s="219" t="s">
        <v>256</v>
      </c>
      <c r="D189" s="219" t="s">
        <v>156</v>
      </c>
      <c r="E189" s="220" t="s">
        <v>3299</v>
      </c>
      <c r="F189" s="221" t="s">
        <v>3300</v>
      </c>
      <c r="G189" s="222" t="s">
        <v>355</v>
      </c>
      <c r="H189" s="223">
        <v>2</v>
      </c>
      <c r="I189" s="224"/>
      <c r="J189" s="225">
        <f>ROUND(I189*H189,2)</f>
        <v>0</v>
      </c>
      <c r="K189" s="221" t="s">
        <v>1</v>
      </c>
      <c r="L189" s="45"/>
      <c r="M189" s="226" t="s">
        <v>1</v>
      </c>
      <c r="N189" s="227" t="s">
        <v>43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161</v>
      </c>
      <c r="AT189" s="230" t="s">
        <v>156</v>
      </c>
      <c r="AU189" s="230" t="s">
        <v>88</v>
      </c>
      <c r="AY189" s="18" t="s">
        <v>153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86</v>
      </c>
      <c r="BK189" s="231">
        <f>ROUND(I189*H189,2)</f>
        <v>0</v>
      </c>
      <c r="BL189" s="18" t="s">
        <v>161</v>
      </c>
      <c r="BM189" s="230" t="s">
        <v>3301</v>
      </c>
    </row>
    <row r="190" s="2" customFormat="1" ht="21.75" customHeight="1">
      <c r="A190" s="39"/>
      <c r="B190" s="40"/>
      <c r="C190" s="219" t="s">
        <v>261</v>
      </c>
      <c r="D190" s="219" t="s">
        <v>156</v>
      </c>
      <c r="E190" s="220" t="s">
        <v>3302</v>
      </c>
      <c r="F190" s="221" t="s">
        <v>3303</v>
      </c>
      <c r="G190" s="222" t="s">
        <v>355</v>
      </c>
      <c r="H190" s="223">
        <v>1</v>
      </c>
      <c r="I190" s="224"/>
      <c r="J190" s="225">
        <f>ROUND(I190*H190,2)</f>
        <v>0</v>
      </c>
      <c r="K190" s="221" t="s">
        <v>1</v>
      </c>
      <c r="L190" s="45"/>
      <c r="M190" s="226" t="s">
        <v>1</v>
      </c>
      <c r="N190" s="227" t="s">
        <v>43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161</v>
      </c>
      <c r="AT190" s="230" t="s">
        <v>156</v>
      </c>
      <c r="AU190" s="230" t="s">
        <v>88</v>
      </c>
      <c r="AY190" s="18" t="s">
        <v>153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86</v>
      </c>
      <c r="BK190" s="231">
        <f>ROUND(I190*H190,2)</f>
        <v>0</v>
      </c>
      <c r="BL190" s="18" t="s">
        <v>161</v>
      </c>
      <c r="BM190" s="230" t="s">
        <v>3304</v>
      </c>
    </row>
    <row r="191" s="2" customFormat="1" ht="21.75" customHeight="1">
      <c r="A191" s="39"/>
      <c r="B191" s="40"/>
      <c r="C191" s="219" t="s">
        <v>7</v>
      </c>
      <c r="D191" s="219" t="s">
        <v>156</v>
      </c>
      <c r="E191" s="220" t="s">
        <v>3305</v>
      </c>
      <c r="F191" s="221" t="s">
        <v>3306</v>
      </c>
      <c r="G191" s="222" t="s">
        <v>355</v>
      </c>
      <c r="H191" s="223">
        <v>1</v>
      </c>
      <c r="I191" s="224"/>
      <c r="J191" s="225">
        <f>ROUND(I191*H191,2)</f>
        <v>0</v>
      </c>
      <c r="K191" s="221" t="s">
        <v>1</v>
      </c>
      <c r="L191" s="45"/>
      <c r="M191" s="226" t="s">
        <v>1</v>
      </c>
      <c r="N191" s="227" t="s">
        <v>43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161</v>
      </c>
      <c r="AT191" s="230" t="s">
        <v>156</v>
      </c>
      <c r="AU191" s="230" t="s">
        <v>88</v>
      </c>
      <c r="AY191" s="18" t="s">
        <v>153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86</v>
      </c>
      <c r="BK191" s="231">
        <f>ROUND(I191*H191,2)</f>
        <v>0</v>
      </c>
      <c r="BL191" s="18" t="s">
        <v>161</v>
      </c>
      <c r="BM191" s="230" t="s">
        <v>3307</v>
      </c>
    </row>
    <row r="192" s="2" customFormat="1" ht="16.5" customHeight="1">
      <c r="A192" s="39"/>
      <c r="B192" s="40"/>
      <c r="C192" s="219" t="s">
        <v>271</v>
      </c>
      <c r="D192" s="219" t="s">
        <v>156</v>
      </c>
      <c r="E192" s="220" t="s">
        <v>3308</v>
      </c>
      <c r="F192" s="221" t="s">
        <v>3309</v>
      </c>
      <c r="G192" s="222" t="s">
        <v>355</v>
      </c>
      <c r="H192" s="223">
        <v>2</v>
      </c>
      <c r="I192" s="224"/>
      <c r="J192" s="225">
        <f>ROUND(I192*H192,2)</f>
        <v>0</v>
      </c>
      <c r="K192" s="221" t="s">
        <v>1</v>
      </c>
      <c r="L192" s="45"/>
      <c r="M192" s="226" t="s">
        <v>1</v>
      </c>
      <c r="N192" s="227" t="s">
        <v>43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161</v>
      </c>
      <c r="AT192" s="230" t="s">
        <v>156</v>
      </c>
      <c r="AU192" s="230" t="s">
        <v>88</v>
      </c>
      <c r="AY192" s="18" t="s">
        <v>153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86</v>
      </c>
      <c r="BK192" s="231">
        <f>ROUND(I192*H192,2)</f>
        <v>0</v>
      </c>
      <c r="BL192" s="18" t="s">
        <v>161</v>
      </c>
      <c r="BM192" s="230" t="s">
        <v>3310</v>
      </c>
    </row>
    <row r="193" s="15" customFormat="1">
      <c r="A193" s="15"/>
      <c r="B193" s="258"/>
      <c r="C193" s="259"/>
      <c r="D193" s="234" t="s">
        <v>163</v>
      </c>
      <c r="E193" s="260" t="s">
        <v>1</v>
      </c>
      <c r="F193" s="261" t="s">
        <v>3311</v>
      </c>
      <c r="G193" s="259"/>
      <c r="H193" s="260" t="s">
        <v>1</v>
      </c>
      <c r="I193" s="262"/>
      <c r="J193" s="259"/>
      <c r="K193" s="259"/>
      <c r="L193" s="263"/>
      <c r="M193" s="264"/>
      <c r="N193" s="265"/>
      <c r="O193" s="265"/>
      <c r="P193" s="265"/>
      <c r="Q193" s="265"/>
      <c r="R193" s="265"/>
      <c r="S193" s="265"/>
      <c r="T193" s="26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7" t="s">
        <v>163</v>
      </c>
      <c r="AU193" s="267" t="s">
        <v>88</v>
      </c>
      <c r="AV193" s="15" t="s">
        <v>86</v>
      </c>
      <c r="AW193" s="15" t="s">
        <v>35</v>
      </c>
      <c r="AX193" s="15" t="s">
        <v>78</v>
      </c>
      <c r="AY193" s="267" t="s">
        <v>153</v>
      </c>
    </row>
    <row r="194" s="15" customFormat="1">
      <c r="A194" s="15"/>
      <c r="B194" s="258"/>
      <c r="C194" s="259"/>
      <c r="D194" s="234" t="s">
        <v>163</v>
      </c>
      <c r="E194" s="260" t="s">
        <v>1</v>
      </c>
      <c r="F194" s="261" t="s">
        <v>3312</v>
      </c>
      <c r="G194" s="259"/>
      <c r="H194" s="260" t="s">
        <v>1</v>
      </c>
      <c r="I194" s="262"/>
      <c r="J194" s="259"/>
      <c r="K194" s="259"/>
      <c r="L194" s="263"/>
      <c r="M194" s="264"/>
      <c r="N194" s="265"/>
      <c r="O194" s="265"/>
      <c r="P194" s="265"/>
      <c r="Q194" s="265"/>
      <c r="R194" s="265"/>
      <c r="S194" s="265"/>
      <c r="T194" s="26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7" t="s">
        <v>163</v>
      </c>
      <c r="AU194" s="267" t="s">
        <v>88</v>
      </c>
      <c r="AV194" s="15" t="s">
        <v>86</v>
      </c>
      <c r="AW194" s="15" t="s">
        <v>35</v>
      </c>
      <c r="AX194" s="15" t="s">
        <v>78</v>
      </c>
      <c r="AY194" s="267" t="s">
        <v>153</v>
      </c>
    </row>
    <row r="195" s="15" customFormat="1">
      <c r="A195" s="15"/>
      <c r="B195" s="258"/>
      <c r="C195" s="259"/>
      <c r="D195" s="234" t="s">
        <v>163</v>
      </c>
      <c r="E195" s="260" t="s">
        <v>1</v>
      </c>
      <c r="F195" s="261" t="s">
        <v>3313</v>
      </c>
      <c r="G195" s="259"/>
      <c r="H195" s="260" t="s">
        <v>1</v>
      </c>
      <c r="I195" s="262"/>
      <c r="J195" s="259"/>
      <c r="K195" s="259"/>
      <c r="L195" s="263"/>
      <c r="M195" s="264"/>
      <c r="N195" s="265"/>
      <c r="O195" s="265"/>
      <c r="P195" s="265"/>
      <c r="Q195" s="265"/>
      <c r="R195" s="265"/>
      <c r="S195" s="265"/>
      <c r="T195" s="26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7" t="s">
        <v>163</v>
      </c>
      <c r="AU195" s="267" t="s">
        <v>88</v>
      </c>
      <c r="AV195" s="15" t="s">
        <v>86</v>
      </c>
      <c r="AW195" s="15" t="s">
        <v>35</v>
      </c>
      <c r="AX195" s="15" t="s">
        <v>78</v>
      </c>
      <c r="AY195" s="267" t="s">
        <v>153</v>
      </c>
    </row>
    <row r="196" s="15" customFormat="1">
      <c r="A196" s="15"/>
      <c r="B196" s="258"/>
      <c r="C196" s="259"/>
      <c r="D196" s="234" t="s">
        <v>163</v>
      </c>
      <c r="E196" s="260" t="s">
        <v>1</v>
      </c>
      <c r="F196" s="261" t="s">
        <v>3314</v>
      </c>
      <c r="G196" s="259"/>
      <c r="H196" s="260" t="s">
        <v>1</v>
      </c>
      <c r="I196" s="262"/>
      <c r="J196" s="259"/>
      <c r="K196" s="259"/>
      <c r="L196" s="263"/>
      <c r="M196" s="264"/>
      <c r="N196" s="265"/>
      <c r="O196" s="265"/>
      <c r="P196" s="265"/>
      <c r="Q196" s="265"/>
      <c r="R196" s="265"/>
      <c r="S196" s="265"/>
      <c r="T196" s="26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7" t="s">
        <v>163</v>
      </c>
      <c r="AU196" s="267" t="s">
        <v>88</v>
      </c>
      <c r="AV196" s="15" t="s">
        <v>86</v>
      </c>
      <c r="AW196" s="15" t="s">
        <v>35</v>
      </c>
      <c r="AX196" s="15" t="s">
        <v>78</v>
      </c>
      <c r="AY196" s="267" t="s">
        <v>153</v>
      </c>
    </row>
    <row r="197" s="15" customFormat="1">
      <c r="A197" s="15"/>
      <c r="B197" s="258"/>
      <c r="C197" s="259"/>
      <c r="D197" s="234" t="s">
        <v>163</v>
      </c>
      <c r="E197" s="260" t="s">
        <v>1</v>
      </c>
      <c r="F197" s="261" t="s">
        <v>3315</v>
      </c>
      <c r="G197" s="259"/>
      <c r="H197" s="260" t="s">
        <v>1</v>
      </c>
      <c r="I197" s="262"/>
      <c r="J197" s="259"/>
      <c r="K197" s="259"/>
      <c r="L197" s="263"/>
      <c r="M197" s="264"/>
      <c r="N197" s="265"/>
      <c r="O197" s="265"/>
      <c r="P197" s="265"/>
      <c r="Q197" s="265"/>
      <c r="R197" s="265"/>
      <c r="S197" s="265"/>
      <c r="T197" s="26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7" t="s">
        <v>163</v>
      </c>
      <c r="AU197" s="267" t="s">
        <v>88</v>
      </c>
      <c r="AV197" s="15" t="s">
        <v>86</v>
      </c>
      <c r="AW197" s="15" t="s">
        <v>35</v>
      </c>
      <c r="AX197" s="15" t="s">
        <v>78</v>
      </c>
      <c r="AY197" s="267" t="s">
        <v>153</v>
      </c>
    </row>
    <row r="198" s="15" customFormat="1">
      <c r="A198" s="15"/>
      <c r="B198" s="258"/>
      <c r="C198" s="259"/>
      <c r="D198" s="234" t="s">
        <v>163</v>
      </c>
      <c r="E198" s="260" t="s">
        <v>1</v>
      </c>
      <c r="F198" s="261" t="s">
        <v>3316</v>
      </c>
      <c r="G198" s="259"/>
      <c r="H198" s="260" t="s">
        <v>1</v>
      </c>
      <c r="I198" s="262"/>
      <c r="J198" s="259"/>
      <c r="K198" s="259"/>
      <c r="L198" s="263"/>
      <c r="M198" s="264"/>
      <c r="N198" s="265"/>
      <c r="O198" s="265"/>
      <c r="P198" s="265"/>
      <c r="Q198" s="265"/>
      <c r="R198" s="265"/>
      <c r="S198" s="265"/>
      <c r="T198" s="26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7" t="s">
        <v>163</v>
      </c>
      <c r="AU198" s="267" t="s">
        <v>88</v>
      </c>
      <c r="AV198" s="15" t="s">
        <v>86</v>
      </c>
      <c r="AW198" s="15" t="s">
        <v>35</v>
      </c>
      <c r="AX198" s="15" t="s">
        <v>78</v>
      </c>
      <c r="AY198" s="267" t="s">
        <v>153</v>
      </c>
    </row>
    <row r="199" s="15" customFormat="1">
      <c r="A199" s="15"/>
      <c r="B199" s="258"/>
      <c r="C199" s="259"/>
      <c r="D199" s="234" t="s">
        <v>163</v>
      </c>
      <c r="E199" s="260" t="s">
        <v>1</v>
      </c>
      <c r="F199" s="261" t="s">
        <v>3317</v>
      </c>
      <c r="G199" s="259"/>
      <c r="H199" s="260" t="s">
        <v>1</v>
      </c>
      <c r="I199" s="262"/>
      <c r="J199" s="259"/>
      <c r="K199" s="259"/>
      <c r="L199" s="263"/>
      <c r="M199" s="264"/>
      <c r="N199" s="265"/>
      <c r="O199" s="265"/>
      <c r="P199" s="265"/>
      <c r="Q199" s="265"/>
      <c r="R199" s="265"/>
      <c r="S199" s="265"/>
      <c r="T199" s="26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7" t="s">
        <v>163</v>
      </c>
      <c r="AU199" s="267" t="s">
        <v>88</v>
      </c>
      <c r="AV199" s="15" t="s">
        <v>86</v>
      </c>
      <c r="AW199" s="15" t="s">
        <v>35</v>
      </c>
      <c r="AX199" s="15" t="s">
        <v>78</v>
      </c>
      <c r="AY199" s="267" t="s">
        <v>153</v>
      </c>
    </row>
    <row r="200" s="13" customFormat="1">
      <c r="A200" s="13"/>
      <c r="B200" s="232"/>
      <c r="C200" s="233"/>
      <c r="D200" s="234" t="s">
        <v>163</v>
      </c>
      <c r="E200" s="235" t="s">
        <v>1</v>
      </c>
      <c r="F200" s="236" t="s">
        <v>88</v>
      </c>
      <c r="G200" s="233"/>
      <c r="H200" s="237">
        <v>2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163</v>
      </c>
      <c r="AU200" s="243" t="s">
        <v>88</v>
      </c>
      <c r="AV200" s="13" t="s">
        <v>88</v>
      </c>
      <c r="AW200" s="13" t="s">
        <v>35</v>
      </c>
      <c r="AX200" s="13" t="s">
        <v>86</v>
      </c>
      <c r="AY200" s="243" t="s">
        <v>153</v>
      </c>
    </row>
    <row r="201" s="2" customFormat="1" ht="16.5" customHeight="1">
      <c r="A201" s="39"/>
      <c r="B201" s="40"/>
      <c r="C201" s="219" t="s">
        <v>281</v>
      </c>
      <c r="D201" s="219" t="s">
        <v>156</v>
      </c>
      <c r="E201" s="220" t="s">
        <v>3318</v>
      </c>
      <c r="F201" s="221" t="s">
        <v>3319</v>
      </c>
      <c r="G201" s="222" t="s">
        <v>355</v>
      </c>
      <c r="H201" s="223">
        <v>2</v>
      </c>
      <c r="I201" s="224"/>
      <c r="J201" s="225">
        <f>ROUND(I201*H201,2)</f>
        <v>0</v>
      </c>
      <c r="K201" s="221" t="s">
        <v>1</v>
      </c>
      <c r="L201" s="45"/>
      <c r="M201" s="226" t="s">
        <v>1</v>
      </c>
      <c r="N201" s="227" t="s">
        <v>43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161</v>
      </c>
      <c r="AT201" s="230" t="s">
        <v>156</v>
      </c>
      <c r="AU201" s="230" t="s">
        <v>88</v>
      </c>
      <c r="AY201" s="18" t="s">
        <v>153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86</v>
      </c>
      <c r="BK201" s="231">
        <f>ROUND(I201*H201,2)</f>
        <v>0</v>
      </c>
      <c r="BL201" s="18" t="s">
        <v>161</v>
      </c>
      <c r="BM201" s="230" t="s">
        <v>3320</v>
      </c>
    </row>
    <row r="202" s="15" customFormat="1">
      <c r="A202" s="15"/>
      <c r="B202" s="258"/>
      <c r="C202" s="259"/>
      <c r="D202" s="234" t="s">
        <v>163</v>
      </c>
      <c r="E202" s="260" t="s">
        <v>1</v>
      </c>
      <c r="F202" s="261" t="s">
        <v>3321</v>
      </c>
      <c r="G202" s="259"/>
      <c r="H202" s="260" t="s">
        <v>1</v>
      </c>
      <c r="I202" s="262"/>
      <c r="J202" s="259"/>
      <c r="K202" s="259"/>
      <c r="L202" s="263"/>
      <c r="M202" s="264"/>
      <c r="N202" s="265"/>
      <c r="O202" s="265"/>
      <c r="P202" s="265"/>
      <c r="Q202" s="265"/>
      <c r="R202" s="265"/>
      <c r="S202" s="265"/>
      <c r="T202" s="26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7" t="s">
        <v>163</v>
      </c>
      <c r="AU202" s="267" t="s">
        <v>88</v>
      </c>
      <c r="AV202" s="15" t="s">
        <v>86</v>
      </c>
      <c r="AW202" s="15" t="s">
        <v>35</v>
      </c>
      <c r="AX202" s="15" t="s">
        <v>78</v>
      </c>
      <c r="AY202" s="267" t="s">
        <v>153</v>
      </c>
    </row>
    <row r="203" s="13" customFormat="1">
      <c r="A203" s="13"/>
      <c r="B203" s="232"/>
      <c r="C203" s="233"/>
      <c r="D203" s="234" t="s">
        <v>163</v>
      </c>
      <c r="E203" s="235" t="s">
        <v>1</v>
      </c>
      <c r="F203" s="236" t="s">
        <v>88</v>
      </c>
      <c r="G203" s="233"/>
      <c r="H203" s="237">
        <v>2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163</v>
      </c>
      <c r="AU203" s="243" t="s">
        <v>88</v>
      </c>
      <c r="AV203" s="13" t="s">
        <v>88</v>
      </c>
      <c r="AW203" s="13" t="s">
        <v>35</v>
      </c>
      <c r="AX203" s="13" t="s">
        <v>86</v>
      </c>
      <c r="AY203" s="243" t="s">
        <v>153</v>
      </c>
    </row>
    <row r="204" s="2" customFormat="1" ht="21.75" customHeight="1">
      <c r="A204" s="39"/>
      <c r="B204" s="40"/>
      <c r="C204" s="219" t="s">
        <v>286</v>
      </c>
      <c r="D204" s="219" t="s">
        <v>156</v>
      </c>
      <c r="E204" s="220" t="s">
        <v>3322</v>
      </c>
      <c r="F204" s="221" t="s">
        <v>3323</v>
      </c>
      <c r="G204" s="222" t="s">
        <v>196</v>
      </c>
      <c r="H204" s="223">
        <v>76</v>
      </c>
      <c r="I204" s="224"/>
      <c r="J204" s="225">
        <f>ROUND(I204*H204,2)</f>
        <v>0</v>
      </c>
      <c r="K204" s="221" t="s">
        <v>1</v>
      </c>
      <c r="L204" s="45"/>
      <c r="M204" s="226" t="s">
        <v>1</v>
      </c>
      <c r="N204" s="227" t="s">
        <v>43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161</v>
      </c>
      <c r="AT204" s="230" t="s">
        <v>156</v>
      </c>
      <c r="AU204" s="230" t="s">
        <v>88</v>
      </c>
      <c r="AY204" s="18" t="s">
        <v>153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86</v>
      </c>
      <c r="BK204" s="231">
        <f>ROUND(I204*H204,2)</f>
        <v>0</v>
      </c>
      <c r="BL204" s="18" t="s">
        <v>161</v>
      </c>
      <c r="BM204" s="230" t="s">
        <v>3324</v>
      </c>
    </row>
    <row r="205" s="2" customFormat="1" ht="24.15" customHeight="1">
      <c r="A205" s="39"/>
      <c r="B205" s="40"/>
      <c r="C205" s="219" t="s">
        <v>293</v>
      </c>
      <c r="D205" s="219" t="s">
        <v>156</v>
      </c>
      <c r="E205" s="220" t="s">
        <v>3325</v>
      </c>
      <c r="F205" s="221" t="s">
        <v>3326</v>
      </c>
      <c r="G205" s="222" t="s">
        <v>196</v>
      </c>
      <c r="H205" s="223">
        <v>59</v>
      </c>
      <c r="I205" s="224"/>
      <c r="J205" s="225">
        <f>ROUND(I205*H205,2)</f>
        <v>0</v>
      </c>
      <c r="K205" s="221" t="s">
        <v>1</v>
      </c>
      <c r="L205" s="45"/>
      <c r="M205" s="226" t="s">
        <v>1</v>
      </c>
      <c r="N205" s="227" t="s">
        <v>43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161</v>
      </c>
      <c r="AT205" s="230" t="s">
        <v>156</v>
      </c>
      <c r="AU205" s="230" t="s">
        <v>88</v>
      </c>
      <c r="AY205" s="18" t="s">
        <v>153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86</v>
      </c>
      <c r="BK205" s="231">
        <f>ROUND(I205*H205,2)</f>
        <v>0</v>
      </c>
      <c r="BL205" s="18" t="s">
        <v>161</v>
      </c>
      <c r="BM205" s="230" t="s">
        <v>3327</v>
      </c>
    </row>
    <row r="206" s="13" customFormat="1">
      <c r="A206" s="13"/>
      <c r="B206" s="232"/>
      <c r="C206" s="233"/>
      <c r="D206" s="234" t="s">
        <v>163</v>
      </c>
      <c r="E206" s="235" t="s">
        <v>1</v>
      </c>
      <c r="F206" s="236" t="s">
        <v>3328</v>
      </c>
      <c r="G206" s="233"/>
      <c r="H206" s="237">
        <v>59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163</v>
      </c>
      <c r="AU206" s="243" t="s">
        <v>88</v>
      </c>
      <c r="AV206" s="13" t="s">
        <v>88</v>
      </c>
      <c r="AW206" s="13" t="s">
        <v>35</v>
      </c>
      <c r="AX206" s="13" t="s">
        <v>86</v>
      </c>
      <c r="AY206" s="243" t="s">
        <v>153</v>
      </c>
    </row>
    <row r="207" s="2" customFormat="1" ht="24.15" customHeight="1">
      <c r="A207" s="39"/>
      <c r="B207" s="40"/>
      <c r="C207" s="219" t="s">
        <v>298</v>
      </c>
      <c r="D207" s="219" t="s">
        <v>156</v>
      </c>
      <c r="E207" s="220" t="s">
        <v>3329</v>
      </c>
      <c r="F207" s="221" t="s">
        <v>3330</v>
      </c>
      <c r="G207" s="222" t="s">
        <v>196</v>
      </c>
      <c r="H207" s="223">
        <v>54</v>
      </c>
      <c r="I207" s="224"/>
      <c r="J207" s="225">
        <f>ROUND(I207*H207,2)</f>
        <v>0</v>
      </c>
      <c r="K207" s="221" t="s">
        <v>1</v>
      </c>
      <c r="L207" s="45"/>
      <c r="M207" s="226" t="s">
        <v>1</v>
      </c>
      <c r="N207" s="227" t="s">
        <v>43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161</v>
      </c>
      <c r="AT207" s="230" t="s">
        <v>156</v>
      </c>
      <c r="AU207" s="230" t="s">
        <v>88</v>
      </c>
      <c r="AY207" s="18" t="s">
        <v>153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86</v>
      </c>
      <c r="BK207" s="231">
        <f>ROUND(I207*H207,2)</f>
        <v>0</v>
      </c>
      <c r="BL207" s="18" t="s">
        <v>161</v>
      </c>
      <c r="BM207" s="230" t="s">
        <v>3331</v>
      </c>
    </row>
    <row r="208" s="13" customFormat="1">
      <c r="A208" s="13"/>
      <c r="B208" s="232"/>
      <c r="C208" s="233"/>
      <c r="D208" s="234" t="s">
        <v>163</v>
      </c>
      <c r="E208" s="235" t="s">
        <v>1</v>
      </c>
      <c r="F208" s="236" t="s">
        <v>3332</v>
      </c>
      <c r="G208" s="233"/>
      <c r="H208" s="237">
        <v>48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163</v>
      </c>
      <c r="AU208" s="243" t="s">
        <v>88</v>
      </c>
      <c r="AV208" s="13" t="s">
        <v>88</v>
      </c>
      <c r="AW208" s="13" t="s">
        <v>35</v>
      </c>
      <c r="AX208" s="13" t="s">
        <v>78</v>
      </c>
      <c r="AY208" s="243" t="s">
        <v>153</v>
      </c>
    </row>
    <row r="209" s="13" customFormat="1">
      <c r="A209" s="13"/>
      <c r="B209" s="232"/>
      <c r="C209" s="233"/>
      <c r="D209" s="234" t="s">
        <v>163</v>
      </c>
      <c r="E209" s="235" t="s">
        <v>1</v>
      </c>
      <c r="F209" s="236" t="s">
        <v>3333</v>
      </c>
      <c r="G209" s="233"/>
      <c r="H209" s="237">
        <v>6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163</v>
      </c>
      <c r="AU209" s="243" t="s">
        <v>88</v>
      </c>
      <c r="AV209" s="13" t="s">
        <v>88</v>
      </c>
      <c r="AW209" s="13" t="s">
        <v>35</v>
      </c>
      <c r="AX209" s="13" t="s">
        <v>78</v>
      </c>
      <c r="AY209" s="243" t="s">
        <v>153</v>
      </c>
    </row>
    <row r="210" s="14" customFormat="1">
      <c r="A210" s="14"/>
      <c r="B210" s="244"/>
      <c r="C210" s="245"/>
      <c r="D210" s="234" t="s">
        <v>163</v>
      </c>
      <c r="E210" s="246" t="s">
        <v>1</v>
      </c>
      <c r="F210" s="247" t="s">
        <v>167</v>
      </c>
      <c r="G210" s="245"/>
      <c r="H210" s="248">
        <v>54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163</v>
      </c>
      <c r="AU210" s="254" t="s">
        <v>88</v>
      </c>
      <c r="AV210" s="14" t="s">
        <v>161</v>
      </c>
      <c r="AW210" s="14" t="s">
        <v>35</v>
      </c>
      <c r="AX210" s="14" t="s">
        <v>86</v>
      </c>
      <c r="AY210" s="254" t="s">
        <v>153</v>
      </c>
    </row>
    <row r="211" s="2" customFormat="1" ht="16.5" customHeight="1">
      <c r="A211" s="39"/>
      <c r="B211" s="40"/>
      <c r="C211" s="219" t="s">
        <v>303</v>
      </c>
      <c r="D211" s="219" t="s">
        <v>156</v>
      </c>
      <c r="E211" s="220" t="s">
        <v>3334</v>
      </c>
      <c r="F211" s="221" t="s">
        <v>3335</v>
      </c>
      <c r="G211" s="222" t="s">
        <v>243</v>
      </c>
      <c r="H211" s="223">
        <v>1</v>
      </c>
      <c r="I211" s="224"/>
      <c r="J211" s="225">
        <f>ROUND(I211*H211,2)</f>
        <v>0</v>
      </c>
      <c r="K211" s="221" t="s">
        <v>1</v>
      </c>
      <c r="L211" s="45"/>
      <c r="M211" s="226" t="s">
        <v>1</v>
      </c>
      <c r="N211" s="227" t="s">
        <v>43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161</v>
      </c>
      <c r="AT211" s="230" t="s">
        <v>156</v>
      </c>
      <c r="AU211" s="230" t="s">
        <v>88</v>
      </c>
      <c r="AY211" s="18" t="s">
        <v>153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86</v>
      </c>
      <c r="BK211" s="231">
        <f>ROUND(I211*H211,2)</f>
        <v>0</v>
      </c>
      <c r="BL211" s="18" t="s">
        <v>161</v>
      </c>
      <c r="BM211" s="230" t="s">
        <v>3336</v>
      </c>
    </row>
    <row r="212" s="2" customFormat="1" ht="16.5" customHeight="1">
      <c r="A212" s="39"/>
      <c r="B212" s="40"/>
      <c r="C212" s="219" t="s">
        <v>308</v>
      </c>
      <c r="D212" s="219" t="s">
        <v>156</v>
      </c>
      <c r="E212" s="220" t="s">
        <v>3337</v>
      </c>
      <c r="F212" s="221" t="s">
        <v>3338</v>
      </c>
      <c r="G212" s="222" t="s">
        <v>243</v>
      </c>
      <c r="H212" s="223">
        <v>1</v>
      </c>
      <c r="I212" s="224"/>
      <c r="J212" s="225">
        <f>ROUND(I212*H212,2)</f>
        <v>0</v>
      </c>
      <c r="K212" s="221" t="s">
        <v>1</v>
      </c>
      <c r="L212" s="45"/>
      <c r="M212" s="226" t="s">
        <v>1</v>
      </c>
      <c r="N212" s="227" t="s">
        <v>43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161</v>
      </c>
      <c r="AT212" s="230" t="s">
        <v>156</v>
      </c>
      <c r="AU212" s="230" t="s">
        <v>88</v>
      </c>
      <c r="AY212" s="18" t="s">
        <v>153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86</v>
      </c>
      <c r="BK212" s="231">
        <f>ROUND(I212*H212,2)</f>
        <v>0</v>
      </c>
      <c r="BL212" s="18" t="s">
        <v>161</v>
      </c>
      <c r="BM212" s="230" t="s">
        <v>3339</v>
      </c>
    </row>
    <row r="213" s="12" customFormat="1" ht="22.8" customHeight="1">
      <c r="A213" s="12"/>
      <c r="B213" s="203"/>
      <c r="C213" s="204"/>
      <c r="D213" s="205" t="s">
        <v>77</v>
      </c>
      <c r="E213" s="217" t="s">
        <v>3340</v>
      </c>
      <c r="F213" s="217" t="s">
        <v>3341</v>
      </c>
      <c r="G213" s="204"/>
      <c r="H213" s="204"/>
      <c r="I213" s="207"/>
      <c r="J213" s="218">
        <f>BK213</f>
        <v>0</v>
      </c>
      <c r="K213" s="204"/>
      <c r="L213" s="209"/>
      <c r="M213" s="210"/>
      <c r="N213" s="211"/>
      <c r="O213" s="211"/>
      <c r="P213" s="212">
        <f>SUM(P214:P223)</f>
        <v>0</v>
      </c>
      <c r="Q213" s="211"/>
      <c r="R213" s="212">
        <f>SUM(R214:R223)</f>
        <v>0.00062</v>
      </c>
      <c r="S213" s="211"/>
      <c r="T213" s="213">
        <f>SUM(T214:T223)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4" t="s">
        <v>86</v>
      </c>
      <c r="AT213" s="215" t="s">
        <v>77</v>
      </c>
      <c r="AU213" s="215" t="s">
        <v>86</v>
      </c>
      <c r="AY213" s="214" t="s">
        <v>153</v>
      </c>
      <c r="BK213" s="216">
        <f>SUM(BK214:BK223)</f>
        <v>0</v>
      </c>
    </row>
    <row r="214" s="2" customFormat="1" ht="24.15" customHeight="1">
      <c r="A214" s="39"/>
      <c r="B214" s="40"/>
      <c r="C214" s="219" t="s">
        <v>315</v>
      </c>
      <c r="D214" s="219" t="s">
        <v>156</v>
      </c>
      <c r="E214" s="220" t="s">
        <v>3342</v>
      </c>
      <c r="F214" s="221" t="s">
        <v>3343</v>
      </c>
      <c r="G214" s="222" t="s">
        <v>243</v>
      </c>
      <c r="H214" s="223">
        <v>1</v>
      </c>
      <c r="I214" s="224"/>
      <c r="J214" s="225">
        <f>ROUND(I214*H214,2)</f>
        <v>0</v>
      </c>
      <c r="K214" s="221" t="s">
        <v>1</v>
      </c>
      <c r="L214" s="45"/>
      <c r="M214" s="226" t="s">
        <v>1</v>
      </c>
      <c r="N214" s="227" t="s">
        <v>43</v>
      </c>
      <c r="O214" s="92"/>
      <c r="P214" s="228">
        <f>O214*H214</f>
        <v>0</v>
      </c>
      <c r="Q214" s="228">
        <v>0.00062</v>
      </c>
      <c r="R214" s="228">
        <f>Q214*H214</f>
        <v>0.00062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240</v>
      </c>
      <c r="AT214" s="230" t="s">
        <v>156</v>
      </c>
      <c r="AU214" s="230" t="s">
        <v>88</v>
      </c>
      <c r="AY214" s="18" t="s">
        <v>153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86</v>
      </c>
      <c r="BK214" s="231">
        <f>ROUND(I214*H214,2)</f>
        <v>0</v>
      </c>
      <c r="BL214" s="18" t="s">
        <v>240</v>
      </c>
      <c r="BM214" s="230" t="s">
        <v>3344</v>
      </c>
    </row>
    <row r="215" s="15" customFormat="1">
      <c r="A215" s="15"/>
      <c r="B215" s="258"/>
      <c r="C215" s="259"/>
      <c r="D215" s="234" t="s">
        <v>163</v>
      </c>
      <c r="E215" s="260" t="s">
        <v>1</v>
      </c>
      <c r="F215" s="261" t="s">
        <v>3345</v>
      </c>
      <c r="G215" s="259"/>
      <c r="H215" s="260" t="s">
        <v>1</v>
      </c>
      <c r="I215" s="262"/>
      <c r="J215" s="259"/>
      <c r="K215" s="259"/>
      <c r="L215" s="263"/>
      <c r="M215" s="264"/>
      <c r="N215" s="265"/>
      <c r="O215" s="265"/>
      <c r="P215" s="265"/>
      <c r="Q215" s="265"/>
      <c r="R215" s="265"/>
      <c r="S215" s="265"/>
      <c r="T215" s="26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7" t="s">
        <v>163</v>
      </c>
      <c r="AU215" s="267" t="s">
        <v>88</v>
      </c>
      <c r="AV215" s="15" t="s">
        <v>86</v>
      </c>
      <c r="AW215" s="15" t="s">
        <v>35</v>
      </c>
      <c r="AX215" s="15" t="s">
        <v>78</v>
      </c>
      <c r="AY215" s="267" t="s">
        <v>153</v>
      </c>
    </row>
    <row r="216" s="15" customFormat="1">
      <c r="A216" s="15"/>
      <c r="B216" s="258"/>
      <c r="C216" s="259"/>
      <c r="D216" s="234" t="s">
        <v>163</v>
      </c>
      <c r="E216" s="260" t="s">
        <v>1</v>
      </c>
      <c r="F216" s="261" t="s">
        <v>3346</v>
      </c>
      <c r="G216" s="259"/>
      <c r="H216" s="260" t="s">
        <v>1</v>
      </c>
      <c r="I216" s="262"/>
      <c r="J216" s="259"/>
      <c r="K216" s="259"/>
      <c r="L216" s="263"/>
      <c r="M216" s="264"/>
      <c r="N216" s="265"/>
      <c r="O216" s="265"/>
      <c r="P216" s="265"/>
      <c r="Q216" s="265"/>
      <c r="R216" s="265"/>
      <c r="S216" s="265"/>
      <c r="T216" s="26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7" t="s">
        <v>163</v>
      </c>
      <c r="AU216" s="267" t="s">
        <v>88</v>
      </c>
      <c r="AV216" s="15" t="s">
        <v>86</v>
      </c>
      <c r="AW216" s="15" t="s">
        <v>35</v>
      </c>
      <c r="AX216" s="15" t="s">
        <v>78</v>
      </c>
      <c r="AY216" s="267" t="s">
        <v>153</v>
      </c>
    </row>
    <row r="217" s="15" customFormat="1">
      <c r="A217" s="15"/>
      <c r="B217" s="258"/>
      <c r="C217" s="259"/>
      <c r="D217" s="234" t="s">
        <v>163</v>
      </c>
      <c r="E217" s="260" t="s">
        <v>1</v>
      </c>
      <c r="F217" s="261" t="s">
        <v>3347</v>
      </c>
      <c r="G217" s="259"/>
      <c r="H217" s="260" t="s">
        <v>1</v>
      </c>
      <c r="I217" s="262"/>
      <c r="J217" s="259"/>
      <c r="K217" s="259"/>
      <c r="L217" s="263"/>
      <c r="M217" s="264"/>
      <c r="N217" s="265"/>
      <c r="O217" s="265"/>
      <c r="P217" s="265"/>
      <c r="Q217" s="265"/>
      <c r="R217" s="265"/>
      <c r="S217" s="265"/>
      <c r="T217" s="26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7" t="s">
        <v>163</v>
      </c>
      <c r="AU217" s="267" t="s">
        <v>88</v>
      </c>
      <c r="AV217" s="15" t="s">
        <v>86</v>
      </c>
      <c r="AW217" s="15" t="s">
        <v>35</v>
      </c>
      <c r="AX217" s="15" t="s">
        <v>78</v>
      </c>
      <c r="AY217" s="267" t="s">
        <v>153</v>
      </c>
    </row>
    <row r="218" s="13" customFormat="1">
      <c r="A218" s="13"/>
      <c r="B218" s="232"/>
      <c r="C218" s="233"/>
      <c r="D218" s="234" t="s">
        <v>163</v>
      </c>
      <c r="E218" s="235" t="s">
        <v>1</v>
      </c>
      <c r="F218" s="236" t="s">
        <v>86</v>
      </c>
      <c r="G218" s="233"/>
      <c r="H218" s="237">
        <v>1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163</v>
      </c>
      <c r="AU218" s="243" t="s">
        <v>88</v>
      </c>
      <c r="AV218" s="13" t="s">
        <v>88</v>
      </c>
      <c r="AW218" s="13" t="s">
        <v>35</v>
      </c>
      <c r="AX218" s="13" t="s">
        <v>86</v>
      </c>
      <c r="AY218" s="243" t="s">
        <v>153</v>
      </c>
    </row>
    <row r="219" s="2" customFormat="1" ht="16.5" customHeight="1">
      <c r="A219" s="39"/>
      <c r="B219" s="40"/>
      <c r="C219" s="219" t="s">
        <v>320</v>
      </c>
      <c r="D219" s="219" t="s">
        <v>156</v>
      </c>
      <c r="E219" s="220" t="s">
        <v>3348</v>
      </c>
      <c r="F219" s="221" t="s">
        <v>3349</v>
      </c>
      <c r="G219" s="222" t="s">
        <v>196</v>
      </c>
      <c r="H219" s="223">
        <v>29.5</v>
      </c>
      <c r="I219" s="224"/>
      <c r="J219" s="225">
        <f>ROUND(I219*H219,2)</f>
        <v>0</v>
      </c>
      <c r="K219" s="221" t="s">
        <v>1</v>
      </c>
      <c r="L219" s="45"/>
      <c r="M219" s="226" t="s">
        <v>1</v>
      </c>
      <c r="N219" s="227" t="s">
        <v>43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161</v>
      </c>
      <c r="AT219" s="230" t="s">
        <v>156</v>
      </c>
      <c r="AU219" s="230" t="s">
        <v>88</v>
      </c>
      <c r="AY219" s="18" t="s">
        <v>153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86</v>
      </c>
      <c r="BK219" s="231">
        <f>ROUND(I219*H219,2)</f>
        <v>0</v>
      </c>
      <c r="BL219" s="18" t="s">
        <v>161</v>
      </c>
      <c r="BM219" s="230" t="s">
        <v>3350</v>
      </c>
    </row>
    <row r="220" s="13" customFormat="1">
      <c r="A220" s="13"/>
      <c r="B220" s="232"/>
      <c r="C220" s="233"/>
      <c r="D220" s="234" t="s">
        <v>163</v>
      </c>
      <c r="E220" s="235" t="s">
        <v>1</v>
      </c>
      <c r="F220" s="236" t="s">
        <v>3351</v>
      </c>
      <c r="G220" s="233"/>
      <c r="H220" s="237">
        <v>29.5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163</v>
      </c>
      <c r="AU220" s="243" t="s">
        <v>88</v>
      </c>
      <c r="AV220" s="13" t="s">
        <v>88</v>
      </c>
      <c r="AW220" s="13" t="s">
        <v>35</v>
      </c>
      <c r="AX220" s="13" t="s">
        <v>86</v>
      </c>
      <c r="AY220" s="243" t="s">
        <v>153</v>
      </c>
    </row>
    <row r="221" s="2" customFormat="1" ht="16.5" customHeight="1">
      <c r="A221" s="39"/>
      <c r="B221" s="40"/>
      <c r="C221" s="219" t="s">
        <v>325</v>
      </c>
      <c r="D221" s="219" t="s">
        <v>156</v>
      </c>
      <c r="E221" s="220" t="s">
        <v>3352</v>
      </c>
      <c r="F221" s="221" t="s">
        <v>3353</v>
      </c>
      <c r="G221" s="222" t="s">
        <v>243</v>
      </c>
      <c r="H221" s="223">
        <v>1</v>
      </c>
      <c r="I221" s="224"/>
      <c r="J221" s="225">
        <f>ROUND(I221*H221,2)</f>
        <v>0</v>
      </c>
      <c r="K221" s="221" t="s">
        <v>1</v>
      </c>
      <c r="L221" s="45"/>
      <c r="M221" s="226" t="s">
        <v>1</v>
      </c>
      <c r="N221" s="227" t="s">
        <v>43</v>
      </c>
      <c r="O221" s="92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161</v>
      </c>
      <c r="AT221" s="230" t="s">
        <v>156</v>
      </c>
      <c r="AU221" s="230" t="s">
        <v>88</v>
      </c>
      <c r="AY221" s="18" t="s">
        <v>153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86</v>
      </c>
      <c r="BK221" s="231">
        <f>ROUND(I221*H221,2)</f>
        <v>0</v>
      </c>
      <c r="BL221" s="18" t="s">
        <v>161</v>
      </c>
      <c r="BM221" s="230" t="s">
        <v>3354</v>
      </c>
    </row>
    <row r="222" s="2" customFormat="1" ht="16.5" customHeight="1">
      <c r="A222" s="39"/>
      <c r="B222" s="40"/>
      <c r="C222" s="219" t="s">
        <v>332</v>
      </c>
      <c r="D222" s="219" t="s">
        <v>156</v>
      </c>
      <c r="E222" s="220" t="s">
        <v>3355</v>
      </c>
      <c r="F222" s="221" t="s">
        <v>3356</v>
      </c>
      <c r="G222" s="222" t="s">
        <v>243</v>
      </c>
      <c r="H222" s="223">
        <v>1</v>
      </c>
      <c r="I222" s="224"/>
      <c r="J222" s="225">
        <f>ROUND(I222*H222,2)</f>
        <v>0</v>
      </c>
      <c r="K222" s="221" t="s">
        <v>1</v>
      </c>
      <c r="L222" s="45"/>
      <c r="M222" s="226" t="s">
        <v>1</v>
      </c>
      <c r="N222" s="227" t="s">
        <v>43</v>
      </c>
      <c r="O222" s="92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161</v>
      </c>
      <c r="AT222" s="230" t="s">
        <v>156</v>
      </c>
      <c r="AU222" s="230" t="s">
        <v>88</v>
      </c>
      <c r="AY222" s="18" t="s">
        <v>153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86</v>
      </c>
      <c r="BK222" s="231">
        <f>ROUND(I222*H222,2)</f>
        <v>0</v>
      </c>
      <c r="BL222" s="18" t="s">
        <v>161</v>
      </c>
      <c r="BM222" s="230" t="s">
        <v>3357</v>
      </c>
    </row>
    <row r="223" s="2" customFormat="1" ht="16.5" customHeight="1">
      <c r="A223" s="39"/>
      <c r="B223" s="40"/>
      <c r="C223" s="219" t="s">
        <v>337</v>
      </c>
      <c r="D223" s="219" t="s">
        <v>156</v>
      </c>
      <c r="E223" s="220" t="s">
        <v>3358</v>
      </c>
      <c r="F223" s="221" t="s">
        <v>3359</v>
      </c>
      <c r="G223" s="222" t="s">
        <v>243</v>
      </c>
      <c r="H223" s="223">
        <v>1</v>
      </c>
      <c r="I223" s="224"/>
      <c r="J223" s="225">
        <f>ROUND(I223*H223,2)</f>
        <v>0</v>
      </c>
      <c r="K223" s="221" t="s">
        <v>1</v>
      </c>
      <c r="L223" s="45"/>
      <c r="M223" s="226" t="s">
        <v>1</v>
      </c>
      <c r="N223" s="227" t="s">
        <v>43</v>
      </c>
      <c r="O223" s="92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161</v>
      </c>
      <c r="AT223" s="230" t="s">
        <v>156</v>
      </c>
      <c r="AU223" s="230" t="s">
        <v>88</v>
      </c>
      <c r="AY223" s="18" t="s">
        <v>153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86</v>
      </c>
      <c r="BK223" s="231">
        <f>ROUND(I223*H223,2)</f>
        <v>0</v>
      </c>
      <c r="BL223" s="18" t="s">
        <v>161</v>
      </c>
      <c r="BM223" s="230" t="s">
        <v>3360</v>
      </c>
    </row>
    <row r="224" s="12" customFormat="1" ht="25.92" customHeight="1">
      <c r="A224" s="12"/>
      <c r="B224" s="203"/>
      <c r="C224" s="204"/>
      <c r="D224" s="205" t="s">
        <v>77</v>
      </c>
      <c r="E224" s="206" t="s">
        <v>277</v>
      </c>
      <c r="F224" s="206" t="s">
        <v>278</v>
      </c>
      <c r="G224" s="204"/>
      <c r="H224" s="204"/>
      <c r="I224" s="207"/>
      <c r="J224" s="208">
        <f>BK224</f>
        <v>0</v>
      </c>
      <c r="K224" s="204"/>
      <c r="L224" s="209"/>
      <c r="M224" s="210"/>
      <c r="N224" s="211"/>
      <c r="O224" s="211"/>
      <c r="P224" s="212">
        <f>P225+P235+P243+P505+P527</f>
        <v>0</v>
      </c>
      <c r="Q224" s="211"/>
      <c r="R224" s="212">
        <f>R225+R235+R243+R505+R527</f>
        <v>1.2478600000000002</v>
      </c>
      <c r="S224" s="211"/>
      <c r="T224" s="213">
        <f>T225+T235+T243+T505+T527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4" t="s">
        <v>88</v>
      </c>
      <c r="AT224" s="215" t="s">
        <v>77</v>
      </c>
      <c r="AU224" s="215" t="s">
        <v>78</v>
      </c>
      <c r="AY224" s="214" t="s">
        <v>153</v>
      </c>
      <c r="BK224" s="216">
        <f>BK225+BK235+BK243+BK505+BK527</f>
        <v>0</v>
      </c>
    </row>
    <row r="225" s="12" customFormat="1" ht="22.8" customHeight="1">
      <c r="A225" s="12"/>
      <c r="B225" s="203"/>
      <c r="C225" s="204"/>
      <c r="D225" s="205" t="s">
        <v>77</v>
      </c>
      <c r="E225" s="217" t="s">
        <v>1901</v>
      </c>
      <c r="F225" s="217" t="s">
        <v>1902</v>
      </c>
      <c r="G225" s="204"/>
      <c r="H225" s="204"/>
      <c r="I225" s="207"/>
      <c r="J225" s="218">
        <f>BK225</f>
        <v>0</v>
      </c>
      <c r="K225" s="204"/>
      <c r="L225" s="209"/>
      <c r="M225" s="210"/>
      <c r="N225" s="211"/>
      <c r="O225" s="211"/>
      <c r="P225" s="212">
        <f>SUM(P226:P234)</f>
        <v>0</v>
      </c>
      <c r="Q225" s="211"/>
      <c r="R225" s="212">
        <f>SUM(R226:R234)</f>
        <v>0.0038999999999999998</v>
      </c>
      <c r="S225" s="211"/>
      <c r="T225" s="213">
        <f>SUM(T226:T234)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4" t="s">
        <v>88</v>
      </c>
      <c r="AT225" s="215" t="s">
        <v>77</v>
      </c>
      <c r="AU225" s="215" t="s">
        <v>86</v>
      </c>
      <c r="AY225" s="214" t="s">
        <v>153</v>
      </c>
      <c r="BK225" s="216">
        <f>SUM(BK226:BK234)</f>
        <v>0</v>
      </c>
    </row>
    <row r="226" s="2" customFormat="1" ht="16.5" customHeight="1">
      <c r="A226" s="39"/>
      <c r="B226" s="40"/>
      <c r="C226" s="219" t="s">
        <v>342</v>
      </c>
      <c r="D226" s="219" t="s">
        <v>156</v>
      </c>
      <c r="E226" s="220" t="s">
        <v>3361</v>
      </c>
      <c r="F226" s="221" t="s">
        <v>3362</v>
      </c>
      <c r="G226" s="222" t="s">
        <v>355</v>
      </c>
      <c r="H226" s="223">
        <v>3</v>
      </c>
      <c r="I226" s="224"/>
      <c r="J226" s="225">
        <f>ROUND(I226*H226,2)</f>
        <v>0</v>
      </c>
      <c r="K226" s="221" t="s">
        <v>160</v>
      </c>
      <c r="L226" s="45"/>
      <c r="M226" s="226" t="s">
        <v>1</v>
      </c>
      <c r="N226" s="227" t="s">
        <v>43</v>
      </c>
      <c r="O226" s="92"/>
      <c r="P226" s="228">
        <f>O226*H226</f>
        <v>0</v>
      </c>
      <c r="Q226" s="228">
        <v>0.00056999999999999998</v>
      </c>
      <c r="R226" s="228">
        <f>Q226*H226</f>
        <v>0.0017099999999999999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240</v>
      </c>
      <c r="AT226" s="230" t="s">
        <v>156</v>
      </c>
      <c r="AU226" s="230" t="s">
        <v>88</v>
      </c>
      <c r="AY226" s="18" t="s">
        <v>153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86</v>
      </c>
      <c r="BK226" s="231">
        <f>ROUND(I226*H226,2)</f>
        <v>0</v>
      </c>
      <c r="BL226" s="18" t="s">
        <v>240</v>
      </c>
      <c r="BM226" s="230" t="s">
        <v>3363</v>
      </c>
    </row>
    <row r="227" s="2" customFormat="1" ht="24.15" customHeight="1">
      <c r="A227" s="39"/>
      <c r="B227" s="40"/>
      <c r="C227" s="268" t="s">
        <v>348</v>
      </c>
      <c r="D227" s="268" t="s">
        <v>509</v>
      </c>
      <c r="E227" s="269" t="s">
        <v>3364</v>
      </c>
      <c r="F227" s="270" t="s">
        <v>3365</v>
      </c>
      <c r="G227" s="271" t="s">
        <v>355</v>
      </c>
      <c r="H227" s="272">
        <v>3</v>
      </c>
      <c r="I227" s="273"/>
      <c r="J227" s="274">
        <f>ROUND(I227*H227,2)</f>
        <v>0</v>
      </c>
      <c r="K227" s="270" t="s">
        <v>160</v>
      </c>
      <c r="L227" s="275"/>
      <c r="M227" s="276" t="s">
        <v>1</v>
      </c>
      <c r="N227" s="277" t="s">
        <v>43</v>
      </c>
      <c r="O227" s="92"/>
      <c r="P227" s="228">
        <f>O227*H227</f>
        <v>0</v>
      </c>
      <c r="Q227" s="228">
        <v>0.00072999999999999996</v>
      </c>
      <c r="R227" s="228">
        <f>Q227*H227</f>
        <v>0.0021900000000000001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332</v>
      </c>
      <c r="AT227" s="230" t="s">
        <v>509</v>
      </c>
      <c r="AU227" s="230" t="s">
        <v>88</v>
      </c>
      <c r="AY227" s="18" t="s">
        <v>153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86</v>
      </c>
      <c r="BK227" s="231">
        <f>ROUND(I227*H227,2)</f>
        <v>0</v>
      </c>
      <c r="BL227" s="18" t="s">
        <v>240</v>
      </c>
      <c r="BM227" s="230" t="s">
        <v>3366</v>
      </c>
    </row>
    <row r="228" s="15" customFormat="1">
      <c r="A228" s="15"/>
      <c r="B228" s="258"/>
      <c r="C228" s="259"/>
      <c r="D228" s="234" t="s">
        <v>163</v>
      </c>
      <c r="E228" s="260" t="s">
        <v>1</v>
      </c>
      <c r="F228" s="261" t="s">
        <v>3367</v>
      </c>
      <c r="G228" s="259"/>
      <c r="H228" s="260" t="s">
        <v>1</v>
      </c>
      <c r="I228" s="262"/>
      <c r="J228" s="259"/>
      <c r="K228" s="259"/>
      <c r="L228" s="263"/>
      <c r="M228" s="264"/>
      <c r="N228" s="265"/>
      <c r="O228" s="265"/>
      <c r="P228" s="265"/>
      <c r="Q228" s="265"/>
      <c r="R228" s="265"/>
      <c r="S228" s="265"/>
      <c r="T228" s="26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7" t="s">
        <v>163</v>
      </c>
      <c r="AU228" s="267" t="s">
        <v>88</v>
      </c>
      <c r="AV228" s="15" t="s">
        <v>86</v>
      </c>
      <c r="AW228" s="15" t="s">
        <v>35</v>
      </c>
      <c r="AX228" s="15" t="s">
        <v>78</v>
      </c>
      <c r="AY228" s="267" t="s">
        <v>153</v>
      </c>
    </row>
    <row r="229" s="13" customFormat="1">
      <c r="A229" s="13"/>
      <c r="B229" s="232"/>
      <c r="C229" s="233"/>
      <c r="D229" s="234" t="s">
        <v>163</v>
      </c>
      <c r="E229" s="235" t="s">
        <v>1</v>
      </c>
      <c r="F229" s="236" t="s">
        <v>173</v>
      </c>
      <c r="G229" s="233"/>
      <c r="H229" s="237">
        <v>3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163</v>
      </c>
      <c r="AU229" s="243" t="s">
        <v>88</v>
      </c>
      <c r="AV229" s="13" t="s">
        <v>88</v>
      </c>
      <c r="AW229" s="13" t="s">
        <v>35</v>
      </c>
      <c r="AX229" s="13" t="s">
        <v>86</v>
      </c>
      <c r="AY229" s="243" t="s">
        <v>153</v>
      </c>
    </row>
    <row r="230" s="2" customFormat="1" ht="24.15" customHeight="1">
      <c r="A230" s="39"/>
      <c r="B230" s="40"/>
      <c r="C230" s="219" t="s">
        <v>352</v>
      </c>
      <c r="D230" s="219" t="s">
        <v>156</v>
      </c>
      <c r="E230" s="220" t="s">
        <v>3368</v>
      </c>
      <c r="F230" s="221" t="s">
        <v>3369</v>
      </c>
      <c r="G230" s="222" t="s">
        <v>243</v>
      </c>
      <c r="H230" s="223">
        <v>1</v>
      </c>
      <c r="I230" s="224"/>
      <c r="J230" s="225">
        <f>ROUND(I230*H230,2)</f>
        <v>0</v>
      </c>
      <c r="K230" s="221" t="s">
        <v>1</v>
      </c>
      <c r="L230" s="45"/>
      <c r="M230" s="226" t="s">
        <v>1</v>
      </c>
      <c r="N230" s="227" t="s">
        <v>43</v>
      </c>
      <c r="O230" s="92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161</v>
      </c>
      <c r="AT230" s="230" t="s">
        <v>156</v>
      </c>
      <c r="AU230" s="230" t="s">
        <v>88</v>
      </c>
      <c r="AY230" s="18" t="s">
        <v>153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86</v>
      </c>
      <c r="BK230" s="231">
        <f>ROUND(I230*H230,2)</f>
        <v>0</v>
      </c>
      <c r="BL230" s="18" t="s">
        <v>161</v>
      </c>
      <c r="BM230" s="230" t="s">
        <v>3370</v>
      </c>
    </row>
    <row r="231" s="2" customFormat="1" ht="16.5" customHeight="1">
      <c r="A231" s="39"/>
      <c r="B231" s="40"/>
      <c r="C231" s="219" t="s">
        <v>358</v>
      </c>
      <c r="D231" s="219" t="s">
        <v>156</v>
      </c>
      <c r="E231" s="220" t="s">
        <v>3371</v>
      </c>
      <c r="F231" s="221" t="s">
        <v>3372</v>
      </c>
      <c r="G231" s="222" t="s">
        <v>2304</v>
      </c>
      <c r="H231" s="223">
        <v>16</v>
      </c>
      <c r="I231" s="224"/>
      <c r="J231" s="225">
        <f>ROUND(I231*H231,2)</f>
        <v>0</v>
      </c>
      <c r="K231" s="221" t="s">
        <v>1</v>
      </c>
      <c r="L231" s="45"/>
      <c r="M231" s="226" t="s">
        <v>1</v>
      </c>
      <c r="N231" s="227" t="s">
        <v>43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161</v>
      </c>
      <c r="AT231" s="230" t="s">
        <v>156</v>
      </c>
      <c r="AU231" s="230" t="s">
        <v>88</v>
      </c>
      <c r="AY231" s="18" t="s">
        <v>153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86</v>
      </c>
      <c r="BK231" s="231">
        <f>ROUND(I231*H231,2)</f>
        <v>0</v>
      </c>
      <c r="BL231" s="18" t="s">
        <v>161</v>
      </c>
      <c r="BM231" s="230" t="s">
        <v>3373</v>
      </c>
    </row>
    <row r="232" s="2" customFormat="1" ht="21.75" customHeight="1">
      <c r="A232" s="39"/>
      <c r="B232" s="40"/>
      <c r="C232" s="219" t="s">
        <v>365</v>
      </c>
      <c r="D232" s="219" t="s">
        <v>156</v>
      </c>
      <c r="E232" s="220" t="s">
        <v>3374</v>
      </c>
      <c r="F232" s="221" t="s">
        <v>3375</v>
      </c>
      <c r="G232" s="222" t="s">
        <v>243</v>
      </c>
      <c r="H232" s="223">
        <v>1</v>
      </c>
      <c r="I232" s="224"/>
      <c r="J232" s="225">
        <f>ROUND(I232*H232,2)</f>
        <v>0</v>
      </c>
      <c r="K232" s="221" t="s">
        <v>1</v>
      </c>
      <c r="L232" s="45"/>
      <c r="M232" s="226" t="s">
        <v>1</v>
      </c>
      <c r="N232" s="227" t="s">
        <v>43</v>
      </c>
      <c r="O232" s="92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161</v>
      </c>
      <c r="AT232" s="230" t="s">
        <v>156</v>
      </c>
      <c r="AU232" s="230" t="s">
        <v>88</v>
      </c>
      <c r="AY232" s="18" t="s">
        <v>153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86</v>
      </c>
      <c r="BK232" s="231">
        <f>ROUND(I232*H232,2)</f>
        <v>0</v>
      </c>
      <c r="BL232" s="18" t="s">
        <v>161</v>
      </c>
      <c r="BM232" s="230" t="s">
        <v>3376</v>
      </c>
    </row>
    <row r="233" s="2" customFormat="1" ht="16.5" customHeight="1">
      <c r="A233" s="39"/>
      <c r="B233" s="40"/>
      <c r="C233" s="219" t="s">
        <v>370</v>
      </c>
      <c r="D233" s="219" t="s">
        <v>156</v>
      </c>
      <c r="E233" s="220" t="s">
        <v>3377</v>
      </c>
      <c r="F233" s="221" t="s">
        <v>3378</v>
      </c>
      <c r="G233" s="222" t="s">
        <v>243</v>
      </c>
      <c r="H233" s="223">
        <v>1</v>
      </c>
      <c r="I233" s="224"/>
      <c r="J233" s="225">
        <f>ROUND(I233*H233,2)</f>
        <v>0</v>
      </c>
      <c r="K233" s="221" t="s">
        <v>1</v>
      </c>
      <c r="L233" s="45"/>
      <c r="M233" s="226" t="s">
        <v>1</v>
      </c>
      <c r="N233" s="227" t="s">
        <v>43</v>
      </c>
      <c r="O233" s="92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161</v>
      </c>
      <c r="AT233" s="230" t="s">
        <v>156</v>
      </c>
      <c r="AU233" s="230" t="s">
        <v>88</v>
      </c>
      <c r="AY233" s="18" t="s">
        <v>153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86</v>
      </c>
      <c r="BK233" s="231">
        <f>ROUND(I233*H233,2)</f>
        <v>0</v>
      </c>
      <c r="BL233" s="18" t="s">
        <v>161</v>
      </c>
      <c r="BM233" s="230" t="s">
        <v>3379</v>
      </c>
    </row>
    <row r="234" s="2" customFormat="1" ht="16.5" customHeight="1">
      <c r="A234" s="39"/>
      <c r="B234" s="40"/>
      <c r="C234" s="219" t="s">
        <v>374</v>
      </c>
      <c r="D234" s="219" t="s">
        <v>156</v>
      </c>
      <c r="E234" s="220" t="s">
        <v>3380</v>
      </c>
      <c r="F234" s="221" t="s">
        <v>3381</v>
      </c>
      <c r="G234" s="222" t="s">
        <v>243</v>
      </c>
      <c r="H234" s="223">
        <v>1</v>
      </c>
      <c r="I234" s="224"/>
      <c r="J234" s="225">
        <f>ROUND(I234*H234,2)</f>
        <v>0</v>
      </c>
      <c r="K234" s="221" t="s">
        <v>1</v>
      </c>
      <c r="L234" s="45"/>
      <c r="M234" s="226" t="s">
        <v>1</v>
      </c>
      <c r="N234" s="227" t="s">
        <v>43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161</v>
      </c>
      <c r="AT234" s="230" t="s">
        <v>156</v>
      </c>
      <c r="AU234" s="230" t="s">
        <v>88</v>
      </c>
      <c r="AY234" s="18" t="s">
        <v>153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86</v>
      </c>
      <c r="BK234" s="231">
        <f>ROUND(I234*H234,2)</f>
        <v>0</v>
      </c>
      <c r="BL234" s="18" t="s">
        <v>161</v>
      </c>
      <c r="BM234" s="230" t="s">
        <v>3382</v>
      </c>
    </row>
    <row r="235" s="12" customFormat="1" ht="22.8" customHeight="1">
      <c r="A235" s="12"/>
      <c r="B235" s="203"/>
      <c r="C235" s="204"/>
      <c r="D235" s="205" t="s">
        <v>77</v>
      </c>
      <c r="E235" s="217" t="s">
        <v>3383</v>
      </c>
      <c r="F235" s="217" t="s">
        <v>3384</v>
      </c>
      <c r="G235" s="204"/>
      <c r="H235" s="204"/>
      <c r="I235" s="207"/>
      <c r="J235" s="218">
        <f>BK235</f>
        <v>0</v>
      </c>
      <c r="K235" s="204"/>
      <c r="L235" s="209"/>
      <c r="M235" s="210"/>
      <c r="N235" s="211"/>
      <c r="O235" s="211"/>
      <c r="P235" s="212">
        <f>SUM(P236:P242)</f>
        <v>0</v>
      </c>
      <c r="Q235" s="211"/>
      <c r="R235" s="212">
        <f>SUM(R236:R242)</f>
        <v>0</v>
      </c>
      <c r="S235" s="211"/>
      <c r="T235" s="213">
        <f>SUM(T236:T242)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4" t="s">
        <v>88</v>
      </c>
      <c r="AT235" s="215" t="s">
        <v>77</v>
      </c>
      <c r="AU235" s="215" t="s">
        <v>86</v>
      </c>
      <c r="AY235" s="214" t="s">
        <v>153</v>
      </c>
      <c r="BK235" s="216">
        <f>SUM(BK236:BK242)</f>
        <v>0</v>
      </c>
    </row>
    <row r="236" s="2" customFormat="1" ht="24.15" customHeight="1">
      <c r="A236" s="39"/>
      <c r="B236" s="40"/>
      <c r="C236" s="219" t="s">
        <v>381</v>
      </c>
      <c r="D236" s="219" t="s">
        <v>156</v>
      </c>
      <c r="E236" s="220" t="s">
        <v>3385</v>
      </c>
      <c r="F236" s="221" t="s">
        <v>3386</v>
      </c>
      <c r="G236" s="222" t="s">
        <v>355</v>
      </c>
      <c r="H236" s="223">
        <v>2</v>
      </c>
      <c r="I236" s="224"/>
      <c r="J236" s="225">
        <f>ROUND(I236*H236,2)</f>
        <v>0</v>
      </c>
      <c r="K236" s="221" t="s">
        <v>1</v>
      </c>
      <c r="L236" s="45"/>
      <c r="M236" s="226" t="s">
        <v>1</v>
      </c>
      <c r="N236" s="227" t="s">
        <v>43</v>
      </c>
      <c r="O236" s="92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161</v>
      </c>
      <c r="AT236" s="230" t="s">
        <v>156</v>
      </c>
      <c r="AU236" s="230" t="s">
        <v>88</v>
      </c>
      <c r="AY236" s="18" t="s">
        <v>153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86</v>
      </c>
      <c r="BK236" s="231">
        <f>ROUND(I236*H236,2)</f>
        <v>0</v>
      </c>
      <c r="BL236" s="18" t="s">
        <v>161</v>
      </c>
      <c r="BM236" s="230" t="s">
        <v>3387</v>
      </c>
    </row>
    <row r="237" s="2" customFormat="1" ht="24.15" customHeight="1">
      <c r="A237" s="39"/>
      <c r="B237" s="40"/>
      <c r="C237" s="219" t="s">
        <v>386</v>
      </c>
      <c r="D237" s="219" t="s">
        <v>156</v>
      </c>
      <c r="E237" s="220" t="s">
        <v>3388</v>
      </c>
      <c r="F237" s="221" t="s">
        <v>3389</v>
      </c>
      <c r="G237" s="222" t="s">
        <v>243</v>
      </c>
      <c r="H237" s="223">
        <v>1</v>
      </c>
      <c r="I237" s="224"/>
      <c r="J237" s="225">
        <f>ROUND(I237*H237,2)</f>
        <v>0</v>
      </c>
      <c r="K237" s="221" t="s">
        <v>1</v>
      </c>
      <c r="L237" s="45"/>
      <c r="M237" s="226" t="s">
        <v>1</v>
      </c>
      <c r="N237" s="227" t="s">
        <v>43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161</v>
      </c>
      <c r="AT237" s="230" t="s">
        <v>156</v>
      </c>
      <c r="AU237" s="230" t="s">
        <v>88</v>
      </c>
      <c r="AY237" s="18" t="s">
        <v>153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86</v>
      </c>
      <c r="BK237" s="231">
        <f>ROUND(I237*H237,2)</f>
        <v>0</v>
      </c>
      <c r="BL237" s="18" t="s">
        <v>161</v>
      </c>
      <c r="BM237" s="230" t="s">
        <v>3390</v>
      </c>
    </row>
    <row r="238" s="2" customFormat="1" ht="24.15" customHeight="1">
      <c r="A238" s="39"/>
      <c r="B238" s="40"/>
      <c r="C238" s="219" t="s">
        <v>393</v>
      </c>
      <c r="D238" s="219" t="s">
        <v>156</v>
      </c>
      <c r="E238" s="220" t="s">
        <v>3391</v>
      </c>
      <c r="F238" s="221" t="s">
        <v>3392</v>
      </c>
      <c r="G238" s="222" t="s">
        <v>243</v>
      </c>
      <c r="H238" s="223">
        <v>1</v>
      </c>
      <c r="I238" s="224"/>
      <c r="J238" s="225">
        <f>ROUND(I238*H238,2)</f>
        <v>0</v>
      </c>
      <c r="K238" s="221" t="s">
        <v>1</v>
      </c>
      <c r="L238" s="45"/>
      <c r="M238" s="226" t="s">
        <v>1</v>
      </c>
      <c r="N238" s="227" t="s">
        <v>43</v>
      </c>
      <c r="O238" s="92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161</v>
      </c>
      <c r="AT238" s="230" t="s">
        <v>156</v>
      </c>
      <c r="AU238" s="230" t="s">
        <v>88</v>
      </c>
      <c r="AY238" s="18" t="s">
        <v>153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86</v>
      </c>
      <c r="BK238" s="231">
        <f>ROUND(I238*H238,2)</f>
        <v>0</v>
      </c>
      <c r="BL238" s="18" t="s">
        <v>161</v>
      </c>
      <c r="BM238" s="230" t="s">
        <v>3393</v>
      </c>
    </row>
    <row r="239" s="2" customFormat="1" ht="33" customHeight="1">
      <c r="A239" s="39"/>
      <c r="B239" s="40"/>
      <c r="C239" s="219" t="s">
        <v>399</v>
      </c>
      <c r="D239" s="219" t="s">
        <v>156</v>
      </c>
      <c r="E239" s="220" t="s">
        <v>3394</v>
      </c>
      <c r="F239" s="221" t="s">
        <v>3395</v>
      </c>
      <c r="G239" s="222" t="s">
        <v>243</v>
      </c>
      <c r="H239" s="223">
        <v>1</v>
      </c>
      <c r="I239" s="224"/>
      <c r="J239" s="225">
        <f>ROUND(I239*H239,2)</f>
        <v>0</v>
      </c>
      <c r="K239" s="221" t="s">
        <v>1</v>
      </c>
      <c r="L239" s="45"/>
      <c r="M239" s="226" t="s">
        <v>1</v>
      </c>
      <c r="N239" s="227" t="s">
        <v>43</v>
      </c>
      <c r="O239" s="92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161</v>
      </c>
      <c r="AT239" s="230" t="s">
        <v>156</v>
      </c>
      <c r="AU239" s="230" t="s">
        <v>88</v>
      </c>
      <c r="AY239" s="18" t="s">
        <v>153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86</v>
      </c>
      <c r="BK239" s="231">
        <f>ROUND(I239*H239,2)</f>
        <v>0</v>
      </c>
      <c r="BL239" s="18" t="s">
        <v>161</v>
      </c>
      <c r="BM239" s="230" t="s">
        <v>3396</v>
      </c>
    </row>
    <row r="240" s="2" customFormat="1" ht="16.5" customHeight="1">
      <c r="A240" s="39"/>
      <c r="B240" s="40"/>
      <c r="C240" s="219" t="s">
        <v>407</v>
      </c>
      <c r="D240" s="219" t="s">
        <v>156</v>
      </c>
      <c r="E240" s="220" t="s">
        <v>3397</v>
      </c>
      <c r="F240" s="221" t="s">
        <v>3398</v>
      </c>
      <c r="G240" s="222" t="s">
        <v>243</v>
      </c>
      <c r="H240" s="223">
        <v>1</v>
      </c>
      <c r="I240" s="224"/>
      <c r="J240" s="225">
        <f>ROUND(I240*H240,2)</f>
        <v>0</v>
      </c>
      <c r="K240" s="221" t="s">
        <v>1</v>
      </c>
      <c r="L240" s="45"/>
      <c r="M240" s="226" t="s">
        <v>1</v>
      </c>
      <c r="N240" s="227" t="s">
        <v>43</v>
      </c>
      <c r="O240" s="92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0" t="s">
        <v>161</v>
      </c>
      <c r="AT240" s="230" t="s">
        <v>156</v>
      </c>
      <c r="AU240" s="230" t="s">
        <v>88</v>
      </c>
      <c r="AY240" s="18" t="s">
        <v>153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86</v>
      </c>
      <c r="BK240" s="231">
        <f>ROUND(I240*H240,2)</f>
        <v>0</v>
      </c>
      <c r="BL240" s="18" t="s">
        <v>161</v>
      </c>
      <c r="BM240" s="230" t="s">
        <v>3399</v>
      </c>
    </row>
    <row r="241" s="2" customFormat="1" ht="16.5" customHeight="1">
      <c r="A241" s="39"/>
      <c r="B241" s="40"/>
      <c r="C241" s="219" t="s">
        <v>412</v>
      </c>
      <c r="D241" s="219" t="s">
        <v>156</v>
      </c>
      <c r="E241" s="220" t="s">
        <v>3400</v>
      </c>
      <c r="F241" s="221" t="s">
        <v>3401</v>
      </c>
      <c r="G241" s="222" t="s">
        <v>243</v>
      </c>
      <c r="H241" s="223">
        <v>1</v>
      </c>
      <c r="I241" s="224"/>
      <c r="J241" s="225">
        <f>ROUND(I241*H241,2)</f>
        <v>0</v>
      </c>
      <c r="K241" s="221" t="s">
        <v>1</v>
      </c>
      <c r="L241" s="45"/>
      <c r="M241" s="226" t="s">
        <v>1</v>
      </c>
      <c r="N241" s="227" t="s">
        <v>43</v>
      </c>
      <c r="O241" s="92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161</v>
      </c>
      <c r="AT241" s="230" t="s">
        <v>156</v>
      </c>
      <c r="AU241" s="230" t="s">
        <v>88</v>
      </c>
      <c r="AY241" s="18" t="s">
        <v>153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86</v>
      </c>
      <c r="BK241" s="231">
        <f>ROUND(I241*H241,2)</f>
        <v>0</v>
      </c>
      <c r="BL241" s="18" t="s">
        <v>161</v>
      </c>
      <c r="BM241" s="230" t="s">
        <v>3402</v>
      </c>
    </row>
    <row r="242" s="2" customFormat="1" ht="16.5" customHeight="1">
      <c r="A242" s="39"/>
      <c r="B242" s="40"/>
      <c r="C242" s="219" t="s">
        <v>642</v>
      </c>
      <c r="D242" s="219" t="s">
        <v>156</v>
      </c>
      <c r="E242" s="220" t="s">
        <v>3403</v>
      </c>
      <c r="F242" s="221" t="s">
        <v>3404</v>
      </c>
      <c r="G242" s="222" t="s">
        <v>243</v>
      </c>
      <c r="H242" s="223">
        <v>1</v>
      </c>
      <c r="I242" s="224"/>
      <c r="J242" s="225">
        <f>ROUND(I242*H242,2)</f>
        <v>0</v>
      </c>
      <c r="K242" s="221" t="s">
        <v>1</v>
      </c>
      <c r="L242" s="45"/>
      <c r="M242" s="226" t="s">
        <v>1</v>
      </c>
      <c r="N242" s="227" t="s">
        <v>43</v>
      </c>
      <c r="O242" s="92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161</v>
      </c>
      <c r="AT242" s="230" t="s">
        <v>156</v>
      </c>
      <c r="AU242" s="230" t="s">
        <v>88</v>
      </c>
      <c r="AY242" s="18" t="s">
        <v>153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86</v>
      </c>
      <c r="BK242" s="231">
        <f>ROUND(I242*H242,2)</f>
        <v>0</v>
      </c>
      <c r="BL242" s="18" t="s">
        <v>161</v>
      </c>
      <c r="BM242" s="230" t="s">
        <v>3405</v>
      </c>
    </row>
    <row r="243" s="12" customFormat="1" ht="22.8" customHeight="1">
      <c r="A243" s="12"/>
      <c r="B243" s="203"/>
      <c r="C243" s="204"/>
      <c r="D243" s="205" t="s">
        <v>77</v>
      </c>
      <c r="E243" s="217" t="s">
        <v>3406</v>
      </c>
      <c r="F243" s="217" t="s">
        <v>3407</v>
      </c>
      <c r="G243" s="204"/>
      <c r="H243" s="204"/>
      <c r="I243" s="207"/>
      <c r="J243" s="218">
        <f>BK243</f>
        <v>0</v>
      </c>
      <c r="K243" s="204"/>
      <c r="L243" s="209"/>
      <c r="M243" s="210"/>
      <c r="N243" s="211"/>
      <c r="O243" s="211"/>
      <c r="P243" s="212">
        <f>SUM(P244:P504)</f>
        <v>0</v>
      </c>
      <c r="Q243" s="211"/>
      <c r="R243" s="212">
        <f>SUM(R244:R504)</f>
        <v>0.87011000000000016</v>
      </c>
      <c r="S243" s="211"/>
      <c r="T243" s="213">
        <f>SUM(T244:T504)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4" t="s">
        <v>88</v>
      </c>
      <c r="AT243" s="215" t="s">
        <v>77</v>
      </c>
      <c r="AU243" s="215" t="s">
        <v>86</v>
      </c>
      <c r="AY243" s="214" t="s">
        <v>153</v>
      </c>
      <c r="BK243" s="216">
        <f>SUM(BK244:BK504)</f>
        <v>0</v>
      </c>
    </row>
    <row r="244" s="2" customFormat="1" ht="21.75" customHeight="1">
      <c r="A244" s="39"/>
      <c r="B244" s="40"/>
      <c r="C244" s="219" t="s">
        <v>646</v>
      </c>
      <c r="D244" s="219" t="s">
        <v>156</v>
      </c>
      <c r="E244" s="220" t="s">
        <v>3408</v>
      </c>
      <c r="F244" s="221" t="s">
        <v>3409</v>
      </c>
      <c r="G244" s="222" t="s">
        <v>3410</v>
      </c>
      <c r="H244" s="223">
        <v>23</v>
      </c>
      <c r="I244" s="224"/>
      <c r="J244" s="225">
        <f>ROUND(I244*H244,2)</f>
        <v>0</v>
      </c>
      <c r="K244" s="221" t="s">
        <v>160</v>
      </c>
      <c r="L244" s="45"/>
      <c r="M244" s="226" t="s">
        <v>1</v>
      </c>
      <c r="N244" s="227" t="s">
        <v>43</v>
      </c>
      <c r="O244" s="92"/>
      <c r="P244" s="228">
        <f>O244*H244</f>
        <v>0</v>
      </c>
      <c r="Q244" s="228">
        <v>0.00173</v>
      </c>
      <c r="R244" s="228">
        <f>Q244*H244</f>
        <v>0.039789999999999999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240</v>
      </c>
      <c r="AT244" s="230" t="s">
        <v>156</v>
      </c>
      <c r="AU244" s="230" t="s">
        <v>88</v>
      </c>
      <c r="AY244" s="18" t="s">
        <v>153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86</v>
      </c>
      <c r="BK244" s="231">
        <f>ROUND(I244*H244,2)</f>
        <v>0</v>
      </c>
      <c r="BL244" s="18" t="s">
        <v>240</v>
      </c>
      <c r="BM244" s="230" t="s">
        <v>3411</v>
      </c>
    </row>
    <row r="245" s="2" customFormat="1" ht="16.5" customHeight="1">
      <c r="A245" s="39"/>
      <c r="B245" s="40"/>
      <c r="C245" s="268" t="s">
        <v>651</v>
      </c>
      <c r="D245" s="268" t="s">
        <v>509</v>
      </c>
      <c r="E245" s="269" t="s">
        <v>3412</v>
      </c>
      <c r="F245" s="270" t="s">
        <v>3413</v>
      </c>
      <c r="G245" s="271" t="s">
        <v>3410</v>
      </c>
      <c r="H245" s="272">
        <v>17</v>
      </c>
      <c r="I245" s="273"/>
      <c r="J245" s="274">
        <f>ROUND(I245*H245,2)</f>
        <v>0</v>
      </c>
      <c r="K245" s="270" t="s">
        <v>1</v>
      </c>
      <c r="L245" s="275"/>
      <c r="M245" s="276" t="s">
        <v>1</v>
      </c>
      <c r="N245" s="277" t="s">
        <v>43</v>
      </c>
      <c r="O245" s="92"/>
      <c r="P245" s="228">
        <f>O245*H245</f>
        <v>0</v>
      </c>
      <c r="Q245" s="228">
        <v>0.00173</v>
      </c>
      <c r="R245" s="228">
        <f>Q245*H245</f>
        <v>0.029409999999999999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332</v>
      </c>
      <c r="AT245" s="230" t="s">
        <v>509</v>
      </c>
      <c r="AU245" s="230" t="s">
        <v>88</v>
      </c>
      <c r="AY245" s="18" t="s">
        <v>153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86</v>
      </c>
      <c r="BK245" s="231">
        <f>ROUND(I245*H245,2)</f>
        <v>0</v>
      </c>
      <c r="BL245" s="18" t="s">
        <v>240</v>
      </c>
      <c r="BM245" s="230" t="s">
        <v>3414</v>
      </c>
    </row>
    <row r="246" s="15" customFormat="1">
      <c r="A246" s="15"/>
      <c r="B246" s="258"/>
      <c r="C246" s="259"/>
      <c r="D246" s="234" t="s">
        <v>163</v>
      </c>
      <c r="E246" s="260" t="s">
        <v>1</v>
      </c>
      <c r="F246" s="261" t="s">
        <v>3415</v>
      </c>
      <c r="G246" s="259"/>
      <c r="H246" s="260" t="s">
        <v>1</v>
      </c>
      <c r="I246" s="262"/>
      <c r="J246" s="259"/>
      <c r="K246" s="259"/>
      <c r="L246" s="263"/>
      <c r="M246" s="264"/>
      <c r="N246" s="265"/>
      <c r="O246" s="265"/>
      <c r="P246" s="265"/>
      <c r="Q246" s="265"/>
      <c r="R246" s="265"/>
      <c r="S246" s="265"/>
      <c r="T246" s="26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7" t="s">
        <v>163</v>
      </c>
      <c r="AU246" s="267" t="s">
        <v>88</v>
      </c>
      <c r="AV246" s="15" t="s">
        <v>86</v>
      </c>
      <c r="AW246" s="15" t="s">
        <v>35</v>
      </c>
      <c r="AX246" s="15" t="s">
        <v>78</v>
      </c>
      <c r="AY246" s="267" t="s">
        <v>153</v>
      </c>
    </row>
    <row r="247" s="15" customFormat="1">
      <c r="A247" s="15"/>
      <c r="B247" s="258"/>
      <c r="C247" s="259"/>
      <c r="D247" s="234" t="s">
        <v>163</v>
      </c>
      <c r="E247" s="260" t="s">
        <v>1</v>
      </c>
      <c r="F247" s="261" t="s">
        <v>3416</v>
      </c>
      <c r="G247" s="259"/>
      <c r="H247" s="260" t="s">
        <v>1</v>
      </c>
      <c r="I247" s="262"/>
      <c r="J247" s="259"/>
      <c r="K247" s="259"/>
      <c r="L247" s="263"/>
      <c r="M247" s="264"/>
      <c r="N247" s="265"/>
      <c r="O247" s="265"/>
      <c r="P247" s="265"/>
      <c r="Q247" s="265"/>
      <c r="R247" s="265"/>
      <c r="S247" s="265"/>
      <c r="T247" s="26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7" t="s">
        <v>163</v>
      </c>
      <c r="AU247" s="267" t="s">
        <v>88</v>
      </c>
      <c r="AV247" s="15" t="s">
        <v>86</v>
      </c>
      <c r="AW247" s="15" t="s">
        <v>35</v>
      </c>
      <c r="AX247" s="15" t="s">
        <v>78</v>
      </c>
      <c r="AY247" s="267" t="s">
        <v>153</v>
      </c>
    </row>
    <row r="248" s="15" customFormat="1">
      <c r="A248" s="15"/>
      <c r="B248" s="258"/>
      <c r="C248" s="259"/>
      <c r="D248" s="234" t="s">
        <v>163</v>
      </c>
      <c r="E248" s="260" t="s">
        <v>1</v>
      </c>
      <c r="F248" s="261" t="s">
        <v>3417</v>
      </c>
      <c r="G248" s="259"/>
      <c r="H248" s="260" t="s">
        <v>1</v>
      </c>
      <c r="I248" s="262"/>
      <c r="J248" s="259"/>
      <c r="K248" s="259"/>
      <c r="L248" s="263"/>
      <c r="M248" s="264"/>
      <c r="N248" s="265"/>
      <c r="O248" s="265"/>
      <c r="P248" s="265"/>
      <c r="Q248" s="265"/>
      <c r="R248" s="265"/>
      <c r="S248" s="265"/>
      <c r="T248" s="26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7" t="s">
        <v>163</v>
      </c>
      <c r="AU248" s="267" t="s">
        <v>88</v>
      </c>
      <c r="AV248" s="15" t="s">
        <v>86</v>
      </c>
      <c r="AW248" s="15" t="s">
        <v>35</v>
      </c>
      <c r="AX248" s="15" t="s">
        <v>78</v>
      </c>
      <c r="AY248" s="267" t="s">
        <v>153</v>
      </c>
    </row>
    <row r="249" s="13" customFormat="1">
      <c r="A249" s="13"/>
      <c r="B249" s="232"/>
      <c r="C249" s="233"/>
      <c r="D249" s="234" t="s">
        <v>163</v>
      </c>
      <c r="E249" s="235" t="s">
        <v>1</v>
      </c>
      <c r="F249" s="236" t="s">
        <v>247</v>
      </c>
      <c r="G249" s="233"/>
      <c r="H249" s="237">
        <v>17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163</v>
      </c>
      <c r="AU249" s="243" t="s">
        <v>88</v>
      </c>
      <c r="AV249" s="13" t="s">
        <v>88</v>
      </c>
      <c r="AW249" s="13" t="s">
        <v>35</v>
      </c>
      <c r="AX249" s="13" t="s">
        <v>86</v>
      </c>
      <c r="AY249" s="243" t="s">
        <v>153</v>
      </c>
    </row>
    <row r="250" s="2" customFormat="1" ht="16.5" customHeight="1">
      <c r="A250" s="39"/>
      <c r="B250" s="40"/>
      <c r="C250" s="268" t="s">
        <v>657</v>
      </c>
      <c r="D250" s="268" t="s">
        <v>509</v>
      </c>
      <c r="E250" s="269" t="s">
        <v>3418</v>
      </c>
      <c r="F250" s="270" t="s">
        <v>3419</v>
      </c>
      <c r="G250" s="271" t="s">
        <v>3410</v>
      </c>
      <c r="H250" s="272">
        <v>5</v>
      </c>
      <c r="I250" s="273"/>
      <c r="J250" s="274">
        <f>ROUND(I250*H250,2)</f>
        <v>0</v>
      </c>
      <c r="K250" s="270" t="s">
        <v>1</v>
      </c>
      <c r="L250" s="275"/>
      <c r="M250" s="276" t="s">
        <v>1</v>
      </c>
      <c r="N250" s="277" t="s">
        <v>43</v>
      </c>
      <c r="O250" s="92"/>
      <c r="P250" s="228">
        <f>O250*H250</f>
        <v>0</v>
      </c>
      <c r="Q250" s="228">
        <v>0.00173</v>
      </c>
      <c r="R250" s="228">
        <f>Q250*H250</f>
        <v>0.0086499999999999997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332</v>
      </c>
      <c r="AT250" s="230" t="s">
        <v>509</v>
      </c>
      <c r="AU250" s="230" t="s">
        <v>88</v>
      </c>
      <c r="AY250" s="18" t="s">
        <v>153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86</v>
      </c>
      <c r="BK250" s="231">
        <f>ROUND(I250*H250,2)</f>
        <v>0</v>
      </c>
      <c r="BL250" s="18" t="s">
        <v>240</v>
      </c>
      <c r="BM250" s="230" t="s">
        <v>3420</v>
      </c>
    </row>
    <row r="251" s="15" customFormat="1">
      <c r="A251" s="15"/>
      <c r="B251" s="258"/>
      <c r="C251" s="259"/>
      <c r="D251" s="234" t="s">
        <v>163</v>
      </c>
      <c r="E251" s="260" t="s">
        <v>1</v>
      </c>
      <c r="F251" s="261" t="s">
        <v>3421</v>
      </c>
      <c r="G251" s="259"/>
      <c r="H251" s="260" t="s">
        <v>1</v>
      </c>
      <c r="I251" s="262"/>
      <c r="J251" s="259"/>
      <c r="K251" s="259"/>
      <c r="L251" s="263"/>
      <c r="M251" s="264"/>
      <c r="N251" s="265"/>
      <c r="O251" s="265"/>
      <c r="P251" s="265"/>
      <c r="Q251" s="265"/>
      <c r="R251" s="265"/>
      <c r="S251" s="265"/>
      <c r="T251" s="26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7" t="s">
        <v>163</v>
      </c>
      <c r="AU251" s="267" t="s">
        <v>88</v>
      </c>
      <c r="AV251" s="15" t="s">
        <v>86</v>
      </c>
      <c r="AW251" s="15" t="s">
        <v>35</v>
      </c>
      <c r="AX251" s="15" t="s">
        <v>78</v>
      </c>
      <c r="AY251" s="267" t="s">
        <v>153</v>
      </c>
    </row>
    <row r="252" s="15" customFormat="1">
      <c r="A252" s="15"/>
      <c r="B252" s="258"/>
      <c r="C252" s="259"/>
      <c r="D252" s="234" t="s">
        <v>163</v>
      </c>
      <c r="E252" s="260" t="s">
        <v>1</v>
      </c>
      <c r="F252" s="261" t="s">
        <v>3416</v>
      </c>
      <c r="G252" s="259"/>
      <c r="H252" s="260" t="s">
        <v>1</v>
      </c>
      <c r="I252" s="262"/>
      <c r="J252" s="259"/>
      <c r="K252" s="259"/>
      <c r="L252" s="263"/>
      <c r="M252" s="264"/>
      <c r="N252" s="265"/>
      <c r="O252" s="265"/>
      <c r="P252" s="265"/>
      <c r="Q252" s="265"/>
      <c r="R252" s="265"/>
      <c r="S252" s="265"/>
      <c r="T252" s="26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7" t="s">
        <v>163</v>
      </c>
      <c r="AU252" s="267" t="s">
        <v>88</v>
      </c>
      <c r="AV252" s="15" t="s">
        <v>86</v>
      </c>
      <c r="AW252" s="15" t="s">
        <v>35</v>
      </c>
      <c r="AX252" s="15" t="s">
        <v>78</v>
      </c>
      <c r="AY252" s="267" t="s">
        <v>153</v>
      </c>
    </row>
    <row r="253" s="15" customFormat="1">
      <c r="A253" s="15"/>
      <c r="B253" s="258"/>
      <c r="C253" s="259"/>
      <c r="D253" s="234" t="s">
        <v>163</v>
      </c>
      <c r="E253" s="260" t="s">
        <v>1</v>
      </c>
      <c r="F253" s="261" t="s">
        <v>3422</v>
      </c>
      <c r="G253" s="259"/>
      <c r="H253" s="260" t="s">
        <v>1</v>
      </c>
      <c r="I253" s="262"/>
      <c r="J253" s="259"/>
      <c r="K253" s="259"/>
      <c r="L253" s="263"/>
      <c r="M253" s="264"/>
      <c r="N253" s="265"/>
      <c r="O253" s="265"/>
      <c r="P253" s="265"/>
      <c r="Q253" s="265"/>
      <c r="R253" s="265"/>
      <c r="S253" s="265"/>
      <c r="T253" s="26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7" t="s">
        <v>163</v>
      </c>
      <c r="AU253" s="267" t="s">
        <v>88</v>
      </c>
      <c r="AV253" s="15" t="s">
        <v>86</v>
      </c>
      <c r="AW253" s="15" t="s">
        <v>35</v>
      </c>
      <c r="AX253" s="15" t="s">
        <v>78</v>
      </c>
      <c r="AY253" s="267" t="s">
        <v>153</v>
      </c>
    </row>
    <row r="254" s="13" customFormat="1">
      <c r="A254" s="13"/>
      <c r="B254" s="232"/>
      <c r="C254" s="233"/>
      <c r="D254" s="234" t="s">
        <v>163</v>
      </c>
      <c r="E254" s="235" t="s">
        <v>1</v>
      </c>
      <c r="F254" s="236" t="s">
        <v>183</v>
      </c>
      <c r="G254" s="233"/>
      <c r="H254" s="237">
        <v>5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163</v>
      </c>
      <c r="AU254" s="243" t="s">
        <v>88</v>
      </c>
      <c r="AV254" s="13" t="s">
        <v>88</v>
      </c>
      <c r="AW254" s="13" t="s">
        <v>35</v>
      </c>
      <c r="AX254" s="13" t="s">
        <v>86</v>
      </c>
      <c r="AY254" s="243" t="s">
        <v>153</v>
      </c>
    </row>
    <row r="255" s="2" customFormat="1" ht="16.5" customHeight="1">
      <c r="A255" s="39"/>
      <c r="B255" s="40"/>
      <c r="C255" s="268" t="s">
        <v>663</v>
      </c>
      <c r="D255" s="268" t="s">
        <v>509</v>
      </c>
      <c r="E255" s="269" t="s">
        <v>3423</v>
      </c>
      <c r="F255" s="270" t="s">
        <v>3424</v>
      </c>
      <c r="G255" s="271" t="s">
        <v>3410</v>
      </c>
      <c r="H255" s="272">
        <v>1</v>
      </c>
      <c r="I255" s="273"/>
      <c r="J255" s="274">
        <f>ROUND(I255*H255,2)</f>
        <v>0</v>
      </c>
      <c r="K255" s="270" t="s">
        <v>1</v>
      </c>
      <c r="L255" s="275"/>
      <c r="M255" s="276" t="s">
        <v>1</v>
      </c>
      <c r="N255" s="277" t="s">
        <v>43</v>
      </c>
      <c r="O255" s="92"/>
      <c r="P255" s="228">
        <f>O255*H255</f>
        <v>0</v>
      </c>
      <c r="Q255" s="228">
        <v>0.00173</v>
      </c>
      <c r="R255" s="228">
        <f>Q255*H255</f>
        <v>0.00173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332</v>
      </c>
      <c r="AT255" s="230" t="s">
        <v>509</v>
      </c>
      <c r="AU255" s="230" t="s">
        <v>88</v>
      </c>
      <c r="AY255" s="18" t="s">
        <v>153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86</v>
      </c>
      <c r="BK255" s="231">
        <f>ROUND(I255*H255,2)</f>
        <v>0</v>
      </c>
      <c r="BL255" s="18" t="s">
        <v>240</v>
      </c>
      <c r="BM255" s="230" t="s">
        <v>3425</v>
      </c>
    </row>
    <row r="256" s="15" customFormat="1">
      <c r="A256" s="15"/>
      <c r="B256" s="258"/>
      <c r="C256" s="259"/>
      <c r="D256" s="234" t="s">
        <v>163</v>
      </c>
      <c r="E256" s="260" t="s">
        <v>1</v>
      </c>
      <c r="F256" s="261" t="s">
        <v>3426</v>
      </c>
      <c r="G256" s="259"/>
      <c r="H256" s="260" t="s">
        <v>1</v>
      </c>
      <c r="I256" s="262"/>
      <c r="J256" s="259"/>
      <c r="K256" s="259"/>
      <c r="L256" s="263"/>
      <c r="M256" s="264"/>
      <c r="N256" s="265"/>
      <c r="O256" s="265"/>
      <c r="P256" s="265"/>
      <c r="Q256" s="265"/>
      <c r="R256" s="265"/>
      <c r="S256" s="265"/>
      <c r="T256" s="26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7" t="s">
        <v>163</v>
      </c>
      <c r="AU256" s="267" t="s">
        <v>88</v>
      </c>
      <c r="AV256" s="15" t="s">
        <v>86</v>
      </c>
      <c r="AW256" s="15" t="s">
        <v>35</v>
      </c>
      <c r="AX256" s="15" t="s">
        <v>78</v>
      </c>
      <c r="AY256" s="267" t="s">
        <v>153</v>
      </c>
    </row>
    <row r="257" s="15" customFormat="1">
      <c r="A257" s="15"/>
      <c r="B257" s="258"/>
      <c r="C257" s="259"/>
      <c r="D257" s="234" t="s">
        <v>163</v>
      </c>
      <c r="E257" s="260" t="s">
        <v>1</v>
      </c>
      <c r="F257" s="261" t="s">
        <v>3427</v>
      </c>
      <c r="G257" s="259"/>
      <c r="H257" s="260" t="s">
        <v>1</v>
      </c>
      <c r="I257" s="262"/>
      <c r="J257" s="259"/>
      <c r="K257" s="259"/>
      <c r="L257" s="263"/>
      <c r="M257" s="264"/>
      <c r="N257" s="265"/>
      <c r="O257" s="265"/>
      <c r="P257" s="265"/>
      <c r="Q257" s="265"/>
      <c r="R257" s="265"/>
      <c r="S257" s="265"/>
      <c r="T257" s="26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7" t="s">
        <v>163</v>
      </c>
      <c r="AU257" s="267" t="s">
        <v>88</v>
      </c>
      <c r="AV257" s="15" t="s">
        <v>86</v>
      </c>
      <c r="AW257" s="15" t="s">
        <v>35</v>
      </c>
      <c r="AX257" s="15" t="s">
        <v>78</v>
      </c>
      <c r="AY257" s="267" t="s">
        <v>153</v>
      </c>
    </row>
    <row r="258" s="15" customFormat="1">
      <c r="A258" s="15"/>
      <c r="B258" s="258"/>
      <c r="C258" s="259"/>
      <c r="D258" s="234" t="s">
        <v>163</v>
      </c>
      <c r="E258" s="260" t="s">
        <v>1</v>
      </c>
      <c r="F258" s="261" t="s">
        <v>3416</v>
      </c>
      <c r="G258" s="259"/>
      <c r="H258" s="260" t="s">
        <v>1</v>
      </c>
      <c r="I258" s="262"/>
      <c r="J258" s="259"/>
      <c r="K258" s="259"/>
      <c r="L258" s="263"/>
      <c r="M258" s="264"/>
      <c r="N258" s="265"/>
      <c r="O258" s="265"/>
      <c r="P258" s="265"/>
      <c r="Q258" s="265"/>
      <c r="R258" s="265"/>
      <c r="S258" s="265"/>
      <c r="T258" s="266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7" t="s">
        <v>163</v>
      </c>
      <c r="AU258" s="267" t="s">
        <v>88</v>
      </c>
      <c r="AV258" s="15" t="s">
        <v>86</v>
      </c>
      <c r="AW258" s="15" t="s">
        <v>35</v>
      </c>
      <c r="AX258" s="15" t="s">
        <v>78</v>
      </c>
      <c r="AY258" s="267" t="s">
        <v>153</v>
      </c>
    </row>
    <row r="259" s="15" customFormat="1">
      <c r="A259" s="15"/>
      <c r="B259" s="258"/>
      <c r="C259" s="259"/>
      <c r="D259" s="234" t="s">
        <v>163</v>
      </c>
      <c r="E259" s="260" t="s">
        <v>1</v>
      </c>
      <c r="F259" s="261" t="s">
        <v>3428</v>
      </c>
      <c r="G259" s="259"/>
      <c r="H259" s="260" t="s">
        <v>1</v>
      </c>
      <c r="I259" s="262"/>
      <c r="J259" s="259"/>
      <c r="K259" s="259"/>
      <c r="L259" s="263"/>
      <c r="M259" s="264"/>
      <c r="N259" s="265"/>
      <c r="O259" s="265"/>
      <c r="P259" s="265"/>
      <c r="Q259" s="265"/>
      <c r="R259" s="265"/>
      <c r="S259" s="265"/>
      <c r="T259" s="26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7" t="s">
        <v>163</v>
      </c>
      <c r="AU259" s="267" t="s">
        <v>88</v>
      </c>
      <c r="AV259" s="15" t="s">
        <v>86</v>
      </c>
      <c r="AW259" s="15" t="s">
        <v>35</v>
      </c>
      <c r="AX259" s="15" t="s">
        <v>78</v>
      </c>
      <c r="AY259" s="267" t="s">
        <v>153</v>
      </c>
    </row>
    <row r="260" s="13" customFormat="1">
      <c r="A260" s="13"/>
      <c r="B260" s="232"/>
      <c r="C260" s="233"/>
      <c r="D260" s="234" t="s">
        <v>163</v>
      </c>
      <c r="E260" s="235" t="s">
        <v>1</v>
      </c>
      <c r="F260" s="236" t="s">
        <v>86</v>
      </c>
      <c r="G260" s="233"/>
      <c r="H260" s="237">
        <v>1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163</v>
      </c>
      <c r="AU260" s="243" t="s">
        <v>88</v>
      </c>
      <c r="AV260" s="13" t="s">
        <v>88</v>
      </c>
      <c r="AW260" s="13" t="s">
        <v>35</v>
      </c>
      <c r="AX260" s="13" t="s">
        <v>86</v>
      </c>
      <c r="AY260" s="243" t="s">
        <v>153</v>
      </c>
    </row>
    <row r="261" s="2" customFormat="1" ht="24.15" customHeight="1">
      <c r="A261" s="39"/>
      <c r="B261" s="40"/>
      <c r="C261" s="219" t="s">
        <v>669</v>
      </c>
      <c r="D261" s="219" t="s">
        <v>156</v>
      </c>
      <c r="E261" s="220" t="s">
        <v>3429</v>
      </c>
      <c r="F261" s="221" t="s">
        <v>3430</v>
      </c>
      <c r="G261" s="222" t="s">
        <v>355</v>
      </c>
      <c r="H261" s="223">
        <v>23</v>
      </c>
      <c r="I261" s="224"/>
      <c r="J261" s="225">
        <f>ROUND(I261*H261,2)</f>
        <v>0</v>
      </c>
      <c r="K261" s="221" t="s">
        <v>160</v>
      </c>
      <c r="L261" s="45"/>
      <c r="M261" s="226" t="s">
        <v>1</v>
      </c>
      <c r="N261" s="227" t="s">
        <v>43</v>
      </c>
      <c r="O261" s="92"/>
      <c r="P261" s="228">
        <f>O261*H261</f>
        <v>0</v>
      </c>
      <c r="Q261" s="228">
        <v>4.0000000000000003E-05</v>
      </c>
      <c r="R261" s="228">
        <f>Q261*H261</f>
        <v>0.00092000000000000003</v>
      </c>
      <c r="S261" s="228">
        <v>0</v>
      </c>
      <c r="T261" s="22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0" t="s">
        <v>240</v>
      </c>
      <c r="AT261" s="230" t="s">
        <v>156</v>
      </c>
      <c r="AU261" s="230" t="s">
        <v>88</v>
      </c>
      <c r="AY261" s="18" t="s">
        <v>153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8" t="s">
        <v>86</v>
      </c>
      <c r="BK261" s="231">
        <f>ROUND(I261*H261,2)</f>
        <v>0</v>
      </c>
      <c r="BL261" s="18" t="s">
        <v>240</v>
      </c>
      <c r="BM261" s="230" t="s">
        <v>3431</v>
      </c>
    </row>
    <row r="262" s="2" customFormat="1" ht="16.5" customHeight="1">
      <c r="A262" s="39"/>
      <c r="B262" s="40"/>
      <c r="C262" s="268" t="s">
        <v>675</v>
      </c>
      <c r="D262" s="268" t="s">
        <v>509</v>
      </c>
      <c r="E262" s="269" t="s">
        <v>3432</v>
      </c>
      <c r="F262" s="270" t="s">
        <v>3433</v>
      </c>
      <c r="G262" s="271" t="s">
        <v>3410</v>
      </c>
      <c r="H262" s="272">
        <v>17</v>
      </c>
      <c r="I262" s="273"/>
      <c r="J262" s="274">
        <f>ROUND(I262*H262,2)</f>
        <v>0</v>
      </c>
      <c r="K262" s="270" t="s">
        <v>1</v>
      </c>
      <c r="L262" s="275"/>
      <c r="M262" s="276" t="s">
        <v>1</v>
      </c>
      <c r="N262" s="277" t="s">
        <v>43</v>
      </c>
      <c r="O262" s="92"/>
      <c r="P262" s="228">
        <f>O262*H262</f>
        <v>0</v>
      </c>
      <c r="Q262" s="228">
        <v>0.00173</v>
      </c>
      <c r="R262" s="228">
        <f>Q262*H262</f>
        <v>0.029409999999999999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332</v>
      </c>
      <c r="AT262" s="230" t="s">
        <v>509</v>
      </c>
      <c r="AU262" s="230" t="s">
        <v>88</v>
      </c>
      <c r="AY262" s="18" t="s">
        <v>153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86</v>
      </c>
      <c r="BK262" s="231">
        <f>ROUND(I262*H262,2)</f>
        <v>0</v>
      </c>
      <c r="BL262" s="18" t="s">
        <v>240</v>
      </c>
      <c r="BM262" s="230" t="s">
        <v>3434</v>
      </c>
    </row>
    <row r="263" s="15" customFormat="1">
      <c r="A263" s="15"/>
      <c r="B263" s="258"/>
      <c r="C263" s="259"/>
      <c r="D263" s="234" t="s">
        <v>163</v>
      </c>
      <c r="E263" s="260" t="s">
        <v>1</v>
      </c>
      <c r="F263" s="261" t="s">
        <v>3435</v>
      </c>
      <c r="G263" s="259"/>
      <c r="H263" s="260" t="s">
        <v>1</v>
      </c>
      <c r="I263" s="262"/>
      <c r="J263" s="259"/>
      <c r="K263" s="259"/>
      <c r="L263" s="263"/>
      <c r="M263" s="264"/>
      <c r="N263" s="265"/>
      <c r="O263" s="265"/>
      <c r="P263" s="265"/>
      <c r="Q263" s="265"/>
      <c r="R263" s="265"/>
      <c r="S263" s="265"/>
      <c r="T263" s="266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7" t="s">
        <v>163</v>
      </c>
      <c r="AU263" s="267" t="s">
        <v>88</v>
      </c>
      <c r="AV263" s="15" t="s">
        <v>86</v>
      </c>
      <c r="AW263" s="15" t="s">
        <v>35</v>
      </c>
      <c r="AX263" s="15" t="s">
        <v>78</v>
      </c>
      <c r="AY263" s="267" t="s">
        <v>153</v>
      </c>
    </row>
    <row r="264" s="15" customFormat="1">
      <c r="A264" s="15"/>
      <c r="B264" s="258"/>
      <c r="C264" s="259"/>
      <c r="D264" s="234" t="s">
        <v>163</v>
      </c>
      <c r="E264" s="260" t="s">
        <v>1</v>
      </c>
      <c r="F264" s="261" t="s">
        <v>3436</v>
      </c>
      <c r="G264" s="259"/>
      <c r="H264" s="260" t="s">
        <v>1</v>
      </c>
      <c r="I264" s="262"/>
      <c r="J264" s="259"/>
      <c r="K264" s="259"/>
      <c r="L264" s="263"/>
      <c r="M264" s="264"/>
      <c r="N264" s="265"/>
      <c r="O264" s="265"/>
      <c r="P264" s="265"/>
      <c r="Q264" s="265"/>
      <c r="R264" s="265"/>
      <c r="S264" s="265"/>
      <c r="T264" s="26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7" t="s">
        <v>163</v>
      </c>
      <c r="AU264" s="267" t="s">
        <v>88</v>
      </c>
      <c r="AV264" s="15" t="s">
        <v>86</v>
      </c>
      <c r="AW264" s="15" t="s">
        <v>35</v>
      </c>
      <c r="AX264" s="15" t="s">
        <v>78</v>
      </c>
      <c r="AY264" s="267" t="s">
        <v>153</v>
      </c>
    </row>
    <row r="265" s="15" customFormat="1">
      <c r="A265" s="15"/>
      <c r="B265" s="258"/>
      <c r="C265" s="259"/>
      <c r="D265" s="234" t="s">
        <v>163</v>
      </c>
      <c r="E265" s="260" t="s">
        <v>1</v>
      </c>
      <c r="F265" s="261" t="s">
        <v>3437</v>
      </c>
      <c r="G265" s="259"/>
      <c r="H265" s="260" t="s">
        <v>1</v>
      </c>
      <c r="I265" s="262"/>
      <c r="J265" s="259"/>
      <c r="K265" s="259"/>
      <c r="L265" s="263"/>
      <c r="M265" s="264"/>
      <c r="N265" s="265"/>
      <c r="O265" s="265"/>
      <c r="P265" s="265"/>
      <c r="Q265" s="265"/>
      <c r="R265" s="265"/>
      <c r="S265" s="265"/>
      <c r="T265" s="26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7" t="s">
        <v>163</v>
      </c>
      <c r="AU265" s="267" t="s">
        <v>88</v>
      </c>
      <c r="AV265" s="15" t="s">
        <v>86</v>
      </c>
      <c r="AW265" s="15" t="s">
        <v>35</v>
      </c>
      <c r="AX265" s="15" t="s">
        <v>78</v>
      </c>
      <c r="AY265" s="267" t="s">
        <v>153</v>
      </c>
    </row>
    <row r="266" s="15" customFormat="1">
      <c r="A266" s="15"/>
      <c r="B266" s="258"/>
      <c r="C266" s="259"/>
      <c r="D266" s="234" t="s">
        <v>163</v>
      </c>
      <c r="E266" s="260" t="s">
        <v>1</v>
      </c>
      <c r="F266" s="261" t="s">
        <v>3438</v>
      </c>
      <c r="G266" s="259"/>
      <c r="H266" s="260" t="s">
        <v>1</v>
      </c>
      <c r="I266" s="262"/>
      <c r="J266" s="259"/>
      <c r="K266" s="259"/>
      <c r="L266" s="263"/>
      <c r="M266" s="264"/>
      <c r="N266" s="265"/>
      <c r="O266" s="265"/>
      <c r="P266" s="265"/>
      <c r="Q266" s="265"/>
      <c r="R266" s="265"/>
      <c r="S266" s="265"/>
      <c r="T266" s="26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7" t="s">
        <v>163</v>
      </c>
      <c r="AU266" s="267" t="s">
        <v>88</v>
      </c>
      <c r="AV266" s="15" t="s">
        <v>86</v>
      </c>
      <c r="AW266" s="15" t="s">
        <v>35</v>
      </c>
      <c r="AX266" s="15" t="s">
        <v>78</v>
      </c>
      <c r="AY266" s="267" t="s">
        <v>153</v>
      </c>
    </row>
    <row r="267" s="13" customFormat="1">
      <c r="A267" s="13"/>
      <c r="B267" s="232"/>
      <c r="C267" s="233"/>
      <c r="D267" s="234" t="s">
        <v>163</v>
      </c>
      <c r="E267" s="235" t="s">
        <v>1</v>
      </c>
      <c r="F267" s="236" t="s">
        <v>247</v>
      </c>
      <c r="G267" s="233"/>
      <c r="H267" s="237">
        <v>17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163</v>
      </c>
      <c r="AU267" s="243" t="s">
        <v>88</v>
      </c>
      <c r="AV267" s="13" t="s">
        <v>88</v>
      </c>
      <c r="AW267" s="13" t="s">
        <v>35</v>
      </c>
      <c r="AX267" s="13" t="s">
        <v>86</v>
      </c>
      <c r="AY267" s="243" t="s">
        <v>153</v>
      </c>
    </row>
    <row r="268" s="2" customFormat="1" ht="16.5" customHeight="1">
      <c r="A268" s="39"/>
      <c r="B268" s="40"/>
      <c r="C268" s="268" t="s">
        <v>681</v>
      </c>
      <c r="D268" s="268" t="s">
        <v>509</v>
      </c>
      <c r="E268" s="269" t="s">
        <v>3439</v>
      </c>
      <c r="F268" s="270" t="s">
        <v>3440</v>
      </c>
      <c r="G268" s="271" t="s">
        <v>3410</v>
      </c>
      <c r="H268" s="272">
        <v>5</v>
      </c>
      <c r="I268" s="273"/>
      <c r="J268" s="274">
        <f>ROUND(I268*H268,2)</f>
        <v>0</v>
      </c>
      <c r="K268" s="270" t="s">
        <v>1</v>
      </c>
      <c r="L268" s="275"/>
      <c r="M268" s="276" t="s">
        <v>1</v>
      </c>
      <c r="N268" s="277" t="s">
        <v>43</v>
      </c>
      <c r="O268" s="92"/>
      <c r="P268" s="228">
        <f>O268*H268</f>
        <v>0</v>
      </c>
      <c r="Q268" s="228">
        <v>0.00173</v>
      </c>
      <c r="R268" s="228">
        <f>Q268*H268</f>
        <v>0.0086499999999999997</v>
      </c>
      <c r="S268" s="228">
        <v>0</v>
      </c>
      <c r="T268" s="22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332</v>
      </c>
      <c r="AT268" s="230" t="s">
        <v>509</v>
      </c>
      <c r="AU268" s="230" t="s">
        <v>88</v>
      </c>
      <c r="AY268" s="18" t="s">
        <v>153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86</v>
      </c>
      <c r="BK268" s="231">
        <f>ROUND(I268*H268,2)</f>
        <v>0</v>
      </c>
      <c r="BL268" s="18" t="s">
        <v>240</v>
      </c>
      <c r="BM268" s="230" t="s">
        <v>3441</v>
      </c>
    </row>
    <row r="269" s="15" customFormat="1">
      <c r="A269" s="15"/>
      <c r="B269" s="258"/>
      <c r="C269" s="259"/>
      <c r="D269" s="234" t="s">
        <v>163</v>
      </c>
      <c r="E269" s="260" t="s">
        <v>1</v>
      </c>
      <c r="F269" s="261" t="s">
        <v>3442</v>
      </c>
      <c r="G269" s="259"/>
      <c r="H269" s="260" t="s">
        <v>1</v>
      </c>
      <c r="I269" s="262"/>
      <c r="J269" s="259"/>
      <c r="K269" s="259"/>
      <c r="L269" s="263"/>
      <c r="M269" s="264"/>
      <c r="N269" s="265"/>
      <c r="O269" s="265"/>
      <c r="P269" s="265"/>
      <c r="Q269" s="265"/>
      <c r="R269" s="265"/>
      <c r="S269" s="265"/>
      <c r="T269" s="26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7" t="s">
        <v>163</v>
      </c>
      <c r="AU269" s="267" t="s">
        <v>88</v>
      </c>
      <c r="AV269" s="15" t="s">
        <v>86</v>
      </c>
      <c r="AW269" s="15" t="s">
        <v>35</v>
      </c>
      <c r="AX269" s="15" t="s">
        <v>78</v>
      </c>
      <c r="AY269" s="267" t="s">
        <v>153</v>
      </c>
    </row>
    <row r="270" s="15" customFormat="1">
      <c r="A270" s="15"/>
      <c r="B270" s="258"/>
      <c r="C270" s="259"/>
      <c r="D270" s="234" t="s">
        <v>163</v>
      </c>
      <c r="E270" s="260" t="s">
        <v>1</v>
      </c>
      <c r="F270" s="261" t="s">
        <v>3443</v>
      </c>
      <c r="G270" s="259"/>
      <c r="H270" s="260" t="s">
        <v>1</v>
      </c>
      <c r="I270" s="262"/>
      <c r="J270" s="259"/>
      <c r="K270" s="259"/>
      <c r="L270" s="263"/>
      <c r="M270" s="264"/>
      <c r="N270" s="265"/>
      <c r="O270" s="265"/>
      <c r="P270" s="265"/>
      <c r="Q270" s="265"/>
      <c r="R270" s="265"/>
      <c r="S270" s="265"/>
      <c r="T270" s="26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7" t="s">
        <v>163</v>
      </c>
      <c r="AU270" s="267" t="s">
        <v>88</v>
      </c>
      <c r="AV270" s="15" t="s">
        <v>86</v>
      </c>
      <c r="AW270" s="15" t="s">
        <v>35</v>
      </c>
      <c r="AX270" s="15" t="s">
        <v>78</v>
      </c>
      <c r="AY270" s="267" t="s">
        <v>153</v>
      </c>
    </row>
    <row r="271" s="15" customFormat="1">
      <c r="A271" s="15"/>
      <c r="B271" s="258"/>
      <c r="C271" s="259"/>
      <c r="D271" s="234" t="s">
        <v>163</v>
      </c>
      <c r="E271" s="260" t="s">
        <v>1</v>
      </c>
      <c r="F271" s="261" t="s">
        <v>3444</v>
      </c>
      <c r="G271" s="259"/>
      <c r="H271" s="260" t="s">
        <v>1</v>
      </c>
      <c r="I271" s="262"/>
      <c r="J271" s="259"/>
      <c r="K271" s="259"/>
      <c r="L271" s="263"/>
      <c r="M271" s="264"/>
      <c r="N271" s="265"/>
      <c r="O271" s="265"/>
      <c r="P271" s="265"/>
      <c r="Q271" s="265"/>
      <c r="R271" s="265"/>
      <c r="S271" s="265"/>
      <c r="T271" s="266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7" t="s">
        <v>163</v>
      </c>
      <c r="AU271" s="267" t="s">
        <v>88</v>
      </c>
      <c r="AV271" s="15" t="s">
        <v>86</v>
      </c>
      <c r="AW271" s="15" t="s">
        <v>35</v>
      </c>
      <c r="AX271" s="15" t="s">
        <v>78</v>
      </c>
      <c r="AY271" s="267" t="s">
        <v>153</v>
      </c>
    </row>
    <row r="272" s="15" customFormat="1">
      <c r="A272" s="15"/>
      <c r="B272" s="258"/>
      <c r="C272" s="259"/>
      <c r="D272" s="234" t="s">
        <v>163</v>
      </c>
      <c r="E272" s="260" t="s">
        <v>1</v>
      </c>
      <c r="F272" s="261" t="s">
        <v>3445</v>
      </c>
      <c r="G272" s="259"/>
      <c r="H272" s="260" t="s">
        <v>1</v>
      </c>
      <c r="I272" s="262"/>
      <c r="J272" s="259"/>
      <c r="K272" s="259"/>
      <c r="L272" s="263"/>
      <c r="M272" s="264"/>
      <c r="N272" s="265"/>
      <c r="O272" s="265"/>
      <c r="P272" s="265"/>
      <c r="Q272" s="265"/>
      <c r="R272" s="265"/>
      <c r="S272" s="265"/>
      <c r="T272" s="26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7" t="s">
        <v>163</v>
      </c>
      <c r="AU272" s="267" t="s">
        <v>88</v>
      </c>
      <c r="AV272" s="15" t="s">
        <v>86</v>
      </c>
      <c r="AW272" s="15" t="s">
        <v>35</v>
      </c>
      <c r="AX272" s="15" t="s">
        <v>78</v>
      </c>
      <c r="AY272" s="267" t="s">
        <v>153</v>
      </c>
    </row>
    <row r="273" s="13" customFormat="1">
      <c r="A273" s="13"/>
      <c r="B273" s="232"/>
      <c r="C273" s="233"/>
      <c r="D273" s="234" t="s">
        <v>163</v>
      </c>
      <c r="E273" s="235" t="s">
        <v>1</v>
      </c>
      <c r="F273" s="236" t="s">
        <v>183</v>
      </c>
      <c r="G273" s="233"/>
      <c r="H273" s="237">
        <v>5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163</v>
      </c>
      <c r="AU273" s="243" t="s">
        <v>88</v>
      </c>
      <c r="AV273" s="13" t="s">
        <v>88</v>
      </c>
      <c r="AW273" s="13" t="s">
        <v>35</v>
      </c>
      <c r="AX273" s="13" t="s">
        <v>86</v>
      </c>
      <c r="AY273" s="243" t="s">
        <v>153</v>
      </c>
    </row>
    <row r="274" s="2" customFormat="1" ht="16.5" customHeight="1">
      <c r="A274" s="39"/>
      <c r="B274" s="40"/>
      <c r="C274" s="268" t="s">
        <v>687</v>
      </c>
      <c r="D274" s="268" t="s">
        <v>509</v>
      </c>
      <c r="E274" s="269" t="s">
        <v>3446</v>
      </c>
      <c r="F274" s="270" t="s">
        <v>3447</v>
      </c>
      <c r="G274" s="271" t="s">
        <v>3410</v>
      </c>
      <c r="H274" s="272">
        <v>1</v>
      </c>
      <c r="I274" s="273"/>
      <c r="J274" s="274">
        <f>ROUND(I274*H274,2)</f>
        <v>0</v>
      </c>
      <c r="K274" s="270" t="s">
        <v>1</v>
      </c>
      <c r="L274" s="275"/>
      <c r="M274" s="276" t="s">
        <v>1</v>
      </c>
      <c r="N274" s="277" t="s">
        <v>43</v>
      </c>
      <c r="O274" s="92"/>
      <c r="P274" s="228">
        <f>O274*H274</f>
        <v>0</v>
      </c>
      <c r="Q274" s="228">
        <v>0.00173</v>
      </c>
      <c r="R274" s="228">
        <f>Q274*H274</f>
        <v>0.00173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332</v>
      </c>
      <c r="AT274" s="230" t="s">
        <v>509</v>
      </c>
      <c r="AU274" s="230" t="s">
        <v>88</v>
      </c>
      <c r="AY274" s="18" t="s">
        <v>153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86</v>
      </c>
      <c r="BK274" s="231">
        <f>ROUND(I274*H274,2)</f>
        <v>0</v>
      </c>
      <c r="BL274" s="18" t="s">
        <v>240</v>
      </c>
      <c r="BM274" s="230" t="s">
        <v>3448</v>
      </c>
    </row>
    <row r="275" s="15" customFormat="1">
      <c r="A275" s="15"/>
      <c r="B275" s="258"/>
      <c r="C275" s="259"/>
      <c r="D275" s="234" t="s">
        <v>163</v>
      </c>
      <c r="E275" s="260" t="s">
        <v>1</v>
      </c>
      <c r="F275" s="261" t="s">
        <v>3449</v>
      </c>
      <c r="G275" s="259"/>
      <c r="H275" s="260" t="s">
        <v>1</v>
      </c>
      <c r="I275" s="262"/>
      <c r="J275" s="259"/>
      <c r="K275" s="259"/>
      <c r="L275" s="263"/>
      <c r="M275" s="264"/>
      <c r="N275" s="265"/>
      <c r="O275" s="265"/>
      <c r="P275" s="265"/>
      <c r="Q275" s="265"/>
      <c r="R275" s="265"/>
      <c r="S275" s="265"/>
      <c r="T275" s="26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7" t="s">
        <v>163</v>
      </c>
      <c r="AU275" s="267" t="s">
        <v>88</v>
      </c>
      <c r="AV275" s="15" t="s">
        <v>86</v>
      </c>
      <c r="AW275" s="15" t="s">
        <v>35</v>
      </c>
      <c r="AX275" s="15" t="s">
        <v>78</v>
      </c>
      <c r="AY275" s="267" t="s">
        <v>153</v>
      </c>
    </row>
    <row r="276" s="15" customFormat="1">
      <c r="A276" s="15"/>
      <c r="B276" s="258"/>
      <c r="C276" s="259"/>
      <c r="D276" s="234" t="s">
        <v>163</v>
      </c>
      <c r="E276" s="260" t="s">
        <v>1</v>
      </c>
      <c r="F276" s="261" t="s">
        <v>3436</v>
      </c>
      <c r="G276" s="259"/>
      <c r="H276" s="260" t="s">
        <v>1</v>
      </c>
      <c r="I276" s="262"/>
      <c r="J276" s="259"/>
      <c r="K276" s="259"/>
      <c r="L276" s="263"/>
      <c r="M276" s="264"/>
      <c r="N276" s="265"/>
      <c r="O276" s="265"/>
      <c r="P276" s="265"/>
      <c r="Q276" s="265"/>
      <c r="R276" s="265"/>
      <c r="S276" s="265"/>
      <c r="T276" s="26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7" t="s">
        <v>163</v>
      </c>
      <c r="AU276" s="267" t="s">
        <v>88</v>
      </c>
      <c r="AV276" s="15" t="s">
        <v>86</v>
      </c>
      <c r="AW276" s="15" t="s">
        <v>35</v>
      </c>
      <c r="AX276" s="15" t="s">
        <v>78</v>
      </c>
      <c r="AY276" s="267" t="s">
        <v>153</v>
      </c>
    </row>
    <row r="277" s="15" customFormat="1">
      <c r="A277" s="15"/>
      <c r="B277" s="258"/>
      <c r="C277" s="259"/>
      <c r="D277" s="234" t="s">
        <v>163</v>
      </c>
      <c r="E277" s="260" t="s">
        <v>1</v>
      </c>
      <c r="F277" s="261" t="s">
        <v>3450</v>
      </c>
      <c r="G277" s="259"/>
      <c r="H277" s="260" t="s">
        <v>1</v>
      </c>
      <c r="I277" s="262"/>
      <c r="J277" s="259"/>
      <c r="K277" s="259"/>
      <c r="L277" s="263"/>
      <c r="M277" s="264"/>
      <c r="N277" s="265"/>
      <c r="O277" s="265"/>
      <c r="P277" s="265"/>
      <c r="Q277" s="265"/>
      <c r="R277" s="265"/>
      <c r="S277" s="265"/>
      <c r="T277" s="266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7" t="s">
        <v>163</v>
      </c>
      <c r="AU277" s="267" t="s">
        <v>88</v>
      </c>
      <c r="AV277" s="15" t="s">
        <v>86</v>
      </c>
      <c r="AW277" s="15" t="s">
        <v>35</v>
      </c>
      <c r="AX277" s="15" t="s">
        <v>78</v>
      </c>
      <c r="AY277" s="267" t="s">
        <v>153</v>
      </c>
    </row>
    <row r="278" s="13" customFormat="1">
      <c r="A278" s="13"/>
      <c r="B278" s="232"/>
      <c r="C278" s="233"/>
      <c r="D278" s="234" t="s">
        <v>163</v>
      </c>
      <c r="E278" s="235" t="s">
        <v>1</v>
      </c>
      <c r="F278" s="236" t="s">
        <v>86</v>
      </c>
      <c r="G278" s="233"/>
      <c r="H278" s="237">
        <v>1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163</v>
      </c>
      <c r="AU278" s="243" t="s">
        <v>88</v>
      </c>
      <c r="AV278" s="13" t="s">
        <v>88</v>
      </c>
      <c r="AW278" s="13" t="s">
        <v>35</v>
      </c>
      <c r="AX278" s="13" t="s">
        <v>86</v>
      </c>
      <c r="AY278" s="243" t="s">
        <v>153</v>
      </c>
    </row>
    <row r="279" s="2" customFormat="1" ht="21.75" customHeight="1">
      <c r="A279" s="39"/>
      <c r="B279" s="40"/>
      <c r="C279" s="219" t="s">
        <v>693</v>
      </c>
      <c r="D279" s="219" t="s">
        <v>156</v>
      </c>
      <c r="E279" s="220" t="s">
        <v>3451</v>
      </c>
      <c r="F279" s="221" t="s">
        <v>3452</v>
      </c>
      <c r="G279" s="222" t="s">
        <v>355</v>
      </c>
      <c r="H279" s="223">
        <v>23</v>
      </c>
      <c r="I279" s="224"/>
      <c r="J279" s="225">
        <f>ROUND(I279*H279,2)</f>
        <v>0</v>
      </c>
      <c r="K279" s="221" t="s">
        <v>160</v>
      </c>
      <c r="L279" s="45"/>
      <c r="M279" s="226" t="s">
        <v>1</v>
      </c>
      <c r="N279" s="227" t="s">
        <v>43</v>
      </c>
      <c r="O279" s="92"/>
      <c r="P279" s="228">
        <f>O279*H279</f>
        <v>0</v>
      </c>
      <c r="Q279" s="228">
        <v>0.00014999999999999999</v>
      </c>
      <c r="R279" s="228">
        <f>Q279*H279</f>
        <v>0.0034499999999999995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240</v>
      </c>
      <c r="AT279" s="230" t="s">
        <v>156</v>
      </c>
      <c r="AU279" s="230" t="s">
        <v>88</v>
      </c>
      <c r="AY279" s="18" t="s">
        <v>153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86</v>
      </c>
      <c r="BK279" s="231">
        <f>ROUND(I279*H279,2)</f>
        <v>0</v>
      </c>
      <c r="BL279" s="18" t="s">
        <v>240</v>
      </c>
      <c r="BM279" s="230" t="s">
        <v>3453</v>
      </c>
    </row>
    <row r="280" s="2" customFormat="1" ht="16.5" customHeight="1">
      <c r="A280" s="39"/>
      <c r="B280" s="40"/>
      <c r="C280" s="268" t="s">
        <v>699</v>
      </c>
      <c r="D280" s="268" t="s">
        <v>509</v>
      </c>
      <c r="E280" s="269" t="s">
        <v>3454</v>
      </c>
      <c r="F280" s="270" t="s">
        <v>3455</v>
      </c>
      <c r="G280" s="271" t="s">
        <v>3410</v>
      </c>
      <c r="H280" s="272">
        <v>22</v>
      </c>
      <c r="I280" s="273"/>
      <c r="J280" s="274">
        <f>ROUND(I280*H280,2)</f>
        <v>0</v>
      </c>
      <c r="K280" s="270" t="s">
        <v>1</v>
      </c>
      <c r="L280" s="275"/>
      <c r="M280" s="276" t="s">
        <v>1</v>
      </c>
      <c r="N280" s="277" t="s">
        <v>43</v>
      </c>
      <c r="O280" s="92"/>
      <c r="P280" s="228">
        <f>O280*H280</f>
        <v>0</v>
      </c>
      <c r="Q280" s="228">
        <v>0.00173</v>
      </c>
      <c r="R280" s="228">
        <f>Q280*H280</f>
        <v>0.038059999999999997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332</v>
      </c>
      <c r="AT280" s="230" t="s">
        <v>509</v>
      </c>
      <c r="AU280" s="230" t="s">
        <v>88</v>
      </c>
      <c r="AY280" s="18" t="s">
        <v>153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86</v>
      </c>
      <c r="BK280" s="231">
        <f>ROUND(I280*H280,2)</f>
        <v>0</v>
      </c>
      <c r="BL280" s="18" t="s">
        <v>240</v>
      </c>
      <c r="BM280" s="230" t="s">
        <v>3456</v>
      </c>
    </row>
    <row r="281" s="15" customFormat="1">
      <c r="A281" s="15"/>
      <c r="B281" s="258"/>
      <c r="C281" s="259"/>
      <c r="D281" s="234" t="s">
        <v>163</v>
      </c>
      <c r="E281" s="260" t="s">
        <v>1</v>
      </c>
      <c r="F281" s="261" t="s">
        <v>3457</v>
      </c>
      <c r="G281" s="259"/>
      <c r="H281" s="260" t="s">
        <v>1</v>
      </c>
      <c r="I281" s="262"/>
      <c r="J281" s="259"/>
      <c r="K281" s="259"/>
      <c r="L281" s="263"/>
      <c r="M281" s="264"/>
      <c r="N281" s="265"/>
      <c r="O281" s="265"/>
      <c r="P281" s="265"/>
      <c r="Q281" s="265"/>
      <c r="R281" s="265"/>
      <c r="S281" s="265"/>
      <c r="T281" s="266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7" t="s">
        <v>163</v>
      </c>
      <c r="AU281" s="267" t="s">
        <v>88</v>
      </c>
      <c r="AV281" s="15" t="s">
        <v>86</v>
      </c>
      <c r="AW281" s="15" t="s">
        <v>35</v>
      </c>
      <c r="AX281" s="15" t="s">
        <v>78</v>
      </c>
      <c r="AY281" s="267" t="s">
        <v>153</v>
      </c>
    </row>
    <row r="282" s="15" customFormat="1">
      <c r="A282" s="15"/>
      <c r="B282" s="258"/>
      <c r="C282" s="259"/>
      <c r="D282" s="234" t="s">
        <v>163</v>
      </c>
      <c r="E282" s="260" t="s">
        <v>1</v>
      </c>
      <c r="F282" s="261" t="s">
        <v>3458</v>
      </c>
      <c r="G282" s="259"/>
      <c r="H282" s="260" t="s">
        <v>1</v>
      </c>
      <c r="I282" s="262"/>
      <c r="J282" s="259"/>
      <c r="K282" s="259"/>
      <c r="L282" s="263"/>
      <c r="M282" s="264"/>
      <c r="N282" s="265"/>
      <c r="O282" s="265"/>
      <c r="P282" s="265"/>
      <c r="Q282" s="265"/>
      <c r="R282" s="265"/>
      <c r="S282" s="265"/>
      <c r="T282" s="26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7" t="s">
        <v>163</v>
      </c>
      <c r="AU282" s="267" t="s">
        <v>88</v>
      </c>
      <c r="AV282" s="15" t="s">
        <v>86</v>
      </c>
      <c r="AW282" s="15" t="s">
        <v>35</v>
      </c>
      <c r="AX282" s="15" t="s">
        <v>78</v>
      </c>
      <c r="AY282" s="267" t="s">
        <v>153</v>
      </c>
    </row>
    <row r="283" s="15" customFormat="1">
      <c r="A283" s="15"/>
      <c r="B283" s="258"/>
      <c r="C283" s="259"/>
      <c r="D283" s="234" t="s">
        <v>163</v>
      </c>
      <c r="E283" s="260" t="s">
        <v>1</v>
      </c>
      <c r="F283" s="261" t="s">
        <v>3459</v>
      </c>
      <c r="G283" s="259"/>
      <c r="H283" s="260" t="s">
        <v>1</v>
      </c>
      <c r="I283" s="262"/>
      <c r="J283" s="259"/>
      <c r="K283" s="259"/>
      <c r="L283" s="263"/>
      <c r="M283" s="264"/>
      <c r="N283" s="265"/>
      <c r="O283" s="265"/>
      <c r="P283" s="265"/>
      <c r="Q283" s="265"/>
      <c r="R283" s="265"/>
      <c r="S283" s="265"/>
      <c r="T283" s="26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7" t="s">
        <v>163</v>
      </c>
      <c r="AU283" s="267" t="s">
        <v>88</v>
      </c>
      <c r="AV283" s="15" t="s">
        <v>86</v>
      </c>
      <c r="AW283" s="15" t="s">
        <v>35</v>
      </c>
      <c r="AX283" s="15" t="s">
        <v>78</v>
      </c>
      <c r="AY283" s="267" t="s">
        <v>153</v>
      </c>
    </row>
    <row r="284" s="13" customFormat="1">
      <c r="A284" s="13"/>
      <c r="B284" s="232"/>
      <c r="C284" s="233"/>
      <c r="D284" s="234" t="s">
        <v>163</v>
      </c>
      <c r="E284" s="235" t="s">
        <v>1</v>
      </c>
      <c r="F284" s="236" t="s">
        <v>271</v>
      </c>
      <c r="G284" s="233"/>
      <c r="H284" s="237">
        <v>22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163</v>
      </c>
      <c r="AU284" s="243" t="s">
        <v>88</v>
      </c>
      <c r="AV284" s="13" t="s">
        <v>88</v>
      </c>
      <c r="AW284" s="13" t="s">
        <v>35</v>
      </c>
      <c r="AX284" s="13" t="s">
        <v>86</v>
      </c>
      <c r="AY284" s="243" t="s">
        <v>153</v>
      </c>
    </row>
    <row r="285" s="2" customFormat="1" ht="16.5" customHeight="1">
      <c r="A285" s="39"/>
      <c r="B285" s="40"/>
      <c r="C285" s="268" t="s">
        <v>705</v>
      </c>
      <c r="D285" s="268" t="s">
        <v>509</v>
      </c>
      <c r="E285" s="269" t="s">
        <v>3460</v>
      </c>
      <c r="F285" s="270" t="s">
        <v>3461</v>
      </c>
      <c r="G285" s="271" t="s">
        <v>3410</v>
      </c>
      <c r="H285" s="272">
        <v>1</v>
      </c>
      <c r="I285" s="273"/>
      <c r="J285" s="274">
        <f>ROUND(I285*H285,2)</f>
        <v>0</v>
      </c>
      <c r="K285" s="270" t="s">
        <v>1</v>
      </c>
      <c r="L285" s="275"/>
      <c r="M285" s="276" t="s">
        <v>1</v>
      </c>
      <c r="N285" s="277" t="s">
        <v>43</v>
      </c>
      <c r="O285" s="92"/>
      <c r="P285" s="228">
        <f>O285*H285</f>
        <v>0</v>
      </c>
      <c r="Q285" s="228">
        <v>0.00173</v>
      </c>
      <c r="R285" s="228">
        <f>Q285*H285</f>
        <v>0.00173</v>
      </c>
      <c r="S285" s="228">
        <v>0</v>
      </c>
      <c r="T285" s="22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332</v>
      </c>
      <c r="AT285" s="230" t="s">
        <v>509</v>
      </c>
      <c r="AU285" s="230" t="s">
        <v>88</v>
      </c>
      <c r="AY285" s="18" t="s">
        <v>153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86</v>
      </c>
      <c r="BK285" s="231">
        <f>ROUND(I285*H285,2)</f>
        <v>0</v>
      </c>
      <c r="BL285" s="18" t="s">
        <v>240</v>
      </c>
      <c r="BM285" s="230" t="s">
        <v>3462</v>
      </c>
    </row>
    <row r="286" s="15" customFormat="1">
      <c r="A286" s="15"/>
      <c r="B286" s="258"/>
      <c r="C286" s="259"/>
      <c r="D286" s="234" t="s">
        <v>163</v>
      </c>
      <c r="E286" s="260" t="s">
        <v>1</v>
      </c>
      <c r="F286" s="261" t="s">
        <v>3463</v>
      </c>
      <c r="G286" s="259"/>
      <c r="H286" s="260" t="s">
        <v>1</v>
      </c>
      <c r="I286" s="262"/>
      <c r="J286" s="259"/>
      <c r="K286" s="259"/>
      <c r="L286" s="263"/>
      <c r="M286" s="264"/>
      <c r="N286" s="265"/>
      <c r="O286" s="265"/>
      <c r="P286" s="265"/>
      <c r="Q286" s="265"/>
      <c r="R286" s="265"/>
      <c r="S286" s="265"/>
      <c r="T286" s="266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7" t="s">
        <v>163</v>
      </c>
      <c r="AU286" s="267" t="s">
        <v>88</v>
      </c>
      <c r="AV286" s="15" t="s">
        <v>86</v>
      </c>
      <c r="AW286" s="15" t="s">
        <v>35</v>
      </c>
      <c r="AX286" s="15" t="s">
        <v>78</v>
      </c>
      <c r="AY286" s="267" t="s">
        <v>153</v>
      </c>
    </row>
    <row r="287" s="15" customFormat="1">
      <c r="A287" s="15"/>
      <c r="B287" s="258"/>
      <c r="C287" s="259"/>
      <c r="D287" s="234" t="s">
        <v>163</v>
      </c>
      <c r="E287" s="260" t="s">
        <v>1</v>
      </c>
      <c r="F287" s="261" t="s">
        <v>3464</v>
      </c>
      <c r="G287" s="259"/>
      <c r="H287" s="260" t="s">
        <v>1</v>
      </c>
      <c r="I287" s="262"/>
      <c r="J287" s="259"/>
      <c r="K287" s="259"/>
      <c r="L287" s="263"/>
      <c r="M287" s="264"/>
      <c r="N287" s="265"/>
      <c r="O287" s="265"/>
      <c r="P287" s="265"/>
      <c r="Q287" s="265"/>
      <c r="R287" s="265"/>
      <c r="S287" s="265"/>
      <c r="T287" s="26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7" t="s">
        <v>163</v>
      </c>
      <c r="AU287" s="267" t="s">
        <v>88</v>
      </c>
      <c r="AV287" s="15" t="s">
        <v>86</v>
      </c>
      <c r="AW287" s="15" t="s">
        <v>35</v>
      </c>
      <c r="AX287" s="15" t="s">
        <v>78</v>
      </c>
      <c r="AY287" s="267" t="s">
        <v>153</v>
      </c>
    </row>
    <row r="288" s="13" customFormat="1">
      <c r="A288" s="13"/>
      <c r="B288" s="232"/>
      <c r="C288" s="233"/>
      <c r="D288" s="234" t="s">
        <v>163</v>
      </c>
      <c r="E288" s="235" t="s">
        <v>1</v>
      </c>
      <c r="F288" s="236" t="s">
        <v>86</v>
      </c>
      <c r="G288" s="233"/>
      <c r="H288" s="237">
        <v>1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163</v>
      </c>
      <c r="AU288" s="243" t="s">
        <v>88</v>
      </c>
      <c r="AV288" s="13" t="s">
        <v>88</v>
      </c>
      <c r="AW288" s="13" t="s">
        <v>35</v>
      </c>
      <c r="AX288" s="13" t="s">
        <v>86</v>
      </c>
      <c r="AY288" s="243" t="s">
        <v>153</v>
      </c>
    </row>
    <row r="289" s="2" customFormat="1" ht="16.5" customHeight="1">
      <c r="A289" s="39"/>
      <c r="B289" s="40"/>
      <c r="C289" s="219" t="s">
        <v>709</v>
      </c>
      <c r="D289" s="219" t="s">
        <v>156</v>
      </c>
      <c r="E289" s="220" t="s">
        <v>3465</v>
      </c>
      <c r="F289" s="221" t="s">
        <v>3466</v>
      </c>
      <c r="G289" s="222" t="s">
        <v>355</v>
      </c>
      <c r="H289" s="223">
        <v>17</v>
      </c>
      <c r="I289" s="224"/>
      <c r="J289" s="225">
        <f>ROUND(I289*H289,2)</f>
        <v>0</v>
      </c>
      <c r="K289" s="221" t="s">
        <v>1</v>
      </c>
      <c r="L289" s="45"/>
      <c r="M289" s="226" t="s">
        <v>1</v>
      </c>
      <c r="N289" s="227" t="s">
        <v>43</v>
      </c>
      <c r="O289" s="92"/>
      <c r="P289" s="228">
        <f>O289*H289</f>
        <v>0</v>
      </c>
      <c r="Q289" s="228">
        <v>0.00014999999999999999</v>
      </c>
      <c r="R289" s="228">
        <f>Q289*H289</f>
        <v>0.0025499999999999997</v>
      </c>
      <c r="S289" s="228">
        <v>0</v>
      </c>
      <c r="T289" s="22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0" t="s">
        <v>240</v>
      </c>
      <c r="AT289" s="230" t="s">
        <v>156</v>
      </c>
      <c r="AU289" s="230" t="s">
        <v>88</v>
      </c>
      <c r="AY289" s="18" t="s">
        <v>153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8" t="s">
        <v>86</v>
      </c>
      <c r="BK289" s="231">
        <f>ROUND(I289*H289,2)</f>
        <v>0</v>
      </c>
      <c r="BL289" s="18" t="s">
        <v>240</v>
      </c>
      <c r="BM289" s="230" t="s">
        <v>3467</v>
      </c>
    </row>
    <row r="290" s="2" customFormat="1" ht="16.5" customHeight="1">
      <c r="A290" s="39"/>
      <c r="B290" s="40"/>
      <c r="C290" s="268" t="s">
        <v>715</v>
      </c>
      <c r="D290" s="268" t="s">
        <v>509</v>
      </c>
      <c r="E290" s="269" t="s">
        <v>3468</v>
      </c>
      <c r="F290" s="270" t="s">
        <v>3469</v>
      </c>
      <c r="G290" s="271" t="s">
        <v>3410</v>
      </c>
      <c r="H290" s="272">
        <v>8</v>
      </c>
      <c r="I290" s="273"/>
      <c r="J290" s="274">
        <f>ROUND(I290*H290,2)</f>
        <v>0</v>
      </c>
      <c r="K290" s="270" t="s">
        <v>1</v>
      </c>
      <c r="L290" s="275"/>
      <c r="M290" s="276" t="s">
        <v>1</v>
      </c>
      <c r="N290" s="277" t="s">
        <v>43</v>
      </c>
      <c r="O290" s="92"/>
      <c r="P290" s="228">
        <f>O290*H290</f>
        <v>0</v>
      </c>
      <c r="Q290" s="228">
        <v>0.00173</v>
      </c>
      <c r="R290" s="228">
        <f>Q290*H290</f>
        <v>0.01384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332</v>
      </c>
      <c r="AT290" s="230" t="s">
        <v>509</v>
      </c>
      <c r="AU290" s="230" t="s">
        <v>88</v>
      </c>
      <c r="AY290" s="18" t="s">
        <v>153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86</v>
      </c>
      <c r="BK290" s="231">
        <f>ROUND(I290*H290,2)</f>
        <v>0</v>
      </c>
      <c r="BL290" s="18" t="s">
        <v>240</v>
      </c>
      <c r="BM290" s="230" t="s">
        <v>3470</v>
      </c>
    </row>
    <row r="291" s="15" customFormat="1">
      <c r="A291" s="15"/>
      <c r="B291" s="258"/>
      <c r="C291" s="259"/>
      <c r="D291" s="234" t="s">
        <v>163</v>
      </c>
      <c r="E291" s="260" t="s">
        <v>1</v>
      </c>
      <c r="F291" s="261" t="s">
        <v>3471</v>
      </c>
      <c r="G291" s="259"/>
      <c r="H291" s="260" t="s">
        <v>1</v>
      </c>
      <c r="I291" s="262"/>
      <c r="J291" s="259"/>
      <c r="K291" s="259"/>
      <c r="L291" s="263"/>
      <c r="M291" s="264"/>
      <c r="N291" s="265"/>
      <c r="O291" s="265"/>
      <c r="P291" s="265"/>
      <c r="Q291" s="265"/>
      <c r="R291" s="265"/>
      <c r="S291" s="265"/>
      <c r="T291" s="266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7" t="s">
        <v>163</v>
      </c>
      <c r="AU291" s="267" t="s">
        <v>88</v>
      </c>
      <c r="AV291" s="15" t="s">
        <v>86</v>
      </c>
      <c r="AW291" s="15" t="s">
        <v>35</v>
      </c>
      <c r="AX291" s="15" t="s">
        <v>78</v>
      </c>
      <c r="AY291" s="267" t="s">
        <v>153</v>
      </c>
    </row>
    <row r="292" s="15" customFormat="1">
      <c r="A292" s="15"/>
      <c r="B292" s="258"/>
      <c r="C292" s="259"/>
      <c r="D292" s="234" t="s">
        <v>163</v>
      </c>
      <c r="E292" s="260" t="s">
        <v>1</v>
      </c>
      <c r="F292" s="261" t="s">
        <v>3472</v>
      </c>
      <c r="G292" s="259"/>
      <c r="H292" s="260" t="s">
        <v>1</v>
      </c>
      <c r="I292" s="262"/>
      <c r="J292" s="259"/>
      <c r="K292" s="259"/>
      <c r="L292" s="263"/>
      <c r="M292" s="264"/>
      <c r="N292" s="265"/>
      <c r="O292" s="265"/>
      <c r="P292" s="265"/>
      <c r="Q292" s="265"/>
      <c r="R292" s="265"/>
      <c r="S292" s="265"/>
      <c r="T292" s="266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7" t="s">
        <v>163</v>
      </c>
      <c r="AU292" s="267" t="s">
        <v>88</v>
      </c>
      <c r="AV292" s="15" t="s">
        <v>86</v>
      </c>
      <c r="AW292" s="15" t="s">
        <v>35</v>
      </c>
      <c r="AX292" s="15" t="s">
        <v>78</v>
      </c>
      <c r="AY292" s="267" t="s">
        <v>153</v>
      </c>
    </row>
    <row r="293" s="15" customFormat="1">
      <c r="A293" s="15"/>
      <c r="B293" s="258"/>
      <c r="C293" s="259"/>
      <c r="D293" s="234" t="s">
        <v>163</v>
      </c>
      <c r="E293" s="260" t="s">
        <v>1</v>
      </c>
      <c r="F293" s="261" t="s">
        <v>3473</v>
      </c>
      <c r="G293" s="259"/>
      <c r="H293" s="260" t="s">
        <v>1</v>
      </c>
      <c r="I293" s="262"/>
      <c r="J293" s="259"/>
      <c r="K293" s="259"/>
      <c r="L293" s="263"/>
      <c r="M293" s="264"/>
      <c r="N293" s="265"/>
      <c r="O293" s="265"/>
      <c r="P293" s="265"/>
      <c r="Q293" s="265"/>
      <c r="R293" s="265"/>
      <c r="S293" s="265"/>
      <c r="T293" s="266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7" t="s">
        <v>163</v>
      </c>
      <c r="AU293" s="267" t="s">
        <v>88</v>
      </c>
      <c r="AV293" s="15" t="s">
        <v>86</v>
      </c>
      <c r="AW293" s="15" t="s">
        <v>35</v>
      </c>
      <c r="AX293" s="15" t="s">
        <v>78</v>
      </c>
      <c r="AY293" s="267" t="s">
        <v>153</v>
      </c>
    </row>
    <row r="294" s="15" customFormat="1">
      <c r="A294" s="15"/>
      <c r="B294" s="258"/>
      <c r="C294" s="259"/>
      <c r="D294" s="234" t="s">
        <v>163</v>
      </c>
      <c r="E294" s="260" t="s">
        <v>1</v>
      </c>
      <c r="F294" s="261" t="s">
        <v>3474</v>
      </c>
      <c r="G294" s="259"/>
      <c r="H294" s="260" t="s">
        <v>1</v>
      </c>
      <c r="I294" s="262"/>
      <c r="J294" s="259"/>
      <c r="K294" s="259"/>
      <c r="L294" s="263"/>
      <c r="M294" s="264"/>
      <c r="N294" s="265"/>
      <c r="O294" s="265"/>
      <c r="P294" s="265"/>
      <c r="Q294" s="265"/>
      <c r="R294" s="265"/>
      <c r="S294" s="265"/>
      <c r="T294" s="26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7" t="s">
        <v>163</v>
      </c>
      <c r="AU294" s="267" t="s">
        <v>88</v>
      </c>
      <c r="AV294" s="15" t="s">
        <v>86</v>
      </c>
      <c r="AW294" s="15" t="s">
        <v>35</v>
      </c>
      <c r="AX294" s="15" t="s">
        <v>78</v>
      </c>
      <c r="AY294" s="267" t="s">
        <v>153</v>
      </c>
    </row>
    <row r="295" s="13" customFormat="1">
      <c r="A295" s="13"/>
      <c r="B295" s="232"/>
      <c r="C295" s="233"/>
      <c r="D295" s="234" t="s">
        <v>163</v>
      </c>
      <c r="E295" s="235" t="s">
        <v>1</v>
      </c>
      <c r="F295" s="236" t="s">
        <v>200</v>
      </c>
      <c r="G295" s="233"/>
      <c r="H295" s="237">
        <v>8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163</v>
      </c>
      <c r="AU295" s="243" t="s">
        <v>88</v>
      </c>
      <c r="AV295" s="13" t="s">
        <v>88</v>
      </c>
      <c r="AW295" s="13" t="s">
        <v>35</v>
      </c>
      <c r="AX295" s="13" t="s">
        <v>86</v>
      </c>
      <c r="AY295" s="243" t="s">
        <v>153</v>
      </c>
    </row>
    <row r="296" s="2" customFormat="1" ht="16.5" customHeight="1">
      <c r="A296" s="39"/>
      <c r="B296" s="40"/>
      <c r="C296" s="268" t="s">
        <v>719</v>
      </c>
      <c r="D296" s="268" t="s">
        <v>509</v>
      </c>
      <c r="E296" s="269" t="s">
        <v>3475</v>
      </c>
      <c r="F296" s="270" t="s">
        <v>3476</v>
      </c>
      <c r="G296" s="271" t="s">
        <v>3410</v>
      </c>
      <c r="H296" s="272">
        <v>9</v>
      </c>
      <c r="I296" s="273"/>
      <c r="J296" s="274">
        <f>ROUND(I296*H296,2)</f>
        <v>0</v>
      </c>
      <c r="K296" s="270" t="s">
        <v>1</v>
      </c>
      <c r="L296" s="275"/>
      <c r="M296" s="276" t="s">
        <v>1</v>
      </c>
      <c r="N296" s="277" t="s">
        <v>43</v>
      </c>
      <c r="O296" s="92"/>
      <c r="P296" s="228">
        <f>O296*H296</f>
        <v>0</v>
      </c>
      <c r="Q296" s="228">
        <v>0.00173</v>
      </c>
      <c r="R296" s="228">
        <f>Q296*H296</f>
        <v>0.015570000000000001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332</v>
      </c>
      <c r="AT296" s="230" t="s">
        <v>509</v>
      </c>
      <c r="AU296" s="230" t="s">
        <v>88</v>
      </c>
      <c r="AY296" s="18" t="s">
        <v>153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86</v>
      </c>
      <c r="BK296" s="231">
        <f>ROUND(I296*H296,2)</f>
        <v>0</v>
      </c>
      <c r="BL296" s="18" t="s">
        <v>240</v>
      </c>
      <c r="BM296" s="230" t="s">
        <v>3477</v>
      </c>
    </row>
    <row r="297" s="15" customFormat="1">
      <c r="A297" s="15"/>
      <c r="B297" s="258"/>
      <c r="C297" s="259"/>
      <c r="D297" s="234" t="s">
        <v>163</v>
      </c>
      <c r="E297" s="260" t="s">
        <v>1</v>
      </c>
      <c r="F297" s="261" t="s">
        <v>3478</v>
      </c>
      <c r="G297" s="259"/>
      <c r="H297" s="260" t="s">
        <v>1</v>
      </c>
      <c r="I297" s="262"/>
      <c r="J297" s="259"/>
      <c r="K297" s="259"/>
      <c r="L297" s="263"/>
      <c r="M297" s="264"/>
      <c r="N297" s="265"/>
      <c r="O297" s="265"/>
      <c r="P297" s="265"/>
      <c r="Q297" s="265"/>
      <c r="R297" s="265"/>
      <c r="S297" s="265"/>
      <c r="T297" s="26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7" t="s">
        <v>163</v>
      </c>
      <c r="AU297" s="267" t="s">
        <v>88</v>
      </c>
      <c r="AV297" s="15" t="s">
        <v>86</v>
      </c>
      <c r="AW297" s="15" t="s">
        <v>35</v>
      </c>
      <c r="AX297" s="15" t="s">
        <v>78</v>
      </c>
      <c r="AY297" s="267" t="s">
        <v>153</v>
      </c>
    </row>
    <row r="298" s="15" customFormat="1">
      <c r="A298" s="15"/>
      <c r="B298" s="258"/>
      <c r="C298" s="259"/>
      <c r="D298" s="234" t="s">
        <v>163</v>
      </c>
      <c r="E298" s="260" t="s">
        <v>1</v>
      </c>
      <c r="F298" s="261" t="s">
        <v>3472</v>
      </c>
      <c r="G298" s="259"/>
      <c r="H298" s="260" t="s">
        <v>1</v>
      </c>
      <c r="I298" s="262"/>
      <c r="J298" s="259"/>
      <c r="K298" s="259"/>
      <c r="L298" s="263"/>
      <c r="M298" s="264"/>
      <c r="N298" s="265"/>
      <c r="O298" s="265"/>
      <c r="P298" s="265"/>
      <c r="Q298" s="265"/>
      <c r="R298" s="265"/>
      <c r="S298" s="265"/>
      <c r="T298" s="266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7" t="s">
        <v>163</v>
      </c>
      <c r="AU298" s="267" t="s">
        <v>88</v>
      </c>
      <c r="AV298" s="15" t="s">
        <v>86</v>
      </c>
      <c r="AW298" s="15" t="s">
        <v>35</v>
      </c>
      <c r="AX298" s="15" t="s">
        <v>78</v>
      </c>
      <c r="AY298" s="267" t="s">
        <v>153</v>
      </c>
    </row>
    <row r="299" s="15" customFormat="1">
      <c r="A299" s="15"/>
      <c r="B299" s="258"/>
      <c r="C299" s="259"/>
      <c r="D299" s="234" t="s">
        <v>163</v>
      </c>
      <c r="E299" s="260" t="s">
        <v>1</v>
      </c>
      <c r="F299" s="261" t="s">
        <v>3416</v>
      </c>
      <c r="G299" s="259"/>
      <c r="H299" s="260" t="s">
        <v>1</v>
      </c>
      <c r="I299" s="262"/>
      <c r="J299" s="259"/>
      <c r="K299" s="259"/>
      <c r="L299" s="263"/>
      <c r="M299" s="264"/>
      <c r="N299" s="265"/>
      <c r="O299" s="265"/>
      <c r="P299" s="265"/>
      <c r="Q299" s="265"/>
      <c r="R299" s="265"/>
      <c r="S299" s="265"/>
      <c r="T299" s="266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7" t="s">
        <v>163</v>
      </c>
      <c r="AU299" s="267" t="s">
        <v>88</v>
      </c>
      <c r="AV299" s="15" t="s">
        <v>86</v>
      </c>
      <c r="AW299" s="15" t="s">
        <v>35</v>
      </c>
      <c r="AX299" s="15" t="s">
        <v>78</v>
      </c>
      <c r="AY299" s="267" t="s">
        <v>153</v>
      </c>
    </row>
    <row r="300" s="15" customFormat="1">
      <c r="A300" s="15"/>
      <c r="B300" s="258"/>
      <c r="C300" s="259"/>
      <c r="D300" s="234" t="s">
        <v>163</v>
      </c>
      <c r="E300" s="260" t="s">
        <v>1</v>
      </c>
      <c r="F300" s="261" t="s">
        <v>3474</v>
      </c>
      <c r="G300" s="259"/>
      <c r="H300" s="260" t="s">
        <v>1</v>
      </c>
      <c r="I300" s="262"/>
      <c r="J300" s="259"/>
      <c r="K300" s="259"/>
      <c r="L300" s="263"/>
      <c r="M300" s="264"/>
      <c r="N300" s="265"/>
      <c r="O300" s="265"/>
      <c r="P300" s="265"/>
      <c r="Q300" s="265"/>
      <c r="R300" s="265"/>
      <c r="S300" s="265"/>
      <c r="T300" s="26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7" t="s">
        <v>163</v>
      </c>
      <c r="AU300" s="267" t="s">
        <v>88</v>
      </c>
      <c r="AV300" s="15" t="s">
        <v>86</v>
      </c>
      <c r="AW300" s="15" t="s">
        <v>35</v>
      </c>
      <c r="AX300" s="15" t="s">
        <v>78</v>
      </c>
      <c r="AY300" s="267" t="s">
        <v>153</v>
      </c>
    </row>
    <row r="301" s="13" customFormat="1">
      <c r="A301" s="13"/>
      <c r="B301" s="232"/>
      <c r="C301" s="233"/>
      <c r="D301" s="234" t="s">
        <v>163</v>
      </c>
      <c r="E301" s="235" t="s">
        <v>1</v>
      </c>
      <c r="F301" s="236" t="s">
        <v>154</v>
      </c>
      <c r="G301" s="233"/>
      <c r="H301" s="237">
        <v>9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163</v>
      </c>
      <c r="AU301" s="243" t="s">
        <v>88</v>
      </c>
      <c r="AV301" s="13" t="s">
        <v>88</v>
      </c>
      <c r="AW301" s="13" t="s">
        <v>35</v>
      </c>
      <c r="AX301" s="13" t="s">
        <v>86</v>
      </c>
      <c r="AY301" s="243" t="s">
        <v>153</v>
      </c>
    </row>
    <row r="302" s="2" customFormat="1" ht="16.5" customHeight="1">
      <c r="A302" s="39"/>
      <c r="B302" s="40"/>
      <c r="C302" s="219" t="s">
        <v>724</v>
      </c>
      <c r="D302" s="219" t="s">
        <v>156</v>
      </c>
      <c r="E302" s="220" t="s">
        <v>3479</v>
      </c>
      <c r="F302" s="221" t="s">
        <v>3480</v>
      </c>
      <c r="G302" s="222" t="s">
        <v>355</v>
      </c>
      <c r="H302" s="223">
        <v>13</v>
      </c>
      <c r="I302" s="224"/>
      <c r="J302" s="225">
        <f>ROUND(I302*H302,2)</f>
        <v>0</v>
      </c>
      <c r="K302" s="221" t="s">
        <v>160</v>
      </c>
      <c r="L302" s="45"/>
      <c r="M302" s="226" t="s">
        <v>1</v>
      </c>
      <c r="N302" s="227" t="s">
        <v>43</v>
      </c>
      <c r="O302" s="92"/>
      <c r="P302" s="228">
        <f>O302*H302</f>
        <v>0</v>
      </c>
      <c r="Q302" s="228">
        <v>0.00059000000000000003</v>
      </c>
      <c r="R302" s="228">
        <f>Q302*H302</f>
        <v>0.0076700000000000006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240</v>
      </c>
      <c r="AT302" s="230" t="s">
        <v>156</v>
      </c>
      <c r="AU302" s="230" t="s">
        <v>88</v>
      </c>
      <c r="AY302" s="18" t="s">
        <v>153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86</v>
      </c>
      <c r="BK302" s="231">
        <f>ROUND(I302*H302,2)</f>
        <v>0</v>
      </c>
      <c r="BL302" s="18" t="s">
        <v>240</v>
      </c>
      <c r="BM302" s="230" t="s">
        <v>3481</v>
      </c>
    </row>
    <row r="303" s="2" customFormat="1" ht="16.5" customHeight="1">
      <c r="A303" s="39"/>
      <c r="B303" s="40"/>
      <c r="C303" s="268" t="s">
        <v>729</v>
      </c>
      <c r="D303" s="268" t="s">
        <v>509</v>
      </c>
      <c r="E303" s="269" t="s">
        <v>3482</v>
      </c>
      <c r="F303" s="270" t="s">
        <v>3483</v>
      </c>
      <c r="G303" s="271" t="s">
        <v>3410</v>
      </c>
      <c r="H303" s="272">
        <v>10</v>
      </c>
      <c r="I303" s="273"/>
      <c r="J303" s="274">
        <f>ROUND(I303*H303,2)</f>
        <v>0</v>
      </c>
      <c r="K303" s="270" t="s">
        <v>1</v>
      </c>
      <c r="L303" s="275"/>
      <c r="M303" s="276" t="s">
        <v>1</v>
      </c>
      <c r="N303" s="277" t="s">
        <v>43</v>
      </c>
      <c r="O303" s="92"/>
      <c r="P303" s="228">
        <f>O303*H303</f>
        <v>0</v>
      </c>
      <c r="Q303" s="228">
        <v>0.00173</v>
      </c>
      <c r="R303" s="228">
        <f>Q303*H303</f>
        <v>0.017299999999999999</v>
      </c>
      <c r="S303" s="228">
        <v>0</v>
      </c>
      <c r="T303" s="22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0" t="s">
        <v>332</v>
      </c>
      <c r="AT303" s="230" t="s">
        <v>509</v>
      </c>
      <c r="AU303" s="230" t="s">
        <v>88</v>
      </c>
      <c r="AY303" s="18" t="s">
        <v>153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8" t="s">
        <v>86</v>
      </c>
      <c r="BK303" s="231">
        <f>ROUND(I303*H303,2)</f>
        <v>0</v>
      </c>
      <c r="BL303" s="18" t="s">
        <v>240</v>
      </c>
      <c r="BM303" s="230" t="s">
        <v>3484</v>
      </c>
    </row>
    <row r="304" s="15" customFormat="1">
      <c r="A304" s="15"/>
      <c r="B304" s="258"/>
      <c r="C304" s="259"/>
      <c r="D304" s="234" t="s">
        <v>163</v>
      </c>
      <c r="E304" s="260" t="s">
        <v>1</v>
      </c>
      <c r="F304" s="261" t="s">
        <v>3485</v>
      </c>
      <c r="G304" s="259"/>
      <c r="H304" s="260" t="s">
        <v>1</v>
      </c>
      <c r="I304" s="262"/>
      <c r="J304" s="259"/>
      <c r="K304" s="259"/>
      <c r="L304" s="263"/>
      <c r="M304" s="264"/>
      <c r="N304" s="265"/>
      <c r="O304" s="265"/>
      <c r="P304" s="265"/>
      <c r="Q304" s="265"/>
      <c r="R304" s="265"/>
      <c r="S304" s="265"/>
      <c r="T304" s="266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7" t="s">
        <v>163</v>
      </c>
      <c r="AU304" s="267" t="s">
        <v>88</v>
      </c>
      <c r="AV304" s="15" t="s">
        <v>86</v>
      </c>
      <c r="AW304" s="15" t="s">
        <v>35</v>
      </c>
      <c r="AX304" s="15" t="s">
        <v>78</v>
      </c>
      <c r="AY304" s="267" t="s">
        <v>153</v>
      </c>
    </row>
    <row r="305" s="15" customFormat="1">
      <c r="A305" s="15"/>
      <c r="B305" s="258"/>
      <c r="C305" s="259"/>
      <c r="D305" s="234" t="s">
        <v>163</v>
      </c>
      <c r="E305" s="260" t="s">
        <v>1</v>
      </c>
      <c r="F305" s="261" t="s">
        <v>3486</v>
      </c>
      <c r="G305" s="259"/>
      <c r="H305" s="260" t="s">
        <v>1</v>
      </c>
      <c r="I305" s="262"/>
      <c r="J305" s="259"/>
      <c r="K305" s="259"/>
      <c r="L305" s="263"/>
      <c r="M305" s="264"/>
      <c r="N305" s="265"/>
      <c r="O305" s="265"/>
      <c r="P305" s="265"/>
      <c r="Q305" s="265"/>
      <c r="R305" s="265"/>
      <c r="S305" s="265"/>
      <c r="T305" s="266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7" t="s">
        <v>163</v>
      </c>
      <c r="AU305" s="267" t="s">
        <v>88</v>
      </c>
      <c r="AV305" s="15" t="s">
        <v>86</v>
      </c>
      <c r="AW305" s="15" t="s">
        <v>35</v>
      </c>
      <c r="AX305" s="15" t="s">
        <v>78</v>
      </c>
      <c r="AY305" s="267" t="s">
        <v>153</v>
      </c>
    </row>
    <row r="306" s="15" customFormat="1">
      <c r="A306" s="15"/>
      <c r="B306" s="258"/>
      <c r="C306" s="259"/>
      <c r="D306" s="234" t="s">
        <v>163</v>
      </c>
      <c r="E306" s="260" t="s">
        <v>1</v>
      </c>
      <c r="F306" s="261" t="s">
        <v>3487</v>
      </c>
      <c r="G306" s="259"/>
      <c r="H306" s="260" t="s">
        <v>1</v>
      </c>
      <c r="I306" s="262"/>
      <c r="J306" s="259"/>
      <c r="K306" s="259"/>
      <c r="L306" s="263"/>
      <c r="M306" s="264"/>
      <c r="N306" s="265"/>
      <c r="O306" s="265"/>
      <c r="P306" s="265"/>
      <c r="Q306" s="265"/>
      <c r="R306" s="265"/>
      <c r="S306" s="265"/>
      <c r="T306" s="26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7" t="s">
        <v>163</v>
      </c>
      <c r="AU306" s="267" t="s">
        <v>88</v>
      </c>
      <c r="AV306" s="15" t="s">
        <v>86</v>
      </c>
      <c r="AW306" s="15" t="s">
        <v>35</v>
      </c>
      <c r="AX306" s="15" t="s">
        <v>78</v>
      </c>
      <c r="AY306" s="267" t="s">
        <v>153</v>
      </c>
    </row>
    <row r="307" s="15" customFormat="1">
      <c r="A307" s="15"/>
      <c r="B307" s="258"/>
      <c r="C307" s="259"/>
      <c r="D307" s="234" t="s">
        <v>163</v>
      </c>
      <c r="E307" s="260" t="s">
        <v>1</v>
      </c>
      <c r="F307" s="261" t="s">
        <v>3488</v>
      </c>
      <c r="G307" s="259"/>
      <c r="H307" s="260" t="s">
        <v>1</v>
      </c>
      <c r="I307" s="262"/>
      <c r="J307" s="259"/>
      <c r="K307" s="259"/>
      <c r="L307" s="263"/>
      <c r="M307" s="264"/>
      <c r="N307" s="265"/>
      <c r="O307" s="265"/>
      <c r="P307" s="265"/>
      <c r="Q307" s="265"/>
      <c r="R307" s="265"/>
      <c r="S307" s="265"/>
      <c r="T307" s="266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7" t="s">
        <v>163</v>
      </c>
      <c r="AU307" s="267" t="s">
        <v>88</v>
      </c>
      <c r="AV307" s="15" t="s">
        <v>86</v>
      </c>
      <c r="AW307" s="15" t="s">
        <v>35</v>
      </c>
      <c r="AX307" s="15" t="s">
        <v>78</v>
      </c>
      <c r="AY307" s="267" t="s">
        <v>153</v>
      </c>
    </row>
    <row r="308" s="13" customFormat="1">
      <c r="A308" s="13"/>
      <c r="B308" s="232"/>
      <c r="C308" s="233"/>
      <c r="D308" s="234" t="s">
        <v>163</v>
      </c>
      <c r="E308" s="235" t="s">
        <v>1</v>
      </c>
      <c r="F308" s="236" t="s">
        <v>112</v>
      </c>
      <c r="G308" s="233"/>
      <c r="H308" s="237">
        <v>10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163</v>
      </c>
      <c r="AU308" s="243" t="s">
        <v>88</v>
      </c>
      <c r="AV308" s="13" t="s">
        <v>88</v>
      </c>
      <c r="AW308" s="13" t="s">
        <v>35</v>
      </c>
      <c r="AX308" s="13" t="s">
        <v>86</v>
      </c>
      <c r="AY308" s="243" t="s">
        <v>153</v>
      </c>
    </row>
    <row r="309" s="2" customFormat="1" ht="16.5" customHeight="1">
      <c r="A309" s="39"/>
      <c r="B309" s="40"/>
      <c r="C309" s="268" t="s">
        <v>738</v>
      </c>
      <c r="D309" s="268" t="s">
        <v>509</v>
      </c>
      <c r="E309" s="269" t="s">
        <v>3489</v>
      </c>
      <c r="F309" s="270" t="s">
        <v>3490</v>
      </c>
      <c r="G309" s="271" t="s">
        <v>3410</v>
      </c>
      <c r="H309" s="272">
        <v>2</v>
      </c>
      <c r="I309" s="273"/>
      <c r="J309" s="274">
        <f>ROUND(I309*H309,2)</f>
        <v>0</v>
      </c>
      <c r="K309" s="270" t="s">
        <v>1</v>
      </c>
      <c r="L309" s="275"/>
      <c r="M309" s="276" t="s">
        <v>1</v>
      </c>
      <c r="N309" s="277" t="s">
        <v>43</v>
      </c>
      <c r="O309" s="92"/>
      <c r="P309" s="228">
        <f>O309*H309</f>
        <v>0</v>
      </c>
      <c r="Q309" s="228">
        <v>0.00173</v>
      </c>
      <c r="R309" s="228">
        <f>Q309*H309</f>
        <v>0.00346</v>
      </c>
      <c r="S309" s="228">
        <v>0</v>
      </c>
      <c r="T309" s="22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0" t="s">
        <v>332</v>
      </c>
      <c r="AT309" s="230" t="s">
        <v>509</v>
      </c>
      <c r="AU309" s="230" t="s">
        <v>88</v>
      </c>
      <c r="AY309" s="18" t="s">
        <v>153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8" t="s">
        <v>86</v>
      </c>
      <c r="BK309" s="231">
        <f>ROUND(I309*H309,2)</f>
        <v>0</v>
      </c>
      <c r="BL309" s="18" t="s">
        <v>240</v>
      </c>
      <c r="BM309" s="230" t="s">
        <v>3491</v>
      </c>
    </row>
    <row r="310" s="15" customFormat="1">
      <c r="A310" s="15"/>
      <c r="B310" s="258"/>
      <c r="C310" s="259"/>
      <c r="D310" s="234" t="s">
        <v>163</v>
      </c>
      <c r="E310" s="260" t="s">
        <v>1</v>
      </c>
      <c r="F310" s="261" t="s">
        <v>3492</v>
      </c>
      <c r="G310" s="259"/>
      <c r="H310" s="260" t="s">
        <v>1</v>
      </c>
      <c r="I310" s="262"/>
      <c r="J310" s="259"/>
      <c r="K310" s="259"/>
      <c r="L310" s="263"/>
      <c r="M310" s="264"/>
      <c r="N310" s="265"/>
      <c r="O310" s="265"/>
      <c r="P310" s="265"/>
      <c r="Q310" s="265"/>
      <c r="R310" s="265"/>
      <c r="S310" s="265"/>
      <c r="T310" s="266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7" t="s">
        <v>163</v>
      </c>
      <c r="AU310" s="267" t="s">
        <v>88</v>
      </c>
      <c r="AV310" s="15" t="s">
        <v>86</v>
      </c>
      <c r="AW310" s="15" t="s">
        <v>35</v>
      </c>
      <c r="AX310" s="15" t="s">
        <v>78</v>
      </c>
      <c r="AY310" s="267" t="s">
        <v>153</v>
      </c>
    </row>
    <row r="311" s="15" customFormat="1">
      <c r="A311" s="15"/>
      <c r="B311" s="258"/>
      <c r="C311" s="259"/>
      <c r="D311" s="234" t="s">
        <v>163</v>
      </c>
      <c r="E311" s="260" t="s">
        <v>1</v>
      </c>
      <c r="F311" s="261" t="s">
        <v>3416</v>
      </c>
      <c r="G311" s="259"/>
      <c r="H311" s="260" t="s">
        <v>1</v>
      </c>
      <c r="I311" s="262"/>
      <c r="J311" s="259"/>
      <c r="K311" s="259"/>
      <c r="L311" s="263"/>
      <c r="M311" s="264"/>
      <c r="N311" s="265"/>
      <c r="O311" s="265"/>
      <c r="P311" s="265"/>
      <c r="Q311" s="265"/>
      <c r="R311" s="265"/>
      <c r="S311" s="265"/>
      <c r="T311" s="26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7" t="s">
        <v>163</v>
      </c>
      <c r="AU311" s="267" t="s">
        <v>88</v>
      </c>
      <c r="AV311" s="15" t="s">
        <v>86</v>
      </c>
      <c r="AW311" s="15" t="s">
        <v>35</v>
      </c>
      <c r="AX311" s="15" t="s">
        <v>78</v>
      </c>
      <c r="AY311" s="267" t="s">
        <v>153</v>
      </c>
    </row>
    <row r="312" s="15" customFormat="1">
      <c r="A312" s="15"/>
      <c r="B312" s="258"/>
      <c r="C312" s="259"/>
      <c r="D312" s="234" t="s">
        <v>163</v>
      </c>
      <c r="E312" s="260" t="s">
        <v>1</v>
      </c>
      <c r="F312" s="261" t="s">
        <v>3493</v>
      </c>
      <c r="G312" s="259"/>
      <c r="H312" s="260" t="s">
        <v>1</v>
      </c>
      <c r="I312" s="262"/>
      <c r="J312" s="259"/>
      <c r="K312" s="259"/>
      <c r="L312" s="263"/>
      <c r="M312" s="264"/>
      <c r="N312" s="265"/>
      <c r="O312" s="265"/>
      <c r="P312" s="265"/>
      <c r="Q312" s="265"/>
      <c r="R312" s="265"/>
      <c r="S312" s="265"/>
      <c r="T312" s="266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7" t="s">
        <v>163</v>
      </c>
      <c r="AU312" s="267" t="s">
        <v>88</v>
      </c>
      <c r="AV312" s="15" t="s">
        <v>86</v>
      </c>
      <c r="AW312" s="15" t="s">
        <v>35</v>
      </c>
      <c r="AX312" s="15" t="s">
        <v>78</v>
      </c>
      <c r="AY312" s="267" t="s">
        <v>153</v>
      </c>
    </row>
    <row r="313" s="13" customFormat="1">
      <c r="A313" s="13"/>
      <c r="B313" s="232"/>
      <c r="C313" s="233"/>
      <c r="D313" s="234" t="s">
        <v>163</v>
      </c>
      <c r="E313" s="235" t="s">
        <v>1</v>
      </c>
      <c r="F313" s="236" t="s">
        <v>88</v>
      </c>
      <c r="G313" s="233"/>
      <c r="H313" s="237">
        <v>2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163</v>
      </c>
      <c r="AU313" s="243" t="s">
        <v>88</v>
      </c>
      <c r="AV313" s="13" t="s">
        <v>88</v>
      </c>
      <c r="AW313" s="13" t="s">
        <v>35</v>
      </c>
      <c r="AX313" s="13" t="s">
        <v>86</v>
      </c>
      <c r="AY313" s="243" t="s">
        <v>153</v>
      </c>
    </row>
    <row r="314" s="2" customFormat="1" ht="16.5" customHeight="1">
      <c r="A314" s="39"/>
      <c r="B314" s="40"/>
      <c r="C314" s="268" t="s">
        <v>757</v>
      </c>
      <c r="D314" s="268" t="s">
        <v>509</v>
      </c>
      <c r="E314" s="269" t="s">
        <v>3494</v>
      </c>
      <c r="F314" s="270" t="s">
        <v>3495</v>
      </c>
      <c r="G314" s="271" t="s">
        <v>3410</v>
      </c>
      <c r="H314" s="272">
        <v>1</v>
      </c>
      <c r="I314" s="273"/>
      <c r="J314" s="274">
        <f>ROUND(I314*H314,2)</f>
        <v>0</v>
      </c>
      <c r="K314" s="270" t="s">
        <v>1</v>
      </c>
      <c r="L314" s="275"/>
      <c r="M314" s="276" t="s">
        <v>1</v>
      </c>
      <c r="N314" s="277" t="s">
        <v>43</v>
      </c>
      <c r="O314" s="92"/>
      <c r="P314" s="228">
        <f>O314*H314</f>
        <v>0</v>
      </c>
      <c r="Q314" s="228">
        <v>0.00173</v>
      </c>
      <c r="R314" s="228">
        <f>Q314*H314</f>
        <v>0.00173</v>
      </c>
      <c r="S314" s="228">
        <v>0</v>
      </c>
      <c r="T314" s="22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0" t="s">
        <v>332</v>
      </c>
      <c r="AT314" s="230" t="s">
        <v>509</v>
      </c>
      <c r="AU314" s="230" t="s">
        <v>88</v>
      </c>
      <c r="AY314" s="18" t="s">
        <v>153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8" t="s">
        <v>86</v>
      </c>
      <c r="BK314" s="231">
        <f>ROUND(I314*H314,2)</f>
        <v>0</v>
      </c>
      <c r="BL314" s="18" t="s">
        <v>240</v>
      </c>
      <c r="BM314" s="230" t="s">
        <v>3496</v>
      </c>
    </row>
    <row r="315" s="15" customFormat="1">
      <c r="A315" s="15"/>
      <c r="B315" s="258"/>
      <c r="C315" s="259"/>
      <c r="D315" s="234" t="s">
        <v>163</v>
      </c>
      <c r="E315" s="260" t="s">
        <v>1</v>
      </c>
      <c r="F315" s="261" t="s">
        <v>3497</v>
      </c>
      <c r="G315" s="259"/>
      <c r="H315" s="260" t="s">
        <v>1</v>
      </c>
      <c r="I315" s="262"/>
      <c r="J315" s="259"/>
      <c r="K315" s="259"/>
      <c r="L315" s="263"/>
      <c r="M315" s="264"/>
      <c r="N315" s="265"/>
      <c r="O315" s="265"/>
      <c r="P315" s="265"/>
      <c r="Q315" s="265"/>
      <c r="R315" s="265"/>
      <c r="S315" s="265"/>
      <c r="T315" s="266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7" t="s">
        <v>163</v>
      </c>
      <c r="AU315" s="267" t="s">
        <v>88</v>
      </c>
      <c r="AV315" s="15" t="s">
        <v>86</v>
      </c>
      <c r="AW315" s="15" t="s">
        <v>35</v>
      </c>
      <c r="AX315" s="15" t="s">
        <v>78</v>
      </c>
      <c r="AY315" s="267" t="s">
        <v>153</v>
      </c>
    </row>
    <row r="316" s="15" customFormat="1">
      <c r="A316" s="15"/>
      <c r="B316" s="258"/>
      <c r="C316" s="259"/>
      <c r="D316" s="234" t="s">
        <v>163</v>
      </c>
      <c r="E316" s="260" t="s">
        <v>1</v>
      </c>
      <c r="F316" s="261" t="s">
        <v>3416</v>
      </c>
      <c r="G316" s="259"/>
      <c r="H316" s="260" t="s">
        <v>1</v>
      </c>
      <c r="I316" s="262"/>
      <c r="J316" s="259"/>
      <c r="K316" s="259"/>
      <c r="L316" s="263"/>
      <c r="M316" s="264"/>
      <c r="N316" s="265"/>
      <c r="O316" s="265"/>
      <c r="P316" s="265"/>
      <c r="Q316" s="265"/>
      <c r="R316" s="265"/>
      <c r="S316" s="265"/>
      <c r="T316" s="266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7" t="s">
        <v>163</v>
      </c>
      <c r="AU316" s="267" t="s">
        <v>88</v>
      </c>
      <c r="AV316" s="15" t="s">
        <v>86</v>
      </c>
      <c r="AW316" s="15" t="s">
        <v>35</v>
      </c>
      <c r="AX316" s="15" t="s">
        <v>78</v>
      </c>
      <c r="AY316" s="267" t="s">
        <v>153</v>
      </c>
    </row>
    <row r="317" s="15" customFormat="1">
      <c r="A317" s="15"/>
      <c r="B317" s="258"/>
      <c r="C317" s="259"/>
      <c r="D317" s="234" t="s">
        <v>163</v>
      </c>
      <c r="E317" s="260" t="s">
        <v>1</v>
      </c>
      <c r="F317" s="261" t="s">
        <v>3498</v>
      </c>
      <c r="G317" s="259"/>
      <c r="H317" s="260" t="s">
        <v>1</v>
      </c>
      <c r="I317" s="262"/>
      <c r="J317" s="259"/>
      <c r="K317" s="259"/>
      <c r="L317" s="263"/>
      <c r="M317" s="264"/>
      <c r="N317" s="265"/>
      <c r="O317" s="265"/>
      <c r="P317" s="265"/>
      <c r="Q317" s="265"/>
      <c r="R317" s="265"/>
      <c r="S317" s="265"/>
      <c r="T317" s="266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7" t="s">
        <v>163</v>
      </c>
      <c r="AU317" s="267" t="s">
        <v>88</v>
      </c>
      <c r="AV317" s="15" t="s">
        <v>86</v>
      </c>
      <c r="AW317" s="15" t="s">
        <v>35</v>
      </c>
      <c r="AX317" s="15" t="s">
        <v>78</v>
      </c>
      <c r="AY317" s="267" t="s">
        <v>153</v>
      </c>
    </row>
    <row r="318" s="13" customFormat="1">
      <c r="A318" s="13"/>
      <c r="B318" s="232"/>
      <c r="C318" s="233"/>
      <c r="D318" s="234" t="s">
        <v>163</v>
      </c>
      <c r="E318" s="235" t="s">
        <v>1</v>
      </c>
      <c r="F318" s="236" t="s">
        <v>86</v>
      </c>
      <c r="G318" s="233"/>
      <c r="H318" s="237">
        <v>1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163</v>
      </c>
      <c r="AU318" s="243" t="s">
        <v>88</v>
      </c>
      <c r="AV318" s="13" t="s">
        <v>88</v>
      </c>
      <c r="AW318" s="13" t="s">
        <v>35</v>
      </c>
      <c r="AX318" s="13" t="s">
        <v>86</v>
      </c>
      <c r="AY318" s="243" t="s">
        <v>153</v>
      </c>
    </row>
    <row r="319" s="2" customFormat="1" ht="16.5" customHeight="1">
      <c r="A319" s="39"/>
      <c r="B319" s="40"/>
      <c r="C319" s="219" t="s">
        <v>763</v>
      </c>
      <c r="D319" s="219" t="s">
        <v>156</v>
      </c>
      <c r="E319" s="220" t="s">
        <v>3499</v>
      </c>
      <c r="F319" s="221" t="s">
        <v>3500</v>
      </c>
      <c r="G319" s="222" t="s">
        <v>355</v>
      </c>
      <c r="H319" s="223">
        <v>13</v>
      </c>
      <c r="I319" s="224"/>
      <c r="J319" s="225">
        <f>ROUND(I319*H319,2)</f>
        <v>0</v>
      </c>
      <c r="K319" s="221" t="s">
        <v>160</v>
      </c>
      <c r="L319" s="45"/>
      <c r="M319" s="226" t="s">
        <v>1</v>
      </c>
      <c r="N319" s="227" t="s">
        <v>43</v>
      </c>
      <c r="O319" s="92"/>
      <c r="P319" s="228">
        <f>O319*H319</f>
        <v>0</v>
      </c>
      <c r="Q319" s="228">
        <v>0</v>
      </c>
      <c r="R319" s="228">
        <f>Q319*H319</f>
        <v>0</v>
      </c>
      <c r="S319" s="228">
        <v>0</v>
      </c>
      <c r="T319" s="22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0" t="s">
        <v>240</v>
      </c>
      <c r="AT319" s="230" t="s">
        <v>156</v>
      </c>
      <c r="AU319" s="230" t="s">
        <v>88</v>
      </c>
      <c r="AY319" s="18" t="s">
        <v>153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8" t="s">
        <v>86</v>
      </c>
      <c r="BK319" s="231">
        <f>ROUND(I319*H319,2)</f>
        <v>0</v>
      </c>
      <c r="BL319" s="18" t="s">
        <v>240</v>
      </c>
      <c r="BM319" s="230" t="s">
        <v>3501</v>
      </c>
    </row>
    <row r="320" s="2" customFormat="1" ht="16.5" customHeight="1">
      <c r="A320" s="39"/>
      <c r="B320" s="40"/>
      <c r="C320" s="268" t="s">
        <v>769</v>
      </c>
      <c r="D320" s="268" t="s">
        <v>509</v>
      </c>
      <c r="E320" s="269" t="s">
        <v>3502</v>
      </c>
      <c r="F320" s="270" t="s">
        <v>3503</v>
      </c>
      <c r="G320" s="271" t="s">
        <v>3410</v>
      </c>
      <c r="H320" s="272">
        <v>10</v>
      </c>
      <c r="I320" s="273"/>
      <c r="J320" s="274">
        <f>ROUND(I320*H320,2)</f>
        <v>0</v>
      </c>
      <c r="K320" s="270" t="s">
        <v>1</v>
      </c>
      <c r="L320" s="275"/>
      <c r="M320" s="276" t="s">
        <v>1</v>
      </c>
      <c r="N320" s="277" t="s">
        <v>43</v>
      </c>
      <c r="O320" s="92"/>
      <c r="P320" s="228">
        <f>O320*H320</f>
        <v>0</v>
      </c>
      <c r="Q320" s="228">
        <v>0.00173</v>
      </c>
      <c r="R320" s="228">
        <f>Q320*H320</f>
        <v>0.017299999999999999</v>
      </c>
      <c r="S320" s="228">
        <v>0</v>
      </c>
      <c r="T320" s="22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332</v>
      </c>
      <c r="AT320" s="230" t="s">
        <v>509</v>
      </c>
      <c r="AU320" s="230" t="s">
        <v>88</v>
      </c>
      <c r="AY320" s="18" t="s">
        <v>153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86</v>
      </c>
      <c r="BK320" s="231">
        <f>ROUND(I320*H320,2)</f>
        <v>0</v>
      </c>
      <c r="BL320" s="18" t="s">
        <v>240</v>
      </c>
      <c r="BM320" s="230" t="s">
        <v>3504</v>
      </c>
    </row>
    <row r="321" s="15" customFormat="1">
      <c r="A321" s="15"/>
      <c r="B321" s="258"/>
      <c r="C321" s="259"/>
      <c r="D321" s="234" t="s">
        <v>163</v>
      </c>
      <c r="E321" s="260" t="s">
        <v>1</v>
      </c>
      <c r="F321" s="261" t="s">
        <v>3505</v>
      </c>
      <c r="G321" s="259"/>
      <c r="H321" s="260" t="s">
        <v>1</v>
      </c>
      <c r="I321" s="262"/>
      <c r="J321" s="259"/>
      <c r="K321" s="259"/>
      <c r="L321" s="263"/>
      <c r="M321" s="264"/>
      <c r="N321" s="265"/>
      <c r="O321" s="265"/>
      <c r="P321" s="265"/>
      <c r="Q321" s="265"/>
      <c r="R321" s="265"/>
      <c r="S321" s="265"/>
      <c r="T321" s="266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7" t="s">
        <v>163</v>
      </c>
      <c r="AU321" s="267" t="s">
        <v>88</v>
      </c>
      <c r="AV321" s="15" t="s">
        <v>86</v>
      </c>
      <c r="AW321" s="15" t="s">
        <v>35</v>
      </c>
      <c r="AX321" s="15" t="s">
        <v>78</v>
      </c>
      <c r="AY321" s="267" t="s">
        <v>153</v>
      </c>
    </row>
    <row r="322" s="15" customFormat="1">
      <c r="A322" s="15"/>
      <c r="B322" s="258"/>
      <c r="C322" s="259"/>
      <c r="D322" s="234" t="s">
        <v>163</v>
      </c>
      <c r="E322" s="260" t="s">
        <v>1</v>
      </c>
      <c r="F322" s="261" t="s">
        <v>3506</v>
      </c>
      <c r="G322" s="259"/>
      <c r="H322" s="260" t="s">
        <v>1</v>
      </c>
      <c r="I322" s="262"/>
      <c r="J322" s="259"/>
      <c r="K322" s="259"/>
      <c r="L322" s="263"/>
      <c r="M322" s="264"/>
      <c r="N322" s="265"/>
      <c r="O322" s="265"/>
      <c r="P322" s="265"/>
      <c r="Q322" s="265"/>
      <c r="R322" s="265"/>
      <c r="S322" s="265"/>
      <c r="T322" s="266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7" t="s">
        <v>163</v>
      </c>
      <c r="AU322" s="267" t="s">
        <v>88</v>
      </c>
      <c r="AV322" s="15" t="s">
        <v>86</v>
      </c>
      <c r="AW322" s="15" t="s">
        <v>35</v>
      </c>
      <c r="AX322" s="15" t="s">
        <v>78</v>
      </c>
      <c r="AY322" s="267" t="s">
        <v>153</v>
      </c>
    </row>
    <row r="323" s="15" customFormat="1">
      <c r="A323" s="15"/>
      <c r="B323" s="258"/>
      <c r="C323" s="259"/>
      <c r="D323" s="234" t="s">
        <v>163</v>
      </c>
      <c r="E323" s="260" t="s">
        <v>1</v>
      </c>
      <c r="F323" s="261" t="s">
        <v>3507</v>
      </c>
      <c r="G323" s="259"/>
      <c r="H323" s="260" t="s">
        <v>1</v>
      </c>
      <c r="I323" s="262"/>
      <c r="J323" s="259"/>
      <c r="K323" s="259"/>
      <c r="L323" s="263"/>
      <c r="M323" s="264"/>
      <c r="N323" s="265"/>
      <c r="O323" s="265"/>
      <c r="P323" s="265"/>
      <c r="Q323" s="265"/>
      <c r="R323" s="265"/>
      <c r="S323" s="265"/>
      <c r="T323" s="266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7" t="s">
        <v>163</v>
      </c>
      <c r="AU323" s="267" t="s">
        <v>88</v>
      </c>
      <c r="AV323" s="15" t="s">
        <v>86</v>
      </c>
      <c r="AW323" s="15" t="s">
        <v>35</v>
      </c>
      <c r="AX323" s="15" t="s">
        <v>78</v>
      </c>
      <c r="AY323" s="267" t="s">
        <v>153</v>
      </c>
    </row>
    <row r="324" s="15" customFormat="1">
      <c r="A324" s="15"/>
      <c r="B324" s="258"/>
      <c r="C324" s="259"/>
      <c r="D324" s="234" t="s">
        <v>163</v>
      </c>
      <c r="E324" s="260" t="s">
        <v>1</v>
      </c>
      <c r="F324" s="261" t="s">
        <v>3508</v>
      </c>
      <c r="G324" s="259"/>
      <c r="H324" s="260" t="s">
        <v>1</v>
      </c>
      <c r="I324" s="262"/>
      <c r="J324" s="259"/>
      <c r="K324" s="259"/>
      <c r="L324" s="263"/>
      <c r="M324" s="264"/>
      <c r="N324" s="265"/>
      <c r="O324" s="265"/>
      <c r="P324" s="265"/>
      <c r="Q324" s="265"/>
      <c r="R324" s="265"/>
      <c r="S324" s="265"/>
      <c r="T324" s="26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7" t="s">
        <v>163</v>
      </c>
      <c r="AU324" s="267" t="s">
        <v>88</v>
      </c>
      <c r="AV324" s="15" t="s">
        <v>86</v>
      </c>
      <c r="AW324" s="15" t="s">
        <v>35</v>
      </c>
      <c r="AX324" s="15" t="s">
        <v>78</v>
      </c>
      <c r="AY324" s="267" t="s">
        <v>153</v>
      </c>
    </row>
    <row r="325" s="15" customFormat="1">
      <c r="A325" s="15"/>
      <c r="B325" s="258"/>
      <c r="C325" s="259"/>
      <c r="D325" s="234" t="s">
        <v>163</v>
      </c>
      <c r="E325" s="260" t="s">
        <v>1</v>
      </c>
      <c r="F325" s="261" t="s">
        <v>3509</v>
      </c>
      <c r="G325" s="259"/>
      <c r="H325" s="260" t="s">
        <v>1</v>
      </c>
      <c r="I325" s="262"/>
      <c r="J325" s="259"/>
      <c r="K325" s="259"/>
      <c r="L325" s="263"/>
      <c r="M325" s="264"/>
      <c r="N325" s="265"/>
      <c r="O325" s="265"/>
      <c r="P325" s="265"/>
      <c r="Q325" s="265"/>
      <c r="R325" s="265"/>
      <c r="S325" s="265"/>
      <c r="T325" s="266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7" t="s">
        <v>163</v>
      </c>
      <c r="AU325" s="267" t="s">
        <v>88</v>
      </c>
      <c r="AV325" s="15" t="s">
        <v>86</v>
      </c>
      <c r="AW325" s="15" t="s">
        <v>35</v>
      </c>
      <c r="AX325" s="15" t="s">
        <v>78</v>
      </c>
      <c r="AY325" s="267" t="s">
        <v>153</v>
      </c>
    </row>
    <row r="326" s="13" customFormat="1">
      <c r="A326" s="13"/>
      <c r="B326" s="232"/>
      <c r="C326" s="233"/>
      <c r="D326" s="234" t="s">
        <v>163</v>
      </c>
      <c r="E326" s="235" t="s">
        <v>1</v>
      </c>
      <c r="F326" s="236" t="s">
        <v>112</v>
      </c>
      <c r="G326" s="233"/>
      <c r="H326" s="237">
        <v>10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163</v>
      </c>
      <c r="AU326" s="243" t="s">
        <v>88</v>
      </c>
      <c r="AV326" s="13" t="s">
        <v>88</v>
      </c>
      <c r="AW326" s="13" t="s">
        <v>35</v>
      </c>
      <c r="AX326" s="13" t="s">
        <v>86</v>
      </c>
      <c r="AY326" s="243" t="s">
        <v>153</v>
      </c>
    </row>
    <row r="327" s="2" customFormat="1" ht="16.5" customHeight="1">
      <c r="A327" s="39"/>
      <c r="B327" s="40"/>
      <c r="C327" s="268" t="s">
        <v>794</v>
      </c>
      <c r="D327" s="268" t="s">
        <v>509</v>
      </c>
      <c r="E327" s="269" t="s">
        <v>3510</v>
      </c>
      <c r="F327" s="270" t="s">
        <v>3511</v>
      </c>
      <c r="G327" s="271" t="s">
        <v>3410</v>
      </c>
      <c r="H327" s="272">
        <v>2</v>
      </c>
      <c r="I327" s="273"/>
      <c r="J327" s="274">
        <f>ROUND(I327*H327,2)</f>
        <v>0</v>
      </c>
      <c r="K327" s="270" t="s">
        <v>1</v>
      </c>
      <c r="L327" s="275"/>
      <c r="M327" s="276" t="s">
        <v>1</v>
      </c>
      <c r="N327" s="277" t="s">
        <v>43</v>
      </c>
      <c r="O327" s="92"/>
      <c r="P327" s="228">
        <f>O327*H327</f>
        <v>0</v>
      </c>
      <c r="Q327" s="228">
        <v>0.00173</v>
      </c>
      <c r="R327" s="228">
        <f>Q327*H327</f>
        <v>0.00346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332</v>
      </c>
      <c r="AT327" s="230" t="s">
        <v>509</v>
      </c>
      <c r="AU327" s="230" t="s">
        <v>88</v>
      </c>
      <c r="AY327" s="18" t="s">
        <v>153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86</v>
      </c>
      <c r="BK327" s="231">
        <f>ROUND(I327*H327,2)</f>
        <v>0</v>
      </c>
      <c r="BL327" s="18" t="s">
        <v>240</v>
      </c>
      <c r="BM327" s="230" t="s">
        <v>3512</v>
      </c>
    </row>
    <row r="328" s="15" customFormat="1">
      <c r="A328" s="15"/>
      <c r="B328" s="258"/>
      <c r="C328" s="259"/>
      <c r="D328" s="234" t="s">
        <v>163</v>
      </c>
      <c r="E328" s="260" t="s">
        <v>1</v>
      </c>
      <c r="F328" s="261" t="s">
        <v>3513</v>
      </c>
      <c r="G328" s="259"/>
      <c r="H328" s="260" t="s">
        <v>1</v>
      </c>
      <c r="I328" s="262"/>
      <c r="J328" s="259"/>
      <c r="K328" s="259"/>
      <c r="L328" s="263"/>
      <c r="M328" s="264"/>
      <c r="N328" s="265"/>
      <c r="O328" s="265"/>
      <c r="P328" s="265"/>
      <c r="Q328" s="265"/>
      <c r="R328" s="265"/>
      <c r="S328" s="265"/>
      <c r="T328" s="266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7" t="s">
        <v>163</v>
      </c>
      <c r="AU328" s="267" t="s">
        <v>88</v>
      </c>
      <c r="AV328" s="15" t="s">
        <v>86</v>
      </c>
      <c r="AW328" s="15" t="s">
        <v>35</v>
      </c>
      <c r="AX328" s="15" t="s">
        <v>78</v>
      </c>
      <c r="AY328" s="267" t="s">
        <v>153</v>
      </c>
    </row>
    <row r="329" s="15" customFormat="1">
      <c r="A329" s="15"/>
      <c r="B329" s="258"/>
      <c r="C329" s="259"/>
      <c r="D329" s="234" t="s">
        <v>163</v>
      </c>
      <c r="E329" s="260" t="s">
        <v>1</v>
      </c>
      <c r="F329" s="261" t="s">
        <v>3507</v>
      </c>
      <c r="G329" s="259"/>
      <c r="H329" s="260" t="s">
        <v>1</v>
      </c>
      <c r="I329" s="262"/>
      <c r="J329" s="259"/>
      <c r="K329" s="259"/>
      <c r="L329" s="263"/>
      <c r="M329" s="264"/>
      <c r="N329" s="265"/>
      <c r="O329" s="265"/>
      <c r="P329" s="265"/>
      <c r="Q329" s="265"/>
      <c r="R329" s="265"/>
      <c r="S329" s="265"/>
      <c r="T329" s="266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7" t="s">
        <v>163</v>
      </c>
      <c r="AU329" s="267" t="s">
        <v>88</v>
      </c>
      <c r="AV329" s="15" t="s">
        <v>86</v>
      </c>
      <c r="AW329" s="15" t="s">
        <v>35</v>
      </c>
      <c r="AX329" s="15" t="s">
        <v>78</v>
      </c>
      <c r="AY329" s="267" t="s">
        <v>153</v>
      </c>
    </row>
    <row r="330" s="15" customFormat="1">
      <c r="A330" s="15"/>
      <c r="B330" s="258"/>
      <c r="C330" s="259"/>
      <c r="D330" s="234" t="s">
        <v>163</v>
      </c>
      <c r="E330" s="260" t="s">
        <v>1</v>
      </c>
      <c r="F330" s="261" t="s">
        <v>3416</v>
      </c>
      <c r="G330" s="259"/>
      <c r="H330" s="260" t="s">
        <v>1</v>
      </c>
      <c r="I330" s="262"/>
      <c r="J330" s="259"/>
      <c r="K330" s="259"/>
      <c r="L330" s="263"/>
      <c r="M330" s="264"/>
      <c r="N330" s="265"/>
      <c r="O330" s="265"/>
      <c r="P330" s="265"/>
      <c r="Q330" s="265"/>
      <c r="R330" s="265"/>
      <c r="S330" s="265"/>
      <c r="T330" s="266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7" t="s">
        <v>163</v>
      </c>
      <c r="AU330" s="267" t="s">
        <v>88</v>
      </c>
      <c r="AV330" s="15" t="s">
        <v>86</v>
      </c>
      <c r="AW330" s="15" t="s">
        <v>35</v>
      </c>
      <c r="AX330" s="15" t="s">
        <v>78</v>
      </c>
      <c r="AY330" s="267" t="s">
        <v>153</v>
      </c>
    </row>
    <row r="331" s="13" customFormat="1">
      <c r="A331" s="13"/>
      <c r="B331" s="232"/>
      <c r="C331" s="233"/>
      <c r="D331" s="234" t="s">
        <v>163</v>
      </c>
      <c r="E331" s="235" t="s">
        <v>1</v>
      </c>
      <c r="F331" s="236" t="s">
        <v>88</v>
      </c>
      <c r="G331" s="233"/>
      <c r="H331" s="237">
        <v>2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163</v>
      </c>
      <c r="AU331" s="243" t="s">
        <v>88</v>
      </c>
      <c r="AV331" s="13" t="s">
        <v>88</v>
      </c>
      <c r="AW331" s="13" t="s">
        <v>35</v>
      </c>
      <c r="AX331" s="13" t="s">
        <v>86</v>
      </c>
      <c r="AY331" s="243" t="s">
        <v>153</v>
      </c>
    </row>
    <row r="332" s="2" customFormat="1" ht="16.5" customHeight="1">
      <c r="A332" s="39"/>
      <c r="B332" s="40"/>
      <c r="C332" s="268" t="s">
        <v>801</v>
      </c>
      <c r="D332" s="268" t="s">
        <v>509</v>
      </c>
      <c r="E332" s="269" t="s">
        <v>3514</v>
      </c>
      <c r="F332" s="270" t="s">
        <v>3515</v>
      </c>
      <c r="G332" s="271" t="s">
        <v>3410</v>
      </c>
      <c r="H332" s="272">
        <v>1</v>
      </c>
      <c r="I332" s="273"/>
      <c r="J332" s="274">
        <f>ROUND(I332*H332,2)</f>
        <v>0</v>
      </c>
      <c r="K332" s="270" t="s">
        <v>1</v>
      </c>
      <c r="L332" s="275"/>
      <c r="M332" s="276" t="s">
        <v>1</v>
      </c>
      <c r="N332" s="277" t="s">
        <v>43</v>
      </c>
      <c r="O332" s="92"/>
      <c r="P332" s="228">
        <f>O332*H332</f>
        <v>0</v>
      </c>
      <c r="Q332" s="228">
        <v>0.00173</v>
      </c>
      <c r="R332" s="228">
        <f>Q332*H332</f>
        <v>0.00173</v>
      </c>
      <c r="S332" s="228">
        <v>0</v>
      </c>
      <c r="T332" s="22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0" t="s">
        <v>332</v>
      </c>
      <c r="AT332" s="230" t="s">
        <v>509</v>
      </c>
      <c r="AU332" s="230" t="s">
        <v>88</v>
      </c>
      <c r="AY332" s="18" t="s">
        <v>153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8" t="s">
        <v>86</v>
      </c>
      <c r="BK332" s="231">
        <f>ROUND(I332*H332,2)</f>
        <v>0</v>
      </c>
      <c r="BL332" s="18" t="s">
        <v>240</v>
      </c>
      <c r="BM332" s="230" t="s">
        <v>3516</v>
      </c>
    </row>
    <row r="333" s="15" customFormat="1">
      <c r="A333" s="15"/>
      <c r="B333" s="258"/>
      <c r="C333" s="259"/>
      <c r="D333" s="234" t="s">
        <v>163</v>
      </c>
      <c r="E333" s="260" t="s">
        <v>1</v>
      </c>
      <c r="F333" s="261" t="s">
        <v>3513</v>
      </c>
      <c r="G333" s="259"/>
      <c r="H333" s="260" t="s">
        <v>1</v>
      </c>
      <c r="I333" s="262"/>
      <c r="J333" s="259"/>
      <c r="K333" s="259"/>
      <c r="L333" s="263"/>
      <c r="M333" s="264"/>
      <c r="N333" s="265"/>
      <c r="O333" s="265"/>
      <c r="P333" s="265"/>
      <c r="Q333" s="265"/>
      <c r="R333" s="265"/>
      <c r="S333" s="265"/>
      <c r="T333" s="266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7" t="s">
        <v>163</v>
      </c>
      <c r="AU333" s="267" t="s">
        <v>88</v>
      </c>
      <c r="AV333" s="15" t="s">
        <v>86</v>
      </c>
      <c r="AW333" s="15" t="s">
        <v>35</v>
      </c>
      <c r="AX333" s="15" t="s">
        <v>78</v>
      </c>
      <c r="AY333" s="267" t="s">
        <v>153</v>
      </c>
    </row>
    <row r="334" s="15" customFormat="1">
      <c r="A334" s="15"/>
      <c r="B334" s="258"/>
      <c r="C334" s="259"/>
      <c r="D334" s="234" t="s">
        <v>163</v>
      </c>
      <c r="E334" s="260" t="s">
        <v>1</v>
      </c>
      <c r="F334" s="261" t="s">
        <v>3507</v>
      </c>
      <c r="G334" s="259"/>
      <c r="H334" s="260" t="s">
        <v>1</v>
      </c>
      <c r="I334" s="262"/>
      <c r="J334" s="259"/>
      <c r="K334" s="259"/>
      <c r="L334" s="263"/>
      <c r="M334" s="264"/>
      <c r="N334" s="265"/>
      <c r="O334" s="265"/>
      <c r="P334" s="265"/>
      <c r="Q334" s="265"/>
      <c r="R334" s="265"/>
      <c r="S334" s="265"/>
      <c r="T334" s="26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7" t="s">
        <v>163</v>
      </c>
      <c r="AU334" s="267" t="s">
        <v>88</v>
      </c>
      <c r="AV334" s="15" t="s">
        <v>86</v>
      </c>
      <c r="AW334" s="15" t="s">
        <v>35</v>
      </c>
      <c r="AX334" s="15" t="s">
        <v>78</v>
      </c>
      <c r="AY334" s="267" t="s">
        <v>153</v>
      </c>
    </row>
    <row r="335" s="15" customFormat="1">
      <c r="A335" s="15"/>
      <c r="B335" s="258"/>
      <c r="C335" s="259"/>
      <c r="D335" s="234" t="s">
        <v>163</v>
      </c>
      <c r="E335" s="260" t="s">
        <v>1</v>
      </c>
      <c r="F335" s="261" t="s">
        <v>3416</v>
      </c>
      <c r="G335" s="259"/>
      <c r="H335" s="260" t="s">
        <v>1</v>
      </c>
      <c r="I335" s="262"/>
      <c r="J335" s="259"/>
      <c r="K335" s="259"/>
      <c r="L335" s="263"/>
      <c r="M335" s="264"/>
      <c r="N335" s="265"/>
      <c r="O335" s="265"/>
      <c r="P335" s="265"/>
      <c r="Q335" s="265"/>
      <c r="R335" s="265"/>
      <c r="S335" s="265"/>
      <c r="T335" s="266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7" t="s">
        <v>163</v>
      </c>
      <c r="AU335" s="267" t="s">
        <v>88</v>
      </c>
      <c r="AV335" s="15" t="s">
        <v>86</v>
      </c>
      <c r="AW335" s="15" t="s">
        <v>35</v>
      </c>
      <c r="AX335" s="15" t="s">
        <v>78</v>
      </c>
      <c r="AY335" s="267" t="s">
        <v>153</v>
      </c>
    </row>
    <row r="336" s="15" customFormat="1">
      <c r="A336" s="15"/>
      <c r="B336" s="258"/>
      <c r="C336" s="259"/>
      <c r="D336" s="234" t="s">
        <v>163</v>
      </c>
      <c r="E336" s="260" t="s">
        <v>1</v>
      </c>
      <c r="F336" s="261" t="s">
        <v>3517</v>
      </c>
      <c r="G336" s="259"/>
      <c r="H336" s="260" t="s">
        <v>1</v>
      </c>
      <c r="I336" s="262"/>
      <c r="J336" s="259"/>
      <c r="K336" s="259"/>
      <c r="L336" s="263"/>
      <c r="M336" s="264"/>
      <c r="N336" s="265"/>
      <c r="O336" s="265"/>
      <c r="P336" s="265"/>
      <c r="Q336" s="265"/>
      <c r="R336" s="265"/>
      <c r="S336" s="265"/>
      <c r="T336" s="266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7" t="s">
        <v>163</v>
      </c>
      <c r="AU336" s="267" t="s">
        <v>88</v>
      </c>
      <c r="AV336" s="15" t="s">
        <v>86</v>
      </c>
      <c r="AW336" s="15" t="s">
        <v>35</v>
      </c>
      <c r="AX336" s="15" t="s">
        <v>78</v>
      </c>
      <c r="AY336" s="267" t="s">
        <v>153</v>
      </c>
    </row>
    <row r="337" s="13" customFormat="1">
      <c r="A337" s="13"/>
      <c r="B337" s="232"/>
      <c r="C337" s="233"/>
      <c r="D337" s="234" t="s">
        <v>163</v>
      </c>
      <c r="E337" s="235" t="s">
        <v>1</v>
      </c>
      <c r="F337" s="236" t="s">
        <v>86</v>
      </c>
      <c r="G337" s="233"/>
      <c r="H337" s="237">
        <v>1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163</v>
      </c>
      <c r="AU337" s="243" t="s">
        <v>88</v>
      </c>
      <c r="AV337" s="13" t="s">
        <v>88</v>
      </c>
      <c r="AW337" s="13" t="s">
        <v>35</v>
      </c>
      <c r="AX337" s="13" t="s">
        <v>86</v>
      </c>
      <c r="AY337" s="243" t="s">
        <v>153</v>
      </c>
    </row>
    <row r="338" s="2" customFormat="1" ht="16.5" customHeight="1">
      <c r="A338" s="39"/>
      <c r="B338" s="40"/>
      <c r="C338" s="219" t="s">
        <v>806</v>
      </c>
      <c r="D338" s="219" t="s">
        <v>156</v>
      </c>
      <c r="E338" s="220" t="s">
        <v>3518</v>
      </c>
      <c r="F338" s="221" t="s">
        <v>3519</v>
      </c>
      <c r="G338" s="222" t="s">
        <v>355</v>
      </c>
      <c r="H338" s="223">
        <v>4</v>
      </c>
      <c r="I338" s="224"/>
      <c r="J338" s="225">
        <f>ROUND(I338*H338,2)</f>
        <v>0</v>
      </c>
      <c r="K338" s="221" t="s">
        <v>160</v>
      </c>
      <c r="L338" s="45"/>
      <c r="M338" s="226" t="s">
        <v>1</v>
      </c>
      <c r="N338" s="227" t="s">
        <v>43</v>
      </c>
      <c r="O338" s="92"/>
      <c r="P338" s="228">
        <f>O338*H338</f>
        <v>0</v>
      </c>
      <c r="Q338" s="228">
        <v>0.00064000000000000005</v>
      </c>
      <c r="R338" s="228">
        <f>Q338*H338</f>
        <v>0.0025600000000000002</v>
      </c>
      <c r="S338" s="228">
        <v>0</v>
      </c>
      <c r="T338" s="22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0" t="s">
        <v>240</v>
      </c>
      <c r="AT338" s="230" t="s">
        <v>156</v>
      </c>
      <c r="AU338" s="230" t="s">
        <v>88</v>
      </c>
      <c r="AY338" s="18" t="s">
        <v>153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8" t="s">
        <v>86</v>
      </c>
      <c r="BK338" s="231">
        <f>ROUND(I338*H338,2)</f>
        <v>0</v>
      </c>
      <c r="BL338" s="18" t="s">
        <v>240</v>
      </c>
      <c r="BM338" s="230" t="s">
        <v>3520</v>
      </c>
    </row>
    <row r="339" s="2" customFormat="1" ht="16.5" customHeight="1">
      <c r="A339" s="39"/>
      <c r="B339" s="40"/>
      <c r="C339" s="268" t="s">
        <v>811</v>
      </c>
      <c r="D339" s="268" t="s">
        <v>509</v>
      </c>
      <c r="E339" s="269" t="s">
        <v>3521</v>
      </c>
      <c r="F339" s="270" t="s">
        <v>3522</v>
      </c>
      <c r="G339" s="271" t="s">
        <v>3410</v>
      </c>
      <c r="H339" s="272">
        <v>4</v>
      </c>
      <c r="I339" s="273"/>
      <c r="J339" s="274">
        <f>ROUND(I339*H339,2)</f>
        <v>0</v>
      </c>
      <c r="K339" s="270" t="s">
        <v>1</v>
      </c>
      <c r="L339" s="275"/>
      <c r="M339" s="276" t="s">
        <v>1</v>
      </c>
      <c r="N339" s="277" t="s">
        <v>43</v>
      </c>
      <c r="O339" s="92"/>
      <c r="P339" s="228">
        <f>O339*H339</f>
        <v>0</v>
      </c>
      <c r="Q339" s="228">
        <v>0.00173</v>
      </c>
      <c r="R339" s="228">
        <f>Q339*H339</f>
        <v>0.0069199999999999999</v>
      </c>
      <c r="S339" s="228">
        <v>0</v>
      </c>
      <c r="T339" s="22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0" t="s">
        <v>332</v>
      </c>
      <c r="AT339" s="230" t="s">
        <v>509</v>
      </c>
      <c r="AU339" s="230" t="s">
        <v>88</v>
      </c>
      <c r="AY339" s="18" t="s">
        <v>153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8" t="s">
        <v>86</v>
      </c>
      <c r="BK339" s="231">
        <f>ROUND(I339*H339,2)</f>
        <v>0</v>
      </c>
      <c r="BL339" s="18" t="s">
        <v>240</v>
      </c>
      <c r="BM339" s="230" t="s">
        <v>3523</v>
      </c>
    </row>
    <row r="340" s="15" customFormat="1">
      <c r="A340" s="15"/>
      <c r="B340" s="258"/>
      <c r="C340" s="259"/>
      <c r="D340" s="234" t="s">
        <v>163</v>
      </c>
      <c r="E340" s="260" t="s">
        <v>1</v>
      </c>
      <c r="F340" s="261" t="s">
        <v>3524</v>
      </c>
      <c r="G340" s="259"/>
      <c r="H340" s="260" t="s">
        <v>1</v>
      </c>
      <c r="I340" s="262"/>
      <c r="J340" s="259"/>
      <c r="K340" s="259"/>
      <c r="L340" s="263"/>
      <c r="M340" s="264"/>
      <c r="N340" s="265"/>
      <c r="O340" s="265"/>
      <c r="P340" s="265"/>
      <c r="Q340" s="265"/>
      <c r="R340" s="265"/>
      <c r="S340" s="265"/>
      <c r="T340" s="266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7" t="s">
        <v>163</v>
      </c>
      <c r="AU340" s="267" t="s">
        <v>88</v>
      </c>
      <c r="AV340" s="15" t="s">
        <v>86</v>
      </c>
      <c r="AW340" s="15" t="s">
        <v>35</v>
      </c>
      <c r="AX340" s="15" t="s">
        <v>78</v>
      </c>
      <c r="AY340" s="267" t="s">
        <v>153</v>
      </c>
    </row>
    <row r="341" s="15" customFormat="1">
      <c r="A341" s="15"/>
      <c r="B341" s="258"/>
      <c r="C341" s="259"/>
      <c r="D341" s="234" t="s">
        <v>163</v>
      </c>
      <c r="E341" s="260" t="s">
        <v>1</v>
      </c>
      <c r="F341" s="261" t="s">
        <v>3416</v>
      </c>
      <c r="G341" s="259"/>
      <c r="H341" s="260" t="s">
        <v>1</v>
      </c>
      <c r="I341" s="262"/>
      <c r="J341" s="259"/>
      <c r="K341" s="259"/>
      <c r="L341" s="263"/>
      <c r="M341" s="264"/>
      <c r="N341" s="265"/>
      <c r="O341" s="265"/>
      <c r="P341" s="265"/>
      <c r="Q341" s="265"/>
      <c r="R341" s="265"/>
      <c r="S341" s="265"/>
      <c r="T341" s="266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7" t="s">
        <v>163</v>
      </c>
      <c r="AU341" s="267" t="s">
        <v>88</v>
      </c>
      <c r="AV341" s="15" t="s">
        <v>86</v>
      </c>
      <c r="AW341" s="15" t="s">
        <v>35</v>
      </c>
      <c r="AX341" s="15" t="s">
        <v>78</v>
      </c>
      <c r="AY341" s="267" t="s">
        <v>153</v>
      </c>
    </row>
    <row r="342" s="15" customFormat="1">
      <c r="A342" s="15"/>
      <c r="B342" s="258"/>
      <c r="C342" s="259"/>
      <c r="D342" s="234" t="s">
        <v>163</v>
      </c>
      <c r="E342" s="260" t="s">
        <v>1</v>
      </c>
      <c r="F342" s="261" t="s">
        <v>3525</v>
      </c>
      <c r="G342" s="259"/>
      <c r="H342" s="260" t="s">
        <v>1</v>
      </c>
      <c r="I342" s="262"/>
      <c r="J342" s="259"/>
      <c r="K342" s="259"/>
      <c r="L342" s="263"/>
      <c r="M342" s="264"/>
      <c r="N342" s="265"/>
      <c r="O342" s="265"/>
      <c r="P342" s="265"/>
      <c r="Q342" s="265"/>
      <c r="R342" s="265"/>
      <c r="S342" s="265"/>
      <c r="T342" s="266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7" t="s">
        <v>163</v>
      </c>
      <c r="AU342" s="267" t="s">
        <v>88</v>
      </c>
      <c r="AV342" s="15" t="s">
        <v>86</v>
      </c>
      <c r="AW342" s="15" t="s">
        <v>35</v>
      </c>
      <c r="AX342" s="15" t="s">
        <v>78</v>
      </c>
      <c r="AY342" s="267" t="s">
        <v>153</v>
      </c>
    </row>
    <row r="343" s="13" customFormat="1">
      <c r="A343" s="13"/>
      <c r="B343" s="232"/>
      <c r="C343" s="233"/>
      <c r="D343" s="234" t="s">
        <v>163</v>
      </c>
      <c r="E343" s="235" t="s">
        <v>1</v>
      </c>
      <c r="F343" s="236" t="s">
        <v>161</v>
      </c>
      <c r="G343" s="233"/>
      <c r="H343" s="237">
        <v>4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163</v>
      </c>
      <c r="AU343" s="243" t="s">
        <v>88</v>
      </c>
      <c r="AV343" s="13" t="s">
        <v>88</v>
      </c>
      <c r="AW343" s="13" t="s">
        <v>35</v>
      </c>
      <c r="AX343" s="13" t="s">
        <v>86</v>
      </c>
      <c r="AY343" s="243" t="s">
        <v>153</v>
      </c>
    </row>
    <row r="344" s="2" customFormat="1" ht="16.5" customHeight="1">
      <c r="A344" s="39"/>
      <c r="B344" s="40"/>
      <c r="C344" s="219" t="s">
        <v>815</v>
      </c>
      <c r="D344" s="219" t="s">
        <v>156</v>
      </c>
      <c r="E344" s="220" t="s">
        <v>3526</v>
      </c>
      <c r="F344" s="221" t="s">
        <v>3527</v>
      </c>
      <c r="G344" s="222" t="s">
        <v>3410</v>
      </c>
      <c r="H344" s="223">
        <v>4</v>
      </c>
      <c r="I344" s="224"/>
      <c r="J344" s="225">
        <f>ROUND(I344*H344,2)</f>
        <v>0</v>
      </c>
      <c r="K344" s="221" t="s">
        <v>1</v>
      </c>
      <c r="L344" s="45"/>
      <c r="M344" s="226" t="s">
        <v>1</v>
      </c>
      <c r="N344" s="227" t="s">
        <v>43</v>
      </c>
      <c r="O344" s="92"/>
      <c r="P344" s="228">
        <f>O344*H344</f>
        <v>0</v>
      </c>
      <c r="Q344" s="228">
        <v>0.0021099999999999999</v>
      </c>
      <c r="R344" s="228">
        <f>Q344*H344</f>
        <v>0.0084399999999999996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240</v>
      </c>
      <c r="AT344" s="230" t="s">
        <v>156</v>
      </c>
      <c r="AU344" s="230" t="s">
        <v>88</v>
      </c>
      <c r="AY344" s="18" t="s">
        <v>153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86</v>
      </c>
      <c r="BK344" s="231">
        <f>ROUND(I344*H344,2)</f>
        <v>0</v>
      </c>
      <c r="BL344" s="18" t="s">
        <v>240</v>
      </c>
      <c r="BM344" s="230" t="s">
        <v>3528</v>
      </c>
    </row>
    <row r="345" s="2" customFormat="1" ht="16.5" customHeight="1">
      <c r="A345" s="39"/>
      <c r="B345" s="40"/>
      <c r="C345" s="219" t="s">
        <v>820</v>
      </c>
      <c r="D345" s="219" t="s">
        <v>156</v>
      </c>
      <c r="E345" s="220" t="s">
        <v>3529</v>
      </c>
      <c r="F345" s="221" t="s">
        <v>3530</v>
      </c>
      <c r="G345" s="222" t="s">
        <v>3410</v>
      </c>
      <c r="H345" s="223">
        <v>5</v>
      </c>
      <c r="I345" s="224"/>
      <c r="J345" s="225">
        <f>ROUND(I345*H345,2)</f>
        <v>0</v>
      </c>
      <c r="K345" s="221" t="s">
        <v>160</v>
      </c>
      <c r="L345" s="45"/>
      <c r="M345" s="226" t="s">
        <v>1</v>
      </c>
      <c r="N345" s="227" t="s">
        <v>43</v>
      </c>
      <c r="O345" s="92"/>
      <c r="P345" s="228">
        <f>O345*H345</f>
        <v>0</v>
      </c>
      <c r="Q345" s="228">
        <v>0.00064000000000000005</v>
      </c>
      <c r="R345" s="228">
        <f>Q345*H345</f>
        <v>0.0032000000000000002</v>
      </c>
      <c r="S345" s="228">
        <v>0</v>
      </c>
      <c r="T345" s="22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0" t="s">
        <v>240</v>
      </c>
      <c r="AT345" s="230" t="s">
        <v>156</v>
      </c>
      <c r="AU345" s="230" t="s">
        <v>88</v>
      </c>
      <c r="AY345" s="18" t="s">
        <v>153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8" t="s">
        <v>86</v>
      </c>
      <c r="BK345" s="231">
        <f>ROUND(I345*H345,2)</f>
        <v>0</v>
      </c>
      <c r="BL345" s="18" t="s">
        <v>240</v>
      </c>
      <c r="BM345" s="230" t="s">
        <v>3531</v>
      </c>
    </row>
    <row r="346" s="2" customFormat="1" ht="16.5" customHeight="1">
      <c r="A346" s="39"/>
      <c r="B346" s="40"/>
      <c r="C346" s="268" t="s">
        <v>829</v>
      </c>
      <c r="D346" s="268" t="s">
        <v>509</v>
      </c>
      <c r="E346" s="269" t="s">
        <v>3532</v>
      </c>
      <c r="F346" s="270" t="s">
        <v>3533</v>
      </c>
      <c r="G346" s="271" t="s">
        <v>355</v>
      </c>
      <c r="H346" s="272">
        <v>5</v>
      </c>
      <c r="I346" s="273"/>
      <c r="J346" s="274">
        <f>ROUND(I346*H346,2)</f>
        <v>0</v>
      </c>
      <c r="K346" s="270" t="s">
        <v>1</v>
      </c>
      <c r="L346" s="275"/>
      <c r="M346" s="276" t="s">
        <v>1</v>
      </c>
      <c r="N346" s="277" t="s">
        <v>43</v>
      </c>
      <c r="O346" s="92"/>
      <c r="P346" s="228">
        <f>O346*H346</f>
        <v>0</v>
      </c>
      <c r="Q346" s="228">
        <v>0.014</v>
      </c>
      <c r="R346" s="228">
        <f>Q346*H346</f>
        <v>0.070000000000000007</v>
      </c>
      <c r="S346" s="228">
        <v>0</v>
      </c>
      <c r="T346" s="22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0" t="s">
        <v>332</v>
      </c>
      <c r="AT346" s="230" t="s">
        <v>509</v>
      </c>
      <c r="AU346" s="230" t="s">
        <v>88</v>
      </c>
      <c r="AY346" s="18" t="s">
        <v>153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8" t="s">
        <v>86</v>
      </c>
      <c r="BK346" s="231">
        <f>ROUND(I346*H346,2)</f>
        <v>0</v>
      </c>
      <c r="BL346" s="18" t="s">
        <v>240</v>
      </c>
      <c r="BM346" s="230" t="s">
        <v>3534</v>
      </c>
    </row>
    <row r="347" s="15" customFormat="1">
      <c r="A347" s="15"/>
      <c r="B347" s="258"/>
      <c r="C347" s="259"/>
      <c r="D347" s="234" t="s">
        <v>163</v>
      </c>
      <c r="E347" s="260" t="s">
        <v>1</v>
      </c>
      <c r="F347" s="261" t="s">
        <v>3535</v>
      </c>
      <c r="G347" s="259"/>
      <c r="H347" s="260" t="s">
        <v>1</v>
      </c>
      <c r="I347" s="262"/>
      <c r="J347" s="259"/>
      <c r="K347" s="259"/>
      <c r="L347" s="263"/>
      <c r="M347" s="264"/>
      <c r="N347" s="265"/>
      <c r="O347" s="265"/>
      <c r="P347" s="265"/>
      <c r="Q347" s="265"/>
      <c r="R347" s="265"/>
      <c r="S347" s="265"/>
      <c r="T347" s="266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7" t="s">
        <v>163</v>
      </c>
      <c r="AU347" s="267" t="s">
        <v>88</v>
      </c>
      <c r="AV347" s="15" t="s">
        <v>86</v>
      </c>
      <c r="AW347" s="15" t="s">
        <v>35</v>
      </c>
      <c r="AX347" s="15" t="s">
        <v>78</v>
      </c>
      <c r="AY347" s="267" t="s">
        <v>153</v>
      </c>
    </row>
    <row r="348" s="15" customFormat="1">
      <c r="A348" s="15"/>
      <c r="B348" s="258"/>
      <c r="C348" s="259"/>
      <c r="D348" s="234" t="s">
        <v>163</v>
      </c>
      <c r="E348" s="260" t="s">
        <v>1</v>
      </c>
      <c r="F348" s="261" t="s">
        <v>3416</v>
      </c>
      <c r="G348" s="259"/>
      <c r="H348" s="260" t="s">
        <v>1</v>
      </c>
      <c r="I348" s="262"/>
      <c r="J348" s="259"/>
      <c r="K348" s="259"/>
      <c r="L348" s="263"/>
      <c r="M348" s="264"/>
      <c r="N348" s="265"/>
      <c r="O348" s="265"/>
      <c r="P348" s="265"/>
      <c r="Q348" s="265"/>
      <c r="R348" s="265"/>
      <c r="S348" s="265"/>
      <c r="T348" s="266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7" t="s">
        <v>163</v>
      </c>
      <c r="AU348" s="267" t="s">
        <v>88</v>
      </c>
      <c r="AV348" s="15" t="s">
        <v>86</v>
      </c>
      <c r="AW348" s="15" t="s">
        <v>35</v>
      </c>
      <c r="AX348" s="15" t="s">
        <v>78</v>
      </c>
      <c r="AY348" s="267" t="s">
        <v>153</v>
      </c>
    </row>
    <row r="349" s="15" customFormat="1">
      <c r="A349" s="15"/>
      <c r="B349" s="258"/>
      <c r="C349" s="259"/>
      <c r="D349" s="234" t="s">
        <v>163</v>
      </c>
      <c r="E349" s="260" t="s">
        <v>1</v>
      </c>
      <c r="F349" s="261" t="s">
        <v>3536</v>
      </c>
      <c r="G349" s="259"/>
      <c r="H349" s="260" t="s">
        <v>1</v>
      </c>
      <c r="I349" s="262"/>
      <c r="J349" s="259"/>
      <c r="K349" s="259"/>
      <c r="L349" s="263"/>
      <c r="M349" s="264"/>
      <c r="N349" s="265"/>
      <c r="O349" s="265"/>
      <c r="P349" s="265"/>
      <c r="Q349" s="265"/>
      <c r="R349" s="265"/>
      <c r="S349" s="265"/>
      <c r="T349" s="266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7" t="s">
        <v>163</v>
      </c>
      <c r="AU349" s="267" t="s">
        <v>88</v>
      </c>
      <c r="AV349" s="15" t="s">
        <v>86</v>
      </c>
      <c r="AW349" s="15" t="s">
        <v>35</v>
      </c>
      <c r="AX349" s="15" t="s">
        <v>78</v>
      </c>
      <c r="AY349" s="267" t="s">
        <v>153</v>
      </c>
    </row>
    <row r="350" s="13" customFormat="1">
      <c r="A350" s="13"/>
      <c r="B350" s="232"/>
      <c r="C350" s="233"/>
      <c r="D350" s="234" t="s">
        <v>163</v>
      </c>
      <c r="E350" s="235" t="s">
        <v>1</v>
      </c>
      <c r="F350" s="236" t="s">
        <v>183</v>
      </c>
      <c r="G350" s="233"/>
      <c r="H350" s="237">
        <v>5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163</v>
      </c>
      <c r="AU350" s="243" t="s">
        <v>88</v>
      </c>
      <c r="AV350" s="13" t="s">
        <v>88</v>
      </c>
      <c r="AW350" s="13" t="s">
        <v>35</v>
      </c>
      <c r="AX350" s="13" t="s">
        <v>86</v>
      </c>
      <c r="AY350" s="243" t="s">
        <v>153</v>
      </c>
    </row>
    <row r="351" s="2" customFormat="1" ht="21.75" customHeight="1">
      <c r="A351" s="39"/>
      <c r="B351" s="40"/>
      <c r="C351" s="219" t="s">
        <v>837</v>
      </c>
      <c r="D351" s="219" t="s">
        <v>156</v>
      </c>
      <c r="E351" s="220" t="s">
        <v>3537</v>
      </c>
      <c r="F351" s="221" t="s">
        <v>3538</v>
      </c>
      <c r="G351" s="222" t="s">
        <v>355</v>
      </c>
      <c r="H351" s="223">
        <v>5</v>
      </c>
      <c r="I351" s="224"/>
      <c r="J351" s="225">
        <f>ROUND(I351*H351,2)</f>
        <v>0</v>
      </c>
      <c r="K351" s="221" t="s">
        <v>160</v>
      </c>
      <c r="L351" s="45"/>
      <c r="M351" s="226" t="s">
        <v>1</v>
      </c>
      <c r="N351" s="227" t="s">
        <v>43</v>
      </c>
      <c r="O351" s="92"/>
      <c r="P351" s="228">
        <f>O351*H351</f>
        <v>0</v>
      </c>
      <c r="Q351" s="228">
        <v>0.00016000000000000001</v>
      </c>
      <c r="R351" s="228">
        <f>Q351*H351</f>
        <v>0.00080000000000000004</v>
      </c>
      <c r="S351" s="228">
        <v>0</v>
      </c>
      <c r="T351" s="22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0" t="s">
        <v>240</v>
      </c>
      <c r="AT351" s="230" t="s">
        <v>156</v>
      </c>
      <c r="AU351" s="230" t="s">
        <v>88</v>
      </c>
      <c r="AY351" s="18" t="s">
        <v>153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8" t="s">
        <v>86</v>
      </c>
      <c r="BK351" s="231">
        <f>ROUND(I351*H351,2)</f>
        <v>0</v>
      </c>
      <c r="BL351" s="18" t="s">
        <v>240</v>
      </c>
      <c r="BM351" s="230" t="s">
        <v>3539</v>
      </c>
    </row>
    <row r="352" s="2" customFormat="1" ht="16.5" customHeight="1">
      <c r="A352" s="39"/>
      <c r="B352" s="40"/>
      <c r="C352" s="268" t="s">
        <v>842</v>
      </c>
      <c r="D352" s="268" t="s">
        <v>509</v>
      </c>
      <c r="E352" s="269" t="s">
        <v>3540</v>
      </c>
      <c r="F352" s="270" t="s">
        <v>3541</v>
      </c>
      <c r="G352" s="271" t="s">
        <v>355</v>
      </c>
      <c r="H352" s="272">
        <v>5</v>
      </c>
      <c r="I352" s="273"/>
      <c r="J352" s="274">
        <f>ROUND(I352*H352,2)</f>
        <v>0</v>
      </c>
      <c r="K352" s="270" t="s">
        <v>1</v>
      </c>
      <c r="L352" s="275"/>
      <c r="M352" s="276" t="s">
        <v>1</v>
      </c>
      <c r="N352" s="277" t="s">
        <v>43</v>
      </c>
      <c r="O352" s="92"/>
      <c r="P352" s="228">
        <f>O352*H352</f>
        <v>0</v>
      </c>
      <c r="Q352" s="228">
        <v>0.014</v>
      </c>
      <c r="R352" s="228">
        <f>Q352*H352</f>
        <v>0.070000000000000007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332</v>
      </c>
      <c r="AT352" s="230" t="s">
        <v>509</v>
      </c>
      <c r="AU352" s="230" t="s">
        <v>88</v>
      </c>
      <c r="AY352" s="18" t="s">
        <v>153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86</v>
      </c>
      <c r="BK352" s="231">
        <f>ROUND(I352*H352,2)</f>
        <v>0</v>
      </c>
      <c r="BL352" s="18" t="s">
        <v>240</v>
      </c>
      <c r="BM352" s="230" t="s">
        <v>3542</v>
      </c>
    </row>
    <row r="353" s="15" customFormat="1">
      <c r="A353" s="15"/>
      <c r="B353" s="258"/>
      <c r="C353" s="259"/>
      <c r="D353" s="234" t="s">
        <v>163</v>
      </c>
      <c r="E353" s="260" t="s">
        <v>1</v>
      </c>
      <c r="F353" s="261" t="s">
        <v>3543</v>
      </c>
      <c r="G353" s="259"/>
      <c r="H353" s="260" t="s">
        <v>1</v>
      </c>
      <c r="I353" s="262"/>
      <c r="J353" s="259"/>
      <c r="K353" s="259"/>
      <c r="L353" s="263"/>
      <c r="M353" s="264"/>
      <c r="N353" s="265"/>
      <c r="O353" s="265"/>
      <c r="P353" s="265"/>
      <c r="Q353" s="265"/>
      <c r="R353" s="265"/>
      <c r="S353" s="265"/>
      <c r="T353" s="266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7" t="s">
        <v>163</v>
      </c>
      <c r="AU353" s="267" t="s">
        <v>88</v>
      </c>
      <c r="AV353" s="15" t="s">
        <v>86</v>
      </c>
      <c r="AW353" s="15" t="s">
        <v>35</v>
      </c>
      <c r="AX353" s="15" t="s">
        <v>78</v>
      </c>
      <c r="AY353" s="267" t="s">
        <v>153</v>
      </c>
    </row>
    <row r="354" s="15" customFormat="1">
      <c r="A354" s="15"/>
      <c r="B354" s="258"/>
      <c r="C354" s="259"/>
      <c r="D354" s="234" t="s">
        <v>163</v>
      </c>
      <c r="E354" s="260" t="s">
        <v>1</v>
      </c>
      <c r="F354" s="261" t="s">
        <v>3436</v>
      </c>
      <c r="G354" s="259"/>
      <c r="H354" s="260" t="s">
        <v>1</v>
      </c>
      <c r="I354" s="262"/>
      <c r="J354" s="259"/>
      <c r="K354" s="259"/>
      <c r="L354" s="263"/>
      <c r="M354" s="264"/>
      <c r="N354" s="265"/>
      <c r="O354" s="265"/>
      <c r="P354" s="265"/>
      <c r="Q354" s="265"/>
      <c r="R354" s="265"/>
      <c r="S354" s="265"/>
      <c r="T354" s="266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7" t="s">
        <v>163</v>
      </c>
      <c r="AU354" s="267" t="s">
        <v>88</v>
      </c>
      <c r="AV354" s="15" t="s">
        <v>86</v>
      </c>
      <c r="AW354" s="15" t="s">
        <v>35</v>
      </c>
      <c r="AX354" s="15" t="s">
        <v>78</v>
      </c>
      <c r="AY354" s="267" t="s">
        <v>153</v>
      </c>
    </row>
    <row r="355" s="15" customFormat="1">
      <c r="A355" s="15"/>
      <c r="B355" s="258"/>
      <c r="C355" s="259"/>
      <c r="D355" s="234" t="s">
        <v>163</v>
      </c>
      <c r="E355" s="260" t="s">
        <v>1</v>
      </c>
      <c r="F355" s="261" t="s">
        <v>3544</v>
      </c>
      <c r="G355" s="259"/>
      <c r="H355" s="260" t="s">
        <v>1</v>
      </c>
      <c r="I355" s="262"/>
      <c r="J355" s="259"/>
      <c r="K355" s="259"/>
      <c r="L355" s="263"/>
      <c r="M355" s="264"/>
      <c r="N355" s="265"/>
      <c r="O355" s="265"/>
      <c r="P355" s="265"/>
      <c r="Q355" s="265"/>
      <c r="R355" s="265"/>
      <c r="S355" s="265"/>
      <c r="T355" s="266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7" t="s">
        <v>163</v>
      </c>
      <c r="AU355" s="267" t="s">
        <v>88</v>
      </c>
      <c r="AV355" s="15" t="s">
        <v>86</v>
      </c>
      <c r="AW355" s="15" t="s">
        <v>35</v>
      </c>
      <c r="AX355" s="15" t="s">
        <v>78</v>
      </c>
      <c r="AY355" s="267" t="s">
        <v>153</v>
      </c>
    </row>
    <row r="356" s="13" customFormat="1">
      <c r="A356" s="13"/>
      <c r="B356" s="232"/>
      <c r="C356" s="233"/>
      <c r="D356" s="234" t="s">
        <v>163</v>
      </c>
      <c r="E356" s="235" t="s">
        <v>1</v>
      </c>
      <c r="F356" s="236" t="s">
        <v>183</v>
      </c>
      <c r="G356" s="233"/>
      <c r="H356" s="237">
        <v>5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163</v>
      </c>
      <c r="AU356" s="243" t="s">
        <v>88</v>
      </c>
      <c r="AV356" s="13" t="s">
        <v>88</v>
      </c>
      <c r="AW356" s="13" t="s">
        <v>35</v>
      </c>
      <c r="AX356" s="13" t="s">
        <v>86</v>
      </c>
      <c r="AY356" s="243" t="s">
        <v>153</v>
      </c>
    </row>
    <row r="357" s="2" customFormat="1" ht="16.5" customHeight="1">
      <c r="A357" s="39"/>
      <c r="B357" s="40"/>
      <c r="C357" s="219" t="s">
        <v>851</v>
      </c>
      <c r="D357" s="219" t="s">
        <v>156</v>
      </c>
      <c r="E357" s="220" t="s">
        <v>3545</v>
      </c>
      <c r="F357" s="221" t="s">
        <v>3546</v>
      </c>
      <c r="G357" s="222" t="s">
        <v>355</v>
      </c>
      <c r="H357" s="223">
        <v>3</v>
      </c>
      <c r="I357" s="224"/>
      <c r="J357" s="225">
        <f>ROUND(I357*H357,2)</f>
        <v>0</v>
      </c>
      <c r="K357" s="221" t="s">
        <v>1</v>
      </c>
      <c r="L357" s="45"/>
      <c r="M357" s="226" t="s">
        <v>1</v>
      </c>
      <c r="N357" s="227" t="s">
        <v>43</v>
      </c>
      <c r="O357" s="92"/>
      <c r="P357" s="228">
        <f>O357*H357</f>
        <v>0</v>
      </c>
      <c r="Q357" s="228">
        <v>0.00014999999999999999</v>
      </c>
      <c r="R357" s="228">
        <f>Q357*H357</f>
        <v>0.00044999999999999999</v>
      </c>
      <c r="S357" s="228">
        <v>0</v>
      </c>
      <c r="T357" s="22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0" t="s">
        <v>240</v>
      </c>
      <c r="AT357" s="230" t="s">
        <v>156</v>
      </c>
      <c r="AU357" s="230" t="s">
        <v>88</v>
      </c>
      <c r="AY357" s="18" t="s">
        <v>153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8" t="s">
        <v>86</v>
      </c>
      <c r="BK357" s="231">
        <f>ROUND(I357*H357,2)</f>
        <v>0</v>
      </c>
      <c r="BL357" s="18" t="s">
        <v>240</v>
      </c>
      <c r="BM357" s="230" t="s">
        <v>3547</v>
      </c>
    </row>
    <row r="358" s="2" customFormat="1" ht="16.5" customHeight="1">
      <c r="A358" s="39"/>
      <c r="B358" s="40"/>
      <c r="C358" s="268" t="s">
        <v>858</v>
      </c>
      <c r="D358" s="268" t="s">
        <v>509</v>
      </c>
      <c r="E358" s="269" t="s">
        <v>3548</v>
      </c>
      <c r="F358" s="270" t="s">
        <v>3549</v>
      </c>
      <c r="G358" s="271" t="s">
        <v>355</v>
      </c>
      <c r="H358" s="272">
        <v>3</v>
      </c>
      <c r="I358" s="273"/>
      <c r="J358" s="274">
        <f>ROUND(I358*H358,2)</f>
        <v>0</v>
      </c>
      <c r="K358" s="270" t="s">
        <v>1</v>
      </c>
      <c r="L358" s="275"/>
      <c r="M358" s="276" t="s">
        <v>1</v>
      </c>
      <c r="N358" s="277" t="s">
        <v>43</v>
      </c>
      <c r="O358" s="92"/>
      <c r="P358" s="228">
        <f>O358*H358</f>
        <v>0</v>
      </c>
      <c r="Q358" s="228">
        <v>0.014</v>
      </c>
      <c r="R358" s="228">
        <f>Q358*H358</f>
        <v>0.042000000000000003</v>
      </c>
      <c r="S358" s="228">
        <v>0</v>
      </c>
      <c r="T358" s="22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332</v>
      </c>
      <c r="AT358" s="230" t="s">
        <v>509</v>
      </c>
      <c r="AU358" s="230" t="s">
        <v>88</v>
      </c>
      <c r="AY358" s="18" t="s">
        <v>153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86</v>
      </c>
      <c r="BK358" s="231">
        <f>ROUND(I358*H358,2)</f>
        <v>0</v>
      </c>
      <c r="BL358" s="18" t="s">
        <v>240</v>
      </c>
      <c r="BM358" s="230" t="s">
        <v>3550</v>
      </c>
    </row>
    <row r="359" s="15" customFormat="1">
      <c r="A359" s="15"/>
      <c r="B359" s="258"/>
      <c r="C359" s="259"/>
      <c r="D359" s="234" t="s">
        <v>163</v>
      </c>
      <c r="E359" s="260" t="s">
        <v>1</v>
      </c>
      <c r="F359" s="261" t="s">
        <v>3551</v>
      </c>
      <c r="G359" s="259"/>
      <c r="H359" s="260" t="s">
        <v>1</v>
      </c>
      <c r="I359" s="262"/>
      <c r="J359" s="259"/>
      <c r="K359" s="259"/>
      <c r="L359" s="263"/>
      <c r="M359" s="264"/>
      <c r="N359" s="265"/>
      <c r="O359" s="265"/>
      <c r="P359" s="265"/>
      <c r="Q359" s="265"/>
      <c r="R359" s="265"/>
      <c r="S359" s="265"/>
      <c r="T359" s="26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7" t="s">
        <v>163</v>
      </c>
      <c r="AU359" s="267" t="s">
        <v>88</v>
      </c>
      <c r="AV359" s="15" t="s">
        <v>86</v>
      </c>
      <c r="AW359" s="15" t="s">
        <v>35</v>
      </c>
      <c r="AX359" s="15" t="s">
        <v>78</v>
      </c>
      <c r="AY359" s="267" t="s">
        <v>153</v>
      </c>
    </row>
    <row r="360" s="15" customFormat="1">
      <c r="A360" s="15"/>
      <c r="B360" s="258"/>
      <c r="C360" s="259"/>
      <c r="D360" s="234" t="s">
        <v>163</v>
      </c>
      <c r="E360" s="260" t="s">
        <v>1</v>
      </c>
      <c r="F360" s="261" t="s">
        <v>3552</v>
      </c>
      <c r="G360" s="259"/>
      <c r="H360" s="260" t="s">
        <v>1</v>
      </c>
      <c r="I360" s="262"/>
      <c r="J360" s="259"/>
      <c r="K360" s="259"/>
      <c r="L360" s="263"/>
      <c r="M360" s="264"/>
      <c r="N360" s="265"/>
      <c r="O360" s="265"/>
      <c r="P360" s="265"/>
      <c r="Q360" s="265"/>
      <c r="R360" s="265"/>
      <c r="S360" s="265"/>
      <c r="T360" s="266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7" t="s">
        <v>163</v>
      </c>
      <c r="AU360" s="267" t="s">
        <v>88</v>
      </c>
      <c r="AV360" s="15" t="s">
        <v>86</v>
      </c>
      <c r="AW360" s="15" t="s">
        <v>35</v>
      </c>
      <c r="AX360" s="15" t="s">
        <v>78</v>
      </c>
      <c r="AY360" s="267" t="s">
        <v>153</v>
      </c>
    </row>
    <row r="361" s="15" customFormat="1">
      <c r="A361" s="15"/>
      <c r="B361" s="258"/>
      <c r="C361" s="259"/>
      <c r="D361" s="234" t="s">
        <v>163</v>
      </c>
      <c r="E361" s="260" t="s">
        <v>1</v>
      </c>
      <c r="F361" s="261" t="s">
        <v>3553</v>
      </c>
      <c r="G361" s="259"/>
      <c r="H361" s="260" t="s">
        <v>1</v>
      </c>
      <c r="I361" s="262"/>
      <c r="J361" s="259"/>
      <c r="K361" s="259"/>
      <c r="L361" s="263"/>
      <c r="M361" s="264"/>
      <c r="N361" s="265"/>
      <c r="O361" s="265"/>
      <c r="P361" s="265"/>
      <c r="Q361" s="265"/>
      <c r="R361" s="265"/>
      <c r="S361" s="265"/>
      <c r="T361" s="266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7" t="s">
        <v>163</v>
      </c>
      <c r="AU361" s="267" t="s">
        <v>88</v>
      </c>
      <c r="AV361" s="15" t="s">
        <v>86</v>
      </c>
      <c r="AW361" s="15" t="s">
        <v>35</v>
      </c>
      <c r="AX361" s="15" t="s">
        <v>78</v>
      </c>
      <c r="AY361" s="267" t="s">
        <v>153</v>
      </c>
    </row>
    <row r="362" s="13" customFormat="1">
      <c r="A362" s="13"/>
      <c r="B362" s="232"/>
      <c r="C362" s="233"/>
      <c r="D362" s="234" t="s">
        <v>163</v>
      </c>
      <c r="E362" s="235" t="s">
        <v>1</v>
      </c>
      <c r="F362" s="236" t="s">
        <v>173</v>
      </c>
      <c r="G362" s="233"/>
      <c r="H362" s="237">
        <v>3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163</v>
      </c>
      <c r="AU362" s="243" t="s">
        <v>88</v>
      </c>
      <c r="AV362" s="13" t="s">
        <v>88</v>
      </c>
      <c r="AW362" s="13" t="s">
        <v>35</v>
      </c>
      <c r="AX362" s="13" t="s">
        <v>86</v>
      </c>
      <c r="AY362" s="243" t="s">
        <v>153</v>
      </c>
    </row>
    <row r="363" s="2" customFormat="1" ht="24.15" customHeight="1">
      <c r="A363" s="39"/>
      <c r="B363" s="40"/>
      <c r="C363" s="219" t="s">
        <v>864</v>
      </c>
      <c r="D363" s="219" t="s">
        <v>156</v>
      </c>
      <c r="E363" s="220" t="s">
        <v>3554</v>
      </c>
      <c r="F363" s="221" t="s">
        <v>3555</v>
      </c>
      <c r="G363" s="222" t="s">
        <v>355</v>
      </c>
      <c r="H363" s="223">
        <v>3</v>
      </c>
      <c r="I363" s="224"/>
      <c r="J363" s="225">
        <f>ROUND(I363*H363,2)</f>
        <v>0</v>
      </c>
      <c r="K363" s="221" t="s">
        <v>1</v>
      </c>
      <c r="L363" s="45"/>
      <c r="M363" s="226" t="s">
        <v>1</v>
      </c>
      <c r="N363" s="227" t="s">
        <v>43</v>
      </c>
      <c r="O363" s="92"/>
      <c r="P363" s="228">
        <f>O363*H363</f>
        <v>0</v>
      </c>
      <c r="Q363" s="228">
        <v>0.00012</v>
      </c>
      <c r="R363" s="228">
        <f>Q363*H363</f>
        <v>0.00036000000000000002</v>
      </c>
      <c r="S363" s="228">
        <v>0</v>
      </c>
      <c r="T363" s="22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240</v>
      </c>
      <c r="AT363" s="230" t="s">
        <v>156</v>
      </c>
      <c r="AU363" s="230" t="s">
        <v>88</v>
      </c>
      <c r="AY363" s="18" t="s">
        <v>153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86</v>
      </c>
      <c r="BK363" s="231">
        <f>ROUND(I363*H363,2)</f>
        <v>0</v>
      </c>
      <c r="BL363" s="18" t="s">
        <v>240</v>
      </c>
      <c r="BM363" s="230" t="s">
        <v>3556</v>
      </c>
    </row>
    <row r="364" s="2" customFormat="1" ht="16.5" customHeight="1">
      <c r="A364" s="39"/>
      <c r="B364" s="40"/>
      <c r="C364" s="268" t="s">
        <v>868</v>
      </c>
      <c r="D364" s="268" t="s">
        <v>509</v>
      </c>
      <c r="E364" s="269" t="s">
        <v>3557</v>
      </c>
      <c r="F364" s="270" t="s">
        <v>3558</v>
      </c>
      <c r="G364" s="271" t="s">
        <v>355</v>
      </c>
      <c r="H364" s="272">
        <v>3</v>
      </c>
      <c r="I364" s="273"/>
      <c r="J364" s="274">
        <f>ROUND(I364*H364,2)</f>
        <v>0</v>
      </c>
      <c r="K364" s="270" t="s">
        <v>1</v>
      </c>
      <c r="L364" s="275"/>
      <c r="M364" s="276" t="s">
        <v>1</v>
      </c>
      <c r="N364" s="277" t="s">
        <v>43</v>
      </c>
      <c r="O364" s="92"/>
      <c r="P364" s="228">
        <f>O364*H364</f>
        <v>0</v>
      </c>
      <c r="Q364" s="228">
        <v>0.014</v>
      </c>
      <c r="R364" s="228">
        <f>Q364*H364</f>
        <v>0.042000000000000003</v>
      </c>
      <c r="S364" s="228">
        <v>0</v>
      </c>
      <c r="T364" s="22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0" t="s">
        <v>332</v>
      </c>
      <c r="AT364" s="230" t="s">
        <v>509</v>
      </c>
      <c r="AU364" s="230" t="s">
        <v>88</v>
      </c>
      <c r="AY364" s="18" t="s">
        <v>153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8" t="s">
        <v>86</v>
      </c>
      <c r="BK364" s="231">
        <f>ROUND(I364*H364,2)</f>
        <v>0</v>
      </c>
      <c r="BL364" s="18" t="s">
        <v>240</v>
      </c>
      <c r="BM364" s="230" t="s">
        <v>3559</v>
      </c>
    </row>
    <row r="365" s="15" customFormat="1">
      <c r="A365" s="15"/>
      <c r="B365" s="258"/>
      <c r="C365" s="259"/>
      <c r="D365" s="234" t="s">
        <v>163</v>
      </c>
      <c r="E365" s="260" t="s">
        <v>1</v>
      </c>
      <c r="F365" s="261" t="s">
        <v>3560</v>
      </c>
      <c r="G365" s="259"/>
      <c r="H365" s="260" t="s">
        <v>1</v>
      </c>
      <c r="I365" s="262"/>
      <c r="J365" s="259"/>
      <c r="K365" s="259"/>
      <c r="L365" s="263"/>
      <c r="M365" s="264"/>
      <c r="N365" s="265"/>
      <c r="O365" s="265"/>
      <c r="P365" s="265"/>
      <c r="Q365" s="265"/>
      <c r="R365" s="265"/>
      <c r="S365" s="265"/>
      <c r="T365" s="266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7" t="s">
        <v>163</v>
      </c>
      <c r="AU365" s="267" t="s">
        <v>88</v>
      </c>
      <c r="AV365" s="15" t="s">
        <v>86</v>
      </c>
      <c r="AW365" s="15" t="s">
        <v>35</v>
      </c>
      <c r="AX365" s="15" t="s">
        <v>78</v>
      </c>
      <c r="AY365" s="267" t="s">
        <v>153</v>
      </c>
    </row>
    <row r="366" s="15" customFormat="1">
      <c r="A366" s="15"/>
      <c r="B366" s="258"/>
      <c r="C366" s="259"/>
      <c r="D366" s="234" t="s">
        <v>163</v>
      </c>
      <c r="E366" s="260" t="s">
        <v>1</v>
      </c>
      <c r="F366" s="261" t="s">
        <v>3561</v>
      </c>
      <c r="G366" s="259"/>
      <c r="H366" s="260" t="s">
        <v>1</v>
      </c>
      <c r="I366" s="262"/>
      <c r="J366" s="259"/>
      <c r="K366" s="259"/>
      <c r="L366" s="263"/>
      <c r="M366" s="264"/>
      <c r="N366" s="265"/>
      <c r="O366" s="265"/>
      <c r="P366" s="265"/>
      <c r="Q366" s="265"/>
      <c r="R366" s="265"/>
      <c r="S366" s="265"/>
      <c r="T366" s="266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7" t="s">
        <v>163</v>
      </c>
      <c r="AU366" s="267" t="s">
        <v>88</v>
      </c>
      <c r="AV366" s="15" t="s">
        <v>86</v>
      </c>
      <c r="AW366" s="15" t="s">
        <v>35</v>
      </c>
      <c r="AX366" s="15" t="s">
        <v>78</v>
      </c>
      <c r="AY366" s="267" t="s">
        <v>153</v>
      </c>
    </row>
    <row r="367" s="15" customFormat="1">
      <c r="A367" s="15"/>
      <c r="B367" s="258"/>
      <c r="C367" s="259"/>
      <c r="D367" s="234" t="s">
        <v>163</v>
      </c>
      <c r="E367" s="260" t="s">
        <v>1</v>
      </c>
      <c r="F367" s="261" t="s">
        <v>3562</v>
      </c>
      <c r="G367" s="259"/>
      <c r="H367" s="260" t="s">
        <v>1</v>
      </c>
      <c r="I367" s="262"/>
      <c r="J367" s="259"/>
      <c r="K367" s="259"/>
      <c r="L367" s="263"/>
      <c r="M367" s="264"/>
      <c r="N367" s="265"/>
      <c r="O367" s="265"/>
      <c r="P367" s="265"/>
      <c r="Q367" s="265"/>
      <c r="R367" s="265"/>
      <c r="S367" s="265"/>
      <c r="T367" s="266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7" t="s">
        <v>163</v>
      </c>
      <c r="AU367" s="267" t="s">
        <v>88</v>
      </c>
      <c r="AV367" s="15" t="s">
        <v>86</v>
      </c>
      <c r="AW367" s="15" t="s">
        <v>35</v>
      </c>
      <c r="AX367" s="15" t="s">
        <v>78</v>
      </c>
      <c r="AY367" s="267" t="s">
        <v>153</v>
      </c>
    </row>
    <row r="368" s="15" customFormat="1">
      <c r="A368" s="15"/>
      <c r="B368" s="258"/>
      <c r="C368" s="259"/>
      <c r="D368" s="234" t="s">
        <v>163</v>
      </c>
      <c r="E368" s="260" t="s">
        <v>1</v>
      </c>
      <c r="F368" s="261" t="s">
        <v>3563</v>
      </c>
      <c r="G368" s="259"/>
      <c r="H368" s="260" t="s">
        <v>1</v>
      </c>
      <c r="I368" s="262"/>
      <c r="J368" s="259"/>
      <c r="K368" s="259"/>
      <c r="L368" s="263"/>
      <c r="M368" s="264"/>
      <c r="N368" s="265"/>
      <c r="O368" s="265"/>
      <c r="P368" s="265"/>
      <c r="Q368" s="265"/>
      <c r="R368" s="265"/>
      <c r="S368" s="265"/>
      <c r="T368" s="266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7" t="s">
        <v>163</v>
      </c>
      <c r="AU368" s="267" t="s">
        <v>88</v>
      </c>
      <c r="AV368" s="15" t="s">
        <v>86</v>
      </c>
      <c r="AW368" s="15" t="s">
        <v>35</v>
      </c>
      <c r="AX368" s="15" t="s">
        <v>78</v>
      </c>
      <c r="AY368" s="267" t="s">
        <v>153</v>
      </c>
    </row>
    <row r="369" s="13" customFormat="1">
      <c r="A369" s="13"/>
      <c r="B369" s="232"/>
      <c r="C369" s="233"/>
      <c r="D369" s="234" t="s">
        <v>163</v>
      </c>
      <c r="E369" s="235" t="s">
        <v>1</v>
      </c>
      <c r="F369" s="236" t="s">
        <v>173</v>
      </c>
      <c r="G369" s="233"/>
      <c r="H369" s="237">
        <v>3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163</v>
      </c>
      <c r="AU369" s="243" t="s">
        <v>88</v>
      </c>
      <c r="AV369" s="13" t="s">
        <v>88</v>
      </c>
      <c r="AW369" s="13" t="s">
        <v>35</v>
      </c>
      <c r="AX369" s="13" t="s">
        <v>86</v>
      </c>
      <c r="AY369" s="243" t="s">
        <v>153</v>
      </c>
    </row>
    <row r="370" s="2" customFormat="1" ht="21.75" customHeight="1">
      <c r="A370" s="39"/>
      <c r="B370" s="40"/>
      <c r="C370" s="219" t="s">
        <v>873</v>
      </c>
      <c r="D370" s="219" t="s">
        <v>156</v>
      </c>
      <c r="E370" s="220" t="s">
        <v>3564</v>
      </c>
      <c r="F370" s="221" t="s">
        <v>3565</v>
      </c>
      <c r="G370" s="222" t="s">
        <v>3410</v>
      </c>
      <c r="H370" s="223">
        <v>5</v>
      </c>
      <c r="I370" s="224"/>
      <c r="J370" s="225">
        <f>ROUND(I370*H370,2)</f>
        <v>0</v>
      </c>
      <c r="K370" s="221" t="s">
        <v>1</v>
      </c>
      <c r="L370" s="45"/>
      <c r="M370" s="226" t="s">
        <v>1</v>
      </c>
      <c r="N370" s="227" t="s">
        <v>43</v>
      </c>
      <c r="O370" s="92"/>
      <c r="P370" s="228">
        <f>O370*H370</f>
        <v>0</v>
      </c>
      <c r="Q370" s="228">
        <v>0.00173</v>
      </c>
      <c r="R370" s="228">
        <f>Q370*H370</f>
        <v>0.0086499999999999997</v>
      </c>
      <c r="S370" s="228">
        <v>0</v>
      </c>
      <c r="T370" s="22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0" t="s">
        <v>240</v>
      </c>
      <c r="AT370" s="230" t="s">
        <v>156</v>
      </c>
      <c r="AU370" s="230" t="s">
        <v>88</v>
      </c>
      <c r="AY370" s="18" t="s">
        <v>153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8" t="s">
        <v>86</v>
      </c>
      <c r="BK370" s="231">
        <f>ROUND(I370*H370,2)</f>
        <v>0</v>
      </c>
      <c r="BL370" s="18" t="s">
        <v>240</v>
      </c>
      <c r="BM370" s="230" t="s">
        <v>3566</v>
      </c>
    </row>
    <row r="371" s="15" customFormat="1">
      <c r="A371" s="15"/>
      <c r="B371" s="258"/>
      <c r="C371" s="259"/>
      <c r="D371" s="234" t="s">
        <v>163</v>
      </c>
      <c r="E371" s="260" t="s">
        <v>1</v>
      </c>
      <c r="F371" s="261" t="s">
        <v>3567</v>
      </c>
      <c r="G371" s="259"/>
      <c r="H371" s="260" t="s">
        <v>1</v>
      </c>
      <c r="I371" s="262"/>
      <c r="J371" s="259"/>
      <c r="K371" s="259"/>
      <c r="L371" s="263"/>
      <c r="M371" s="264"/>
      <c r="N371" s="265"/>
      <c r="O371" s="265"/>
      <c r="P371" s="265"/>
      <c r="Q371" s="265"/>
      <c r="R371" s="265"/>
      <c r="S371" s="265"/>
      <c r="T371" s="266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7" t="s">
        <v>163</v>
      </c>
      <c r="AU371" s="267" t="s">
        <v>88</v>
      </c>
      <c r="AV371" s="15" t="s">
        <v>86</v>
      </c>
      <c r="AW371" s="15" t="s">
        <v>35</v>
      </c>
      <c r="AX371" s="15" t="s">
        <v>78</v>
      </c>
      <c r="AY371" s="267" t="s">
        <v>153</v>
      </c>
    </row>
    <row r="372" s="15" customFormat="1">
      <c r="A372" s="15"/>
      <c r="B372" s="258"/>
      <c r="C372" s="259"/>
      <c r="D372" s="234" t="s">
        <v>163</v>
      </c>
      <c r="E372" s="260" t="s">
        <v>1</v>
      </c>
      <c r="F372" s="261" t="s">
        <v>3568</v>
      </c>
      <c r="G372" s="259"/>
      <c r="H372" s="260" t="s">
        <v>1</v>
      </c>
      <c r="I372" s="262"/>
      <c r="J372" s="259"/>
      <c r="K372" s="259"/>
      <c r="L372" s="263"/>
      <c r="M372" s="264"/>
      <c r="N372" s="265"/>
      <c r="O372" s="265"/>
      <c r="P372" s="265"/>
      <c r="Q372" s="265"/>
      <c r="R372" s="265"/>
      <c r="S372" s="265"/>
      <c r="T372" s="266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7" t="s">
        <v>163</v>
      </c>
      <c r="AU372" s="267" t="s">
        <v>88</v>
      </c>
      <c r="AV372" s="15" t="s">
        <v>86</v>
      </c>
      <c r="AW372" s="15" t="s">
        <v>35</v>
      </c>
      <c r="AX372" s="15" t="s">
        <v>78</v>
      </c>
      <c r="AY372" s="267" t="s">
        <v>153</v>
      </c>
    </row>
    <row r="373" s="15" customFormat="1">
      <c r="A373" s="15"/>
      <c r="B373" s="258"/>
      <c r="C373" s="259"/>
      <c r="D373" s="234" t="s">
        <v>163</v>
      </c>
      <c r="E373" s="260" t="s">
        <v>1</v>
      </c>
      <c r="F373" s="261" t="s">
        <v>3569</v>
      </c>
      <c r="G373" s="259"/>
      <c r="H373" s="260" t="s">
        <v>1</v>
      </c>
      <c r="I373" s="262"/>
      <c r="J373" s="259"/>
      <c r="K373" s="259"/>
      <c r="L373" s="263"/>
      <c r="M373" s="264"/>
      <c r="N373" s="265"/>
      <c r="O373" s="265"/>
      <c r="P373" s="265"/>
      <c r="Q373" s="265"/>
      <c r="R373" s="265"/>
      <c r="S373" s="265"/>
      <c r="T373" s="266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7" t="s">
        <v>163</v>
      </c>
      <c r="AU373" s="267" t="s">
        <v>88</v>
      </c>
      <c r="AV373" s="15" t="s">
        <v>86</v>
      </c>
      <c r="AW373" s="15" t="s">
        <v>35</v>
      </c>
      <c r="AX373" s="15" t="s">
        <v>78</v>
      </c>
      <c r="AY373" s="267" t="s">
        <v>153</v>
      </c>
    </row>
    <row r="374" s="15" customFormat="1">
      <c r="A374" s="15"/>
      <c r="B374" s="258"/>
      <c r="C374" s="259"/>
      <c r="D374" s="234" t="s">
        <v>163</v>
      </c>
      <c r="E374" s="260" t="s">
        <v>1</v>
      </c>
      <c r="F374" s="261" t="s">
        <v>3570</v>
      </c>
      <c r="G374" s="259"/>
      <c r="H374" s="260" t="s">
        <v>1</v>
      </c>
      <c r="I374" s="262"/>
      <c r="J374" s="259"/>
      <c r="K374" s="259"/>
      <c r="L374" s="263"/>
      <c r="M374" s="264"/>
      <c r="N374" s="265"/>
      <c r="O374" s="265"/>
      <c r="P374" s="265"/>
      <c r="Q374" s="265"/>
      <c r="R374" s="265"/>
      <c r="S374" s="265"/>
      <c r="T374" s="266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7" t="s">
        <v>163</v>
      </c>
      <c r="AU374" s="267" t="s">
        <v>88</v>
      </c>
      <c r="AV374" s="15" t="s">
        <v>86</v>
      </c>
      <c r="AW374" s="15" t="s">
        <v>35</v>
      </c>
      <c r="AX374" s="15" t="s">
        <v>78</v>
      </c>
      <c r="AY374" s="267" t="s">
        <v>153</v>
      </c>
    </row>
    <row r="375" s="13" customFormat="1">
      <c r="A375" s="13"/>
      <c r="B375" s="232"/>
      <c r="C375" s="233"/>
      <c r="D375" s="234" t="s">
        <v>163</v>
      </c>
      <c r="E375" s="235" t="s">
        <v>1</v>
      </c>
      <c r="F375" s="236" t="s">
        <v>183</v>
      </c>
      <c r="G375" s="233"/>
      <c r="H375" s="237">
        <v>5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163</v>
      </c>
      <c r="AU375" s="243" t="s">
        <v>88</v>
      </c>
      <c r="AV375" s="13" t="s">
        <v>88</v>
      </c>
      <c r="AW375" s="13" t="s">
        <v>35</v>
      </c>
      <c r="AX375" s="13" t="s">
        <v>86</v>
      </c>
      <c r="AY375" s="243" t="s">
        <v>153</v>
      </c>
    </row>
    <row r="376" s="2" customFormat="1" ht="16.5" customHeight="1">
      <c r="A376" s="39"/>
      <c r="B376" s="40"/>
      <c r="C376" s="219" t="s">
        <v>877</v>
      </c>
      <c r="D376" s="219" t="s">
        <v>156</v>
      </c>
      <c r="E376" s="220" t="s">
        <v>3571</v>
      </c>
      <c r="F376" s="221" t="s">
        <v>3572</v>
      </c>
      <c r="G376" s="222" t="s">
        <v>3410</v>
      </c>
      <c r="H376" s="223">
        <v>3</v>
      </c>
      <c r="I376" s="224"/>
      <c r="J376" s="225">
        <f>ROUND(I376*H376,2)</f>
        <v>0</v>
      </c>
      <c r="K376" s="221" t="s">
        <v>1</v>
      </c>
      <c r="L376" s="45"/>
      <c r="M376" s="226" t="s">
        <v>1</v>
      </c>
      <c r="N376" s="227" t="s">
        <v>43</v>
      </c>
      <c r="O376" s="92"/>
      <c r="P376" s="228">
        <f>O376*H376</f>
        <v>0</v>
      </c>
      <c r="Q376" s="228">
        <v>0.00173</v>
      </c>
      <c r="R376" s="228">
        <f>Q376*H376</f>
        <v>0.0051900000000000002</v>
      </c>
      <c r="S376" s="228">
        <v>0</v>
      </c>
      <c r="T376" s="22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0" t="s">
        <v>240</v>
      </c>
      <c r="AT376" s="230" t="s">
        <v>156</v>
      </c>
      <c r="AU376" s="230" t="s">
        <v>88</v>
      </c>
      <c r="AY376" s="18" t="s">
        <v>153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8" t="s">
        <v>86</v>
      </c>
      <c r="BK376" s="231">
        <f>ROUND(I376*H376,2)</f>
        <v>0</v>
      </c>
      <c r="BL376" s="18" t="s">
        <v>240</v>
      </c>
      <c r="BM376" s="230" t="s">
        <v>3573</v>
      </c>
    </row>
    <row r="377" s="15" customFormat="1">
      <c r="A377" s="15"/>
      <c r="B377" s="258"/>
      <c r="C377" s="259"/>
      <c r="D377" s="234" t="s">
        <v>163</v>
      </c>
      <c r="E377" s="260" t="s">
        <v>1</v>
      </c>
      <c r="F377" s="261" t="s">
        <v>3574</v>
      </c>
      <c r="G377" s="259"/>
      <c r="H377" s="260" t="s">
        <v>1</v>
      </c>
      <c r="I377" s="262"/>
      <c r="J377" s="259"/>
      <c r="K377" s="259"/>
      <c r="L377" s="263"/>
      <c r="M377" s="264"/>
      <c r="N377" s="265"/>
      <c r="O377" s="265"/>
      <c r="P377" s="265"/>
      <c r="Q377" s="265"/>
      <c r="R377" s="265"/>
      <c r="S377" s="265"/>
      <c r="T377" s="266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7" t="s">
        <v>163</v>
      </c>
      <c r="AU377" s="267" t="s">
        <v>88</v>
      </c>
      <c r="AV377" s="15" t="s">
        <v>86</v>
      </c>
      <c r="AW377" s="15" t="s">
        <v>35</v>
      </c>
      <c r="AX377" s="15" t="s">
        <v>78</v>
      </c>
      <c r="AY377" s="267" t="s">
        <v>153</v>
      </c>
    </row>
    <row r="378" s="15" customFormat="1">
      <c r="A378" s="15"/>
      <c r="B378" s="258"/>
      <c r="C378" s="259"/>
      <c r="D378" s="234" t="s">
        <v>163</v>
      </c>
      <c r="E378" s="260" t="s">
        <v>1</v>
      </c>
      <c r="F378" s="261" t="s">
        <v>3436</v>
      </c>
      <c r="G378" s="259"/>
      <c r="H378" s="260" t="s">
        <v>1</v>
      </c>
      <c r="I378" s="262"/>
      <c r="J378" s="259"/>
      <c r="K378" s="259"/>
      <c r="L378" s="263"/>
      <c r="M378" s="264"/>
      <c r="N378" s="265"/>
      <c r="O378" s="265"/>
      <c r="P378" s="265"/>
      <c r="Q378" s="265"/>
      <c r="R378" s="265"/>
      <c r="S378" s="265"/>
      <c r="T378" s="266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7" t="s">
        <v>163</v>
      </c>
      <c r="AU378" s="267" t="s">
        <v>88</v>
      </c>
      <c r="AV378" s="15" t="s">
        <v>86</v>
      </c>
      <c r="AW378" s="15" t="s">
        <v>35</v>
      </c>
      <c r="AX378" s="15" t="s">
        <v>78</v>
      </c>
      <c r="AY378" s="267" t="s">
        <v>153</v>
      </c>
    </row>
    <row r="379" s="15" customFormat="1">
      <c r="A379" s="15"/>
      <c r="B379" s="258"/>
      <c r="C379" s="259"/>
      <c r="D379" s="234" t="s">
        <v>163</v>
      </c>
      <c r="E379" s="260" t="s">
        <v>1</v>
      </c>
      <c r="F379" s="261" t="s">
        <v>3575</v>
      </c>
      <c r="G379" s="259"/>
      <c r="H379" s="260" t="s">
        <v>1</v>
      </c>
      <c r="I379" s="262"/>
      <c r="J379" s="259"/>
      <c r="K379" s="259"/>
      <c r="L379" s="263"/>
      <c r="M379" s="264"/>
      <c r="N379" s="265"/>
      <c r="O379" s="265"/>
      <c r="P379" s="265"/>
      <c r="Q379" s="265"/>
      <c r="R379" s="265"/>
      <c r="S379" s="265"/>
      <c r="T379" s="266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7" t="s">
        <v>163</v>
      </c>
      <c r="AU379" s="267" t="s">
        <v>88</v>
      </c>
      <c r="AV379" s="15" t="s">
        <v>86</v>
      </c>
      <c r="AW379" s="15" t="s">
        <v>35</v>
      </c>
      <c r="AX379" s="15" t="s">
        <v>78</v>
      </c>
      <c r="AY379" s="267" t="s">
        <v>153</v>
      </c>
    </row>
    <row r="380" s="13" customFormat="1">
      <c r="A380" s="13"/>
      <c r="B380" s="232"/>
      <c r="C380" s="233"/>
      <c r="D380" s="234" t="s">
        <v>163</v>
      </c>
      <c r="E380" s="235" t="s">
        <v>1</v>
      </c>
      <c r="F380" s="236" t="s">
        <v>173</v>
      </c>
      <c r="G380" s="233"/>
      <c r="H380" s="237">
        <v>3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163</v>
      </c>
      <c r="AU380" s="243" t="s">
        <v>88</v>
      </c>
      <c r="AV380" s="13" t="s">
        <v>88</v>
      </c>
      <c r="AW380" s="13" t="s">
        <v>35</v>
      </c>
      <c r="AX380" s="13" t="s">
        <v>86</v>
      </c>
      <c r="AY380" s="243" t="s">
        <v>153</v>
      </c>
    </row>
    <row r="381" s="2" customFormat="1" ht="16.5" customHeight="1">
      <c r="A381" s="39"/>
      <c r="B381" s="40"/>
      <c r="C381" s="219" t="s">
        <v>882</v>
      </c>
      <c r="D381" s="219" t="s">
        <v>156</v>
      </c>
      <c r="E381" s="220" t="s">
        <v>3576</v>
      </c>
      <c r="F381" s="221" t="s">
        <v>3577</v>
      </c>
      <c r="G381" s="222" t="s">
        <v>3410</v>
      </c>
      <c r="H381" s="223">
        <v>5</v>
      </c>
      <c r="I381" s="224"/>
      <c r="J381" s="225">
        <f>ROUND(I381*H381,2)</f>
        <v>0</v>
      </c>
      <c r="K381" s="221" t="s">
        <v>1</v>
      </c>
      <c r="L381" s="45"/>
      <c r="M381" s="226" t="s">
        <v>1</v>
      </c>
      <c r="N381" s="227" t="s">
        <v>43</v>
      </c>
      <c r="O381" s="92"/>
      <c r="P381" s="228">
        <f>O381*H381</f>
        <v>0</v>
      </c>
      <c r="Q381" s="228">
        <v>0.00173</v>
      </c>
      <c r="R381" s="228">
        <f>Q381*H381</f>
        <v>0.0086499999999999997</v>
      </c>
      <c r="S381" s="228">
        <v>0</v>
      </c>
      <c r="T381" s="22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240</v>
      </c>
      <c r="AT381" s="230" t="s">
        <v>156</v>
      </c>
      <c r="AU381" s="230" t="s">
        <v>88</v>
      </c>
      <c r="AY381" s="18" t="s">
        <v>153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86</v>
      </c>
      <c r="BK381" s="231">
        <f>ROUND(I381*H381,2)</f>
        <v>0</v>
      </c>
      <c r="BL381" s="18" t="s">
        <v>240</v>
      </c>
      <c r="BM381" s="230" t="s">
        <v>3578</v>
      </c>
    </row>
    <row r="382" s="15" customFormat="1">
      <c r="A382" s="15"/>
      <c r="B382" s="258"/>
      <c r="C382" s="259"/>
      <c r="D382" s="234" t="s">
        <v>163</v>
      </c>
      <c r="E382" s="260" t="s">
        <v>1</v>
      </c>
      <c r="F382" s="261" t="s">
        <v>3579</v>
      </c>
      <c r="G382" s="259"/>
      <c r="H382" s="260" t="s">
        <v>1</v>
      </c>
      <c r="I382" s="262"/>
      <c r="J382" s="259"/>
      <c r="K382" s="259"/>
      <c r="L382" s="263"/>
      <c r="M382" s="264"/>
      <c r="N382" s="265"/>
      <c r="O382" s="265"/>
      <c r="P382" s="265"/>
      <c r="Q382" s="265"/>
      <c r="R382" s="265"/>
      <c r="S382" s="265"/>
      <c r="T382" s="266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7" t="s">
        <v>163</v>
      </c>
      <c r="AU382" s="267" t="s">
        <v>88</v>
      </c>
      <c r="AV382" s="15" t="s">
        <v>86</v>
      </c>
      <c r="AW382" s="15" t="s">
        <v>35</v>
      </c>
      <c r="AX382" s="15" t="s">
        <v>78</v>
      </c>
      <c r="AY382" s="267" t="s">
        <v>153</v>
      </c>
    </row>
    <row r="383" s="15" customFormat="1">
      <c r="A383" s="15"/>
      <c r="B383" s="258"/>
      <c r="C383" s="259"/>
      <c r="D383" s="234" t="s">
        <v>163</v>
      </c>
      <c r="E383" s="260" t="s">
        <v>1</v>
      </c>
      <c r="F383" s="261" t="s">
        <v>3580</v>
      </c>
      <c r="G383" s="259"/>
      <c r="H383" s="260" t="s">
        <v>1</v>
      </c>
      <c r="I383" s="262"/>
      <c r="J383" s="259"/>
      <c r="K383" s="259"/>
      <c r="L383" s="263"/>
      <c r="M383" s="264"/>
      <c r="N383" s="265"/>
      <c r="O383" s="265"/>
      <c r="P383" s="265"/>
      <c r="Q383" s="265"/>
      <c r="R383" s="265"/>
      <c r="S383" s="265"/>
      <c r="T383" s="266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7" t="s">
        <v>163</v>
      </c>
      <c r="AU383" s="267" t="s">
        <v>88</v>
      </c>
      <c r="AV383" s="15" t="s">
        <v>86</v>
      </c>
      <c r="AW383" s="15" t="s">
        <v>35</v>
      </c>
      <c r="AX383" s="15" t="s">
        <v>78</v>
      </c>
      <c r="AY383" s="267" t="s">
        <v>153</v>
      </c>
    </row>
    <row r="384" s="15" customFormat="1">
      <c r="A384" s="15"/>
      <c r="B384" s="258"/>
      <c r="C384" s="259"/>
      <c r="D384" s="234" t="s">
        <v>163</v>
      </c>
      <c r="E384" s="260" t="s">
        <v>1</v>
      </c>
      <c r="F384" s="261" t="s">
        <v>3581</v>
      </c>
      <c r="G384" s="259"/>
      <c r="H384" s="260" t="s">
        <v>1</v>
      </c>
      <c r="I384" s="262"/>
      <c r="J384" s="259"/>
      <c r="K384" s="259"/>
      <c r="L384" s="263"/>
      <c r="M384" s="264"/>
      <c r="N384" s="265"/>
      <c r="O384" s="265"/>
      <c r="P384" s="265"/>
      <c r="Q384" s="265"/>
      <c r="R384" s="265"/>
      <c r="S384" s="265"/>
      <c r="T384" s="266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7" t="s">
        <v>163</v>
      </c>
      <c r="AU384" s="267" t="s">
        <v>88</v>
      </c>
      <c r="AV384" s="15" t="s">
        <v>86</v>
      </c>
      <c r="AW384" s="15" t="s">
        <v>35</v>
      </c>
      <c r="AX384" s="15" t="s">
        <v>78</v>
      </c>
      <c r="AY384" s="267" t="s">
        <v>153</v>
      </c>
    </row>
    <row r="385" s="15" customFormat="1">
      <c r="A385" s="15"/>
      <c r="B385" s="258"/>
      <c r="C385" s="259"/>
      <c r="D385" s="234" t="s">
        <v>163</v>
      </c>
      <c r="E385" s="260" t="s">
        <v>1</v>
      </c>
      <c r="F385" s="261" t="s">
        <v>3582</v>
      </c>
      <c r="G385" s="259"/>
      <c r="H385" s="260" t="s">
        <v>1</v>
      </c>
      <c r="I385" s="262"/>
      <c r="J385" s="259"/>
      <c r="K385" s="259"/>
      <c r="L385" s="263"/>
      <c r="M385" s="264"/>
      <c r="N385" s="265"/>
      <c r="O385" s="265"/>
      <c r="P385" s="265"/>
      <c r="Q385" s="265"/>
      <c r="R385" s="265"/>
      <c r="S385" s="265"/>
      <c r="T385" s="266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7" t="s">
        <v>163</v>
      </c>
      <c r="AU385" s="267" t="s">
        <v>88</v>
      </c>
      <c r="AV385" s="15" t="s">
        <v>86</v>
      </c>
      <c r="AW385" s="15" t="s">
        <v>35</v>
      </c>
      <c r="AX385" s="15" t="s">
        <v>78</v>
      </c>
      <c r="AY385" s="267" t="s">
        <v>153</v>
      </c>
    </row>
    <row r="386" s="13" customFormat="1">
      <c r="A386" s="13"/>
      <c r="B386" s="232"/>
      <c r="C386" s="233"/>
      <c r="D386" s="234" t="s">
        <v>163</v>
      </c>
      <c r="E386" s="235" t="s">
        <v>1</v>
      </c>
      <c r="F386" s="236" t="s">
        <v>183</v>
      </c>
      <c r="G386" s="233"/>
      <c r="H386" s="237">
        <v>5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163</v>
      </c>
      <c r="AU386" s="243" t="s">
        <v>88</v>
      </c>
      <c r="AV386" s="13" t="s">
        <v>88</v>
      </c>
      <c r="AW386" s="13" t="s">
        <v>35</v>
      </c>
      <c r="AX386" s="13" t="s">
        <v>86</v>
      </c>
      <c r="AY386" s="243" t="s">
        <v>153</v>
      </c>
    </row>
    <row r="387" s="2" customFormat="1" ht="16.5" customHeight="1">
      <c r="A387" s="39"/>
      <c r="B387" s="40"/>
      <c r="C387" s="219" t="s">
        <v>889</v>
      </c>
      <c r="D387" s="219" t="s">
        <v>156</v>
      </c>
      <c r="E387" s="220" t="s">
        <v>3583</v>
      </c>
      <c r="F387" s="221" t="s">
        <v>3584</v>
      </c>
      <c r="G387" s="222" t="s">
        <v>3410</v>
      </c>
      <c r="H387" s="223">
        <v>1</v>
      </c>
      <c r="I387" s="224"/>
      <c r="J387" s="225">
        <f>ROUND(I387*H387,2)</f>
        <v>0</v>
      </c>
      <c r="K387" s="221" t="s">
        <v>1</v>
      </c>
      <c r="L387" s="45"/>
      <c r="M387" s="226" t="s">
        <v>1</v>
      </c>
      <c r="N387" s="227" t="s">
        <v>43</v>
      </c>
      <c r="O387" s="92"/>
      <c r="P387" s="228">
        <f>O387*H387</f>
        <v>0</v>
      </c>
      <c r="Q387" s="228">
        <v>0.00173</v>
      </c>
      <c r="R387" s="228">
        <f>Q387*H387</f>
        <v>0.00173</v>
      </c>
      <c r="S387" s="228">
        <v>0</v>
      </c>
      <c r="T387" s="22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0" t="s">
        <v>240</v>
      </c>
      <c r="AT387" s="230" t="s">
        <v>156</v>
      </c>
      <c r="AU387" s="230" t="s">
        <v>88</v>
      </c>
      <c r="AY387" s="18" t="s">
        <v>153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8" t="s">
        <v>86</v>
      </c>
      <c r="BK387" s="231">
        <f>ROUND(I387*H387,2)</f>
        <v>0</v>
      </c>
      <c r="BL387" s="18" t="s">
        <v>240</v>
      </c>
      <c r="BM387" s="230" t="s">
        <v>3585</v>
      </c>
    </row>
    <row r="388" s="15" customFormat="1">
      <c r="A388" s="15"/>
      <c r="B388" s="258"/>
      <c r="C388" s="259"/>
      <c r="D388" s="234" t="s">
        <v>163</v>
      </c>
      <c r="E388" s="260" t="s">
        <v>1</v>
      </c>
      <c r="F388" s="261" t="s">
        <v>3586</v>
      </c>
      <c r="G388" s="259"/>
      <c r="H388" s="260" t="s">
        <v>1</v>
      </c>
      <c r="I388" s="262"/>
      <c r="J388" s="259"/>
      <c r="K388" s="259"/>
      <c r="L388" s="263"/>
      <c r="M388" s="264"/>
      <c r="N388" s="265"/>
      <c r="O388" s="265"/>
      <c r="P388" s="265"/>
      <c r="Q388" s="265"/>
      <c r="R388" s="265"/>
      <c r="S388" s="265"/>
      <c r="T388" s="266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7" t="s">
        <v>163</v>
      </c>
      <c r="AU388" s="267" t="s">
        <v>88</v>
      </c>
      <c r="AV388" s="15" t="s">
        <v>86</v>
      </c>
      <c r="AW388" s="15" t="s">
        <v>35</v>
      </c>
      <c r="AX388" s="15" t="s">
        <v>78</v>
      </c>
      <c r="AY388" s="267" t="s">
        <v>153</v>
      </c>
    </row>
    <row r="389" s="15" customFormat="1">
      <c r="A389" s="15"/>
      <c r="B389" s="258"/>
      <c r="C389" s="259"/>
      <c r="D389" s="234" t="s">
        <v>163</v>
      </c>
      <c r="E389" s="260" t="s">
        <v>1</v>
      </c>
      <c r="F389" s="261" t="s">
        <v>3436</v>
      </c>
      <c r="G389" s="259"/>
      <c r="H389" s="260" t="s">
        <v>1</v>
      </c>
      <c r="I389" s="262"/>
      <c r="J389" s="259"/>
      <c r="K389" s="259"/>
      <c r="L389" s="263"/>
      <c r="M389" s="264"/>
      <c r="N389" s="265"/>
      <c r="O389" s="265"/>
      <c r="P389" s="265"/>
      <c r="Q389" s="265"/>
      <c r="R389" s="265"/>
      <c r="S389" s="265"/>
      <c r="T389" s="266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7" t="s">
        <v>163</v>
      </c>
      <c r="AU389" s="267" t="s">
        <v>88</v>
      </c>
      <c r="AV389" s="15" t="s">
        <v>86</v>
      </c>
      <c r="AW389" s="15" t="s">
        <v>35</v>
      </c>
      <c r="AX389" s="15" t="s">
        <v>78</v>
      </c>
      <c r="AY389" s="267" t="s">
        <v>153</v>
      </c>
    </row>
    <row r="390" s="15" customFormat="1">
      <c r="A390" s="15"/>
      <c r="B390" s="258"/>
      <c r="C390" s="259"/>
      <c r="D390" s="234" t="s">
        <v>163</v>
      </c>
      <c r="E390" s="260" t="s">
        <v>1</v>
      </c>
      <c r="F390" s="261" t="s">
        <v>3587</v>
      </c>
      <c r="G390" s="259"/>
      <c r="H390" s="260" t="s">
        <v>1</v>
      </c>
      <c r="I390" s="262"/>
      <c r="J390" s="259"/>
      <c r="K390" s="259"/>
      <c r="L390" s="263"/>
      <c r="M390" s="264"/>
      <c r="N390" s="265"/>
      <c r="O390" s="265"/>
      <c r="P390" s="265"/>
      <c r="Q390" s="265"/>
      <c r="R390" s="265"/>
      <c r="S390" s="265"/>
      <c r="T390" s="266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7" t="s">
        <v>163</v>
      </c>
      <c r="AU390" s="267" t="s">
        <v>88</v>
      </c>
      <c r="AV390" s="15" t="s">
        <v>86</v>
      </c>
      <c r="AW390" s="15" t="s">
        <v>35</v>
      </c>
      <c r="AX390" s="15" t="s">
        <v>78</v>
      </c>
      <c r="AY390" s="267" t="s">
        <v>153</v>
      </c>
    </row>
    <row r="391" s="13" customFormat="1">
      <c r="A391" s="13"/>
      <c r="B391" s="232"/>
      <c r="C391" s="233"/>
      <c r="D391" s="234" t="s">
        <v>163</v>
      </c>
      <c r="E391" s="235" t="s">
        <v>1</v>
      </c>
      <c r="F391" s="236" t="s">
        <v>86</v>
      </c>
      <c r="G391" s="233"/>
      <c r="H391" s="237">
        <v>1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163</v>
      </c>
      <c r="AU391" s="243" t="s">
        <v>88</v>
      </c>
      <c r="AV391" s="13" t="s">
        <v>88</v>
      </c>
      <c r="AW391" s="13" t="s">
        <v>35</v>
      </c>
      <c r="AX391" s="13" t="s">
        <v>86</v>
      </c>
      <c r="AY391" s="243" t="s">
        <v>153</v>
      </c>
    </row>
    <row r="392" s="2" customFormat="1" ht="16.5" customHeight="1">
      <c r="A392" s="39"/>
      <c r="B392" s="40"/>
      <c r="C392" s="219" t="s">
        <v>897</v>
      </c>
      <c r="D392" s="219" t="s">
        <v>156</v>
      </c>
      <c r="E392" s="220" t="s">
        <v>3588</v>
      </c>
      <c r="F392" s="221" t="s">
        <v>3589</v>
      </c>
      <c r="G392" s="222" t="s">
        <v>3410</v>
      </c>
      <c r="H392" s="223">
        <v>1</v>
      </c>
      <c r="I392" s="224"/>
      <c r="J392" s="225">
        <f>ROUND(I392*H392,2)</f>
        <v>0</v>
      </c>
      <c r="K392" s="221" t="s">
        <v>1</v>
      </c>
      <c r="L392" s="45"/>
      <c r="M392" s="226" t="s">
        <v>1</v>
      </c>
      <c r="N392" s="227" t="s">
        <v>43</v>
      </c>
      <c r="O392" s="92"/>
      <c r="P392" s="228">
        <f>O392*H392</f>
        <v>0</v>
      </c>
      <c r="Q392" s="228">
        <v>0.00173</v>
      </c>
      <c r="R392" s="228">
        <f>Q392*H392</f>
        <v>0.00173</v>
      </c>
      <c r="S392" s="228">
        <v>0</v>
      </c>
      <c r="T392" s="22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0" t="s">
        <v>240</v>
      </c>
      <c r="AT392" s="230" t="s">
        <v>156</v>
      </c>
      <c r="AU392" s="230" t="s">
        <v>88</v>
      </c>
      <c r="AY392" s="18" t="s">
        <v>153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8" t="s">
        <v>86</v>
      </c>
      <c r="BK392" s="231">
        <f>ROUND(I392*H392,2)</f>
        <v>0</v>
      </c>
      <c r="BL392" s="18" t="s">
        <v>240</v>
      </c>
      <c r="BM392" s="230" t="s">
        <v>3590</v>
      </c>
    </row>
    <row r="393" s="15" customFormat="1">
      <c r="A393" s="15"/>
      <c r="B393" s="258"/>
      <c r="C393" s="259"/>
      <c r="D393" s="234" t="s">
        <v>163</v>
      </c>
      <c r="E393" s="260" t="s">
        <v>1</v>
      </c>
      <c r="F393" s="261" t="s">
        <v>3591</v>
      </c>
      <c r="G393" s="259"/>
      <c r="H393" s="260" t="s">
        <v>1</v>
      </c>
      <c r="I393" s="262"/>
      <c r="J393" s="259"/>
      <c r="K393" s="259"/>
      <c r="L393" s="263"/>
      <c r="M393" s="264"/>
      <c r="N393" s="265"/>
      <c r="O393" s="265"/>
      <c r="P393" s="265"/>
      <c r="Q393" s="265"/>
      <c r="R393" s="265"/>
      <c r="S393" s="265"/>
      <c r="T393" s="266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7" t="s">
        <v>163</v>
      </c>
      <c r="AU393" s="267" t="s">
        <v>88</v>
      </c>
      <c r="AV393" s="15" t="s">
        <v>86</v>
      </c>
      <c r="AW393" s="15" t="s">
        <v>35</v>
      </c>
      <c r="AX393" s="15" t="s">
        <v>78</v>
      </c>
      <c r="AY393" s="267" t="s">
        <v>153</v>
      </c>
    </row>
    <row r="394" s="15" customFormat="1">
      <c r="A394" s="15"/>
      <c r="B394" s="258"/>
      <c r="C394" s="259"/>
      <c r="D394" s="234" t="s">
        <v>163</v>
      </c>
      <c r="E394" s="260" t="s">
        <v>1</v>
      </c>
      <c r="F394" s="261" t="s">
        <v>3436</v>
      </c>
      <c r="G394" s="259"/>
      <c r="H394" s="260" t="s">
        <v>1</v>
      </c>
      <c r="I394" s="262"/>
      <c r="J394" s="259"/>
      <c r="K394" s="259"/>
      <c r="L394" s="263"/>
      <c r="M394" s="264"/>
      <c r="N394" s="265"/>
      <c r="O394" s="265"/>
      <c r="P394" s="265"/>
      <c r="Q394" s="265"/>
      <c r="R394" s="265"/>
      <c r="S394" s="265"/>
      <c r="T394" s="266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7" t="s">
        <v>163</v>
      </c>
      <c r="AU394" s="267" t="s">
        <v>88</v>
      </c>
      <c r="AV394" s="15" t="s">
        <v>86</v>
      </c>
      <c r="AW394" s="15" t="s">
        <v>35</v>
      </c>
      <c r="AX394" s="15" t="s">
        <v>78</v>
      </c>
      <c r="AY394" s="267" t="s">
        <v>153</v>
      </c>
    </row>
    <row r="395" s="15" customFormat="1">
      <c r="A395" s="15"/>
      <c r="B395" s="258"/>
      <c r="C395" s="259"/>
      <c r="D395" s="234" t="s">
        <v>163</v>
      </c>
      <c r="E395" s="260" t="s">
        <v>1</v>
      </c>
      <c r="F395" s="261" t="s">
        <v>3592</v>
      </c>
      <c r="G395" s="259"/>
      <c r="H395" s="260" t="s">
        <v>1</v>
      </c>
      <c r="I395" s="262"/>
      <c r="J395" s="259"/>
      <c r="K395" s="259"/>
      <c r="L395" s="263"/>
      <c r="M395" s="264"/>
      <c r="N395" s="265"/>
      <c r="O395" s="265"/>
      <c r="P395" s="265"/>
      <c r="Q395" s="265"/>
      <c r="R395" s="265"/>
      <c r="S395" s="265"/>
      <c r="T395" s="266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7" t="s">
        <v>163</v>
      </c>
      <c r="AU395" s="267" t="s">
        <v>88</v>
      </c>
      <c r="AV395" s="15" t="s">
        <v>86</v>
      </c>
      <c r="AW395" s="15" t="s">
        <v>35</v>
      </c>
      <c r="AX395" s="15" t="s">
        <v>78</v>
      </c>
      <c r="AY395" s="267" t="s">
        <v>153</v>
      </c>
    </row>
    <row r="396" s="13" customFormat="1">
      <c r="A396" s="13"/>
      <c r="B396" s="232"/>
      <c r="C396" s="233"/>
      <c r="D396" s="234" t="s">
        <v>163</v>
      </c>
      <c r="E396" s="235" t="s">
        <v>1</v>
      </c>
      <c r="F396" s="236" t="s">
        <v>86</v>
      </c>
      <c r="G396" s="233"/>
      <c r="H396" s="237">
        <v>1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163</v>
      </c>
      <c r="AU396" s="243" t="s">
        <v>88</v>
      </c>
      <c r="AV396" s="13" t="s">
        <v>88</v>
      </c>
      <c r="AW396" s="13" t="s">
        <v>35</v>
      </c>
      <c r="AX396" s="13" t="s">
        <v>86</v>
      </c>
      <c r="AY396" s="243" t="s">
        <v>153</v>
      </c>
    </row>
    <row r="397" s="2" customFormat="1" ht="16.5" customHeight="1">
      <c r="A397" s="39"/>
      <c r="B397" s="40"/>
      <c r="C397" s="219" t="s">
        <v>905</v>
      </c>
      <c r="D397" s="219" t="s">
        <v>156</v>
      </c>
      <c r="E397" s="220" t="s">
        <v>3593</v>
      </c>
      <c r="F397" s="221" t="s">
        <v>3594</v>
      </c>
      <c r="G397" s="222" t="s">
        <v>3410</v>
      </c>
      <c r="H397" s="223">
        <v>1</v>
      </c>
      <c r="I397" s="224"/>
      <c r="J397" s="225">
        <f>ROUND(I397*H397,2)</f>
        <v>0</v>
      </c>
      <c r="K397" s="221" t="s">
        <v>1</v>
      </c>
      <c r="L397" s="45"/>
      <c r="M397" s="226" t="s">
        <v>1</v>
      </c>
      <c r="N397" s="227" t="s">
        <v>43</v>
      </c>
      <c r="O397" s="92"/>
      <c r="P397" s="228">
        <f>O397*H397</f>
        <v>0</v>
      </c>
      <c r="Q397" s="228">
        <v>0.00173</v>
      </c>
      <c r="R397" s="228">
        <f>Q397*H397</f>
        <v>0.00173</v>
      </c>
      <c r="S397" s="228">
        <v>0</v>
      </c>
      <c r="T397" s="229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0" t="s">
        <v>240</v>
      </c>
      <c r="AT397" s="230" t="s">
        <v>156</v>
      </c>
      <c r="AU397" s="230" t="s">
        <v>88</v>
      </c>
      <c r="AY397" s="18" t="s">
        <v>153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8" t="s">
        <v>86</v>
      </c>
      <c r="BK397" s="231">
        <f>ROUND(I397*H397,2)</f>
        <v>0</v>
      </c>
      <c r="BL397" s="18" t="s">
        <v>240</v>
      </c>
      <c r="BM397" s="230" t="s">
        <v>3595</v>
      </c>
    </row>
    <row r="398" s="15" customFormat="1">
      <c r="A398" s="15"/>
      <c r="B398" s="258"/>
      <c r="C398" s="259"/>
      <c r="D398" s="234" t="s">
        <v>163</v>
      </c>
      <c r="E398" s="260" t="s">
        <v>1</v>
      </c>
      <c r="F398" s="261" t="s">
        <v>3596</v>
      </c>
      <c r="G398" s="259"/>
      <c r="H398" s="260" t="s">
        <v>1</v>
      </c>
      <c r="I398" s="262"/>
      <c r="J398" s="259"/>
      <c r="K398" s="259"/>
      <c r="L398" s="263"/>
      <c r="M398" s="264"/>
      <c r="N398" s="265"/>
      <c r="O398" s="265"/>
      <c r="P398" s="265"/>
      <c r="Q398" s="265"/>
      <c r="R398" s="265"/>
      <c r="S398" s="265"/>
      <c r="T398" s="266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7" t="s">
        <v>163</v>
      </c>
      <c r="AU398" s="267" t="s">
        <v>88</v>
      </c>
      <c r="AV398" s="15" t="s">
        <v>86</v>
      </c>
      <c r="AW398" s="15" t="s">
        <v>35</v>
      </c>
      <c r="AX398" s="15" t="s">
        <v>78</v>
      </c>
      <c r="AY398" s="267" t="s">
        <v>153</v>
      </c>
    </row>
    <row r="399" s="15" customFormat="1">
      <c r="A399" s="15"/>
      <c r="B399" s="258"/>
      <c r="C399" s="259"/>
      <c r="D399" s="234" t="s">
        <v>163</v>
      </c>
      <c r="E399" s="260" t="s">
        <v>1</v>
      </c>
      <c r="F399" s="261" t="s">
        <v>3436</v>
      </c>
      <c r="G399" s="259"/>
      <c r="H399" s="260" t="s">
        <v>1</v>
      </c>
      <c r="I399" s="262"/>
      <c r="J399" s="259"/>
      <c r="K399" s="259"/>
      <c r="L399" s="263"/>
      <c r="M399" s="264"/>
      <c r="N399" s="265"/>
      <c r="O399" s="265"/>
      <c r="P399" s="265"/>
      <c r="Q399" s="265"/>
      <c r="R399" s="265"/>
      <c r="S399" s="265"/>
      <c r="T399" s="26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7" t="s">
        <v>163</v>
      </c>
      <c r="AU399" s="267" t="s">
        <v>88</v>
      </c>
      <c r="AV399" s="15" t="s">
        <v>86</v>
      </c>
      <c r="AW399" s="15" t="s">
        <v>35</v>
      </c>
      <c r="AX399" s="15" t="s">
        <v>78</v>
      </c>
      <c r="AY399" s="267" t="s">
        <v>153</v>
      </c>
    </row>
    <row r="400" s="15" customFormat="1">
      <c r="A400" s="15"/>
      <c r="B400" s="258"/>
      <c r="C400" s="259"/>
      <c r="D400" s="234" t="s">
        <v>163</v>
      </c>
      <c r="E400" s="260" t="s">
        <v>1</v>
      </c>
      <c r="F400" s="261" t="s">
        <v>3597</v>
      </c>
      <c r="G400" s="259"/>
      <c r="H400" s="260" t="s">
        <v>1</v>
      </c>
      <c r="I400" s="262"/>
      <c r="J400" s="259"/>
      <c r="K400" s="259"/>
      <c r="L400" s="263"/>
      <c r="M400" s="264"/>
      <c r="N400" s="265"/>
      <c r="O400" s="265"/>
      <c r="P400" s="265"/>
      <c r="Q400" s="265"/>
      <c r="R400" s="265"/>
      <c r="S400" s="265"/>
      <c r="T400" s="266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7" t="s">
        <v>163</v>
      </c>
      <c r="AU400" s="267" t="s">
        <v>88</v>
      </c>
      <c r="AV400" s="15" t="s">
        <v>86</v>
      </c>
      <c r="AW400" s="15" t="s">
        <v>35</v>
      </c>
      <c r="AX400" s="15" t="s">
        <v>78</v>
      </c>
      <c r="AY400" s="267" t="s">
        <v>153</v>
      </c>
    </row>
    <row r="401" s="13" customFormat="1">
      <c r="A401" s="13"/>
      <c r="B401" s="232"/>
      <c r="C401" s="233"/>
      <c r="D401" s="234" t="s">
        <v>163</v>
      </c>
      <c r="E401" s="235" t="s">
        <v>1</v>
      </c>
      <c r="F401" s="236" t="s">
        <v>86</v>
      </c>
      <c r="G401" s="233"/>
      <c r="H401" s="237">
        <v>1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163</v>
      </c>
      <c r="AU401" s="243" t="s">
        <v>88</v>
      </c>
      <c r="AV401" s="13" t="s">
        <v>88</v>
      </c>
      <c r="AW401" s="13" t="s">
        <v>35</v>
      </c>
      <c r="AX401" s="13" t="s">
        <v>86</v>
      </c>
      <c r="AY401" s="243" t="s">
        <v>153</v>
      </c>
    </row>
    <row r="402" s="2" customFormat="1" ht="16.5" customHeight="1">
      <c r="A402" s="39"/>
      <c r="B402" s="40"/>
      <c r="C402" s="219" t="s">
        <v>909</v>
      </c>
      <c r="D402" s="219" t="s">
        <v>156</v>
      </c>
      <c r="E402" s="220" t="s">
        <v>3598</v>
      </c>
      <c r="F402" s="221" t="s">
        <v>3599</v>
      </c>
      <c r="G402" s="222" t="s">
        <v>3410</v>
      </c>
      <c r="H402" s="223">
        <v>2</v>
      </c>
      <c r="I402" s="224"/>
      <c r="J402" s="225">
        <f>ROUND(I402*H402,2)</f>
        <v>0</v>
      </c>
      <c r="K402" s="221" t="s">
        <v>1</v>
      </c>
      <c r="L402" s="45"/>
      <c r="M402" s="226" t="s">
        <v>1</v>
      </c>
      <c r="N402" s="227" t="s">
        <v>43</v>
      </c>
      <c r="O402" s="92"/>
      <c r="P402" s="228">
        <f>O402*H402</f>
        <v>0</v>
      </c>
      <c r="Q402" s="228">
        <v>0.00173</v>
      </c>
      <c r="R402" s="228">
        <f>Q402*H402</f>
        <v>0.00346</v>
      </c>
      <c r="S402" s="228">
        <v>0</v>
      </c>
      <c r="T402" s="22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0" t="s">
        <v>240</v>
      </c>
      <c r="AT402" s="230" t="s">
        <v>156</v>
      </c>
      <c r="AU402" s="230" t="s">
        <v>88</v>
      </c>
      <c r="AY402" s="18" t="s">
        <v>153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8" t="s">
        <v>86</v>
      </c>
      <c r="BK402" s="231">
        <f>ROUND(I402*H402,2)</f>
        <v>0</v>
      </c>
      <c r="BL402" s="18" t="s">
        <v>240</v>
      </c>
      <c r="BM402" s="230" t="s">
        <v>3600</v>
      </c>
    </row>
    <row r="403" s="15" customFormat="1">
      <c r="A403" s="15"/>
      <c r="B403" s="258"/>
      <c r="C403" s="259"/>
      <c r="D403" s="234" t="s">
        <v>163</v>
      </c>
      <c r="E403" s="260" t="s">
        <v>1</v>
      </c>
      <c r="F403" s="261" t="s">
        <v>3601</v>
      </c>
      <c r="G403" s="259"/>
      <c r="H403" s="260" t="s">
        <v>1</v>
      </c>
      <c r="I403" s="262"/>
      <c r="J403" s="259"/>
      <c r="K403" s="259"/>
      <c r="L403" s="263"/>
      <c r="M403" s="264"/>
      <c r="N403" s="265"/>
      <c r="O403" s="265"/>
      <c r="P403" s="265"/>
      <c r="Q403" s="265"/>
      <c r="R403" s="265"/>
      <c r="S403" s="265"/>
      <c r="T403" s="266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7" t="s">
        <v>163</v>
      </c>
      <c r="AU403" s="267" t="s">
        <v>88</v>
      </c>
      <c r="AV403" s="15" t="s">
        <v>86</v>
      </c>
      <c r="AW403" s="15" t="s">
        <v>35</v>
      </c>
      <c r="AX403" s="15" t="s">
        <v>78</v>
      </c>
      <c r="AY403" s="267" t="s">
        <v>153</v>
      </c>
    </row>
    <row r="404" s="15" customFormat="1">
      <c r="A404" s="15"/>
      <c r="B404" s="258"/>
      <c r="C404" s="259"/>
      <c r="D404" s="234" t="s">
        <v>163</v>
      </c>
      <c r="E404" s="260" t="s">
        <v>1</v>
      </c>
      <c r="F404" s="261" t="s">
        <v>3569</v>
      </c>
      <c r="G404" s="259"/>
      <c r="H404" s="260" t="s">
        <v>1</v>
      </c>
      <c r="I404" s="262"/>
      <c r="J404" s="259"/>
      <c r="K404" s="259"/>
      <c r="L404" s="263"/>
      <c r="M404" s="264"/>
      <c r="N404" s="265"/>
      <c r="O404" s="265"/>
      <c r="P404" s="265"/>
      <c r="Q404" s="265"/>
      <c r="R404" s="265"/>
      <c r="S404" s="265"/>
      <c r="T404" s="266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7" t="s">
        <v>163</v>
      </c>
      <c r="AU404" s="267" t="s">
        <v>88</v>
      </c>
      <c r="AV404" s="15" t="s">
        <v>86</v>
      </c>
      <c r="AW404" s="15" t="s">
        <v>35</v>
      </c>
      <c r="AX404" s="15" t="s">
        <v>78</v>
      </c>
      <c r="AY404" s="267" t="s">
        <v>153</v>
      </c>
    </row>
    <row r="405" s="15" customFormat="1">
      <c r="A405" s="15"/>
      <c r="B405" s="258"/>
      <c r="C405" s="259"/>
      <c r="D405" s="234" t="s">
        <v>163</v>
      </c>
      <c r="E405" s="260" t="s">
        <v>1</v>
      </c>
      <c r="F405" s="261" t="s">
        <v>3602</v>
      </c>
      <c r="G405" s="259"/>
      <c r="H405" s="260" t="s">
        <v>1</v>
      </c>
      <c r="I405" s="262"/>
      <c r="J405" s="259"/>
      <c r="K405" s="259"/>
      <c r="L405" s="263"/>
      <c r="M405" s="264"/>
      <c r="N405" s="265"/>
      <c r="O405" s="265"/>
      <c r="P405" s="265"/>
      <c r="Q405" s="265"/>
      <c r="R405" s="265"/>
      <c r="S405" s="265"/>
      <c r="T405" s="266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7" t="s">
        <v>163</v>
      </c>
      <c r="AU405" s="267" t="s">
        <v>88</v>
      </c>
      <c r="AV405" s="15" t="s">
        <v>86</v>
      </c>
      <c r="AW405" s="15" t="s">
        <v>35</v>
      </c>
      <c r="AX405" s="15" t="s">
        <v>78</v>
      </c>
      <c r="AY405" s="267" t="s">
        <v>153</v>
      </c>
    </row>
    <row r="406" s="13" customFormat="1">
      <c r="A406" s="13"/>
      <c r="B406" s="232"/>
      <c r="C406" s="233"/>
      <c r="D406" s="234" t="s">
        <v>163</v>
      </c>
      <c r="E406" s="235" t="s">
        <v>1</v>
      </c>
      <c r="F406" s="236" t="s">
        <v>88</v>
      </c>
      <c r="G406" s="233"/>
      <c r="H406" s="237">
        <v>2</v>
      </c>
      <c r="I406" s="238"/>
      <c r="J406" s="233"/>
      <c r="K406" s="233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163</v>
      </c>
      <c r="AU406" s="243" t="s">
        <v>88</v>
      </c>
      <c r="AV406" s="13" t="s">
        <v>88</v>
      </c>
      <c r="AW406" s="13" t="s">
        <v>35</v>
      </c>
      <c r="AX406" s="13" t="s">
        <v>86</v>
      </c>
      <c r="AY406" s="243" t="s">
        <v>153</v>
      </c>
    </row>
    <row r="407" s="2" customFormat="1" ht="16.5" customHeight="1">
      <c r="A407" s="39"/>
      <c r="B407" s="40"/>
      <c r="C407" s="219" t="s">
        <v>917</v>
      </c>
      <c r="D407" s="219" t="s">
        <v>156</v>
      </c>
      <c r="E407" s="220" t="s">
        <v>3603</v>
      </c>
      <c r="F407" s="221" t="s">
        <v>3604</v>
      </c>
      <c r="G407" s="222" t="s">
        <v>3410</v>
      </c>
      <c r="H407" s="223">
        <v>4</v>
      </c>
      <c r="I407" s="224"/>
      <c r="J407" s="225">
        <f>ROUND(I407*H407,2)</f>
        <v>0</v>
      </c>
      <c r="K407" s="221" t="s">
        <v>1</v>
      </c>
      <c r="L407" s="45"/>
      <c r="M407" s="226" t="s">
        <v>1</v>
      </c>
      <c r="N407" s="227" t="s">
        <v>43</v>
      </c>
      <c r="O407" s="92"/>
      <c r="P407" s="228">
        <f>O407*H407</f>
        <v>0</v>
      </c>
      <c r="Q407" s="228">
        <v>0.00173</v>
      </c>
      <c r="R407" s="228">
        <f>Q407*H407</f>
        <v>0.0069199999999999999</v>
      </c>
      <c r="S407" s="228">
        <v>0</v>
      </c>
      <c r="T407" s="22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0" t="s">
        <v>240</v>
      </c>
      <c r="AT407" s="230" t="s">
        <v>156</v>
      </c>
      <c r="AU407" s="230" t="s">
        <v>88</v>
      </c>
      <c r="AY407" s="18" t="s">
        <v>153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8" t="s">
        <v>86</v>
      </c>
      <c r="BK407" s="231">
        <f>ROUND(I407*H407,2)</f>
        <v>0</v>
      </c>
      <c r="BL407" s="18" t="s">
        <v>240</v>
      </c>
      <c r="BM407" s="230" t="s">
        <v>3605</v>
      </c>
    </row>
    <row r="408" s="15" customFormat="1">
      <c r="A408" s="15"/>
      <c r="B408" s="258"/>
      <c r="C408" s="259"/>
      <c r="D408" s="234" t="s">
        <v>163</v>
      </c>
      <c r="E408" s="260" t="s">
        <v>1</v>
      </c>
      <c r="F408" s="261" t="s">
        <v>3606</v>
      </c>
      <c r="G408" s="259"/>
      <c r="H408" s="260" t="s">
        <v>1</v>
      </c>
      <c r="I408" s="262"/>
      <c r="J408" s="259"/>
      <c r="K408" s="259"/>
      <c r="L408" s="263"/>
      <c r="M408" s="264"/>
      <c r="N408" s="265"/>
      <c r="O408" s="265"/>
      <c r="P408" s="265"/>
      <c r="Q408" s="265"/>
      <c r="R408" s="265"/>
      <c r="S408" s="265"/>
      <c r="T408" s="266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7" t="s">
        <v>163</v>
      </c>
      <c r="AU408" s="267" t="s">
        <v>88</v>
      </c>
      <c r="AV408" s="15" t="s">
        <v>86</v>
      </c>
      <c r="AW408" s="15" t="s">
        <v>35</v>
      </c>
      <c r="AX408" s="15" t="s">
        <v>78</v>
      </c>
      <c r="AY408" s="267" t="s">
        <v>153</v>
      </c>
    </row>
    <row r="409" s="15" customFormat="1">
      <c r="A409" s="15"/>
      <c r="B409" s="258"/>
      <c r="C409" s="259"/>
      <c r="D409" s="234" t="s">
        <v>163</v>
      </c>
      <c r="E409" s="260" t="s">
        <v>1</v>
      </c>
      <c r="F409" s="261" t="s">
        <v>3607</v>
      </c>
      <c r="G409" s="259"/>
      <c r="H409" s="260" t="s">
        <v>1</v>
      </c>
      <c r="I409" s="262"/>
      <c r="J409" s="259"/>
      <c r="K409" s="259"/>
      <c r="L409" s="263"/>
      <c r="M409" s="264"/>
      <c r="N409" s="265"/>
      <c r="O409" s="265"/>
      <c r="P409" s="265"/>
      <c r="Q409" s="265"/>
      <c r="R409" s="265"/>
      <c r="S409" s="265"/>
      <c r="T409" s="266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7" t="s">
        <v>163</v>
      </c>
      <c r="AU409" s="267" t="s">
        <v>88</v>
      </c>
      <c r="AV409" s="15" t="s">
        <v>86</v>
      </c>
      <c r="AW409" s="15" t="s">
        <v>35</v>
      </c>
      <c r="AX409" s="15" t="s">
        <v>78</v>
      </c>
      <c r="AY409" s="267" t="s">
        <v>153</v>
      </c>
    </row>
    <row r="410" s="13" customFormat="1">
      <c r="A410" s="13"/>
      <c r="B410" s="232"/>
      <c r="C410" s="233"/>
      <c r="D410" s="234" t="s">
        <v>163</v>
      </c>
      <c r="E410" s="235" t="s">
        <v>1</v>
      </c>
      <c r="F410" s="236" t="s">
        <v>161</v>
      </c>
      <c r="G410" s="233"/>
      <c r="H410" s="237">
        <v>4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163</v>
      </c>
      <c r="AU410" s="243" t="s">
        <v>88</v>
      </c>
      <c r="AV410" s="13" t="s">
        <v>88</v>
      </c>
      <c r="AW410" s="13" t="s">
        <v>35</v>
      </c>
      <c r="AX410" s="13" t="s">
        <v>86</v>
      </c>
      <c r="AY410" s="243" t="s">
        <v>153</v>
      </c>
    </row>
    <row r="411" s="2" customFormat="1" ht="16.5" customHeight="1">
      <c r="A411" s="39"/>
      <c r="B411" s="40"/>
      <c r="C411" s="219" t="s">
        <v>921</v>
      </c>
      <c r="D411" s="219" t="s">
        <v>156</v>
      </c>
      <c r="E411" s="220" t="s">
        <v>3608</v>
      </c>
      <c r="F411" s="221" t="s">
        <v>3609</v>
      </c>
      <c r="G411" s="222" t="s">
        <v>3410</v>
      </c>
      <c r="H411" s="223">
        <v>4</v>
      </c>
      <c r="I411" s="224"/>
      <c r="J411" s="225">
        <f>ROUND(I411*H411,2)</f>
        <v>0</v>
      </c>
      <c r="K411" s="221" t="s">
        <v>1</v>
      </c>
      <c r="L411" s="45"/>
      <c r="M411" s="226" t="s">
        <v>1</v>
      </c>
      <c r="N411" s="227" t="s">
        <v>43</v>
      </c>
      <c r="O411" s="92"/>
      <c r="P411" s="228">
        <f>O411*H411</f>
        <v>0</v>
      </c>
      <c r="Q411" s="228">
        <v>0.00173</v>
      </c>
      <c r="R411" s="228">
        <f>Q411*H411</f>
        <v>0.0069199999999999999</v>
      </c>
      <c r="S411" s="228">
        <v>0</v>
      </c>
      <c r="T411" s="229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0" t="s">
        <v>240</v>
      </c>
      <c r="AT411" s="230" t="s">
        <v>156</v>
      </c>
      <c r="AU411" s="230" t="s">
        <v>88</v>
      </c>
      <c r="AY411" s="18" t="s">
        <v>153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18" t="s">
        <v>86</v>
      </c>
      <c r="BK411" s="231">
        <f>ROUND(I411*H411,2)</f>
        <v>0</v>
      </c>
      <c r="BL411" s="18" t="s">
        <v>240</v>
      </c>
      <c r="BM411" s="230" t="s">
        <v>3610</v>
      </c>
    </row>
    <row r="412" s="15" customFormat="1">
      <c r="A412" s="15"/>
      <c r="B412" s="258"/>
      <c r="C412" s="259"/>
      <c r="D412" s="234" t="s">
        <v>163</v>
      </c>
      <c r="E412" s="260" t="s">
        <v>1</v>
      </c>
      <c r="F412" s="261" t="s">
        <v>3606</v>
      </c>
      <c r="G412" s="259"/>
      <c r="H412" s="260" t="s">
        <v>1</v>
      </c>
      <c r="I412" s="262"/>
      <c r="J412" s="259"/>
      <c r="K412" s="259"/>
      <c r="L412" s="263"/>
      <c r="M412" s="264"/>
      <c r="N412" s="265"/>
      <c r="O412" s="265"/>
      <c r="P412" s="265"/>
      <c r="Q412" s="265"/>
      <c r="R412" s="265"/>
      <c r="S412" s="265"/>
      <c r="T412" s="266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7" t="s">
        <v>163</v>
      </c>
      <c r="AU412" s="267" t="s">
        <v>88</v>
      </c>
      <c r="AV412" s="15" t="s">
        <v>86</v>
      </c>
      <c r="AW412" s="15" t="s">
        <v>35</v>
      </c>
      <c r="AX412" s="15" t="s">
        <v>78</v>
      </c>
      <c r="AY412" s="267" t="s">
        <v>153</v>
      </c>
    </row>
    <row r="413" s="15" customFormat="1">
      <c r="A413" s="15"/>
      <c r="B413" s="258"/>
      <c r="C413" s="259"/>
      <c r="D413" s="234" t="s">
        <v>163</v>
      </c>
      <c r="E413" s="260" t="s">
        <v>1</v>
      </c>
      <c r="F413" s="261" t="s">
        <v>3611</v>
      </c>
      <c r="G413" s="259"/>
      <c r="H413" s="260" t="s">
        <v>1</v>
      </c>
      <c r="I413" s="262"/>
      <c r="J413" s="259"/>
      <c r="K413" s="259"/>
      <c r="L413" s="263"/>
      <c r="M413" s="264"/>
      <c r="N413" s="265"/>
      <c r="O413" s="265"/>
      <c r="P413" s="265"/>
      <c r="Q413" s="265"/>
      <c r="R413" s="265"/>
      <c r="S413" s="265"/>
      <c r="T413" s="266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7" t="s">
        <v>163</v>
      </c>
      <c r="AU413" s="267" t="s">
        <v>88</v>
      </c>
      <c r="AV413" s="15" t="s">
        <v>86</v>
      </c>
      <c r="AW413" s="15" t="s">
        <v>35</v>
      </c>
      <c r="AX413" s="15" t="s">
        <v>78</v>
      </c>
      <c r="AY413" s="267" t="s">
        <v>153</v>
      </c>
    </row>
    <row r="414" s="13" customFormat="1">
      <c r="A414" s="13"/>
      <c r="B414" s="232"/>
      <c r="C414" s="233"/>
      <c r="D414" s="234" t="s">
        <v>163</v>
      </c>
      <c r="E414" s="235" t="s">
        <v>1</v>
      </c>
      <c r="F414" s="236" t="s">
        <v>161</v>
      </c>
      <c r="G414" s="233"/>
      <c r="H414" s="237">
        <v>4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163</v>
      </c>
      <c r="AU414" s="243" t="s">
        <v>88</v>
      </c>
      <c r="AV414" s="13" t="s">
        <v>88</v>
      </c>
      <c r="AW414" s="13" t="s">
        <v>35</v>
      </c>
      <c r="AX414" s="13" t="s">
        <v>86</v>
      </c>
      <c r="AY414" s="243" t="s">
        <v>153</v>
      </c>
    </row>
    <row r="415" s="2" customFormat="1" ht="16.5" customHeight="1">
      <c r="A415" s="39"/>
      <c r="B415" s="40"/>
      <c r="C415" s="219" t="s">
        <v>926</v>
      </c>
      <c r="D415" s="219" t="s">
        <v>156</v>
      </c>
      <c r="E415" s="220" t="s">
        <v>3612</v>
      </c>
      <c r="F415" s="221" t="s">
        <v>3613</v>
      </c>
      <c r="G415" s="222" t="s">
        <v>3410</v>
      </c>
      <c r="H415" s="223">
        <v>5</v>
      </c>
      <c r="I415" s="224"/>
      <c r="J415" s="225">
        <f>ROUND(I415*H415,2)</f>
        <v>0</v>
      </c>
      <c r="K415" s="221" t="s">
        <v>1</v>
      </c>
      <c r="L415" s="45"/>
      <c r="M415" s="226" t="s">
        <v>1</v>
      </c>
      <c r="N415" s="227" t="s">
        <v>43</v>
      </c>
      <c r="O415" s="92"/>
      <c r="P415" s="228">
        <f>O415*H415</f>
        <v>0</v>
      </c>
      <c r="Q415" s="228">
        <v>0.00173</v>
      </c>
      <c r="R415" s="228">
        <f>Q415*H415</f>
        <v>0.0086499999999999997</v>
      </c>
      <c r="S415" s="228">
        <v>0</v>
      </c>
      <c r="T415" s="22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0" t="s">
        <v>240</v>
      </c>
      <c r="AT415" s="230" t="s">
        <v>156</v>
      </c>
      <c r="AU415" s="230" t="s">
        <v>88</v>
      </c>
      <c r="AY415" s="18" t="s">
        <v>153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8" t="s">
        <v>86</v>
      </c>
      <c r="BK415" s="231">
        <f>ROUND(I415*H415,2)</f>
        <v>0</v>
      </c>
      <c r="BL415" s="18" t="s">
        <v>240</v>
      </c>
      <c r="BM415" s="230" t="s">
        <v>3614</v>
      </c>
    </row>
    <row r="416" s="15" customFormat="1">
      <c r="A416" s="15"/>
      <c r="B416" s="258"/>
      <c r="C416" s="259"/>
      <c r="D416" s="234" t="s">
        <v>163</v>
      </c>
      <c r="E416" s="260" t="s">
        <v>1</v>
      </c>
      <c r="F416" s="261" t="s">
        <v>3606</v>
      </c>
      <c r="G416" s="259"/>
      <c r="H416" s="260" t="s">
        <v>1</v>
      </c>
      <c r="I416" s="262"/>
      <c r="J416" s="259"/>
      <c r="K416" s="259"/>
      <c r="L416" s="263"/>
      <c r="M416" s="264"/>
      <c r="N416" s="265"/>
      <c r="O416" s="265"/>
      <c r="P416" s="265"/>
      <c r="Q416" s="265"/>
      <c r="R416" s="265"/>
      <c r="S416" s="265"/>
      <c r="T416" s="266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7" t="s">
        <v>163</v>
      </c>
      <c r="AU416" s="267" t="s">
        <v>88</v>
      </c>
      <c r="AV416" s="15" t="s">
        <v>86</v>
      </c>
      <c r="AW416" s="15" t="s">
        <v>35</v>
      </c>
      <c r="AX416" s="15" t="s">
        <v>78</v>
      </c>
      <c r="AY416" s="267" t="s">
        <v>153</v>
      </c>
    </row>
    <row r="417" s="15" customFormat="1">
      <c r="A417" s="15"/>
      <c r="B417" s="258"/>
      <c r="C417" s="259"/>
      <c r="D417" s="234" t="s">
        <v>163</v>
      </c>
      <c r="E417" s="260" t="s">
        <v>1</v>
      </c>
      <c r="F417" s="261" t="s">
        <v>3615</v>
      </c>
      <c r="G417" s="259"/>
      <c r="H417" s="260" t="s">
        <v>1</v>
      </c>
      <c r="I417" s="262"/>
      <c r="J417" s="259"/>
      <c r="K417" s="259"/>
      <c r="L417" s="263"/>
      <c r="M417" s="264"/>
      <c r="N417" s="265"/>
      <c r="O417" s="265"/>
      <c r="P417" s="265"/>
      <c r="Q417" s="265"/>
      <c r="R417" s="265"/>
      <c r="S417" s="265"/>
      <c r="T417" s="266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7" t="s">
        <v>163</v>
      </c>
      <c r="AU417" s="267" t="s">
        <v>88</v>
      </c>
      <c r="AV417" s="15" t="s">
        <v>86</v>
      </c>
      <c r="AW417" s="15" t="s">
        <v>35</v>
      </c>
      <c r="AX417" s="15" t="s">
        <v>78</v>
      </c>
      <c r="AY417" s="267" t="s">
        <v>153</v>
      </c>
    </row>
    <row r="418" s="13" customFormat="1">
      <c r="A418" s="13"/>
      <c r="B418" s="232"/>
      <c r="C418" s="233"/>
      <c r="D418" s="234" t="s">
        <v>163</v>
      </c>
      <c r="E418" s="235" t="s">
        <v>1</v>
      </c>
      <c r="F418" s="236" t="s">
        <v>183</v>
      </c>
      <c r="G418" s="233"/>
      <c r="H418" s="237">
        <v>5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163</v>
      </c>
      <c r="AU418" s="243" t="s">
        <v>88</v>
      </c>
      <c r="AV418" s="13" t="s">
        <v>88</v>
      </c>
      <c r="AW418" s="13" t="s">
        <v>35</v>
      </c>
      <c r="AX418" s="13" t="s">
        <v>86</v>
      </c>
      <c r="AY418" s="243" t="s">
        <v>153</v>
      </c>
    </row>
    <row r="419" s="2" customFormat="1" ht="16.5" customHeight="1">
      <c r="A419" s="39"/>
      <c r="B419" s="40"/>
      <c r="C419" s="219" t="s">
        <v>930</v>
      </c>
      <c r="D419" s="219" t="s">
        <v>156</v>
      </c>
      <c r="E419" s="220" t="s">
        <v>3616</v>
      </c>
      <c r="F419" s="221" t="s">
        <v>3617</v>
      </c>
      <c r="G419" s="222" t="s">
        <v>3410</v>
      </c>
      <c r="H419" s="223">
        <v>4</v>
      </c>
      <c r="I419" s="224"/>
      <c r="J419" s="225">
        <f>ROUND(I419*H419,2)</f>
        <v>0</v>
      </c>
      <c r="K419" s="221" t="s">
        <v>1</v>
      </c>
      <c r="L419" s="45"/>
      <c r="M419" s="226" t="s">
        <v>1</v>
      </c>
      <c r="N419" s="227" t="s">
        <v>43</v>
      </c>
      <c r="O419" s="92"/>
      <c r="P419" s="228">
        <f>O419*H419</f>
        <v>0</v>
      </c>
      <c r="Q419" s="228">
        <v>0.00173</v>
      </c>
      <c r="R419" s="228">
        <f>Q419*H419</f>
        <v>0.0069199999999999999</v>
      </c>
      <c r="S419" s="228">
        <v>0</v>
      </c>
      <c r="T419" s="22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0" t="s">
        <v>240</v>
      </c>
      <c r="AT419" s="230" t="s">
        <v>156</v>
      </c>
      <c r="AU419" s="230" t="s">
        <v>88</v>
      </c>
      <c r="AY419" s="18" t="s">
        <v>153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8" t="s">
        <v>86</v>
      </c>
      <c r="BK419" s="231">
        <f>ROUND(I419*H419,2)</f>
        <v>0</v>
      </c>
      <c r="BL419" s="18" t="s">
        <v>240</v>
      </c>
      <c r="BM419" s="230" t="s">
        <v>3618</v>
      </c>
    </row>
    <row r="420" s="15" customFormat="1">
      <c r="A420" s="15"/>
      <c r="B420" s="258"/>
      <c r="C420" s="259"/>
      <c r="D420" s="234" t="s">
        <v>163</v>
      </c>
      <c r="E420" s="260" t="s">
        <v>1</v>
      </c>
      <c r="F420" s="261" t="s">
        <v>3606</v>
      </c>
      <c r="G420" s="259"/>
      <c r="H420" s="260" t="s">
        <v>1</v>
      </c>
      <c r="I420" s="262"/>
      <c r="J420" s="259"/>
      <c r="K420" s="259"/>
      <c r="L420" s="263"/>
      <c r="M420" s="264"/>
      <c r="N420" s="265"/>
      <c r="O420" s="265"/>
      <c r="P420" s="265"/>
      <c r="Q420" s="265"/>
      <c r="R420" s="265"/>
      <c r="S420" s="265"/>
      <c r="T420" s="266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7" t="s">
        <v>163</v>
      </c>
      <c r="AU420" s="267" t="s">
        <v>88</v>
      </c>
      <c r="AV420" s="15" t="s">
        <v>86</v>
      </c>
      <c r="AW420" s="15" t="s">
        <v>35</v>
      </c>
      <c r="AX420" s="15" t="s">
        <v>78</v>
      </c>
      <c r="AY420" s="267" t="s">
        <v>153</v>
      </c>
    </row>
    <row r="421" s="15" customFormat="1">
      <c r="A421" s="15"/>
      <c r="B421" s="258"/>
      <c r="C421" s="259"/>
      <c r="D421" s="234" t="s">
        <v>163</v>
      </c>
      <c r="E421" s="260" t="s">
        <v>1</v>
      </c>
      <c r="F421" s="261" t="s">
        <v>3619</v>
      </c>
      <c r="G421" s="259"/>
      <c r="H421" s="260" t="s">
        <v>1</v>
      </c>
      <c r="I421" s="262"/>
      <c r="J421" s="259"/>
      <c r="K421" s="259"/>
      <c r="L421" s="263"/>
      <c r="M421" s="264"/>
      <c r="N421" s="265"/>
      <c r="O421" s="265"/>
      <c r="P421" s="265"/>
      <c r="Q421" s="265"/>
      <c r="R421" s="265"/>
      <c r="S421" s="265"/>
      <c r="T421" s="266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7" t="s">
        <v>163</v>
      </c>
      <c r="AU421" s="267" t="s">
        <v>88</v>
      </c>
      <c r="AV421" s="15" t="s">
        <v>86</v>
      </c>
      <c r="AW421" s="15" t="s">
        <v>35</v>
      </c>
      <c r="AX421" s="15" t="s">
        <v>78</v>
      </c>
      <c r="AY421" s="267" t="s">
        <v>153</v>
      </c>
    </row>
    <row r="422" s="13" customFormat="1">
      <c r="A422" s="13"/>
      <c r="B422" s="232"/>
      <c r="C422" s="233"/>
      <c r="D422" s="234" t="s">
        <v>163</v>
      </c>
      <c r="E422" s="235" t="s">
        <v>1</v>
      </c>
      <c r="F422" s="236" t="s">
        <v>161</v>
      </c>
      <c r="G422" s="233"/>
      <c r="H422" s="237">
        <v>4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163</v>
      </c>
      <c r="AU422" s="243" t="s">
        <v>88</v>
      </c>
      <c r="AV422" s="13" t="s">
        <v>88</v>
      </c>
      <c r="AW422" s="13" t="s">
        <v>35</v>
      </c>
      <c r="AX422" s="13" t="s">
        <v>86</v>
      </c>
      <c r="AY422" s="243" t="s">
        <v>153</v>
      </c>
    </row>
    <row r="423" s="2" customFormat="1" ht="16.5" customHeight="1">
      <c r="A423" s="39"/>
      <c r="B423" s="40"/>
      <c r="C423" s="219" t="s">
        <v>936</v>
      </c>
      <c r="D423" s="219" t="s">
        <v>156</v>
      </c>
      <c r="E423" s="220" t="s">
        <v>3620</v>
      </c>
      <c r="F423" s="221" t="s">
        <v>3621</v>
      </c>
      <c r="G423" s="222" t="s">
        <v>3410</v>
      </c>
      <c r="H423" s="223">
        <v>1</v>
      </c>
      <c r="I423" s="224"/>
      <c r="J423" s="225">
        <f>ROUND(I423*H423,2)</f>
        <v>0</v>
      </c>
      <c r="K423" s="221" t="s">
        <v>1</v>
      </c>
      <c r="L423" s="45"/>
      <c r="M423" s="226" t="s">
        <v>1</v>
      </c>
      <c r="N423" s="227" t="s">
        <v>43</v>
      </c>
      <c r="O423" s="92"/>
      <c r="P423" s="228">
        <f>O423*H423</f>
        <v>0</v>
      </c>
      <c r="Q423" s="228">
        <v>0.12</v>
      </c>
      <c r="R423" s="228">
        <f>Q423*H423</f>
        <v>0.12</v>
      </c>
      <c r="S423" s="228">
        <v>0</v>
      </c>
      <c r="T423" s="22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0" t="s">
        <v>240</v>
      </c>
      <c r="AT423" s="230" t="s">
        <v>156</v>
      </c>
      <c r="AU423" s="230" t="s">
        <v>88</v>
      </c>
      <c r="AY423" s="18" t="s">
        <v>153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8" t="s">
        <v>86</v>
      </c>
      <c r="BK423" s="231">
        <f>ROUND(I423*H423,2)</f>
        <v>0</v>
      </c>
      <c r="BL423" s="18" t="s">
        <v>240</v>
      </c>
      <c r="BM423" s="230" t="s">
        <v>3622</v>
      </c>
    </row>
    <row r="424" s="15" customFormat="1">
      <c r="A424" s="15"/>
      <c r="B424" s="258"/>
      <c r="C424" s="259"/>
      <c r="D424" s="234" t="s">
        <v>163</v>
      </c>
      <c r="E424" s="260" t="s">
        <v>1</v>
      </c>
      <c r="F424" s="261" t="s">
        <v>3623</v>
      </c>
      <c r="G424" s="259"/>
      <c r="H424" s="260" t="s">
        <v>1</v>
      </c>
      <c r="I424" s="262"/>
      <c r="J424" s="259"/>
      <c r="K424" s="259"/>
      <c r="L424" s="263"/>
      <c r="M424" s="264"/>
      <c r="N424" s="265"/>
      <c r="O424" s="265"/>
      <c r="P424" s="265"/>
      <c r="Q424" s="265"/>
      <c r="R424" s="265"/>
      <c r="S424" s="265"/>
      <c r="T424" s="266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7" t="s">
        <v>163</v>
      </c>
      <c r="AU424" s="267" t="s">
        <v>88</v>
      </c>
      <c r="AV424" s="15" t="s">
        <v>86</v>
      </c>
      <c r="AW424" s="15" t="s">
        <v>35</v>
      </c>
      <c r="AX424" s="15" t="s">
        <v>78</v>
      </c>
      <c r="AY424" s="267" t="s">
        <v>153</v>
      </c>
    </row>
    <row r="425" s="15" customFormat="1">
      <c r="A425" s="15"/>
      <c r="B425" s="258"/>
      <c r="C425" s="259"/>
      <c r="D425" s="234" t="s">
        <v>163</v>
      </c>
      <c r="E425" s="260" t="s">
        <v>1</v>
      </c>
      <c r="F425" s="261" t="s">
        <v>3624</v>
      </c>
      <c r="G425" s="259"/>
      <c r="H425" s="260" t="s">
        <v>1</v>
      </c>
      <c r="I425" s="262"/>
      <c r="J425" s="259"/>
      <c r="K425" s="259"/>
      <c r="L425" s="263"/>
      <c r="M425" s="264"/>
      <c r="N425" s="265"/>
      <c r="O425" s="265"/>
      <c r="P425" s="265"/>
      <c r="Q425" s="265"/>
      <c r="R425" s="265"/>
      <c r="S425" s="265"/>
      <c r="T425" s="266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7" t="s">
        <v>163</v>
      </c>
      <c r="AU425" s="267" t="s">
        <v>88</v>
      </c>
      <c r="AV425" s="15" t="s">
        <v>86</v>
      </c>
      <c r="AW425" s="15" t="s">
        <v>35</v>
      </c>
      <c r="AX425" s="15" t="s">
        <v>78</v>
      </c>
      <c r="AY425" s="267" t="s">
        <v>153</v>
      </c>
    </row>
    <row r="426" s="13" customFormat="1">
      <c r="A426" s="13"/>
      <c r="B426" s="232"/>
      <c r="C426" s="233"/>
      <c r="D426" s="234" t="s">
        <v>163</v>
      </c>
      <c r="E426" s="235" t="s">
        <v>1</v>
      </c>
      <c r="F426" s="236" t="s">
        <v>86</v>
      </c>
      <c r="G426" s="233"/>
      <c r="H426" s="237">
        <v>1</v>
      </c>
      <c r="I426" s="238"/>
      <c r="J426" s="233"/>
      <c r="K426" s="233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163</v>
      </c>
      <c r="AU426" s="243" t="s">
        <v>88</v>
      </c>
      <c r="AV426" s="13" t="s">
        <v>88</v>
      </c>
      <c r="AW426" s="13" t="s">
        <v>35</v>
      </c>
      <c r="AX426" s="13" t="s">
        <v>86</v>
      </c>
      <c r="AY426" s="243" t="s">
        <v>153</v>
      </c>
    </row>
    <row r="427" s="2" customFormat="1" ht="16.5" customHeight="1">
      <c r="A427" s="39"/>
      <c r="B427" s="40"/>
      <c r="C427" s="219" t="s">
        <v>941</v>
      </c>
      <c r="D427" s="219" t="s">
        <v>156</v>
      </c>
      <c r="E427" s="220" t="s">
        <v>3625</v>
      </c>
      <c r="F427" s="221" t="s">
        <v>3626</v>
      </c>
      <c r="G427" s="222" t="s">
        <v>3410</v>
      </c>
      <c r="H427" s="223">
        <v>3</v>
      </c>
      <c r="I427" s="224"/>
      <c r="J427" s="225">
        <f>ROUND(I427*H427,2)</f>
        <v>0</v>
      </c>
      <c r="K427" s="221" t="s">
        <v>1</v>
      </c>
      <c r="L427" s="45"/>
      <c r="M427" s="226" t="s">
        <v>1</v>
      </c>
      <c r="N427" s="227" t="s">
        <v>43</v>
      </c>
      <c r="O427" s="92"/>
      <c r="P427" s="228">
        <f>O427*H427</f>
        <v>0</v>
      </c>
      <c r="Q427" s="228">
        <v>0.00173</v>
      </c>
      <c r="R427" s="228">
        <f>Q427*H427</f>
        <v>0.0051900000000000002</v>
      </c>
      <c r="S427" s="228">
        <v>0</v>
      </c>
      <c r="T427" s="22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0" t="s">
        <v>240</v>
      </c>
      <c r="AT427" s="230" t="s">
        <v>156</v>
      </c>
      <c r="AU427" s="230" t="s">
        <v>88</v>
      </c>
      <c r="AY427" s="18" t="s">
        <v>153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8" t="s">
        <v>86</v>
      </c>
      <c r="BK427" s="231">
        <f>ROUND(I427*H427,2)</f>
        <v>0</v>
      </c>
      <c r="BL427" s="18" t="s">
        <v>240</v>
      </c>
      <c r="BM427" s="230" t="s">
        <v>3627</v>
      </c>
    </row>
    <row r="428" s="15" customFormat="1">
      <c r="A428" s="15"/>
      <c r="B428" s="258"/>
      <c r="C428" s="259"/>
      <c r="D428" s="234" t="s">
        <v>163</v>
      </c>
      <c r="E428" s="260" t="s">
        <v>1</v>
      </c>
      <c r="F428" s="261" t="s">
        <v>3628</v>
      </c>
      <c r="G428" s="259"/>
      <c r="H428" s="260" t="s">
        <v>1</v>
      </c>
      <c r="I428" s="262"/>
      <c r="J428" s="259"/>
      <c r="K428" s="259"/>
      <c r="L428" s="263"/>
      <c r="M428" s="264"/>
      <c r="N428" s="265"/>
      <c r="O428" s="265"/>
      <c r="P428" s="265"/>
      <c r="Q428" s="265"/>
      <c r="R428" s="265"/>
      <c r="S428" s="265"/>
      <c r="T428" s="266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7" t="s">
        <v>163</v>
      </c>
      <c r="AU428" s="267" t="s">
        <v>88</v>
      </c>
      <c r="AV428" s="15" t="s">
        <v>86</v>
      </c>
      <c r="AW428" s="15" t="s">
        <v>35</v>
      </c>
      <c r="AX428" s="15" t="s">
        <v>78</v>
      </c>
      <c r="AY428" s="267" t="s">
        <v>153</v>
      </c>
    </row>
    <row r="429" s="15" customFormat="1">
      <c r="A429" s="15"/>
      <c r="B429" s="258"/>
      <c r="C429" s="259"/>
      <c r="D429" s="234" t="s">
        <v>163</v>
      </c>
      <c r="E429" s="260" t="s">
        <v>1</v>
      </c>
      <c r="F429" s="261" t="s">
        <v>3436</v>
      </c>
      <c r="G429" s="259"/>
      <c r="H429" s="260" t="s">
        <v>1</v>
      </c>
      <c r="I429" s="262"/>
      <c r="J429" s="259"/>
      <c r="K429" s="259"/>
      <c r="L429" s="263"/>
      <c r="M429" s="264"/>
      <c r="N429" s="265"/>
      <c r="O429" s="265"/>
      <c r="P429" s="265"/>
      <c r="Q429" s="265"/>
      <c r="R429" s="265"/>
      <c r="S429" s="265"/>
      <c r="T429" s="266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7" t="s">
        <v>163</v>
      </c>
      <c r="AU429" s="267" t="s">
        <v>88</v>
      </c>
      <c r="AV429" s="15" t="s">
        <v>86</v>
      </c>
      <c r="AW429" s="15" t="s">
        <v>35</v>
      </c>
      <c r="AX429" s="15" t="s">
        <v>78</v>
      </c>
      <c r="AY429" s="267" t="s">
        <v>153</v>
      </c>
    </row>
    <row r="430" s="15" customFormat="1">
      <c r="A430" s="15"/>
      <c r="B430" s="258"/>
      <c r="C430" s="259"/>
      <c r="D430" s="234" t="s">
        <v>163</v>
      </c>
      <c r="E430" s="260" t="s">
        <v>1</v>
      </c>
      <c r="F430" s="261" t="s">
        <v>3629</v>
      </c>
      <c r="G430" s="259"/>
      <c r="H430" s="260" t="s">
        <v>1</v>
      </c>
      <c r="I430" s="262"/>
      <c r="J430" s="259"/>
      <c r="K430" s="259"/>
      <c r="L430" s="263"/>
      <c r="M430" s="264"/>
      <c r="N430" s="265"/>
      <c r="O430" s="265"/>
      <c r="P430" s="265"/>
      <c r="Q430" s="265"/>
      <c r="R430" s="265"/>
      <c r="S430" s="265"/>
      <c r="T430" s="266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7" t="s">
        <v>163</v>
      </c>
      <c r="AU430" s="267" t="s">
        <v>88</v>
      </c>
      <c r="AV430" s="15" t="s">
        <v>86</v>
      </c>
      <c r="AW430" s="15" t="s">
        <v>35</v>
      </c>
      <c r="AX430" s="15" t="s">
        <v>78</v>
      </c>
      <c r="AY430" s="267" t="s">
        <v>153</v>
      </c>
    </row>
    <row r="431" s="13" customFormat="1">
      <c r="A431" s="13"/>
      <c r="B431" s="232"/>
      <c r="C431" s="233"/>
      <c r="D431" s="234" t="s">
        <v>163</v>
      </c>
      <c r="E431" s="235" t="s">
        <v>1</v>
      </c>
      <c r="F431" s="236" t="s">
        <v>173</v>
      </c>
      <c r="G431" s="233"/>
      <c r="H431" s="237">
        <v>3</v>
      </c>
      <c r="I431" s="238"/>
      <c r="J431" s="233"/>
      <c r="K431" s="233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163</v>
      </c>
      <c r="AU431" s="243" t="s">
        <v>88</v>
      </c>
      <c r="AV431" s="13" t="s">
        <v>88</v>
      </c>
      <c r="AW431" s="13" t="s">
        <v>35</v>
      </c>
      <c r="AX431" s="13" t="s">
        <v>86</v>
      </c>
      <c r="AY431" s="243" t="s">
        <v>153</v>
      </c>
    </row>
    <row r="432" s="2" customFormat="1" ht="16.5" customHeight="1">
      <c r="A432" s="39"/>
      <c r="B432" s="40"/>
      <c r="C432" s="219" t="s">
        <v>946</v>
      </c>
      <c r="D432" s="219" t="s">
        <v>156</v>
      </c>
      <c r="E432" s="220" t="s">
        <v>3630</v>
      </c>
      <c r="F432" s="221" t="s">
        <v>3631</v>
      </c>
      <c r="G432" s="222" t="s">
        <v>3410</v>
      </c>
      <c r="H432" s="223">
        <v>3</v>
      </c>
      <c r="I432" s="224"/>
      <c r="J432" s="225">
        <f>ROUND(I432*H432,2)</f>
        <v>0</v>
      </c>
      <c r="K432" s="221" t="s">
        <v>1</v>
      </c>
      <c r="L432" s="45"/>
      <c r="M432" s="226" t="s">
        <v>1</v>
      </c>
      <c r="N432" s="227" t="s">
        <v>43</v>
      </c>
      <c r="O432" s="92"/>
      <c r="P432" s="228">
        <f>O432*H432</f>
        <v>0</v>
      </c>
      <c r="Q432" s="228">
        <v>0.00173</v>
      </c>
      <c r="R432" s="228">
        <f>Q432*H432</f>
        <v>0.0051900000000000002</v>
      </c>
      <c r="S432" s="228">
        <v>0</v>
      </c>
      <c r="T432" s="229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0" t="s">
        <v>240</v>
      </c>
      <c r="AT432" s="230" t="s">
        <v>156</v>
      </c>
      <c r="AU432" s="230" t="s">
        <v>88</v>
      </c>
      <c r="AY432" s="18" t="s">
        <v>153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8" t="s">
        <v>86</v>
      </c>
      <c r="BK432" s="231">
        <f>ROUND(I432*H432,2)</f>
        <v>0</v>
      </c>
      <c r="BL432" s="18" t="s">
        <v>240</v>
      </c>
      <c r="BM432" s="230" t="s">
        <v>3632</v>
      </c>
    </row>
    <row r="433" s="15" customFormat="1">
      <c r="A433" s="15"/>
      <c r="B433" s="258"/>
      <c r="C433" s="259"/>
      <c r="D433" s="234" t="s">
        <v>163</v>
      </c>
      <c r="E433" s="260" t="s">
        <v>1</v>
      </c>
      <c r="F433" s="261" t="s">
        <v>3633</v>
      </c>
      <c r="G433" s="259"/>
      <c r="H433" s="260" t="s">
        <v>1</v>
      </c>
      <c r="I433" s="262"/>
      <c r="J433" s="259"/>
      <c r="K433" s="259"/>
      <c r="L433" s="263"/>
      <c r="M433" s="264"/>
      <c r="N433" s="265"/>
      <c r="O433" s="265"/>
      <c r="P433" s="265"/>
      <c r="Q433" s="265"/>
      <c r="R433" s="265"/>
      <c r="S433" s="265"/>
      <c r="T433" s="266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7" t="s">
        <v>163</v>
      </c>
      <c r="AU433" s="267" t="s">
        <v>88</v>
      </c>
      <c r="AV433" s="15" t="s">
        <v>86</v>
      </c>
      <c r="AW433" s="15" t="s">
        <v>35</v>
      </c>
      <c r="AX433" s="15" t="s">
        <v>78</v>
      </c>
      <c r="AY433" s="267" t="s">
        <v>153</v>
      </c>
    </row>
    <row r="434" s="15" customFormat="1">
      <c r="A434" s="15"/>
      <c r="B434" s="258"/>
      <c r="C434" s="259"/>
      <c r="D434" s="234" t="s">
        <v>163</v>
      </c>
      <c r="E434" s="260" t="s">
        <v>1</v>
      </c>
      <c r="F434" s="261" t="s">
        <v>3436</v>
      </c>
      <c r="G434" s="259"/>
      <c r="H434" s="260" t="s">
        <v>1</v>
      </c>
      <c r="I434" s="262"/>
      <c r="J434" s="259"/>
      <c r="K434" s="259"/>
      <c r="L434" s="263"/>
      <c r="M434" s="264"/>
      <c r="N434" s="265"/>
      <c r="O434" s="265"/>
      <c r="P434" s="265"/>
      <c r="Q434" s="265"/>
      <c r="R434" s="265"/>
      <c r="S434" s="265"/>
      <c r="T434" s="266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7" t="s">
        <v>163</v>
      </c>
      <c r="AU434" s="267" t="s">
        <v>88</v>
      </c>
      <c r="AV434" s="15" t="s">
        <v>86</v>
      </c>
      <c r="AW434" s="15" t="s">
        <v>35</v>
      </c>
      <c r="AX434" s="15" t="s">
        <v>78</v>
      </c>
      <c r="AY434" s="267" t="s">
        <v>153</v>
      </c>
    </row>
    <row r="435" s="15" customFormat="1">
      <c r="A435" s="15"/>
      <c r="B435" s="258"/>
      <c r="C435" s="259"/>
      <c r="D435" s="234" t="s">
        <v>163</v>
      </c>
      <c r="E435" s="260" t="s">
        <v>1</v>
      </c>
      <c r="F435" s="261" t="s">
        <v>3634</v>
      </c>
      <c r="G435" s="259"/>
      <c r="H435" s="260" t="s">
        <v>1</v>
      </c>
      <c r="I435" s="262"/>
      <c r="J435" s="259"/>
      <c r="K435" s="259"/>
      <c r="L435" s="263"/>
      <c r="M435" s="264"/>
      <c r="N435" s="265"/>
      <c r="O435" s="265"/>
      <c r="P435" s="265"/>
      <c r="Q435" s="265"/>
      <c r="R435" s="265"/>
      <c r="S435" s="265"/>
      <c r="T435" s="266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7" t="s">
        <v>163</v>
      </c>
      <c r="AU435" s="267" t="s">
        <v>88</v>
      </c>
      <c r="AV435" s="15" t="s">
        <v>86</v>
      </c>
      <c r="AW435" s="15" t="s">
        <v>35</v>
      </c>
      <c r="AX435" s="15" t="s">
        <v>78</v>
      </c>
      <c r="AY435" s="267" t="s">
        <v>153</v>
      </c>
    </row>
    <row r="436" s="13" customFormat="1">
      <c r="A436" s="13"/>
      <c r="B436" s="232"/>
      <c r="C436" s="233"/>
      <c r="D436" s="234" t="s">
        <v>163</v>
      </c>
      <c r="E436" s="235" t="s">
        <v>1</v>
      </c>
      <c r="F436" s="236" t="s">
        <v>173</v>
      </c>
      <c r="G436" s="233"/>
      <c r="H436" s="237">
        <v>3</v>
      </c>
      <c r="I436" s="238"/>
      <c r="J436" s="233"/>
      <c r="K436" s="233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163</v>
      </c>
      <c r="AU436" s="243" t="s">
        <v>88</v>
      </c>
      <c r="AV436" s="13" t="s">
        <v>88</v>
      </c>
      <c r="AW436" s="13" t="s">
        <v>35</v>
      </c>
      <c r="AX436" s="13" t="s">
        <v>86</v>
      </c>
      <c r="AY436" s="243" t="s">
        <v>153</v>
      </c>
    </row>
    <row r="437" s="2" customFormat="1" ht="16.5" customHeight="1">
      <c r="A437" s="39"/>
      <c r="B437" s="40"/>
      <c r="C437" s="219" t="s">
        <v>953</v>
      </c>
      <c r="D437" s="219" t="s">
        <v>156</v>
      </c>
      <c r="E437" s="220" t="s">
        <v>3635</v>
      </c>
      <c r="F437" s="221" t="s">
        <v>3636</v>
      </c>
      <c r="G437" s="222" t="s">
        <v>3410</v>
      </c>
      <c r="H437" s="223">
        <v>1</v>
      </c>
      <c r="I437" s="224"/>
      <c r="J437" s="225">
        <f>ROUND(I437*H437,2)</f>
        <v>0</v>
      </c>
      <c r="K437" s="221" t="s">
        <v>1</v>
      </c>
      <c r="L437" s="45"/>
      <c r="M437" s="226" t="s">
        <v>1</v>
      </c>
      <c r="N437" s="227" t="s">
        <v>43</v>
      </c>
      <c r="O437" s="92"/>
      <c r="P437" s="228">
        <f>O437*H437</f>
        <v>0</v>
      </c>
      <c r="Q437" s="228">
        <v>0.00173</v>
      </c>
      <c r="R437" s="228">
        <f>Q437*H437</f>
        <v>0.00173</v>
      </c>
      <c r="S437" s="228">
        <v>0</v>
      </c>
      <c r="T437" s="22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0" t="s">
        <v>240</v>
      </c>
      <c r="AT437" s="230" t="s">
        <v>156</v>
      </c>
      <c r="AU437" s="230" t="s">
        <v>88</v>
      </c>
      <c r="AY437" s="18" t="s">
        <v>153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8" t="s">
        <v>86</v>
      </c>
      <c r="BK437" s="231">
        <f>ROUND(I437*H437,2)</f>
        <v>0</v>
      </c>
      <c r="BL437" s="18" t="s">
        <v>240</v>
      </c>
      <c r="BM437" s="230" t="s">
        <v>3637</v>
      </c>
    </row>
    <row r="438" s="15" customFormat="1">
      <c r="A438" s="15"/>
      <c r="B438" s="258"/>
      <c r="C438" s="259"/>
      <c r="D438" s="234" t="s">
        <v>163</v>
      </c>
      <c r="E438" s="260" t="s">
        <v>1</v>
      </c>
      <c r="F438" s="261" t="s">
        <v>3638</v>
      </c>
      <c r="G438" s="259"/>
      <c r="H438" s="260" t="s">
        <v>1</v>
      </c>
      <c r="I438" s="262"/>
      <c r="J438" s="259"/>
      <c r="K438" s="259"/>
      <c r="L438" s="263"/>
      <c r="M438" s="264"/>
      <c r="N438" s="265"/>
      <c r="O438" s="265"/>
      <c r="P438" s="265"/>
      <c r="Q438" s="265"/>
      <c r="R438" s="265"/>
      <c r="S438" s="265"/>
      <c r="T438" s="266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7" t="s">
        <v>163</v>
      </c>
      <c r="AU438" s="267" t="s">
        <v>88</v>
      </c>
      <c r="AV438" s="15" t="s">
        <v>86</v>
      </c>
      <c r="AW438" s="15" t="s">
        <v>35</v>
      </c>
      <c r="AX438" s="15" t="s">
        <v>78</v>
      </c>
      <c r="AY438" s="267" t="s">
        <v>153</v>
      </c>
    </row>
    <row r="439" s="15" customFormat="1">
      <c r="A439" s="15"/>
      <c r="B439" s="258"/>
      <c r="C439" s="259"/>
      <c r="D439" s="234" t="s">
        <v>163</v>
      </c>
      <c r="E439" s="260" t="s">
        <v>1</v>
      </c>
      <c r="F439" s="261" t="s">
        <v>3436</v>
      </c>
      <c r="G439" s="259"/>
      <c r="H439" s="260" t="s">
        <v>1</v>
      </c>
      <c r="I439" s="262"/>
      <c r="J439" s="259"/>
      <c r="K439" s="259"/>
      <c r="L439" s="263"/>
      <c r="M439" s="264"/>
      <c r="N439" s="265"/>
      <c r="O439" s="265"/>
      <c r="P439" s="265"/>
      <c r="Q439" s="265"/>
      <c r="R439" s="265"/>
      <c r="S439" s="265"/>
      <c r="T439" s="266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7" t="s">
        <v>163</v>
      </c>
      <c r="AU439" s="267" t="s">
        <v>88</v>
      </c>
      <c r="AV439" s="15" t="s">
        <v>86</v>
      </c>
      <c r="AW439" s="15" t="s">
        <v>35</v>
      </c>
      <c r="AX439" s="15" t="s">
        <v>78</v>
      </c>
      <c r="AY439" s="267" t="s">
        <v>153</v>
      </c>
    </row>
    <row r="440" s="15" customFormat="1">
      <c r="A440" s="15"/>
      <c r="B440" s="258"/>
      <c r="C440" s="259"/>
      <c r="D440" s="234" t="s">
        <v>163</v>
      </c>
      <c r="E440" s="260" t="s">
        <v>1</v>
      </c>
      <c r="F440" s="261" t="s">
        <v>3639</v>
      </c>
      <c r="G440" s="259"/>
      <c r="H440" s="260" t="s">
        <v>1</v>
      </c>
      <c r="I440" s="262"/>
      <c r="J440" s="259"/>
      <c r="K440" s="259"/>
      <c r="L440" s="263"/>
      <c r="M440" s="264"/>
      <c r="N440" s="265"/>
      <c r="O440" s="265"/>
      <c r="P440" s="265"/>
      <c r="Q440" s="265"/>
      <c r="R440" s="265"/>
      <c r="S440" s="265"/>
      <c r="T440" s="266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7" t="s">
        <v>163</v>
      </c>
      <c r="AU440" s="267" t="s">
        <v>88</v>
      </c>
      <c r="AV440" s="15" t="s">
        <v>86</v>
      </c>
      <c r="AW440" s="15" t="s">
        <v>35</v>
      </c>
      <c r="AX440" s="15" t="s">
        <v>78</v>
      </c>
      <c r="AY440" s="267" t="s">
        <v>153</v>
      </c>
    </row>
    <row r="441" s="13" customFormat="1">
      <c r="A441" s="13"/>
      <c r="B441" s="232"/>
      <c r="C441" s="233"/>
      <c r="D441" s="234" t="s">
        <v>163</v>
      </c>
      <c r="E441" s="235" t="s">
        <v>1</v>
      </c>
      <c r="F441" s="236" t="s">
        <v>86</v>
      </c>
      <c r="G441" s="233"/>
      <c r="H441" s="237">
        <v>1</v>
      </c>
      <c r="I441" s="238"/>
      <c r="J441" s="233"/>
      <c r="K441" s="233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163</v>
      </c>
      <c r="AU441" s="243" t="s">
        <v>88</v>
      </c>
      <c r="AV441" s="13" t="s">
        <v>88</v>
      </c>
      <c r="AW441" s="13" t="s">
        <v>35</v>
      </c>
      <c r="AX441" s="13" t="s">
        <v>86</v>
      </c>
      <c r="AY441" s="243" t="s">
        <v>153</v>
      </c>
    </row>
    <row r="442" s="2" customFormat="1" ht="16.5" customHeight="1">
      <c r="A442" s="39"/>
      <c r="B442" s="40"/>
      <c r="C442" s="219" t="s">
        <v>957</v>
      </c>
      <c r="D442" s="219" t="s">
        <v>156</v>
      </c>
      <c r="E442" s="220" t="s">
        <v>3640</v>
      </c>
      <c r="F442" s="221" t="s">
        <v>3641</v>
      </c>
      <c r="G442" s="222" t="s">
        <v>3410</v>
      </c>
      <c r="H442" s="223">
        <v>1</v>
      </c>
      <c r="I442" s="224"/>
      <c r="J442" s="225">
        <f>ROUND(I442*H442,2)</f>
        <v>0</v>
      </c>
      <c r="K442" s="221" t="s">
        <v>1</v>
      </c>
      <c r="L442" s="45"/>
      <c r="M442" s="226" t="s">
        <v>1</v>
      </c>
      <c r="N442" s="227" t="s">
        <v>43</v>
      </c>
      <c r="O442" s="92"/>
      <c r="P442" s="228">
        <f>O442*H442</f>
        <v>0</v>
      </c>
      <c r="Q442" s="228">
        <v>0.00173</v>
      </c>
      <c r="R442" s="228">
        <f>Q442*H442</f>
        <v>0.00173</v>
      </c>
      <c r="S442" s="228">
        <v>0</v>
      </c>
      <c r="T442" s="22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0" t="s">
        <v>240</v>
      </c>
      <c r="AT442" s="230" t="s">
        <v>156</v>
      </c>
      <c r="AU442" s="230" t="s">
        <v>88</v>
      </c>
      <c r="AY442" s="18" t="s">
        <v>153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8" t="s">
        <v>86</v>
      </c>
      <c r="BK442" s="231">
        <f>ROUND(I442*H442,2)</f>
        <v>0</v>
      </c>
      <c r="BL442" s="18" t="s">
        <v>240</v>
      </c>
      <c r="BM442" s="230" t="s">
        <v>3642</v>
      </c>
    </row>
    <row r="443" s="15" customFormat="1">
      <c r="A443" s="15"/>
      <c r="B443" s="258"/>
      <c r="C443" s="259"/>
      <c r="D443" s="234" t="s">
        <v>163</v>
      </c>
      <c r="E443" s="260" t="s">
        <v>1</v>
      </c>
      <c r="F443" s="261" t="s">
        <v>3643</v>
      </c>
      <c r="G443" s="259"/>
      <c r="H443" s="260" t="s">
        <v>1</v>
      </c>
      <c r="I443" s="262"/>
      <c r="J443" s="259"/>
      <c r="K443" s="259"/>
      <c r="L443" s="263"/>
      <c r="M443" s="264"/>
      <c r="N443" s="265"/>
      <c r="O443" s="265"/>
      <c r="P443" s="265"/>
      <c r="Q443" s="265"/>
      <c r="R443" s="265"/>
      <c r="S443" s="265"/>
      <c r="T443" s="266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7" t="s">
        <v>163</v>
      </c>
      <c r="AU443" s="267" t="s">
        <v>88</v>
      </c>
      <c r="AV443" s="15" t="s">
        <v>86</v>
      </c>
      <c r="AW443" s="15" t="s">
        <v>35</v>
      </c>
      <c r="AX443" s="15" t="s">
        <v>78</v>
      </c>
      <c r="AY443" s="267" t="s">
        <v>153</v>
      </c>
    </row>
    <row r="444" s="15" customFormat="1">
      <c r="A444" s="15"/>
      <c r="B444" s="258"/>
      <c r="C444" s="259"/>
      <c r="D444" s="234" t="s">
        <v>163</v>
      </c>
      <c r="E444" s="260" t="s">
        <v>1</v>
      </c>
      <c r="F444" s="261" t="s">
        <v>3436</v>
      </c>
      <c r="G444" s="259"/>
      <c r="H444" s="260" t="s">
        <v>1</v>
      </c>
      <c r="I444" s="262"/>
      <c r="J444" s="259"/>
      <c r="K444" s="259"/>
      <c r="L444" s="263"/>
      <c r="M444" s="264"/>
      <c r="N444" s="265"/>
      <c r="O444" s="265"/>
      <c r="P444" s="265"/>
      <c r="Q444" s="265"/>
      <c r="R444" s="265"/>
      <c r="S444" s="265"/>
      <c r="T444" s="266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7" t="s">
        <v>163</v>
      </c>
      <c r="AU444" s="267" t="s">
        <v>88</v>
      </c>
      <c r="AV444" s="15" t="s">
        <v>86</v>
      </c>
      <c r="AW444" s="15" t="s">
        <v>35</v>
      </c>
      <c r="AX444" s="15" t="s">
        <v>78</v>
      </c>
      <c r="AY444" s="267" t="s">
        <v>153</v>
      </c>
    </row>
    <row r="445" s="15" customFormat="1">
      <c r="A445" s="15"/>
      <c r="B445" s="258"/>
      <c r="C445" s="259"/>
      <c r="D445" s="234" t="s">
        <v>163</v>
      </c>
      <c r="E445" s="260" t="s">
        <v>1</v>
      </c>
      <c r="F445" s="261" t="s">
        <v>3644</v>
      </c>
      <c r="G445" s="259"/>
      <c r="H445" s="260" t="s">
        <v>1</v>
      </c>
      <c r="I445" s="262"/>
      <c r="J445" s="259"/>
      <c r="K445" s="259"/>
      <c r="L445" s="263"/>
      <c r="M445" s="264"/>
      <c r="N445" s="265"/>
      <c r="O445" s="265"/>
      <c r="P445" s="265"/>
      <c r="Q445" s="265"/>
      <c r="R445" s="265"/>
      <c r="S445" s="265"/>
      <c r="T445" s="266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7" t="s">
        <v>163</v>
      </c>
      <c r="AU445" s="267" t="s">
        <v>88</v>
      </c>
      <c r="AV445" s="15" t="s">
        <v>86</v>
      </c>
      <c r="AW445" s="15" t="s">
        <v>35</v>
      </c>
      <c r="AX445" s="15" t="s">
        <v>78</v>
      </c>
      <c r="AY445" s="267" t="s">
        <v>153</v>
      </c>
    </row>
    <row r="446" s="13" customFormat="1">
      <c r="A446" s="13"/>
      <c r="B446" s="232"/>
      <c r="C446" s="233"/>
      <c r="D446" s="234" t="s">
        <v>163</v>
      </c>
      <c r="E446" s="235" t="s">
        <v>1</v>
      </c>
      <c r="F446" s="236" t="s">
        <v>86</v>
      </c>
      <c r="G446" s="233"/>
      <c r="H446" s="237">
        <v>1</v>
      </c>
      <c r="I446" s="238"/>
      <c r="J446" s="233"/>
      <c r="K446" s="233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163</v>
      </c>
      <c r="AU446" s="243" t="s">
        <v>88</v>
      </c>
      <c r="AV446" s="13" t="s">
        <v>88</v>
      </c>
      <c r="AW446" s="13" t="s">
        <v>35</v>
      </c>
      <c r="AX446" s="13" t="s">
        <v>86</v>
      </c>
      <c r="AY446" s="243" t="s">
        <v>153</v>
      </c>
    </row>
    <row r="447" s="2" customFormat="1" ht="16.5" customHeight="1">
      <c r="A447" s="39"/>
      <c r="B447" s="40"/>
      <c r="C447" s="219" t="s">
        <v>992</v>
      </c>
      <c r="D447" s="219" t="s">
        <v>156</v>
      </c>
      <c r="E447" s="220" t="s">
        <v>3645</v>
      </c>
      <c r="F447" s="221" t="s">
        <v>3646</v>
      </c>
      <c r="G447" s="222" t="s">
        <v>3410</v>
      </c>
      <c r="H447" s="223">
        <v>1</v>
      </c>
      <c r="I447" s="224"/>
      <c r="J447" s="225">
        <f>ROUND(I447*H447,2)</f>
        <v>0</v>
      </c>
      <c r="K447" s="221" t="s">
        <v>1</v>
      </c>
      <c r="L447" s="45"/>
      <c r="M447" s="226" t="s">
        <v>1</v>
      </c>
      <c r="N447" s="227" t="s">
        <v>43</v>
      </c>
      <c r="O447" s="92"/>
      <c r="P447" s="228">
        <f>O447*H447</f>
        <v>0</v>
      </c>
      <c r="Q447" s="228">
        <v>0.00173</v>
      </c>
      <c r="R447" s="228">
        <f>Q447*H447</f>
        <v>0.00173</v>
      </c>
      <c r="S447" s="228">
        <v>0</v>
      </c>
      <c r="T447" s="22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0" t="s">
        <v>240</v>
      </c>
      <c r="AT447" s="230" t="s">
        <v>156</v>
      </c>
      <c r="AU447" s="230" t="s">
        <v>88</v>
      </c>
      <c r="AY447" s="18" t="s">
        <v>153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8" t="s">
        <v>86</v>
      </c>
      <c r="BK447" s="231">
        <f>ROUND(I447*H447,2)</f>
        <v>0</v>
      </c>
      <c r="BL447" s="18" t="s">
        <v>240</v>
      </c>
      <c r="BM447" s="230" t="s">
        <v>3647</v>
      </c>
    </row>
    <row r="448" s="15" customFormat="1">
      <c r="A448" s="15"/>
      <c r="B448" s="258"/>
      <c r="C448" s="259"/>
      <c r="D448" s="234" t="s">
        <v>163</v>
      </c>
      <c r="E448" s="260" t="s">
        <v>1</v>
      </c>
      <c r="F448" s="261" t="s">
        <v>3648</v>
      </c>
      <c r="G448" s="259"/>
      <c r="H448" s="260" t="s">
        <v>1</v>
      </c>
      <c r="I448" s="262"/>
      <c r="J448" s="259"/>
      <c r="K448" s="259"/>
      <c r="L448" s="263"/>
      <c r="M448" s="264"/>
      <c r="N448" s="265"/>
      <c r="O448" s="265"/>
      <c r="P448" s="265"/>
      <c r="Q448" s="265"/>
      <c r="R448" s="265"/>
      <c r="S448" s="265"/>
      <c r="T448" s="266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7" t="s">
        <v>163</v>
      </c>
      <c r="AU448" s="267" t="s">
        <v>88</v>
      </c>
      <c r="AV448" s="15" t="s">
        <v>86</v>
      </c>
      <c r="AW448" s="15" t="s">
        <v>35</v>
      </c>
      <c r="AX448" s="15" t="s">
        <v>78</v>
      </c>
      <c r="AY448" s="267" t="s">
        <v>153</v>
      </c>
    </row>
    <row r="449" s="15" customFormat="1">
      <c r="A449" s="15"/>
      <c r="B449" s="258"/>
      <c r="C449" s="259"/>
      <c r="D449" s="234" t="s">
        <v>163</v>
      </c>
      <c r="E449" s="260" t="s">
        <v>1</v>
      </c>
      <c r="F449" s="261" t="s">
        <v>3436</v>
      </c>
      <c r="G449" s="259"/>
      <c r="H449" s="260" t="s">
        <v>1</v>
      </c>
      <c r="I449" s="262"/>
      <c r="J449" s="259"/>
      <c r="K449" s="259"/>
      <c r="L449" s="263"/>
      <c r="M449" s="264"/>
      <c r="N449" s="265"/>
      <c r="O449" s="265"/>
      <c r="P449" s="265"/>
      <c r="Q449" s="265"/>
      <c r="R449" s="265"/>
      <c r="S449" s="265"/>
      <c r="T449" s="266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7" t="s">
        <v>163</v>
      </c>
      <c r="AU449" s="267" t="s">
        <v>88</v>
      </c>
      <c r="AV449" s="15" t="s">
        <v>86</v>
      </c>
      <c r="AW449" s="15" t="s">
        <v>35</v>
      </c>
      <c r="AX449" s="15" t="s">
        <v>78</v>
      </c>
      <c r="AY449" s="267" t="s">
        <v>153</v>
      </c>
    </row>
    <row r="450" s="15" customFormat="1">
      <c r="A450" s="15"/>
      <c r="B450" s="258"/>
      <c r="C450" s="259"/>
      <c r="D450" s="234" t="s">
        <v>163</v>
      </c>
      <c r="E450" s="260" t="s">
        <v>1</v>
      </c>
      <c r="F450" s="261" t="s">
        <v>3649</v>
      </c>
      <c r="G450" s="259"/>
      <c r="H450" s="260" t="s">
        <v>1</v>
      </c>
      <c r="I450" s="262"/>
      <c r="J450" s="259"/>
      <c r="K450" s="259"/>
      <c r="L450" s="263"/>
      <c r="M450" s="264"/>
      <c r="N450" s="265"/>
      <c r="O450" s="265"/>
      <c r="P450" s="265"/>
      <c r="Q450" s="265"/>
      <c r="R450" s="265"/>
      <c r="S450" s="265"/>
      <c r="T450" s="266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7" t="s">
        <v>163</v>
      </c>
      <c r="AU450" s="267" t="s">
        <v>88</v>
      </c>
      <c r="AV450" s="15" t="s">
        <v>86</v>
      </c>
      <c r="AW450" s="15" t="s">
        <v>35</v>
      </c>
      <c r="AX450" s="15" t="s">
        <v>78</v>
      </c>
      <c r="AY450" s="267" t="s">
        <v>153</v>
      </c>
    </row>
    <row r="451" s="13" customFormat="1">
      <c r="A451" s="13"/>
      <c r="B451" s="232"/>
      <c r="C451" s="233"/>
      <c r="D451" s="234" t="s">
        <v>163</v>
      </c>
      <c r="E451" s="235" t="s">
        <v>1</v>
      </c>
      <c r="F451" s="236" t="s">
        <v>86</v>
      </c>
      <c r="G451" s="233"/>
      <c r="H451" s="237">
        <v>1</v>
      </c>
      <c r="I451" s="238"/>
      <c r="J451" s="233"/>
      <c r="K451" s="233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163</v>
      </c>
      <c r="AU451" s="243" t="s">
        <v>88</v>
      </c>
      <c r="AV451" s="13" t="s">
        <v>88</v>
      </c>
      <c r="AW451" s="13" t="s">
        <v>35</v>
      </c>
      <c r="AX451" s="13" t="s">
        <v>86</v>
      </c>
      <c r="AY451" s="243" t="s">
        <v>153</v>
      </c>
    </row>
    <row r="452" s="2" customFormat="1" ht="16.5" customHeight="1">
      <c r="A452" s="39"/>
      <c r="B452" s="40"/>
      <c r="C452" s="219" t="s">
        <v>996</v>
      </c>
      <c r="D452" s="219" t="s">
        <v>156</v>
      </c>
      <c r="E452" s="220" t="s">
        <v>3650</v>
      </c>
      <c r="F452" s="221" t="s">
        <v>3651</v>
      </c>
      <c r="G452" s="222" t="s">
        <v>3410</v>
      </c>
      <c r="H452" s="223">
        <v>1</v>
      </c>
      <c r="I452" s="224"/>
      <c r="J452" s="225">
        <f>ROUND(I452*H452,2)</f>
        <v>0</v>
      </c>
      <c r="K452" s="221" t="s">
        <v>1</v>
      </c>
      <c r="L452" s="45"/>
      <c r="M452" s="226" t="s">
        <v>1</v>
      </c>
      <c r="N452" s="227" t="s">
        <v>43</v>
      </c>
      <c r="O452" s="92"/>
      <c r="P452" s="228">
        <f>O452*H452</f>
        <v>0</v>
      </c>
      <c r="Q452" s="228">
        <v>0.00173</v>
      </c>
      <c r="R452" s="228">
        <f>Q452*H452</f>
        <v>0.00173</v>
      </c>
      <c r="S452" s="228">
        <v>0</v>
      </c>
      <c r="T452" s="22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0" t="s">
        <v>240</v>
      </c>
      <c r="AT452" s="230" t="s">
        <v>156</v>
      </c>
      <c r="AU452" s="230" t="s">
        <v>88</v>
      </c>
      <c r="AY452" s="18" t="s">
        <v>153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8" t="s">
        <v>86</v>
      </c>
      <c r="BK452" s="231">
        <f>ROUND(I452*H452,2)</f>
        <v>0</v>
      </c>
      <c r="BL452" s="18" t="s">
        <v>240</v>
      </c>
      <c r="BM452" s="230" t="s">
        <v>3652</v>
      </c>
    </row>
    <row r="453" s="15" customFormat="1">
      <c r="A453" s="15"/>
      <c r="B453" s="258"/>
      <c r="C453" s="259"/>
      <c r="D453" s="234" t="s">
        <v>163</v>
      </c>
      <c r="E453" s="260" t="s">
        <v>1</v>
      </c>
      <c r="F453" s="261" t="s">
        <v>3653</v>
      </c>
      <c r="G453" s="259"/>
      <c r="H453" s="260" t="s">
        <v>1</v>
      </c>
      <c r="I453" s="262"/>
      <c r="J453" s="259"/>
      <c r="K453" s="259"/>
      <c r="L453" s="263"/>
      <c r="M453" s="264"/>
      <c r="N453" s="265"/>
      <c r="O453" s="265"/>
      <c r="P453" s="265"/>
      <c r="Q453" s="265"/>
      <c r="R453" s="265"/>
      <c r="S453" s="265"/>
      <c r="T453" s="266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7" t="s">
        <v>163</v>
      </c>
      <c r="AU453" s="267" t="s">
        <v>88</v>
      </c>
      <c r="AV453" s="15" t="s">
        <v>86</v>
      </c>
      <c r="AW453" s="15" t="s">
        <v>35</v>
      </c>
      <c r="AX453" s="15" t="s">
        <v>78</v>
      </c>
      <c r="AY453" s="267" t="s">
        <v>153</v>
      </c>
    </row>
    <row r="454" s="15" customFormat="1">
      <c r="A454" s="15"/>
      <c r="B454" s="258"/>
      <c r="C454" s="259"/>
      <c r="D454" s="234" t="s">
        <v>163</v>
      </c>
      <c r="E454" s="260" t="s">
        <v>1</v>
      </c>
      <c r="F454" s="261" t="s">
        <v>3654</v>
      </c>
      <c r="G454" s="259"/>
      <c r="H454" s="260" t="s">
        <v>1</v>
      </c>
      <c r="I454" s="262"/>
      <c r="J454" s="259"/>
      <c r="K454" s="259"/>
      <c r="L454" s="263"/>
      <c r="M454" s="264"/>
      <c r="N454" s="265"/>
      <c r="O454" s="265"/>
      <c r="P454" s="265"/>
      <c r="Q454" s="265"/>
      <c r="R454" s="265"/>
      <c r="S454" s="265"/>
      <c r="T454" s="266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7" t="s">
        <v>163</v>
      </c>
      <c r="AU454" s="267" t="s">
        <v>88</v>
      </c>
      <c r="AV454" s="15" t="s">
        <v>86</v>
      </c>
      <c r="AW454" s="15" t="s">
        <v>35</v>
      </c>
      <c r="AX454" s="15" t="s">
        <v>78</v>
      </c>
      <c r="AY454" s="267" t="s">
        <v>153</v>
      </c>
    </row>
    <row r="455" s="15" customFormat="1">
      <c r="A455" s="15"/>
      <c r="B455" s="258"/>
      <c r="C455" s="259"/>
      <c r="D455" s="234" t="s">
        <v>163</v>
      </c>
      <c r="E455" s="260" t="s">
        <v>1</v>
      </c>
      <c r="F455" s="261" t="s">
        <v>3464</v>
      </c>
      <c r="G455" s="259"/>
      <c r="H455" s="260" t="s">
        <v>1</v>
      </c>
      <c r="I455" s="262"/>
      <c r="J455" s="259"/>
      <c r="K455" s="259"/>
      <c r="L455" s="263"/>
      <c r="M455" s="264"/>
      <c r="N455" s="265"/>
      <c r="O455" s="265"/>
      <c r="P455" s="265"/>
      <c r="Q455" s="265"/>
      <c r="R455" s="265"/>
      <c r="S455" s="265"/>
      <c r="T455" s="266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7" t="s">
        <v>163</v>
      </c>
      <c r="AU455" s="267" t="s">
        <v>88</v>
      </c>
      <c r="AV455" s="15" t="s">
        <v>86</v>
      </c>
      <c r="AW455" s="15" t="s">
        <v>35</v>
      </c>
      <c r="AX455" s="15" t="s">
        <v>78</v>
      </c>
      <c r="AY455" s="267" t="s">
        <v>153</v>
      </c>
    </row>
    <row r="456" s="15" customFormat="1">
      <c r="A456" s="15"/>
      <c r="B456" s="258"/>
      <c r="C456" s="259"/>
      <c r="D456" s="234" t="s">
        <v>163</v>
      </c>
      <c r="E456" s="260" t="s">
        <v>1</v>
      </c>
      <c r="F456" s="261" t="s">
        <v>3655</v>
      </c>
      <c r="G456" s="259"/>
      <c r="H456" s="260" t="s">
        <v>1</v>
      </c>
      <c r="I456" s="262"/>
      <c r="J456" s="259"/>
      <c r="K456" s="259"/>
      <c r="L456" s="263"/>
      <c r="M456" s="264"/>
      <c r="N456" s="265"/>
      <c r="O456" s="265"/>
      <c r="P456" s="265"/>
      <c r="Q456" s="265"/>
      <c r="R456" s="265"/>
      <c r="S456" s="265"/>
      <c r="T456" s="266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7" t="s">
        <v>163</v>
      </c>
      <c r="AU456" s="267" t="s">
        <v>88</v>
      </c>
      <c r="AV456" s="15" t="s">
        <v>86</v>
      </c>
      <c r="AW456" s="15" t="s">
        <v>35</v>
      </c>
      <c r="AX456" s="15" t="s">
        <v>78</v>
      </c>
      <c r="AY456" s="267" t="s">
        <v>153</v>
      </c>
    </row>
    <row r="457" s="13" customFormat="1">
      <c r="A457" s="13"/>
      <c r="B457" s="232"/>
      <c r="C457" s="233"/>
      <c r="D457" s="234" t="s">
        <v>163</v>
      </c>
      <c r="E457" s="235" t="s">
        <v>1</v>
      </c>
      <c r="F457" s="236" t="s">
        <v>86</v>
      </c>
      <c r="G457" s="233"/>
      <c r="H457" s="237">
        <v>1</v>
      </c>
      <c r="I457" s="238"/>
      <c r="J457" s="233"/>
      <c r="K457" s="233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163</v>
      </c>
      <c r="AU457" s="243" t="s">
        <v>88</v>
      </c>
      <c r="AV457" s="13" t="s">
        <v>88</v>
      </c>
      <c r="AW457" s="13" t="s">
        <v>35</v>
      </c>
      <c r="AX457" s="13" t="s">
        <v>86</v>
      </c>
      <c r="AY457" s="243" t="s">
        <v>153</v>
      </c>
    </row>
    <row r="458" s="2" customFormat="1" ht="16.5" customHeight="1">
      <c r="A458" s="39"/>
      <c r="B458" s="40"/>
      <c r="C458" s="219" t="s">
        <v>1018</v>
      </c>
      <c r="D458" s="219" t="s">
        <v>156</v>
      </c>
      <c r="E458" s="220" t="s">
        <v>3656</v>
      </c>
      <c r="F458" s="221" t="s">
        <v>3657</v>
      </c>
      <c r="G458" s="222" t="s">
        <v>3410</v>
      </c>
      <c r="H458" s="223">
        <v>13</v>
      </c>
      <c r="I458" s="224"/>
      <c r="J458" s="225">
        <f>ROUND(I458*H458,2)</f>
        <v>0</v>
      </c>
      <c r="K458" s="221" t="s">
        <v>1</v>
      </c>
      <c r="L458" s="45"/>
      <c r="M458" s="226" t="s">
        <v>1</v>
      </c>
      <c r="N458" s="227" t="s">
        <v>43</v>
      </c>
      <c r="O458" s="92"/>
      <c r="P458" s="228">
        <f>O458*H458</f>
        <v>0</v>
      </c>
      <c r="Q458" s="228">
        <v>0.00173</v>
      </c>
      <c r="R458" s="228">
        <f>Q458*H458</f>
        <v>0.02249</v>
      </c>
      <c r="S458" s="228">
        <v>0</v>
      </c>
      <c r="T458" s="22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0" t="s">
        <v>240</v>
      </c>
      <c r="AT458" s="230" t="s">
        <v>156</v>
      </c>
      <c r="AU458" s="230" t="s">
        <v>88</v>
      </c>
      <c r="AY458" s="18" t="s">
        <v>153</v>
      </c>
      <c r="BE458" s="231">
        <f>IF(N458="základní",J458,0)</f>
        <v>0</v>
      </c>
      <c r="BF458" s="231">
        <f>IF(N458="snížená",J458,0)</f>
        <v>0</v>
      </c>
      <c r="BG458" s="231">
        <f>IF(N458="zákl. přenesená",J458,0)</f>
        <v>0</v>
      </c>
      <c r="BH458" s="231">
        <f>IF(N458="sníž. přenesená",J458,0)</f>
        <v>0</v>
      </c>
      <c r="BI458" s="231">
        <f>IF(N458="nulová",J458,0)</f>
        <v>0</v>
      </c>
      <c r="BJ458" s="18" t="s">
        <v>86</v>
      </c>
      <c r="BK458" s="231">
        <f>ROUND(I458*H458,2)</f>
        <v>0</v>
      </c>
      <c r="BL458" s="18" t="s">
        <v>240</v>
      </c>
      <c r="BM458" s="230" t="s">
        <v>3658</v>
      </c>
    </row>
    <row r="459" s="15" customFormat="1">
      <c r="A459" s="15"/>
      <c r="B459" s="258"/>
      <c r="C459" s="259"/>
      <c r="D459" s="234" t="s">
        <v>163</v>
      </c>
      <c r="E459" s="260" t="s">
        <v>1</v>
      </c>
      <c r="F459" s="261" t="s">
        <v>3659</v>
      </c>
      <c r="G459" s="259"/>
      <c r="H459" s="260" t="s">
        <v>1</v>
      </c>
      <c r="I459" s="262"/>
      <c r="J459" s="259"/>
      <c r="K459" s="259"/>
      <c r="L459" s="263"/>
      <c r="M459" s="264"/>
      <c r="N459" s="265"/>
      <c r="O459" s="265"/>
      <c r="P459" s="265"/>
      <c r="Q459" s="265"/>
      <c r="R459" s="265"/>
      <c r="S459" s="265"/>
      <c r="T459" s="266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7" t="s">
        <v>163</v>
      </c>
      <c r="AU459" s="267" t="s">
        <v>88</v>
      </c>
      <c r="AV459" s="15" t="s">
        <v>86</v>
      </c>
      <c r="AW459" s="15" t="s">
        <v>35</v>
      </c>
      <c r="AX459" s="15" t="s">
        <v>78</v>
      </c>
      <c r="AY459" s="267" t="s">
        <v>153</v>
      </c>
    </row>
    <row r="460" s="15" customFormat="1">
      <c r="A460" s="15"/>
      <c r="B460" s="258"/>
      <c r="C460" s="259"/>
      <c r="D460" s="234" t="s">
        <v>163</v>
      </c>
      <c r="E460" s="260" t="s">
        <v>1</v>
      </c>
      <c r="F460" s="261" t="s">
        <v>3552</v>
      </c>
      <c r="G460" s="259"/>
      <c r="H460" s="260" t="s">
        <v>1</v>
      </c>
      <c r="I460" s="262"/>
      <c r="J460" s="259"/>
      <c r="K460" s="259"/>
      <c r="L460" s="263"/>
      <c r="M460" s="264"/>
      <c r="N460" s="265"/>
      <c r="O460" s="265"/>
      <c r="P460" s="265"/>
      <c r="Q460" s="265"/>
      <c r="R460" s="265"/>
      <c r="S460" s="265"/>
      <c r="T460" s="266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7" t="s">
        <v>163</v>
      </c>
      <c r="AU460" s="267" t="s">
        <v>88</v>
      </c>
      <c r="AV460" s="15" t="s">
        <v>86</v>
      </c>
      <c r="AW460" s="15" t="s">
        <v>35</v>
      </c>
      <c r="AX460" s="15" t="s">
        <v>78</v>
      </c>
      <c r="AY460" s="267" t="s">
        <v>153</v>
      </c>
    </row>
    <row r="461" s="15" customFormat="1">
      <c r="A461" s="15"/>
      <c r="B461" s="258"/>
      <c r="C461" s="259"/>
      <c r="D461" s="234" t="s">
        <v>163</v>
      </c>
      <c r="E461" s="260" t="s">
        <v>1</v>
      </c>
      <c r="F461" s="261" t="s">
        <v>3444</v>
      </c>
      <c r="G461" s="259"/>
      <c r="H461" s="260" t="s">
        <v>1</v>
      </c>
      <c r="I461" s="262"/>
      <c r="J461" s="259"/>
      <c r="K461" s="259"/>
      <c r="L461" s="263"/>
      <c r="M461" s="264"/>
      <c r="N461" s="265"/>
      <c r="O461" s="265"/>
      <c r="P461" s="265"/>
      <c r="Q461" s="265"/>
      <c r="R461" s="265"/>
      <c r="S461" s="265"/>
      <c r="T461" s="266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7" t="s">
        <v>163</v>
      </c>
      <c r="AU461" s="267" t="s">
        <v>88</v>
      </c>
      <c r="AV461" s="15" t="s">
        <v>86</v>
      </c>
      <c r="AW461" s="15" t="s">
        <v>35</v>
      </c>
      <c r="AX461" s="15" t="s">
        <v>78</v>
      </c>
      <c r="AY461" s="267" t="s">
        <v>153</v>
      </c>
    </row>
    <row r="462" s="15" customFormat="1">
      <c r="A462" s="15"/>
      <c r="B462" s="258"/>
      <c r="C462" s="259"/>
      <c r="D462" s="234" t="s">
        <v>163</v>
      </c>
      <c r="E462" s="260" t="s">
        <v>1</v>
      </c>
      <c r="F462" s="261" t="s">
        <v>3660</v>
      </c>
      <c r="G462" s="259"/>
      <c r="H462" s="260" t="s">
        <v>1</v>
      </c>
      <c r="I462" s="262"/>
      <c r="J462" s="259"/>
      <c r="K462" s="259"/>
      <c r="L462" s="263"/>
      <c r="M462" s="264"/>
      <c r="N462" s="265"/>
      <c r="O462" s="265"/>
      <c r="P462" s="265"/>
      <c r="Q462" s="265"/>
      <c r="R462" s="265"/>
      <c r="S462" s="265"/>
      <c r="T462" s="266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7" t="s">
        <v>163</v>
      </c>
      <c r="AU462" s="267" t="s">
        <v>88</v>
      </c>
      <c r="AV462" s="15" t="s">
        <v>86</v>
      </c>
      <c r="AW462" s="15" t="s">
        <v>35</v>
      </c>
      <c r="AX462" s="15" t="s">
        <v>78</v>
      </c>
      <c r="AY462" s="267" t="s">
        <v>153</v>
      </c>
    </row>
    <row r="463" s="13" customFormat="1">
      <c r="A463" s="13"/>
      <c r="B463" s="232"/>
      <c r="C463" s="233"/>
      <c r="D463" s="234" t="s">
        <v>163</v>
      </c>
      <c r="E463" s="235" t="s">
        <v>1</v>
      </c>
      <c r="F463" s="236" t="s">
        <v>224</v>
      </c>
      <c r="G463" s="233"/>
      <c r="H463" s="237">
        <v>13</v>
      </c>
      <c r="I463" s="238"/>
      <c r="J463" s="233"/>
      <c r="K463" s="233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163</v>
      </c>
      <c r="AU463" s="243" t="s">
        <v>88</v>
      </c>
      <c r="AV463" s="13" t="s">
        <v>88</v>
      </c>
      <c r="AW463" s="13" t="s">
        <v>35</v>
      </c>
      <c r="AX463" s="13" t="s">
        <v>86</v>
      </c>
      <c r="AY463" s="243" t="s">
        <v>153</v>
      </c>
    </row>
    <row r="464" s="2" customFormat="1" ht="16.5" customHeight="1">
      <c r="A464" s="39"/>
      <c r="B464" s="40"/>
      <c r="C464" s="219" t="s">
        <v>1039</v>
      </c>
      <c r="D464" s="219" t="s">
        <v>156</v>
      </c>
      <c r="E464" s="220" t="s">
        <v>3661</v>
      </c>
      <c r="F464" s="221" t="s">
        <v>3662</v>
      </c>
      <c r="G464" s="222" t="s">
        <v>3410</v>
      </c>
      <c r="H464" s="223">
        <v>2</v>
      </c>
      <c r="I464" s="224"/>
      <c r="J464" s="225">
        <f>ROUND(I464*H464,2)</f>
        <v>0</v>
      </c>
      <c r="K464" s="221" t="s">
        <v>1</v>
      </c>
      <c r="L464" s="45"/>
      <c r="M464" s="226" t="s">
        <v>1</v>
      </c>
      <c r="N464" s="227" t="s">
        <v>43</v>
      </c>
      <c r="O464" s="92"/>
      <c r="P464" s="228">
        <f>O464*H464</f>
        <v>0</v>
      </c>
      <c r="Q464" s="228">
        <v>0.00173</v>
      </c>
      <c r="R464" s="228">
        <f>Q464*H464</f>
        <v>0.00346</v>
      </c>
      <c r="S464" s="228">
        <v>0</v>
      </c>
      <c r="T464" s="22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0" t="s">
        <v>240</v>
      </c>
      <c r="AT464" s="230" t="s">
        <v>156</v>
      </c>
      <c r="AU464" s="230" t="s">
        <v>88</v>
      </c>
      <c r="AY464" s="18" t="s">
        <v>153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8" t="s">
        <v>86</v>
      </c>
      <c r="BK464" s="231">
        <f>ROUND(I464*H464,2)</f>
        <v>0</v>
      </c>
      <c r="BL464" s="18" t="s">
        <v>240</v>
      </c>
      <c r="BM464" s="230" t="s">
        <v>3663</v>
      </c>
    </row>
    <row r="465" s="15" customFormat="1">
      <c r="A465" s="15"/>
      <c r="B465" s="258"/>
      <c r="C465" s="259"/>
      <c r="D465" s="234" t="s">
        <v>163</v>
      </c>
      <c r="E465" s="260" t="s">
        <v>1</v>
      </c>
      <c r="F465" s="261" t="s">
        <v>3664</v>
      </c>
      <c r="G465" s="259"/>
      <c r="H465" s="260" t="s">
        <v>1</v>
      </c>
      <c r="I465" s="262"/>
      <c r="J465" s="259"/>
      <c r="K465" s="259"/>
      <c r="L465" s="263"/>
      <c r="M465" s="264"/>
      <c r="N465" s="265"/>
      <c r="O465" s="265"/>
      <c r="P465" s="265"/>
      <c r="Q465" s="265"/>
      <c r="R465" s="265"/>
      <c r="S465" s="265"/>
      <c r="T465" s="266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7" t="s">
        <v>163</v>
      </c>
      <c r="AU465" s="267" t="s">
        <v>88</v>
      </c>
      <c r="AV465" s="15" t="s">
        <v>86</v>
      </c>
      <c r="AW465" s="15" t="s">
        <v>35</v>
      </c>
      <c r="AX465" s="15" t="s">
        <v>78</v>
      </c>
      <c r="AY465" s="267" t="s">
        <v>153</v>
      </c>
    </row>
    <row r="466" s="15" customFormat="1">
      <c r="A466" s="15"/>
      <c r="B466" s="258"/>
      <c r="C466" s="259"/>
      <c r="D466" s="234" t="s">
        <v>163</v>
      </c>
      <c r="E466" s="260" t="s">
        <v>1</v>
      </c>
      <c r="F466" s="261" t="s">
        <v>3665</v>
      </c>
      <c r="G466" s="259"/>
      <c r="H466" s="260" t="s">
        <v>1</v>
      </c>
      <c r="I466" s="262"/>
      <c r="J466" s="259"/>
      <c r="K466" s="259"/>
      <c r="L466" s="263"/>
      <c r="M466" s="264"/>
      <c r="N466" s="265"/>
      <c r="O466" s="265"/>
      <c r="P466" s="265"/>
      <c r="Q466" s="265"/>
      <c r="R466" s="265"/>
      <c r="S466" s="265"/>
      <c r="T466" s="266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7" t="s">
        <v>163</v>
      </c>
      <c r="AU466" s="267" t="s">
        <v>88</v>
      </c>
      <c r="AV466" s="15" t="s">
        <v>86</v>
      </c>
      <c r="AW466" s="15" t="s">
        <v>35</v>
      </c>
      <c r="AX466" s="15" t="s">
        <v>78</v>
      </c>
      <c r="AY466" s="267" t="s">
        <v>153</v>
      </c>
    </row>
    <row r="467" s="15" customFormat="1">
      <c r="A467" s="15"/>
      <c r="B467" s="258"/>
      <c r="C467" s="259"/>
      <c r="D467" s="234" t="s">
        <v>163</v>
      </c>
      <c r="E467" s="260" t="s">
        <v>1</v>
      </c>
      <c r="F467" s="261" t="s">
        <v>3666</v>
      </c>
      <c r="G467" s="259"/>
      <c r="H467" s="260" t="s">
        <v>1</v>
      </c>
      <c r="I467" s="262"/>
      <c r="J467" s="259"/>
      <c r="K467" s="259"/>
      <c r="L467" s="263"/>
      <c r="M467" s="264"/>
      <c r="N467" s="265"/>
      <c r="O467" s="265"/>
      <c r="P467" s="265"/>
      <c r="Q467" s="265"/>
      <c r="R467" s="265"/>
      <c r="S467" s="265"/>
      <c r="T467" s="266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7" t="s">
        <v>163</v>
      </c>
      <c r="AU467" s="267" t="s">
        <v>88</v>
      </c>
      <c r="AV467" s="15" t="s">
        <v>86</v>
      </c>
      <c r="AW467" s="15" t="s">
        <v>35</v>
      </c>
      <c r="AX467" s="15" t="s">
        <v>78</v>
      </c>
      <c r="AY467" s="267" t="s">
        <v>153</v>
      </c>
    </row>
    <row r="468" s="15" customFormat="1">
      <c r="A468" s="15"/>
      <c r="B468" s="258"/>
      <c r="C468" s="259"/>
      <c r="D468" s="234" t="s">
        <v>163</v>
      </c>
      <c r="E468" s="260" t="s">
        <v>1</v>
      </c>
      <c r="F468" s="261" t="s">
        <v>3667</v>
      </c>
      <c r="G468" s="259"/>
      <c r="H468" s="260" t="s">
        <v>1</v>
      </c>
      <c r="I468" s="262"/>
      <c r="J468" s="259"/>
      <c r="K468" s="259"/>
      <c r="L468" s="263"/>
      <c r="M468" s="264"/>
      <c r="N468" s="265"/>
      <c r="O468" s="265"/>
      <c r="P468" s="265"/>
      <c r="Q468" s="265"/>
      <c r="R468" s="265"/>
      <c r="S468" s="265"/>
      <c r="T468" s="266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7" t="s">
        <v>163</v>
      </c>
      <c r="AU468" s="267" t="s">
        <v>88</v>
      </c>
      <c r="AV468" s="15" t="s">
        <v>86</v>
      </c>
      <c r="AW468" s="15" t="s">
        <v>35</v>
      </c>
      <c r="AX468" s="15" t="s">
        <v>78</v>
      </c>
      <c r="AY468" s="267" t="s">
        <v>153</v>
      </c>
    </row>
    <row r="469" s="13" customFormat="1">
      <c r="A469" s="13"/>
      <c r="B469" s="232"/>
      <c r="C469" s="233"/>
      <c r="D469" s="234" t="s">
        <v>163</v>
      </c>
      <c r="E469" s="235" t="s">
        <v>1</v>
      </c>
      <c r="F469" s="236" t="s">
        <v>88</v>
      </c>
      <c r="G469" s="233"/>
      <c r="H469" s="237">
        <v>2</v>
      </c>
      <c r="I469" s="238"/>
      <c r="J469" s="233"/>
      <c r="K469" s="233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163</v>
      </c>
      <c r="AU469" s="243" t="s">
        <v>88</v>
      </c>
      <c r="AV469" s="13" t="s">
        <v>88</v>
      </c>
      <c r="AW469" s="13" t="s">
        <v>35</v>
      </c>
      <c r="AX469" s="13" t="s">
        <v>86</v>
      </c>
      <c r="AY469" s="243" t="s">
        <v>153</v>
      </c>
    </row>
    <row r="470" s="2" customFormat="1" ht="16.5" customHeight="1">
      <c r="A470" s="39"/>
      <c r="B470" s="40"/>
      <c r="C470" s="219" t="s">
        <v>1044</v>
      </c>
      <c r="D470" s="219" t="s">
        <v>156</v>
      </c>
      <c r="E470" s="220" t="s">
        <v>3668</v>
      </c>
      <c r="F470" s="221" t="s">
        <v>3669</v>
      </c>
      <c r="G470" s="222" t="s">
        <v>3410</v>
      </c>
      <c r="H470" s="223">
        <v>22</v>
      </c>
      <c r="I470" s="224"/>
      <c r="J470" s="225">
        <f>ROUND(I470*H470,2)</f>
        <v>0</v>
      </c>
      <c r="K470" s="221" t="s">
        <v>1</v>
      </c>
      <c r="L470" s="45"/>
      <c r="M470" s="226" t="s">
        <v>1</v>
      </c>
      <c r="N470" s="227" t="s">
        <v>43</v>
      </c>
      <c r="O470" s="92"/>
      <c r="P470" s="228">
        <f>O470*H470</f>
        <v>0</v>
      </c>
      <c r="Q470" s="228">
        <v>0.00173</v>
      </c>
      <c r="R470" s="228">
        <f>Q470*H470</f>
        <v>0.038059999999999997</v>
      </c>
      <c r="S470" s="228">
        <v>0</v>
      </c>
      <c r="T470" s="229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0" t="s">
        <v>240</v>
      </c>
      <c r="AT470" s="230" t="s">
        <v>156</v>
      </c>
      <c r="AU470" s="230" t="s">
        <v>88</v>
      </c>
      <c r="AY470" s="18" t="s">
        <v>153</v>
      </c>
      <c r="BE470" s="231">
        <f>IF(N470="základní",J470,0)</f>
        <v>0</v>
      </c>
      <c r="BF470" s="231">
        <f>IF(N470="snížená",J470,0)</f>
        <v>0</v>
      </c>
      <c r="BG470" s="231">
        <f>IF(N470="zákl. přenesená",J470,0)</f>
        <v>0</v>
      </c>
      <c r="BH470" s="231">
        <f>IF(N470="sníž. přenesená",J470,0)</f>
        <v>0</v>
      </c>
      <c r="BI470" s="231">
        <f>IF(N470="nulová",J470,0)</f>
        <v>0</v>
      </c>
      <c r="BJ470" s="18" t="s">
        <v>86</v>
      </c>
      <c r="BK470" s="231">
        <f>ROUND(I470*H470,2)</f>
        <v>0</v>
      </c>
      <c r="BL470" s="18" t="s">
        <v>240</v>
      </c>
      <c r="BM470" s="230" t="s">
        <v>3670</v>
      </c>
    </row>
    <row r="471" s="15" customFormat="1">
      <c r="A471" s="15"/>
      <c r="B471" s="258"/>
      <c r="C471" s="259"/>
      <c r="D471" s="234" t="s">
        <v>163</v>
      </c>
      <c r="E471" s="260" t="s">
        <v>1</v>
      </c>
      <c r="F471" s="261" t="s">
        <v>3671</v>
      </c>
      <c r="G471" s="259"/>
      <c r="H471" s="260" t="s">
        <v>1</v>
      </c>
      <c r="I471" s="262"/>
      <c r="J471" s="259"/>
      <c r="K471" s="259"/>
      <c r="L471" s="263"/>
      <c r="M471" s="264"/>
      <c r="N471" s="265"/>
      <c r="O471" s="265"/>
      <c r="P471" s="265"/>
      <c r="Q471" s="265"/>
      <c r="R471" s="265"/>
      <c r="S471" s="265"/>
      <c r="T471" s="266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7" t="s">
        <v>163</v>
      </c>
      <c r="AU471" s="267" t="s">
        <v>88</v>
      </c>
      <c r="AV471" s="15" t="s">
        <v>86</v>
      </c>
      <c r="AW471" s="15" t="s">
        <v>35</v>
      </c>
      <c r="AX471" s="15" t="s">
        <v>78</v>
      </c>
      <c r="AY471" s="267" t="s">
        <v>153</v>
      </c>
    </row>
    <row r="472" s="15" customFormat="1">
      <c r="A472" s="15"/>
      <c r="B472" s="258"/>
      <c r="C472" s="259"/>
      <c r="D472" s="234" t="s">
        <v>163</v>
      </c>
      <c r="E472" s="260" t="s">
        <v>1</v>
      </c>
      <c r="F472" s="261" t="s">
        <v>3672</v>
      </c>
      <c r="G472" s="259"/>
      <c r="H472" s="260" t="s">
        <v>1</v>
      </c>
      <c r="I472" s="262"/>
      <c r="J472" s="259"/>
      <c r="K472" s="259"/>
      <c r="L472" s="263"/>
      <c r="M472" s="264"/>
      <c r="N472" s="265"/>
      <c r="O472" s="265"/>
      <c r="P472" s="265"/>
      <c r="Q472" s="265"/>
      <c r="R472" s="265"/>
      <c r="S472" s="265"/>
      <c r="T472" s="266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7" t="s">
        <v>163</v>
      </c>
      <c r="AU472" s="267" t="s">
        <v>88</v>
      </c>
      <c r="AV472" s="15" t="s">
        <v>86</v>
      </c>
      <c r="AW472" s="15" t="s">
        <v>35</v>
      </c>
      <c r="AX472" s="15" t="s">
        <v>78</v>
      </c>
      <c r="AY472" s="267" t="s">
        <v>153</v>
      </c>
    </row>
    <row r="473" s="15" customFormat="1">
      <c r="A473" s="15"/>
      <c r="B473" s="258"/>
      <c r="C473" s="259"/>
      <c r="D473" s="234" t="s">
        <v>163</v>
      </c>
      <c r="E473" s="260" t="s">
        <v>1</v>
      </c>
      <c r="F473" s="261" t="s">
        <v>3673</v>
      </c>
      <c r="G473" s="259"/>
      <c r="H473" s="260" t="s">
        <v>1</v>
      </c>
      <c r="I473" s="262"/>
      <c r="J473" s="259"/>
      <c r="K473" s="259"/>
      <c r="L473" s="263"/>
      <c r="M473" s="264"/>
      <c r="N473" s="265"/>
      <c r="O473" s="265"/>
      <c r="P473" s="265"/>
      <c r="Q473" s="265"/>
      <c r="R473" s="265"/>
      <c r="S473" s="265"/>
      <c r="T473" s="266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7" t="s">
        <v>163</v>
      </c>
      <c r="AU473" s="267" t="s">
        <v>88</v>
      </c>
      <c r="AV473" s="15" t="s">
        <v>86</v>
      </c>
      <c r="AW473" s="15" t="s">
        <v>35</v>
      </c>
      <c r="AX473" s="15" t="s">
        <v>78</v>
      </c>
      <c r="AY473" s="267" t="s">
        <v>153</v>
      </c>
    </row>
    <row r="474" s="15" customFormat="1">
      <c r="A474" s="15"/>
      <c r="B474" s="258"/>
      <c r="C474" s="259"/>
      <c r="D474" s="234" t="s">
        <v>163</v>
      </c>
      <c r="E474" s="260" t="s">
        <v>1</v>
      </c>
      <c r="F474" s="261" t="s">
        <v>3674</v>
      </c>
      <c r="G474" s="259"/>
      <c r="H474" s="260" t="s">
        <v>1</v>
      </c>
      <c r="I474" s="262"/>
      <c r="J474" s="259"/>
      <c r="K474" s="259"/>
      <c r="L474" s="263"/>
      <c r="M474" s="264"/>
      <c r="N474" s="265"/>
      <c r="O474" s="265"/>
      <c r="P474" s="265"/>
      <c r="Q474" s="265"/>
      <c r="R474" s="265"/>
      <c r="S474" s="265"/>
      <c r="T474" s="266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7" t="s">
        <v>163</v>
      </c>
      <c r="AU474" s="267" t="s">
        <v>88</v>
      </c>
      <c r="AV474" s="15" t="s">
        <v>86</v>
      </c>
      <c r="AW474" s="15" t="s">
        <v>35</v>
      </c>
      <c r="AX474" s="15" t="s">
        <v>78</v>
      </c>
      <c r="AY474" s="267" t="s">
        <v>153</v>
      </c>
    </row>
    <row r="475" s="15" customFormat="1">
      <c r="A475" s="15"/>
      <c r="B475" s="258"/>
      <c r="C475" s="259"/>
      <c r="D475" s="234" t="s">
        <v>163</v>
      </c>
      <c r="E475" s="260" t="s">
        <v>1</v>
      </c>
      <c r="F475" s="261" t="s">
        <v>3675</v>
      </c>
      <c r="G475" s="259"/>
      <c r="H475" s="260" t="s">
        <v>1</v>
      </c>
      <c r="I475" s="262"/>
      <c r="J475" s="259"/>
      <c r="K475" s="259"/>
      <c r="L475" s="263"/>
      <c r="M475" s="264"/>
      <c r="N475" s="265"/>
      <c r="O475" s="265"/>
      <c r="P475" s="265"/>
      <c r="Q475" s="265"/>
      <c r="R475" s="265"/>
      <c r="S475" s="265"/>
      <c r="T475" s="266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7" t="s">
        <v>163</v>
      </c>
      <c r="AU475" s="267" t="s">
        <v>88</v>
      </c>
      <c r="AV475" s="15" t="s">
        <v>86</v>
      </c>
      <c r="AW475" s="15" t="s">
        <v>35</v>
      </c>
      <c r="AX475" s="15" t="s">
        <v>78</v>
      </c>
      <c r="AY475" s="267" t="s">
        <v>153</v>
      </c>
    </row>
    <row r="476" s="13" customFormat="1">
      <c r="A476" s="13"/>
      <c r="B476" s="232"/>
      <c r="C476" s="233"/>
      <c r="D476" s="234" t="s">
        <v>163</v>
      </c>
      <c r="E476" s="235" t="s">
        <v>1</v>
      </c>
      <c r="F476" s="236" t="s">
        <v>271</v>
      </c>
      <c r="G476" s="233"/>
      <c r="H476" s="237">
        <v>22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163</v>
      </c>
      <c r="AU476" s="243" t="s">
        <v>88</v>
      </c>
      <c r="AV476" s="13" t="s">
        <v>88</v>
      </c>
      <c r="AW476" s="13" t="s">
        <v>35</v>
      </c>
      <c r="AX476" s="13" t="s">
        <v>86</v>
      </c>
      <c r="AY476" s="243" t="s">
        <v>153</v>
      </c>
    </row>
    <row r="477" s="2" customFormat="1" ht="16.5" customHeight="1">
      <c r="A477" s="39"/>
      <c r="B477" s="40"/>
      <c r="C477" s="219" t="s">
        <v>1051</v>
      </c>
      <c r="D477" s="219" t="s">
        <v>156</v>
      </c>
      <c r="E477" s="220" t="s">
        <v>3676</v>
      </c>
      <c r="F477" s="221" t="s">
        <v>3677</v>
      </c>
      <c r="G477" s="222" t="s">
        <v>3410</v>
      </c>
      <c r="H477" s="223">
        <v>5</v>
      </c>
      <c r="I477" s="224"/>
      <c r="J477" s="225">
        <f>ROUND(I477*H477,2)</f>
        <v>0</v>
      </c>
      <c r="K477" s="221" t="s">
        <v>1</v>
      </c>
      <c r="L477" s="45"/>
      <c r="M477" s="226" t="s">
        <v>1</v>
      </c>
      <c r="N477" s="227" t="s">
        <v>43</v>
      </c>
      <c r="O477" s="92"/>
      <c r="P477" s="228">
        <f>O477*H477</f>
        <v>0</v>
      </c>
      <c r="Q477" s="228">
        <v>0.00173</v>
      </c>
      <c r="R477" s="228">
        <f>Q477*H477</f>
        <v>0.0086499999999999997</v>
      </c>
      <c r="S477" s="228">
        <v>0</v>
      </c>
      <c r="T477" s="22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0" t="s">
        <v>240</v>
      </c>
      <c r="AT477" s="230" t="s">
        <v>156</v>
      </c>
      <c r="AU477" s="230" t="s">
        <v>88</v>
      </c>
      <c r="AY477" s="18" t="s">
        <v>153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8" t="s">
        <v>86</v>
      </c>
      <c r="BK477" s="231">
        <f>ROUND(I477*H477,2)</f>
        <v>0</v>
      </c>
      <c r="BL477" s="18" t="s">
        <v>240</v>
      </c>
      <c r="BM477" s="230" t="s">
        <v>3678</v>
      </c>
    </row>
    <row r="478" s="15" customFormat="1">
      <c r="A478" s="15"/>
      <c r="B478" s="258"/>
      <c r="C478" s="259"/>
      <c r="D478" s="234" t="s">
        <v>163</v>
      </c>
      <c r="E478" s="260" t="s">
        <v>1</v>
      </c>
      <c r="F478" s="261" t="s">
        <v>3664</v>
      </c>
      <c r="G478" s="259"/>
      <c r="H478" s="260" t="s">
        <v>1</v>
      </c>
      <c r="I478" s="262"/>
      <c r="J478" s="259"/>
      <c r="K478" s="259"/>
      <c r="L478" s="263"/>
      <c r="M478" s="264"/>
      <c r="N478" s="265"/>
      <c r="O478" s="265"/>
      <c r="P478" s="265"/>
      <c r="Q478" s="265"/>
      <c r="R478" s="265"/>
      <c r="S478" s="265"/>
      <c r="T478" s="266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7" t="s">
        <v>163</v>
      </c>
      <c r="AU478" s="267" t="s">
        <v>88</v>
      </c>
      <c r="AV478" s="15" t="s">
        <v>86</v>
      </c>
      <c r="AW478" s="15" t="s">
        <v>35</v>
      </c>
      <c r="AX478" s="15" t="s">
        <v>78</v>
      </c>
      <c r="AY478" s="267" t="s">
        <v>153</v>
      </c>
    </row>
    <row r="479" s="15" customFormat="1">
      <c r="A479" s="15"/>
      <c r="B479" s="258"/>
      <c r="C479" s="259"/>
      <c r="D479" s="234" t="s">
        <v>163</v>
      </c>
      <c r="E479" s="260" t="s">
        <v>1</v>
      </c>
      <c r="F479" s="261" t="s">
        <v>3665</v>
      </c>
      <c r="G479" s="259"/>
      <c r="H479" s="260" t="s">
        <v>1</v>
      </c>
      <c r="I479" s="262"/>
      <c r="J479" s="259"/>
      <c r="K479" s="259"/>
      <c r="L479" s="263"/>
      <c r="M479" s="264"/>
      <c r="N479" s="265"/>
      <c r="O479" s="265"/>
      <c r="P479" s="265"/>
      <c r="Q479" s="265"/>
      <c r="R479" s="265"/>
      <c r="S479" s="265"/>
      <c r="T479" s="266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7" t="s">
        <v>163</v>
      </c>
      <c r="AU479" s="267" t="s">
        <v>88</v>
      </c>
      <c r="AV479" s="15" t="s">
        <v>86</v>
      </c>
      <c r="AW479" s="15" t="s">
        <v>35</v>
      </c>
      <c r="AX479" s="15" t="s">
        <v>78</v>
      </c>
      <c r="AY479" s="267" t="s">
        <v>153</v>
      </c>
    </row>
    <row r="480" s="15" customFormat="1">
      <c r="A480" s="15"/>
      <c r="B480" s="258"/>
      <c r="C480" s="259"/>
      <c r="D480" s="234" t="s">
        <v>163</v>
      </c>
      <c r="E480" s="260" t="s">
        <v>1</v>
      </c>
      <c r="F480" s="261" t="s">
        <v>3679</v>
      </c>
      <c r="G480" s="259"/>
      <c r="H480" s="260" t="s">
        <v>1</v>
      </c>
      <c r="I480" s="262"/>
      <c r="J480" s="259"/>
      <c r="K480" s="259"/>
      <c r="L480" s="263"/>
      <c r="M480" s="264"/>
      <c r="N480" s="265"/>
      <c r="O480" s="265"/>
      <c r="P480" s="265"/>
      <c r="Q480" s="265"/>
      <c r="R480" s="265"/>
      <c r="S480" s="265"/>
      <c r="T480" s="266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7" t="s">
        <v>163</v>
      </c>
      <c r="AU480" s="267" t="s">
        <v>88</v>
      </c>
      <c r="AV480" s="15" t="s">
        <v>86</v>
      </c>
      <c r="AW480" s="15" t="s">
        <v>35</v>
      </c>
      <c r="AX480" s="15" t="s">
        <v>78</v>
      </c>
      <c r="AY480" s="267" t="s">
        <v>153</v>
      </c>
    </row>
    <row r="481" s="15" customFormat="1">
      <c r="A481" s="15"/>
      <c r="B481" s="258"/>
      <c r="C481" s="259"/>
      <c r="D481" s="234" t="s">
        <v>163</v>
      </c>
      <c r="E481" s="260" t="s">
        <v>1</v>
      </c>
      <c r="F481" s="261" t="s">
        <v>3667</v>
      </c>
      <c r="G481" s="259"/>
      <c r="H481" s="260" t="s">
        <v>1</v>
      </c>
      <c r="I481" s="262"/>
      <c r="J481" s="259"/>
      <c r="K481" s="259"/>
      <c r="L481" s="263"/>
      <c r="M481" s="264"/>
      <c r="N481" s="265"/>
      <c r="O481" s="265"/>
      <c r="P481" s="265"/>
      <c r="Q481" s="265"/>
      <c r="R481" s="265"/>
      <c r="S481" s="265"/>
      <c r="T481" s="266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7" t="s">
        <v>163</v>
      </c>
      <c r="AU481" s="267" t="s">
        <v>88</v>
      </c>
      <c r="AV481" s="15" t="s">
        <v>86</v>
      </c>
      <c r="AW481" s="15" t="s">
        <v>35</v>
      </c>
      <c r="AX481" s="15" t="s">
        <v>78</v>
      </c>
      <c r="AY481" s="267" t="s">
        <v>153</v>
      </c>
    </row>
    <row r="482" s="13" customFormat="1">
      <c r="A482" s="13"/>
      <c r="B482" s="232"/>
      <c r="C482" s="233"/>
      <c r="D482" s="234" t="s">
        <v>163</v>
      </c>
      <c r="E482" s="235" t="s">
        <v>1</v>
      </c>
      <c r="F482" s="236" t="s">
        <v>183</v>
      </c>
      <c r="G482" s="233"/>
      <c r="H482" s="237">
        <v>5</v>
      </c>
      <c r="I482" s="238"/>
      <c r="J482" s="233"/>
      <c r="K482" s="233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163</v>
      </c>
      <c r="AU482" s="243" t="s">
        <v>88</v>
      </c>
      <c r="AV482" s="13" t="s">
        <v>88</v>
      </c>
      <c r="AW482" s="13" t="s">
        <v>35</v>
      </c>
      <c r="AX482" s="13" t="s">
        <v>86</v>
      </c>
      <c r="AY482" s="243" t="s">
        <v>153</v>
      </c>
    </row>
    <row r="483" s="2" customFormat="1" ht="16.5" customHeight="1">
      <c r="A483" s="39"/>
      <c r="B483" s="40"/>
      <c r="C483" s="219" t="s">
        <v>1056</v>
      </c>
      <c r="D483" s="219" t="s">
        <v>156</v>
      </c>
      <c r="E483" s="220" t="s">
        <v>3680</v>
      </c>
      <c r="F483" s="221" t="s">
        <v>3681</v>
      </c>
      <c r="G483" s="222" t="s">
        <v>3410</v>
      </c>
      <c r="H483" s="223">
        <v>10</v>
      </c>
      <c r="I483" s="224"/>
      <c r="J483" s="225">
        <f>ROUND(I483*H483,2)</f>
        <v>0</v>
      </c>
      <c r="K483" s="221" t="s">
        <v>1</v>
      </c>
      <c r="L483" s="45"/>
      <c r="M483" s="226" t="s">
        <v>1</v>
      </c>
      <c r="N483" s="227" t="s">
        <v>43</v>
      </c>
      <c r="O483" s="92"/>
      <c r="P483" s="228">
        <f>O483*H483</f>
        <v>0</v>
      </c>
      <c r="Q483" s="228">
        <v>0.00173</v>
      </c>
      <c r="R483" s="228">
        <f>Q483*H483</f>
        <v>0.017299999999999999</v>
      </c>
      <c r="S483" s="228">
        <v>0</v>
      </c>
      <c r="T483" s="22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0" t="s">
        <v>240</v>
      </c>
      <c r="AT483" s="230" t="s">
        <v>156</v>
      </c>
      <c r="AU483" s="230" t="s">
        <v>88</v>
      </c>
      <c r="AY483" s="18" t="s">
        <v>153</v>
      </c>
      <c r="BE483" s="231">
        <f>IF(N483="základní",J483,0)</f>
        <v>0</v>
      </c>
      <c r="BF483" s="231">
        <f>IF(N483="snížená",J483,0)</f>
        <v>0</v>
      </c>
      <c r="BG483" s="231">
        <f>IF(N483="zákl. přenesená",J483,0)</f>
        <v>0</v>
      </c>
      <c r="BH483" s="231">
        <f>IF(N483="sníž. přenesená",J483,0)</f>
        <v>0</v>
      </c>
      <c r="BI483" s="231">
        <f>IF(N483="nulová",J483,0)</f>
        <v>0</v>
      </c>
      <c r="BJ483" s="18" t="s">
        <v>86</v>
      </c>
      <c r="BK483" s="231">
        <f>ROUND(I483*H483,2)</f>
        <v>0</v>
      </c>
      <c r="BL483" s="18" t="s">
        <v>240</v>
      </c>
      <c r="BM483" s="230" t="s">
        <v>3682</v>
      </c>
    </row>
    <row r="484" s="15" customFormat="1">
      <c r="A484" s="15"/>
      <c r="B484" s="258"/>
      <c r="C484" s="259"/>
      <c r="D484" s="234" t="s">
        <v>163</v>
      </c>
      <c r="E484" s="260" t="s">
        <v>1</v>
      </c>
      <c r="F484" s="261" t="s">
        <v>3683</v>
      </c>
      <c r="G484" s="259"/>
      <c r="H484" s="260" t="s">
        <v>1</v>
      </c>
      <c r="I484" s="262"/>
      <c r="J484" s="259"/>
      <c r="K484" s="259"/>
      <c r="L484" s="263"/>
      <c r="M484" s="264"/>
      <c r="N484" s="265"/>
      <c r="O484" s="265"/>
      <c r="P484" s="265"/>
      <c r="Q484" s="265"/>
      <c r="R484" s="265"/>
      <c r="S484" s="265"/>
      <c r="T484" s="266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7" t="s">
        <v>163</v>
      </c>
      <c r="AU484" s="267" t="s">
        <v>88</v>
      </c>
      <c r="AV484" s="15" t="s">
        <v>86</v>
      </c>
      <c r="AW484" s="15" t="s">
        <v>35</v>
      </c>
      <c r="AX484" s="15" t="s">
        <v>78</v>
      </c>
      <c r="AY484" s="267" t="s">
        <v>153</v>
      </c>
    </row>
    <row r="485" s="15" customFormat="1">
      <c r="A485" s="15"/>
      <c r="B485" s="258"/>
      <c r="C485" s="259"/>
      <c r="D485" s="234" t="s">
        <v>163</v>
      </c>
      <c r="E485" s="260" t="s">
        <v>1</v>
      </c>
      <c r="F485" s="261" t="s">
        <v>3552</v>
      </c>
      <c r="G485" s="259"/>
      <c r="H485" s="260" t="s">
        <v>1</v>
      </c>
      <c r="I485" s="262"/>
      <c r="J485" s="259"/>
      <c r="K485" s="259"/>
      <c r="L485" s="263"/>
      <c r="M485" s="264"/>
      <c r="N485" s="265"/>
      <c r="O485" s="265"/>
      <c r="P485" s="265"/>
      <c r="Q485" s="265"/>
      <c r="R485" s="265"/>
      <c r="S485" s="265"/>
      <c r="T485" s="266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7" t="s">
        <v>163</v>
      </c>
      <c r="AU485" s="267" t="s">
        <v>88</v>
      </c>
      <c r="AV485" s="15" t="s">
        <v>86</v>
      </c>
      <c r="AW485" s="15" t="s">
        <v>35</v>
      </c>
      <c r="AX485" s="15" t="s">
        <v>78</v>
      </c>
      <c r="AY485" s="267" t="s">
        <v>153</v>
      </c>
    </row>
    <row r="486" s="15" customFormat="1">
      <c r="A486" s="15"/>
      <c r="B486" s="258"/>
      <c r="C486" s="259"/>
      <c r="D486" s="234" t="s">
        <v>163</v>
      </c>
      <c r="E486" s="260" t="s">
        <v>1</v>
      </c>
      <c r="F486" s="261" t="s">
        <v>3684</v>
      </c>
      <c r="G486" s="259"/>
      <c r="H486" s="260" t="s">
        <v>1</v>
      </c>
      <c r="I486" s="262"/>
      <c r="J486" s="259"/>
      <c r="K486" s="259"/>
      <c r="L486" s="263"/>
      <c r="M486" s="264"/>
      <c r="N486" s="265"/>
      <c r="O486" s="265"/>
      <c r="P486" s="265"/>
      <c r="Q486" s="265"/>
      <c r="R486" s="265"/>
      <c r="S486" s="265"/>
      <c r="T486" s="266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7" t="s">
        <v>163</v>
      </c>
      <c r="AU486" s="267" t="s">
        <v>88</v>
      </c>
      <c r="AV486" s="15" t="s">
        <v>86</v>
      </c>
      <c r="AW486" s="15" t="s">
        <v>35</v>
      </c>
      <c r="AX486" s="15" t="s">
        <v>78</v>
      </c>
      <c r="AY486" s="267" t="s">
        <v>153</v>
      </c>
    </row>
    <row r="487" s="15" customFormat="1">
      <c r="A487" s="15"/>
      <c r="B487" s="258"/>
      <c r="C487" s="259"/>
      <c r="D487" s="234" t="s">
        <v>163</v>
      </c>
      <c r="E487" s="260" t="s">
        <v>1</v>
      </c>
      <c r="F487" s="261" t="s">
        <v>3685</v>
      </c>
      <c r="G487" s="259"/>
      <c r="H487" s="260" t="s">
        <v>1</v>
      </c>
      <c r="I487" s="262"/>
      <c r="J487" s="259"/>
      <c r="K487" s="259"/>
      <c r="L487" s="263"/>
      <c r="M487" s="264"/>
      <c r="N487" s="265"/>
      <c r="O487" s="265"/>
      <c r="P487" s="265"/>
      <c r="Q487" s="265"/>
      <c r="R487" s="265"/>
      <c r="S487" s="265"/>
      <c r="T487" s="266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7" t="s">
        <v>163</v>
      </c>
      <c r="AU487" s="267" t="s">
        <v>88</v>
      </c>
      <c r="AV487" s="15" t="s">
        <v>86</v>
      </c>
      <c r="AW487" s="15" t="s">
        <v>35</v>
      </c>
      <c r="AX487" s="15" t="s">
        <v>78</v>
      </c>
      <c r="AY487" s="267" t="s">
        <v>153</v>
      </c>
    </row>
    <row r="488" s="13" customFormat="1">
      <c r="A488" s="13"/>
      <c r="B488" s="232"/>
      <c r="C488" s="233"/>
      <c r="D488" s="234" t="s">
        <v>163</v>
      </c>
      <c r="E488" s="235" t="s">
        <v>1</v>
      </c>
      <c r="F488" s="236" t="s">
        <v>112</v>
      </c>
      <c r="G488" s="233"/>
      <c r="H488" s="237">
        <v>10</v>
      </c>
      <c r="I488" s="238"/>
      <c r="J488" s="233"/>
      <c r="K488" s="233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163</v>
      </c>
      <c r="AU488" s="243" t="s">
        <v>88</v>
      </c>
      <c r="AV488" s="13" t="s">
        <v>88</v>
      </c>
      <c r="AW488" s="13" t="s">
        <v>35</v>
      </c>
      <c r="AX488" s="13" t="s">
        <v>86</v>
      </c>
      <c r="AY488" s="243" t="s">
        <v>153</v>
      </c>
    </row>
    <row r="489" s="2" customFormat="1" ht="16.5" customHeight="1">
      <c r="A489" s="39"/>
      <c r="B489" s="40"/>
      <c r="C489" s="219" t="s">
        <v>1063</v>
      </c>
      <c r="D489" s="219" t="s">
        <v>156</v>
      </c>
      <c r="E489" s="220" t="s">
        <v>3686</v>
      </c>
      <c r="F489" s="221" t="s">
        <v>3687</v>
      </c>
      <c r="G489" s="222" t="s">
        <v>3410</v>
      </c>
      <c r="H489" s="223">
        <v>10</v>
      </c>
      <c r="I489" s="224"/>
      <c r="J489" s="225">
        <f>ROUND(I489*H489,2)</f>
        <v>0</v>
      </c>
      <c r="K489" s="221" t="s">
        <v>1</v>
      </c>
      <c r="L489" s="45"/>
      <c r="M489" s="226" t="s">
        <v>1</v>
      </c>
      <c r="N489" s="227" t="s">
        <v>43</v>
      </c>
      <c r="O489" s="92"/>
      <c r="P489" s="228">
        <f>O489*H489</f>
        <v>0</v>
      </c>
      <c r="Q489" s="228">
        <v>0.00173</v>
      </c>
      <c r="R489" s="228">
        <f>Q489*H489</f>
        <v>0.017299999999999999</v>
      </c>
      <c r="S489" s="228">
        <v>0</v>
      </c>
      <c r="T489" s="229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0" t="s">
        <v>240</v>
      </c>
      <c r="AT489" s="230" t="s">
        <v>156</v>
      </c>
      <c r="AU489" s="230" t="s">
        <v>88</v>
      </c>
      <c r="AY489" s="18" t="s">
        <v>153</v>
      </c>
      <c r="BE489" s="231">
        <f>IF(N489="základní",J489,0)</f>
        <v>0</v>
      </c>
      <c r="BF489" s="231">
        <f>IF(N489="snížená",J489,0)</f>
        <v>0</v>
      </c>
      <c r="BG489" s="231">
        <f>IF(N489="zákl. přenesená",J489,0)</f>
        <v>0</v>
      </c>
      <c r="BH489" s="231">
        <f>IF(N489="sníž. přenesená",J489,0)</f>
        <v>0</v>
      </c>
      <c r="BI489" s="231">
        <f>IF(N489="nulová",J489,0)</f>
        <v>0</v>
      </c>
      <c r="BJ489" s="18" t="s">
        <v>86</v>
      </c>
      <c r="BK489" s="231">
        <f>ROUND(I489*H489,2)</f>
        <v>0</v>
      </c>
      <c r="BL489" s="18" t="s">
        <v>240</v>
      </c>
      <c r="BM489" s="230" t="s">
        <v>3688</v>
      </c>
    </row>
    <row r="490" s="15" customFormat="1">
      <c r="A490" s="15"/>
      <c r="B490" s="258"/>
      <c r="C490" s="259"/>
      <c r="D490" s="234" t="s">
        <v>163</v>
      </c>
      <c r="E490" s="260" t="s">
        <v>1</v>
      </c>
      <c r="F490" s="261" t="s">
        <v>3689</v>
      </c>
      <c r="G490" s="259"/>
      <c r="H490" s="260" t="s">
        <v>1</v>
      </c>
      <c r="I490" s="262"/>
      <c r="J490" s="259"/>
      <c r="K490" s="259"/>
      <c r="L490" s="263"/>
      <c r="M490" s="264"/>
      <c r="N490" s="265"/>
      <c r="O490" s="265"/>
      <c r="P490" s="265"/>
      <c r="Q490" s="265"/>
      <c r="R490" s="265"/>
      <c r="S490" s="265"/>
      <c r="T490" s="266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7" t="s">
        <v>163</v>
      </c>
      <c r="AU490" s="267" t="s">
        <v>88</v>
      </c>
      <c r="AV490" s="15" t="s">
        <v>86</v>
      </c>
      <c r="AW490" s="15" t="s">
        <v>35</v>
      </c>
      <c r="AX490" s="15" t="s">
        <v>78</v>
      </c>
      <c r="AY490" s="267" t="s">
        <v>153</v>
      </c>
    </row>
    <row r="491" s="15" customFormat="1">
      <c r="A491" s="15"/>
      <c r="B491" s="258"/>
      <c r="C491" s="259"/>
      <c r="D491" s="234" t="s">
        <v>163</v>
      </c>
      <c r="E491" s="260" t="s">
        <v>1</v>
      </c>
      <c r="F491" s="261" t="s">
        <v>3552</v>
      </c>
      <c r="G491" s="259"/>
      <c r="H491" s="260" t="s">
        <v>1</v>
      </c>
      <c r="I491" s="262"/>
      <c r="J491" s="259"/>
      <c r="K491" s="259"/>
      <c r="L491" s="263"/>
      <c r="M491" s="264"/>
      <c r="N491" s="265"/>
      <c r="O491" s="265"/>
      <c r="P491" s="265"/>
      <c r="Q491" s="265"/>
      <c r="R491" s="265"/>
      <c r="S491" s="265"/>
      <c r="T491" s="266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7" t="s">
        <v>163</v>
      </c>
      <c r="AU491" s="267" t="s">
        <v>88</v>
      </c>
      <c r="AV491" s="15" t="s">
        <v>86</v>
      </c>
      <c r="AW491" s="15" t="s">
        <v>35</v>
      </c>
      <c r="AX491" s="15" t="s">
        <v>78</v>
      </c>
      <c r="AY491" s="267" t="s">
        <v>153</v>
      </c>
    </row>
    <row r="492" s="15" customFormat="1">
      <c r="A492" s="15"/>
      <c r="B492" s="258"/>
      <c r="C492" s="259"/>
      <c r="D492" s="234" t="s">
        <v>163</v>
      </c>
      <c r="E492" s="260" t="s">
        <v>1</v>
      </c>
      <c r="F492" s="261" t="s">
        <v>3684</v>
      </c>
      <c r="G492" s="259"/>
      <c r="H492" s="260" t="s">
        <v>1</v>
      </c>
      <c r="I492" s="262"/>
      <c r="J492" s="259"/>
      <c r="K492" s="259"/>
      <c r="L492" s="263"/>
      <c r="M492" s="264"/>
      <c r="N492" s="265"/>
      <c r="O492" s="265"/>
      <c r="P492" s="265"/>
      <c r="Q492" s="265"/>
      <c r="R492" s="265"/>
      <c r="S492" s="265"/>
      <c r="T492" s="266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7" t="s">
        <v>163</v>
      </c>
      <c r="AU492" s="267" t="s">
        <v>88</v>
      </c>
      <c r="AV492" s="15" t="s">
        <v>86</v>
      </c>
      <c r="AW492" s="15" t="s">
        <v>35</v>
      </c>
      <c r="AX492" s="15" t="s">
        <v>78</v>
      </c>
      <c r="AY492" s="267" t="s">
        <v>153</v>
      </c>
    </row>
    <row r="493" s="15" customFormat="1">
      <c r="A493" s="15"/>
      <c r="B493" s="258"/>
      <c r="C493" s="259"/>
      <c r="D493" s="234" t="s">
        <v>163</v>
      </c>
      <c r="E493" s="260" t="s">
        <v>1</v>
      </c>
      <c r="F493" s="261" t="s">
        <v>3690</v>
      </c>
      <c r="G493" s="259"/>
      <c r="H493" s="260" t="s">
        <v>1</v>
      </c>
      <c r="I493" s="262"/>
      <c r="J493" s="259"/>
      <c r="K493" s="259"/>
      <c r="L493" s="263"/>
      <c r="M493" s="264"/>
      <c r="N493" s="265"/>
      <c r="O493" s="265"/>
      <c r="P493" s="265"/>
      <c r="Q493" s="265"/>
      <c r="R493" s="265"/>
      <c r="S493" s="265"/>
      <c r="T493" s="266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7" t="s">
        <v>163</v>
      </c>
      <c r="AU493" s="267" t="s">
        <v>88</v>
      </c>
      <c r="AV493" s="15" t="s">
        <v>86</v>
      </c>
      <c r="AW493" s="15" t="s">
        <v>35</v>
      </c>
      <c r="AX493" s="15" t="s">
        <v>78</v>
      </c>
      <c r="AY493" s="267" t="s">
        <v>153</v>
      </c>
    </row>
    <row r="494" s="13" customFormat="1">
      <c r="A494" s="13"/>
      <c r="B494" s="232"/>
      <c r="C494" s="233"/>
      <c r="D494" s="234" t="s">
        <v>163</v>
      </c>
      <c r="E494" s="235" t="s">
        <v>1</v>
      </c>
      <c r="F494" s="236" t="s">
        <v>112</v>
      </c>
      <c r="G494" s="233"/>
      <c r="H494" s="237">
        <v>10</v>
      </c>
      <c r="I494" s="238"/>
      <c r="J494" s="233"/>
      <c r="K494" s="233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163</v>
      </c>
      <c r="AU494" s="243" t="s">
        <v>88</v>
      </c>
      <c r="AV494" s="13" t="s">
        <v>88</v>
      </c>
      <c r="AW494" s="13" t="s">
        <v>35</v>
      </c>
      <c r="AX494" s="13" t="s">
        <v>86</v>
      </c>
      <c r="AY494" s="243" t="s">
        <v>153</v>
      </c>
    </row>
    <row r="495" s="2" customFormat="1" ht="16.5" customHeight="1">
      <c r="A495" s="39"/>
      <c r="B495" s="40"/>
      <c r="C495" s="219" t="s">
        <v>1068</v>
      </c>
      <c r="D495" s="219" t="s">
        <v>156</v>
      </c>
      <c r="E495" s="220" t="s">
        <v>3691</v>
      </c>
      <c r="F495" s="221" t="s">
        <v>3692</v>
      </c>
      <c r="G495" s="222" t="s">
        <v>3410</v>
      </c>
      <c r="H495" s="223">
        <v>1</v>
      </c>
      <c r="I495" s="224"/>
      <c r="J495" s="225">
        <f>ROUND(I495*H495,2)</f>
        <v>0</v>
      </c>
      <c r="K495" s="221" t="s">
        <v>1</v>
      </c>
      <c r="L495" s="45"/>
      <c r="M495" s="226" t="s">
        <v>1</v>
      </c>
      <c r="N495" s="227" t="s">
        <v>43</v>
      </c>
      <c r="O495" s="92"/>
      <c r="P495" s="228">
        <f>O495*H495</f>
        <v>0</v>
      </c>
      <c r="Q495" s="228">
        <v>0.00173</v>
      </c>
      <c r="R495" s="228">
        <f>Q495*H495</f>
        <v>0.00173</v>
      </c>
      <c r="S495" s="228">
        <v>0</v>
      </c>
      <c r="T495" s="229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0" t="s">
        <v>240</v>
      </c>
      <c r="AT495" s="230" t="s">
        <v>156</v>
      </c>
      <c r="AU495" s="230" t="s">
        <v>88</v>
      </c>
      <c r="AY495" s="18" t="s">
        <v>153</v>
      </c>
      <c r="BE495" s="231">
        <f>IF(N495="základní",J495,0)</f>
        <v>0</v>
      </c>
      <c r="BF495" s="231">
        <f>IF(N495="snížená",J495,0)</f>
        <v>0</v>
      </c>
      <c r="BG495" s="231">
        <f>IF(N495="zákl. přenesená",J495,0)</f>
        <v>0</v>
      </c>
      <c r="BH495" s="231">
        <f>IF(N495="sníž. přenesená",J495,0)</f>
        <v>0</v>
      </c>
      <c r="BI495" s="231">
        <f>IF(N495="nulová",J495,0)</f>
        <v>0</v>
      </c>
      <c r="BJ495" s="18" t="s">
        <v>86</v>
      </c>
      <c r="BK495" s="231">
        <f>ROUND(I495*H495,2)</f>
        <v>0</v>
      </c>
      <c r="BL495" s="18" t="s">
        <v>240</v>
      </c>
      <c r="BM495" s="230" t="s">
        <v>3693</v>
      </c>
    </row>
    <row r="496" s="15" customFormat="1">
      <c r="A496" s="15"/>
      <c r="B496" s="258"/>
      <c r="C496" s="259"/>
      <c r="D496" s="234" t="s">
        <v>163</v>
      </c>
      <c r="E496" s="260" t="s">
        <v>1</v>
      </c>
      <c r="F496" s="261" t="s">
        <v>3694</v>
      </c>
      <c r="G496" s="259"/>
      <c r="H496" s="260" t="s">
        <v>1</v>
      </c>
      <c r="I496" s="262"/>
      <c r="J496" s="259"/>
      <c r="K496" s="259"/>
      <c r="L496" s="263"/>
      <c r="M496" s="264"/>
      <c r="N496" s="265"/>
      <c r="O496" s="265"/>
      <c r="P496" s="265"/>
      <c r="Q496" s="265"/>
      <c r="R496" s="265"/>
      <c r="S496" s="265"/>
      <c r="T496" s="266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7" t="s">
        <v>163</v>
      </c>
      <c r="AU496" s="267" t="s">
        <v>88</v>
      </c>
      <c r="AV496" s="15" t="s">
        <v>86</v>
      </c>
      <c r="AW496" s="15" t="s">
        <v>35</v>
      </c>
      <c r="AX496" s="15" t="s">
        <v>78</v>
      </c>
      <c r="AY496" s="267" t="s">
        <v>153</v>
      </c>
    </row>
    <row r="497" s="15" customFormat="1">
      <c r="A497" s="15"/>
      <c r="B497" s="258"/>
      <c r="C497" s="259"/>
      <c r="D497" s="234" t="s">
        <v>163</v>
      </c>
      <c r="E497" s="260" t="s">
        <v>1</v>
      </c>
      <c r="F497" s="261" t="s">
        <v>3464</v>
      </c>
      <c r="G497" s="259"/>
      <c r="H497" s="260" t="s">
        <v>1</v>
      </c>
      <c r="I497" s="262"/>
      <c r="J497" s="259"/>
      <c r="K497" s="259"/>
      <c r="L497" s="263"/>
      <c r="M497" s="264"/>
      <c r="N497" s="265"/>
      <c r="O497" s="265"/>
      <c r="P497" s="265"/>
      <c r="Q497" s="265"/>
      <c r="R497" s="265"/>
      <c r="S497" s="265"/>
      <c r="T497" s="266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7" t="s">
        <v>163</v>
      </c>
      <c r="AU497" s="267" t="s">
        <v>88</v>
      </c>
      <c r="AV497" s="15" t="s">
        <v>86</v>
      </c>
      <c r="AW497" s="15" t="s">
        <v>35</v>
      </c>
      <c r="AX497" s="15" t="s">
        <v>78</v>
      </c>
      <c r="AY497" s="267" t="s">
        <v>153</v>
      </c>
    </row>
    <row r="498" s="15" customFormat="1">
      <c r="A498" s="15"/>
      <c r="B498" s="258"/>
      <c r="C498" s="259"/>
      <c r="D498" s="234" t="s">
        <v>163</v>
      </c>
      <c r="E498" s="260" t="s">
        <v>1</v>
      </c>
      <c r="F498" s="261" t="s">
        <v>3695</v>
      </c>
      <c r="G498" s="259"/>
      <c r="H498" s="260" t="s">
        <v>1</v>
      </c>
      <c r="I498" s="262"/>
      <c r="J498" s="259"/>
      <c r="K498" s="259"/>
      <c r="L498" s="263"/>
      <c r="M498" s="264"/>
      <c r="N498" s="265"/>
      <c r="O498" s="265"/>
      <c r="P498" s="265"/>
      <c r="Q498" s="265"/>
      <c r="R498" s="265"/>
      <c r="S498" s="265"/>
      <c r="T498" s="266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7" t="s">
        <v>163</v>
      </c>
      <c r="AU498" s="267" t="s">
        <v>88</v>
      </c>
      <c r="AV498" s="15" t="s">
        <v>86</v>
      </c>
      <c r="AW498" s="15" t="s">
        <v>35</v>
      </c>
      <c r="AX498" s="15" t="s">
        <v>78</v>
      </c>
      <c r="AY498" s="267" t="s">
        <v>153</v>
      </c>
    </row>
    <row r="499" s="13" customFormat="1">
      <c r="A499" s="13"/>
      <c r="B499" s="232"/>
      <c r="C499" s="233"/>
      <c r="D499" s="234" t="s">
        <v>163</v>
      </c>
      <c r="E499" s="235" t="s">
        <v>1</v>
      </c>
      <c r="F499" s="236" t="s">
        <v>86</v>
      </c>
      <c r="G499" s="233"/>
      <c r="H499" s="237">
        <v>1</v>
      </c>
      <c r="I499" s="238"/>
      <c r="J499" s="233"/>
      <c r="K499" s="233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163</v>
      </c>
      <c r="AU499" s="243" t="s">
        <v>88</v>
      </c>
      <c r="AV499" s="13" t="s">
        <v>88</v>
      </c>
      <c r="AW499" s="13" t="s">
        <v>35</v>
      </c>
      <c r="AX499" s="13" t="s">
        <v>86</v>
      </c>
      <c r="AY499" s="243" t="s">
        <v>153</v>
      </c>
    </row>
    <row r="500" s="2" customFormat="1" ht="33" customHeight="1">
      <c r="A500" s="39"/>
      <c r="B500" s="40"/>
      <c r="C500" s="219" t="s">
        <v>1075</v>
      </c>
      <c r="D500" s="219" t="s">
        <v>156</v>
      </c>
      <c r="E500" s="220" t="s">
        <v>3696</v>
      </c>
      <c r="F500" s="221" t="s">
        <v>3697</v>
      </c>
      <c r="G500" s="222" t="s">
        <v>3410</v>
      </c>
      <c r="H500" s="223">
        <v>1</v>
      </c>
      <c r="I500" s="224"/>
      <c r="J500" s="225">
        <f>ROUND(I500*H500,2)</f>
        <v>0</v>
      </c>
      <c r="K500" s="221" t="s">
        <v>1</v>
      </c>
      <c r="L500" s="45"/>
      <c r="M500" s="226" t="s">
        <v>1</v>
      </c>
      <c r="N500" s="227" t="s">
        <v>43</v>
      </c>
      <c r="O500" s="92"/>
      <c r="P500" s="228">
        <f>O500*H500</f>
        <v>0</v>
      </c>
      <c r="Q500" s="228">
        <v>0.068400000000000002</v>
      </c>
      <c r="R500" s="228">
        <f>Q500*H500</f>
        <v>0.068400000000000002</v>
      </c>
      <c r="S500" s="228">
        <v>0</v>
      </c>
      <c r="T500" s="22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0" t="s">
        <v>240</v>
      </c>
      <c r="AT500" s="230" t="s">
        <v>156</v>
      </c>
      <c r="AU500" s="230" t="s">
        <v>88</v>
      </c>
      <c r="AY500" s="18" t="s">
        <v>153</v>
      </c>
      <c r="BE500" s="231">
        <f>IF(N500="základní",J500,0)</f>
        <v>0</v>
      </c>
      <c r="BF500" s="231">
        <f>IF(N500="snížená",J500,0)</f>
        <v>0</v>
      </c>
      <c r="BG500" s="231">
        <f>IF(N500="zákl. přenesená",J500,0)</f>
        <v>0</v>
      </c>
      <c r="BH500" s="231">
        <f>IF(N500="sníž. přenesená",J500,0)</f>
        <v>0</v>
      </c>
      <c r="BI500" s="231">
        <f>IF(N500="nulová",J500,0)</f>
        <v>0</v>
      </c>
      <c r="BJ500" s="18" t="s">
        <v>86</v>
      </c>
      <c r="BK500" s="231">
        <f>ROUND(I500*H500,2)</f>
        <v>0</v>
      </c>
      <c r="BL500" s="18" t="s">
        <v>240</v>
      </c>
      <c r="BM500" s="230" t="s">
        <v>3698</v>
      </c>
    </row>
    <row r="501" s="15" customFormat="1">
      <c r="A501" s="15"/>
      <c r="B501" s="258"/>
      <c r="C501" s="259"/>
      <c r="D501" s="234" t="s">
        <v>163</v>
      </c>
      <c r="E501" s="260" t="s">
        <v>1</v>
      </c>
      <c r="F501" s="261" t="s">
        <v>3699</v>
      </c>
      <c r="G501" s="259"/>
      <c r="H501" s="260" t="s">
        <v>1</v>
      </c>
      <c r="I501" s="262"/>
      <c r="J501" s="259"/>
      <c r="K501" s="259"/>
      <c r="L501" s="263"/>
      <c r="M501" s="264"/>
      <c r="N501" s="265"/>
      <c r="O501" s="265"/>
      <c r="P501" s="265"/>
      <c r="Q501" s="265"/>
      <c r="R501" s="265"/>
      <c r="S501" s="265"/>
      <c r="T501" s="266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7" t="s">
        <v>163</v>
      </c>
      <c r="AU501" s="267" t="s">
        <v>88</v>
      </c>
      <c r="AV501" s="15" t="s">
        <v>86</v>
      </c>
      <c r="AW501" s="15" t="s">
        <v>35</v>
      </c>
      <c r="AX501" s="15" t="s">
        <v>78</v>
      </c>
      <c r="AY501" s="267" t="s">
        <v>153</v>
      </c>
    </row>
    <row r="502" s="15" customFormat="1">
      <c r="A502" s="15"/>
      <c r="B502" s="258"/>
      <c r="C502" s="259"/>
      <c r="D502" s="234" t="s">
        <v>163</v>
      </c>
      <c r="E502" s="260" t="s">
        <v>1</v>
      </c>
      <c r="F502" s="261" t="s">
        <v>3700</v>
      </c>
      <c r="G502" s="259"/>
      <c r="H502" s="260" t="s">
        <v>1</v>
      </c>
      <c r="I502" s="262"/>
      <c r="J502" s="259"/>
      <c r="K502" s="259"/>
      <c r="L502" s="263"/>
      <c r="M502" s="264"/>
      <c r="N502" s="265"/>
      <c r="O502" s="265"/>
      <c r="P502" s="265"/>
      <c r="Q502" s="265"/>
      <c r="R502" s="265"/>
      <c r="S502" s="265"/>
      <c r="T502" s="266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7" t="s">
        <v>163</v>
      </c>
      <c r="AU502" s="267" t="s">
        <v>88</v>
      </c>
      <c r="AV502" s="15" t="s">
        <v>86</v>
      </c>
      <c r="AW502" s="15" t="s">
        <v>35</v>
      </c>
      <c r="AX502" s="15" t="s">
        <v>78</v>
      </c>
      <c r="AY502" s="267" t="s">
        <v>153</v>
      </c>
    </row>
    <row r="503" s="13" customFormat="1">
      <c r="A503" s="13"/>
      <c r="B503" s="232"/>
      <c r="C503" s="233"/>
      <c r="D503" s="234" t="s">
        <v>163</v>
      </c>
      <c r="E503" s="235" t="s">
        <v>1</v>
      </c>
      <c r="F503" s="236" t="s">
        <v>86</v>
      </c>
      <c r="G503" s="233"/>
      <c r="H503" s="237">
        <v>1</v>
      </c>
      <c r="I503" s="238"/>
      <c r="J503" s="233"/>
      <c r="K503" s="233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163</v>
      </c>
      <c r="AU503" s="243" t="s">
        <v>88</v>
      </c>
      <c r="AV503" s="13" t="s">
        <v>88</v>
      </c>
      <c r="AW503" s="13" t="s">
        <v>35</v>
      </c>
      <c r="AX503" s="13" t="s">
        <v>86</v>
      </c>
      <c r="AY503" s="243" t="s">
        <v>153</v>
      </c>
    </row>
    <row r="504" s="2" customFormat="1" ht="24.15" customHeight="1">
      <c r="A504" s="39"/>
      <c r="B504" s="40"/>
      <c r="C504" s="219" t="s">
        <v>1082</v>
      </c>
      <c r="D504" s="219" t="s">
        <v>156</v>
      </c>
      <c r="E504" s="220" t="s">
        <v>3701</v>
      </c>
      <c r="F504" s="221" t="s">
        <v>3702</v>
      </c>
      <c r="G504" s="222" t="s">
        <v>243</v>
      </c>
      <c r="H504" s="223">
        <v>1</v>
      </c>
      <c r="I504" s="224"/>
      <c r="J504" s="225">
        <f>ROUND(I504*H504,2)</f>
        <v>0</v>
      </c>
      <c r="K504" s="221" t="s">
        <v>1</v>
      </c>
      <c r="L504" s="45"/>
      <c r="M504" s="226" t="s">
        <v>1</v>
      </c>
      <c r="N504" s="227" t="s">
        <v>43</v>
      </c>
      <c r="O504" s="92"/>
      <c r="P504" s="228">
        <f>O504*H504</f>
        <v>0</v>
      </c>
      <c r="Q504" s="228">
        <v>0</v>
      </c>
      <c r="R504" s="228">
        <f>Q504*H504</f>
        <v>0</v>
      </c>
      <c r="S504" s="228">
        <v>0</v>
      </c>
      <c r="T504" s="229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0" t="s">
        <v>240</v>
      </c>
      <c r="AT504" s="230" t="s">
        <v>156</v>
      </c>
      <c r="AU504" s="230" t="s">
        <v>88</v>
      </c>
      <c r="AY504" s="18" t="s">
        <v>153</v>
      </c>
      <c r="BE504" s="231">
        <f>IF(N504="základní",J504,0)</f>
        <v>0</v>
      </c>
      <c r="BF504" s="231">
        <f>IF(N504="snížená",J504,0)</f>
        <v>0</v>
      </c>
      <c r="BG504" s="231">
        <f>IF(N504="zákl. přenesená",J504,0)</f>
        <v>0</v>
      </c>
      <c r="BH504" s="231">
        <f>IF(N504="sníž. přenesená",J504,0)</f>
        <v>0</v>
      </c>
      <c r="BI504" s="231">
        <f>IF(N504="nulová",J504,0)</f>
        <v>0</v>
      </c>
      <c r="BJ504" s="18" t="s">
        <v>86</v>
      </c>
      <c r="BK504" s="231">
        <f>ROUND(I504*H504,2)</f>
        <v>0</v>
      </c>
      <c r="BL504" s="18" t="s">
        <v>240</v>
      </c>
      <c r="BM504" s="230" t="s">
        <v>3703</v>
      </c>
    </row>
    <row r="505" s="12" customFormat="1" ht="22.8" customHeight="1">
      <c r="A505" s="12"/>
      <c r="B505" s="203"/>
      <c r="C505" s="204"/>
      <c r="D505" s="205" t="s">
        <v>77</v>
      </c>
      <c r="E505" s="217" t="s">
        <v>3704</v>
      </c>
      <c r="F505" s="217" t="s">
        <v>3705</v>
      </c>
      <c r="G505" s="204"/>
      <c r="H505" s="204"/>
      <c r="I505" s="207"/>
      <c r="J505" s="218">
        <f>BK505</f>
        <v>0</v>
      </c>
      <c r="K505" s="204"/>
      <c r="L505" s="209"/>
      <c r="M505" s="210"/>
      <c r="N505" s="211"/>
      <c r="O505" s="211"/>
      <c r="P505" s="212">
        <f>SUM(P506:P526)</f>
        <v>0</v>
      </c>
      <c r="Q505" s="211"/>
      <c r="R505" s="212">
        <f>SUM(R506:R526)</f>
        <v>0.37384999999999996</v>
      </c>
      <c r="S505" s="211"/>
      <c r="T505" s="213">
        <f>SUM(T506:T526)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14" t="s">
        <v>88</v>
      </c>
      <c r="AT505" s="215" t="s">
        <v>77</v>
      </c>
      <c r="AU505" s="215" t="s">
        <v>86</v>
      </c>
      <c r="AY505" s="214" t="s">
        <v>153</v>
      </c>
      <c r="BK505" s="216">
        <f>SUM(BK506:BK526)</f>
        <v>0</v>
      </c>
    </row>
    <row r="506" s="2" customFormat="1" ht="24.15" customHeight="1">
      <c r="A506" s="39"/>
      <c r="B506" s="40"/>
      <c r="C506" s="219" t="s">
        <v>1088</v>
      </c>
      <c r="D506" s="219" t="s">
        <v>156</v>
      </c>
      <c r="E506" s="220" t="s">
        <v>3706</v>
      </c>
      <c r="F506" s="221" t="s">
        <v>3707</v>
      </c>
      <c r="G506" s="222" t="s">
        <v>3410</v>
      </c>
      <c r="H506" s="223">
        <v>13</v>
      </c>
      <c r="I506" s="224"/>
      <c r="J506" s="225">
        <f>ROUND(I506*H506,2)</f>
        <v>0</v>
      </c>
      <c r="K506" s="221" t="s">
        <v>160</v>
      </c>
      <c r="L506" s="45"/>
      <c r="M506" s="226" t="s">
        <v>1</v>
      </c>
      <c r="N506" s="227" t="s">
        <v>43</v>
      </c>
      <c r="O506" s="92"/>
      <c r="P506" s="228">
        <f>O506*H506</f>
        <v>0</v>
      </c>
      <c r="Q506" s="228">
        <v>0</v>
      </c>
      <c r="R506" s="228">
        <f>Q506*H506</f>
        <v>0</v>
      </c>
      <c r="S506" s="228">
        <v>0</v>
      </c>
      <c r="T506" s="229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0" t="s">
        <v>240</v>
      </c>
      <c r="AT506" s="230" t="s">
        <v>156</v>
      </c>
      <c r="AU506" s="230" t="s">
        <v>88</v>
      </c>
      <c r="AY506" s="18" t="s">
        <v>153</v>
      </c>
      <c r="BE506" s="231">
        <f>IF(N506="základní",J506,0)</f>
        <v>0</v>
      </c>
      <c r="BF506" s="231">
        <f>IF(N506="snížená",J506,0)</f>
        <v>0</v>
      </c>
      <c r="BG506" s="231">
        <f>IF(N506="zákl. přenesená",J506,0)</f>
        <v>0</v>
      </c>
      <c r="BH506" s="231">
        <f>IF(N506="sníž. přenesená",J506,0)</f>
        <v>0</v>
      </c>
      <c r="BI506" s="231">
        <f>IF(N506="nulová",J506,0)</f>
        <v>0</v>
      </c>
      <c r="BJ506" s="18" t="s">
        <v>86</v>
      </c>
      <c r="BK506" s="231">
        <f>ROUND(I506*H506,2)</f>
        <v>0</v>
      </c>
      <c r="BL506" s="18" t="s">
        <v>240</v>
      </c>
      <c r="BM506" s="230" t="s">
        <v>3708</v>
      </c>
    </row>
    <row r="507" s="2" customFormat="1" ht="33" customHeight="1">
      <c r="A507" s="39"/>
      <c r="B507" s="40"/>
      <c r="C507" s="268" t="s">
        <v>1093</v>
      </c>
      <c r="D507" s="268" t="s">
        <v>509</v>
      </c>
      <c r="E507" s="269" t="s">
        <v>3709</v>
      </c>
      <c r="F507" s="270" t="s">
        <v>3710</v>
      </c>
      <c r="G507" s="271" t="s">
        <v>355</v>
      </c>
      <c r="H507" s="272">
        <v>13</v>
      </c>
      <c r="I507" s="273"/>
      <c r="J507" s="274">
        <f>ROUND(I507*H507,2)</f>
        <v>0</v>
      </c>
      <c r="K507" s="270" t="s">
        <v>1</v>
      </c>
      <c r="L507" s="275"/>
      <c r="M507" s="276" t="s">
        <v>1</v>
      </c>
      <c r="N507" s="277" t="s">
        <v>43</v>
      </c>
      <c r="O507" s="92"/>
      <c r="P507" s="228">
        <f>O507*H507</f>
        <v>0</v>
      </c>
      <c r="Q507" s="228">
        <v>0.0086999999999999994</v>
      </c>
      <c r="R507" s="228">
        <f>Q507*H507</f>
        <v>0.11309999999999999</v>
      </c>
      <c r="S507" s="228">
        <v>0</v>
      </c>
      <c r="T507" s="22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0" t="s">
        <v>332</v>
      </c>
      <c r="AT507" s="230" t="s">
        <v>509</v>
      </c>
      <c r="AU507" s="230" t="s">
        <v>88</v>
      </c>
      <c r="AY507" s="18" t="s">
        <v>153</v>
      </c>
      <c r="BE507" s="231">
        <f>IF(N507="základní",J507,0)</f>
        <v>0</v>
      </c>
      <c r="BF507" s="231">
        <f>IF(N507="snížená",J507,0)</f>
        <v>0</v>
      </c>
      <c r="BG507" s="231">
        <f>IF(N507="zákl. přenesená",J507,0)</f>
        <v>0</v>
      </c>
      <c r="BH507" s="231">
        <f>IF(N507="sníž. přenesená",J507,0)</f>
        <v>0</v>
      </c>
      <c r="BI507" s="231">
        <f>IF(N507="nulová",J507,0)</f>
        <v>0</v>
      </c>
      <c r="BJ507" s="18" t="s">
        <v>86</v>
      </c>
      <c r="BK507" s="231">
        <f>ROUND(I507*H507,2)</f>
        <v>0</v>
      </c>
      <c r="BL507" s="18" t="s">
        <v>240</v>
      </c>
      <c r="BM507" s="230" t="s">
        <v>3711</v>
      </c>
    </row>
    <row r="508" s="2" customFormat="1" ht="16.5" customHeight="1">
      <c r="A508" s="39"/>
      <c r="B508" s="40"/>
      <c r="C508" s="219" t="s">
        <v>1108</v>
      </c>
      <c r="D508" s="219" t="s">
        <v>156</v>
      </c>
      <c r="E508" s="220" t="s">
        <v>3712</v>
      </c>
      <c r="F508" s="221" t="s">
        <v>3713</v>
      </c>
      <c r="G508" s="222" t="s">
        <v>3410</v>
      </c>
      <c r="H508" s="223">
        <v>13</v>
      </c>
      <c r="I508" s="224"/>
      <c r="J508" s="225">
        <f>ROUND(I508*H508,2)</f>
        <v>0</v>
      </c>
      <c r="K508" s="221" t="s">
        <v>160</v>
      </c>
      <c r="L508" s="45"/>
      <c r="M508" s="226" t="s">
        <v>1</v>
      </c>
      <c r="N508" s="227" t="s">
        <v>43</v>
      </c>
      <c r="O508" s="92"/>
      <c r="P508" s="228">
        <f>O508*H508</f>
        <v>0</v>
      </c>
      <c r="Q508" s="228">
        <v>0.00014999999999999999</v>
      </c>
      <c r="R508" s="228">
        <f>Q508*H508</f>
        <v>0.0019499999999999999</v>
      </c>
      <c r="S508" s="228">
        <v>0</v>
      </c>
      <c r="T508" s="229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0" t="s">
        <v>240</v>
      </c>
      <c r="AT508" s="230" t="s">
        <v>156</v>
      </c>
      <c r="AU508" s="230" t="s">
        <v>88</v>
      </c>
      <c r="AY508" s="18" t="s">
        <v>153</v>
      </c>
      <c r="BE508" s="231">
        <f>IF(N508="základní",J508,0)</f>
        <v>0</v>
      </c>
      <c r="BF508" s="231">
        <f>IF(N508="snížená",J508,0)</f>
        <v>0</v>
      </c>
      <c r="BG508" s="231">
        <f>IF(N508="zákl. přenesená",J508,0)</f>
        <v>0</v>
      </c>
      <c r="BH508" s="231">
        <f>IF(N508="sníž. přenesená",J508,0)</f>
        <v>0</v>
      </c>
      <c r="BI508" s="231">
        <f>IF(N508="nulová",J508,0)</f>
        <v>0</v>
      </c>
      <c r="BJ508" s="18" t="s">
        <v>86</v>
      </c>
      <c r="BK508" s="231">
        <f>ROUND(I508*H508,2)</f>
        <v>0</v>
      </c>
      <c r="BL508" s="18" t="s">
        <v>240</v>
      </c>
      <c r="BM508" s="230" t="s">
        <v>3714</v>
      </c>
    </row>
    <row r="509" s="2" customFormat="1" ht="16.5" customHeight="1">
      <c r="A509" s="39"/>
      <c r="B509" s="40"/>
      <c r="C509" s="219" t="s">
        <v>1116</v>
      </c>
      <c r="D509" s="219" t="s">
        <v>156</v>
      </c>
      <c r="E509" s="220" t="s">
        <v>3715</v>
      </c>
      <c r="F509" s="221" t="s">
        <v>3716</v>
      </c>
      <c r="G509" s="222" t="s">
        <v>3410</v>
      </c>
      <c r="H509" s="223">
        <v>13</v>
      </c>
      <c r="I509" s="224"/>
      <c r="J509" s="225">
        <f>ROUND(I509*H509,2)</f>
        <v>0</v>
      </c>
      <c r="K509" s="221" t="s">
        <v>160</v>
      </c>
      <c r="L509" s="45"/>
      <c r="M509" s="226" t="s">
        <v>1</v>
      </c>
      <c r="N509" s="227" t="s">
        <v>43</v>
      </c>
      <c r="O509" s="92"/>
      <c r="P509" s="228">
        <f>O509*H509</f>
        <v>0</v>
      </c>
      <c r="Q509" s="228">
        <v>0.00050000000000000001</v>
      </c>
      <c r="R509" s="228">
        <f>Q509*H509</f>
        <v>0.0065000000000000006</v>
      </c>
      <c r="S509" s="228">
        <v>0</v>
      </c>
      <c r="T509" s="229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0" t="s">
        <v>240</v>
      </c>
      <c r="AT509" s="230" t="s">
        <v>156</v>
      </c>
      <c r="AU509" s="230" t="s">
        <v>88</v>
      </c>
      <c r="AY509" s="18" t="s">
        <v>153</v>
      </c>
      <c r="BE509" s="231">
        <f>IF(N509="základní",J509,0)</f>
        <v>0</v>
      </c>
      <c r="BF509" s="231">
        <f>IF(N509="snížená",J509,0)</f>
        <v>0</v>
      </c>
      <c r="BG509" s="231">
        <f>IF(N509="zákl. přenesená",J509,0)</f>
        <v>0</v>
      </c>
      <c r="BH509" s="231">
        <f>IF(N509="sníž. přenesená",J509,0)</f>
        <v>0</v>
      </c>
      <c r="BI509" s="231">
        <f>IF(N509="nulová",J509,0)</f>
        <v>0</v>
      </c>
      <c r="BJ509" s="18" t="s">
        <v>86</v>
      </c>
      <c r="BK509" s="231">
        <f>ROUND(I509*H509,2)</f>
        <v>0</v>
      </c>
      <c r="BL509" s="18" t="s">
        <v>240</v>
      </c>
      <c r="BM509" s="230" t="s">
        <v>3717</v>
      </c>
    </row>
    <row r="510" s="2" customFormat="1" ht="24.15" customHeight="1">
      <c r="A510" s="39"/>
      <c r="B510" s="40"/>
      <c r="C510" s="219" t="s">
        <v>1121</v>
      </c>
      <c r="D510" s="219" t="s">
        <v>156</v>
      </c>
      <c r="E510" s="220" t="s">
        <v>3718</v>
      </c>
      <c r="F510" s="221" t="s">
        <v>3719</v>
      </c>
      <c r="G510" s="222" t="s">
        <v>3410</v>
      </c>
      <c r="H510" s="223">
        <v>13</v>
      </c>
      <c r="I510" s="224"/>
      <c r="J510" s="225">
        <f>ROUND(I510*H510,2)</f>
        <v>0</v>
      </c>
      <c r="K510" s="221" t="s">
        <v>160</v>
      </c>
      <c r="L510" s="45"/>
      <c r="M510" s="226" t="s">
        <v>1</v>
      </c>
      <c r="N510" s="227" t="s">
        <v>43</v>
      </c>
      <c r="O510" s="92"/>
      <c r="P510" s="228">
        <f>O510*H510</f>
        <v>0</v>
      </c>
      <c r="Q510" s="228">
        <v>0</v>
      </c>
      <c r="R510" s="228">
        <f>Q510*H510</f>
        <v>0</v>
      </c>
      <c r="S510" s="228">
        <v>0</v>
      </c>
      <c r="T510" s="229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0" t="s">
        <v>240</v>
      </c>
      <c r="AT510" s="230" t="s">
        <v>156</v>
      </c>
      <c r="AU510" s="230" t="s">
        <v>88</v>
      </c>
      <c r="AY510" s="18" t="s">
        <v>153</v>
      </c>
      <c r="BE510" s="231">
        <f>IF(N510="základní",J510,0)</f>
        <v>0</v>
      </c>
      <c r="BF510" s="231">
        <f>IF(N510="snížená",J510,0)</f>
        <v>0</v>
      </c>
      <c r="BG510" s="231">
        <f>IF(N510="zákl. přenesená",J510,0)</f>
        <v>0</v>
      </c>
      <c r="BH510" s="231">
        <f>IF(N510="sníž. přenesená",J510,0)</f>
        <v>0</v>
      </c>
      <c r="BI510" s="231">
        <f>IF(N510="nulová",J510,0)</f>
        <v>0</v>
      </c>
      <c r="BJ510" s="18" t="s">
        <v>86</v>
      </c>
      <c r="BK510" s="231">
        <f>ROUND(I510*H510,2)</f>
        <v>0</v>
      </c>
      <c r="BL510" s="18" t="s">
        <v>240</v>
      </c>
      <c r="BM510" s="230" t="s">
        <v>3720</v>
      </c>
    </row>
    <row r="511" s="2" customFormat="1" ht="16.5" customHeight="1">
      <c r="A511" s="39"/>
      <c r="B511" s="40"/>
      <c r="C511" s="268" t="s">
        <v>1125</v>
      </c>
      <c r="D511" s="268" t="s">
        <v>509</v>
      </c>
      <c r="E511" s="269" t="s">
        <v>3721</v>
      </c>
      <c r="F511" s="270" t="s">
        <v>3722</v>
      </c>
      <c r="G511" s="271" t="s">
        <v>355</v>
      </c>
      <c r="H511" s="272">
        <v>3</v>
      </c>
      <c r="I511" s="273"/>
      <c r="J511" s="274">
        <f>ROUND(I511*H511,2)</f>
        <v>0</v>
      </c>
      <c r="K511" s="270" t="s">
        <v>1</v>
      </c>
      <c r="L511" s="275"/>
      <c r="M511" s="276" t="s">
        <v>1</v>
      </c>
      <c r="N511" s="277" t="s">
        <v>43</v>
      </c>
      <c r="O511" s="92"/>
      <c r="P511" s="228">
        <f>O511*H511</f>
        <v>0</v>
      </c>
      <c r="Q511" s="228">
        <v>0.014</v>
      </c>
      <c r="R511" s="228">
        <f>Q511*H511</f>
        <v>0.042000000000000003</v>
      </c>
      <c r="S511" s="228">
        <v>0</v>
      </c>
      <c r="T511" s="229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0" t="s">
        <v>332</v>
      </c>
      <c r="AT511" s="230" t="s">
        <v>509</v>
      </c>
      <c r="AU511" s="230" t="s">
        <v>88</v>
      </c>
      <c r="AY511" s="18" t="s">
        <v>153</v>
      </c>
      <c r="BE511" s="231">
        <f>IF(N511="základní",J511,0)</f>
        <v>0</v>
      </c>
      <c r="BF511" s="231">
        <f>IF(N511="snížená",J511,0)</f>
        <v>0</v>
      </c>
      <c r="BG511" s="231">
        <f>IF(N511="zákl. přenesená",J511,0)</f>
        <v>0</v>
      </c>
      <c r="BH511" s="231">
        <f>IF(N511="sníž. přenesená",J511,0)</f>
        <v>0</v>
      </c>
      <c r="BI511" s="231">
        <f>IF(N511="nulová",J511,0)</f>
        <v>0</v>
      </c>
      <c r="BJ511" s="18" t="s">
        <v>86</v>
      </c>
      <c r="BK511" s="231">
        <f>ROUND(I511*H511,2)</f>
        <v>0</v>
      </c>
      <c r="BL511" s="18" t="s">
        <v>240</v>
      </c>
      <c r="BM511" s="230" t="s">
        <v>3723</v>
      </c>
    </row>
    <row r="512" s="15" customFormat="1">
      <c r="A512" s="15"/>
      <c r="B512" s="258"/>
      <c r="C512" s="259"/>
      <c r="D512" s="234" t="s">
        <v>163</v>
      </c>
      <c r="E512" s="260" t="s">
        <v>1</v>
      </c>
      <c r="F512" s="261" t="s">
        <v>3724</v>
      </c>
      <c r="G512" s="259"/>
      <c r="H512" s="260" t="s">
        <v>1</v>
      </c>
      <c r="I512" s="262"/>
      <c r="J512" s="259"/>
      <c r="K512" s="259"/>
      <c r="L512" s="263"/>
      <c r="M512" s="264"/>
      <c r="N512" s="265"/>
      <c r="O512" s="265"/>
      <c r="P512" s="265"/>
      <c r="Q512" s="265"/>
      <c r="R512" s="265"/>
      <c r="S512" s="265"/>
      <c r="T512" s="266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7" t="s">
        <v>163</v>
      </c>
      <c r="AU512" s="267" t="s">
        <v>88</v>
      </c>
      <c r="AV512" s="15" t="s">
        <v>86</v>
      </c>
      <c r="AW512" s="15" t="s">
        <v>35</v>
      </c>
      <c r="AX512" s="15" t="s">
        <v>78</v>
      </c>
      <c r="AY512" s="267" t="s">
        <v>153</v>
      </c>
    </row>
    <row r="513" s="15" customFormat="1">
      <c r="A513" s="15"/>
      <c r="B513" s="258"/>
      <c r="C513" s="259"/>
      <c r="D513" s="234" t="s">
        <v>163</v>
      </c>
      <c r="E513" s="260" t="s">
        <v>1</v>
      </c>
      <c r="F513" s="261" t="s">
        <v>3436</v>
      </c>
      <c r="G513" s="259"/>
      <c r="H513" s="260" t="s">
        <v>1</v>
      </c>
      <c r="I513" s="262"/>
      <c r="J513" s="259"/>
      <c r="K513" s="259"/>
      <c r="L513" s="263"/>
      <c r="M513" s="264"/>
      <c r="N513" s="265"/>
      <c r="O513" s="265"/>
      <c r="P513" s="265"/>
      <c r="Q513" s="265"/>
      <c r="R513" s="265"/>
      <c r="S513" s="265"/>
      <c r="T513" s="266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7" t="s">
        <v>163</v>
      </c>
      <c r="AU513" s="267" t="s">
        <v>88</v>
      </c>
      <c r="AV513" s="15" t="s">
        <v>86</v>
      </c>
      <c r="AW513" s="15" t="s">
        <v>35</v>
      </c>
      <c r="AX513" s="15" t="s">
        <v>78</v>
      </c>
      <c r="AY513" s="267" t="s">
        <v>153</v>
      </c>
    </row>
    <row r="514" s="15" customFormat="1">
      <c r="A514" s="15"/>
      <c r="B514" s="258"/>
      <c r="C514" s="259"/>
      <c r="D514" s="234" t="s">
        <v>163</v>
      </c>
      <c r="E514" s="260" t="s">
        <v>1</v>
      </c>
      <c r="F514" s="261" t="s">
        <v>3725</v>
      </c>
      <c r="G514" s="259"/>
      <c r="H514" s="260" t="s">
        <v>1</v>
      </c>
      <c r="I514" s="262"/>
      <c r="J514" s="259"/>
      <c r="K514" s="259"/>
      <c r="L514" s="263"/>
      <c r="M514" s="264"/>
      <c r="N514" s="265"/>
      <c r="O514" s="265"/>
      <c r="P514" s="265"/>
      <c r="Q514" s="265"/>
      <c r="R514" s="265"/>
      <c r="S514" s="265"/>
      <c r="T514" s="266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7" t="s">
        <v>163</v>
      </c>
      <c r="AU514" s="267" t="s">
        <v>88</v>
      </c>
      <c r="AV514" s="15" t="s">
        <v>86</v>
      </c>
      <c r="AW514" s="15" t="s">
        <v>35</v>
      </c>
      <c r="AX514" s="15" t="s">
        <v>78</v>
      </c>
      <c r="AY514" s="267" t="s">
        <v>153</v>
      </c>
    </row>
    <row r="515" s="13" customFormat="1">
      <c r="A515" s="13"/>
      <c r="B515" s="232"/>
      <c r="C515" s="233"/>
      <c r="D515" s="234" t="s">
        <v>163</v>
      </c>
      <c r="E515" s="235" t="s">
        <v>1</v>
      </c>
      <c r="F515" s="236" t="s">
        <v>173</v>
      </c>
      <c r="G515" s="233"/>
      <c r="H515" s="237">
        <v>3</v>
      </c>
      <c r="I515" s="238"/>
      <c r="J515" s="233"/>
      <c r="K515" s="233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163</v>
      </c>
      <c r="AU515" s="243" t="s">
        <v>88</v>
      </c>
      <c r="AV515" s="13" t="s">
        <v>88</v>
      </c>
      <c r="AW515" s="13" t="s">
        <v>35</v>
      </c>
      <c r="AX515" s="13" t="s">
        <v>86</v>
      </c>
      <c r="AY515" s="243" t="s">
        <v>153</v>
      </c>
    </row>
    <row r="516" s="2" customFormat="1" ht="16.5" customHeight="1">
      <c r="A516" s="39"/>
      <c r="B516" s="40"/>
      <c r="C516" s="268" t="s">
        <v>1130</v>
      </c>
      <c r="D516" s="268" t="s">
        <v>509</v>
      </c>
      <c r="E516" s="269" t="s">
        <v>3726</v>
      </c>
      <c r="F516" s="270" t="s">
        <v>3727</v>
      </c>
      <c r="G516" s="271" t="s">
        <v>355</v>
      </c>
      <c r="H516" s="272">
        <v>10</v>
      </c>
      <c r="I516" s="273"/>
      <c r="J516" s="274">
        <f>ROUND(I516*H516,2)</f>
        <v>0</v>
      </c>
      <c r="K516" s="270" t="s">
        <v>1</v>
      </c>
      <c r="L516" s="275"/>
      <c r="M516" s="276" t="s">
        <v>1</v>
      </c>
      <c r="N516" s="277" t="s">
        <v>43</v>
      </c>
      <c r="O516" s="92"/>
      <c r="P516" s="228">
        <f>O516*H516</f>
        <v>0</v>
      </c>
      <c r="Q516" s="228">
        <v>0.014</v>
      </c>
      <c r="R516" s="228">
        <f>Q516*H516</f>
        <v>0.14000000000000001</v>
      </c>
      <c r="S516" s="228">
        <v>0</v>
      </c>
      <c r="T516" s="229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0" t="s">
        <v>332</v>
      </c>
      <c r="AT516" s="230" t="s">
        <v>509</v>
      </c>
      <c r="AU516" s="230" t="s">
        <v>88</v>
      </c>
      <c r="AY516" s="18" t="s">
        <v>153</v>
      </c>
      <c r="BE516" s="231">
        <f>IF(N516="základní",J516,0)</f>
        <v>0</v>
      </c>
      <c r="BF516" s="231">
        <f>IF(N516="snížená",J516,0)</f>
        <v>0</v>
      </c>
      <c r="BG516" s="231">
        <f>IF(N516="zákl. přenesená",J516,0)</f>
        <v>0</v>
      </c>
      <c r="BH516" s="231">
        <f>IF(N516="sníž. přenesená",J516,0)</f>
        <v>0</v>
      </c>
      <c r="BI516" s="231">
        <f>IF(N516="nulová",J516,0)</f>
        <v>0</v>
      </c>
      <c r="BJ516" s="18" t="s">
        <v>86</v>
      </c>
      <c r="BK516" s="231">
        <f>ROUND(I516*H516,2)</f>
        <v>0</v>
      </c>
      <c r="BL516" s="18" t="s">
        <v>240</v>
      </c>
      <c r="BM516" s="230" t="s">
        <v>3728</v>
      </c>
    </row>
    <row r="517" s="15" customFormat="1">
      <c r="A517" s="15"/>
      <c r="B517" s="258"/>
      <c r="C517" s="259"/>
      <c r="D517" s="234" t="s">
        <v>163</v>
      </c>
      <c r="E517" s="260" t="s">
        <v>1</v>
      </c>
      <c r="F517" s="261" t="s">
        <v>3729</v>
      </c>
      <c r="G517" s="259"/>
      <c r="H517" s="260" t="s">
        <v>1</v>
      </c>
      <c r="I517" s="262"/>
      <c r="J517" s="259"/>
      <c r="K517" s="259"/>
      <c r="L517" s="263"/>
      <c r="M517" s="264"/>
      <c r="N517" s="265"/>
      <c r="O517" s="265"/>
      <c r="P517" s="265"/>
      <c r="Q517" s="265"/>
      <c r="R517" s="265"/>
      <c r="S517" s="265"/>
      <c r="T517" s="266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7" t="s">
        <v>163</v>
      </c>
      <c r="AU517" s="267" t="s">
        <v>88</v>
      </c>
      <c r="AV517" s="15" t="s">
        <v>86</v>
      </c>
      <c r="AW517" s="15" t="s">
        <v>35</v>
      </c>
      <c r="AX517" s="15" t="s">
        <v>78</v>
      </c>
      <c r="AY517" s="267" t="s">
        <v>153</v>
      </c>
    </row>
    <row r="518" s="15" customFormat="1">
      <c r="A518" s="15"/>
      <c r="B518" s="258"/>
      <c r="C518" s="259"/>
      <c r="D518" s="234" t="s">
        <v>163</v>
      </c>
      <c r="E518" s="260" t="s">
        <v>1</v>
      </c>
      <c r="F518" s="261" t="s">
        <v>3730</v>
      </c>
      <c r="G518" s="259"/>
      <c r="H518" s="260" t="s">
        <v>1</v>
      </c>
      <c r="I518" s="262"/>
      <c r="J518" s="259"/>
      <c r="K518" s="259"/>
      <c r="L518" s="263"/>
      <c r="M518" s="264"/>
      <c r="N518" s="265"/>
      <c r="O518" s="265"/>
      <c r="P518" s="265"/>
      <c r="Q518" s="265"/>
      <c r="R518" s="265"/>
      <c r="S518" s="265"/>
      <c r="T518" s="266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7" t="s">
        <v>163</v>
      </c>
      <c r="AU518" s="267" t="s">
        <v>88</v>
      </c>
      <c r="AV518" s="15" t="s">
        <v>86</v>
      </c>
      <c r="AW518" s="15" t="s">
        <v>35</v>
      </c>
      <c r="AX518" s="15" t="s">
        <v>78</v>
      </c>
      <c r="AY518" s="267" t="s">
        <v>153</v>
      </c>
    </row>
    <row r="519" s="15" customFormat="1">
      <c r="A519" s="15"/>
      <c r="B519" s="258"/>
      <c r="C519" s="259"/>
      <c r="D519" s="234" t="s">
        <v>163</v>
      </c>
      <c r="E519" s="260" t="s">
        <v>1</v>
      </c>
      <c r="F519" s="261" t="s">
        <v>3731</v>
      </c>
      <c r="G519" s="259"/>
      <c r="H519" s="260" t="s">
        <v>1</v>
      </c>
      <c r="I519" s="262"/>
      <c r="J519" s="259"/>
      <c r="K519" s="259"/>
      <c r="L519" s="263"/>
      <c r="M519" s="264"/>
      <c r="N519" s="265"/>
      <c r="O519" s="265"/>
      <c r="P519" s="265"/>
      <c r="Q519" s="265"/>
      <c r="R519" s="265"/>
      <c r="S519" s="265"/>
      <c r="T519" s="266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7" t="s">
        <v>163</v>
      </c>
      <c r="AU519" s="267" t="s">
        <v>88</v>
      </c>
      <c r="AV519" s="15" t="s">
        <v>86</v>
      </c>
      <c r="AW519" s="15" t="s">
        <v>35</v>
      </c>
      <c r="AX519" s="15" t="s">
        <v>78</v>
      </c>
      <c r="AY519" s="267" t="s">
        <v>153</v>
      </c>
    </row>
    <row r="520" s="15" customFormat="1">
      <c r="A520" s="15"/>
      <c r="B520" s="258"/>
      <c r="C520" s="259"/>
      <c r="D520" s="234" t="s">
        <v>163</v>
      </c>
      <c r="E520" s="260" t="s">
        <v>1</v>
      </c>
      <c r="F520" s="261" t="s">
        <v>3732</v>
      </c>
      <c r="G520" s="259"/>
      <c r="H520" s="260" t="s">
        <v>1</v>
      </c>
      <c r="I520" s="262"/>
      <c r="J520" s="259"/>
      <c r="K520" s="259"/>
      <c r="L520" s="263"/>
      <c r="M520" s="264"/>
      <c r="N520" s="265"/>
      <c r="O520" s="265"/>
      <c r="P520" s="265"/>
      <c r="Q520" s="265"/>
      <c r="R520" s="265"/>
      <c r="S520" s="265"/>
      <c r="T520" s="266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7" t="s">
        <v>163</v>
      </c>
      <c r="AU520" s="267" t="s">
        <v>88</v>
      </c>
      <c r="AV520" s="15" t="s">
        <v>86</v>
      </c>
      <c r="AW520" s="15" t="s">
        <v>35</v>
      </c>
      <c r="AX520" s="15" t="s">
        <v>78</v>
      </c>
      <c r="AY520" s="267" t="s">
        <v>153</v>
      </c>
    </row>
    <row r="521" s="13" customFormat="1">
      <c r="A521" s="13"/>
      <c r="B521" s="232"/>
      <c r="C521" s="233"/>
      <c r="D521" s="234" t="s">
        <v>163</v>
      </c>
      <c r="E521" s="235" t="s">
        <v>1</v>
      </c>
      <c r="F521" s="236" t="s">
        <v>112</v>
      </c>
      <c r="G521" s="233"/>
      <c r="H521" s="237">
        <v>10</v>
      </c>
      <c r="I521" s="238"/>
      <c r="J521" s="233"/>
      <c r="K521" s="233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163</v>
      </c>
      <c r="AU521" s="243" t="s">
        <v>88</v>
      </c>
      <c r="AV521" s="13" t="s">
        <v>88</v>
      </c>
      <c r="AW521" s="13" t="s">
        <v>35</v>
      </c>
      <c r="AX521" s="13" t="s">
        <v>86</v>
      </c>
      <c r="AY521" s="243" t="s">
        <v>153</v>
      </c>
    </row>
    <row r="522" s="2" customFormat="1" ht="24.15" customHeight="1">
      <c r="A522" s="39"/>
      <c r="B522" s="40"/>
      <c r="C522" s="219" t="s">
        <v>1135</v>
      </c>
      <c r="D522" s="219" t="s">
        <v>156</v>
      </c>
      <c r="E522" s="220" t="s">
        <v>3733</v>
      </c>
      <c r="F522" s="221" t="s">
        <v>3734</v>
      </c>
      <c r="G522" s="222" t="s">
        <v>3410</v>
      </c>
      <c r="H522" s="223">
        <v>4</v>
      </c>
      <c r="I522" s="224"/>
      <c r="J522" s="225">
        <f>ROUND(I522*H522,2)</f>
        <v>0</v>
      </c>
      <c r="K522" s="221" t="s">
        <v>160</v>
      </c>
      <c r="L522" s="45"/>
      <c r="M522" s="226" t="s">
        <v>1</v>
      </c>
      <c r="N522" s="227" t="s">
        <v>43</v>
      </c>
      <c r="O522" s="92"/>
      <c r="P522" s="228">
        <f>O522*H522</f>
        <v>0</v>
      </c>
      <c r="Q522" s="228">
        <v>0</v>
      </c>
      <c r="R522" s="228">
        <f>Q522*H522</f>
        <v>0</v>
      </c>
      <c r="S522" s="228">
        <v>0</v>
      </c>
      <c r="T522" s="229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0" t="s">
        <v>240</v>
      </c>
      <c r="AT522" s="230" t="s">
        <v>156</v>
      </c>
      <c r="AU522" s="230" t="s">
        <v>88</v>
      </c>
      <c r="AY522" s="18" t="s">
        <v>153</v>
      </c>
      <c r="BE522" s="231">
        <f>IF(N522="základní",J522,0)</f>
        <v>0</v>
      </c>
      <c r="BF522" s="231">
        <f>IF(N522="snížená",J522,0)</f>
        <v>0</v>
      </c>
      <c r="BG522" s="231">
        <f>IF(N522="zákl. přenesená",J522,0)</f>
        <v>0</v>
      </c>
      <c r="BH522" s="231">
        <f>IF(N522="sníž. přenesená",J522,0)</f>
        <v>0</v>
      </c>
      <c r="BI522" s="231">
        <f>IF(N522="nulová",J522,0)</f>
        <v>0</v>
      </c>
      <c r="BJ522" s="18" t="s">
        <v>86</v>
      </c>
      <c r="BK522" s="231">
        <f>ROUND(I522*H522,2)</f>
        <v>0</v>
      </c>
      <c r="BL522" s="18" t="s">
        <v>240</v>
      </c>
      <c r="BM522" s="230" t="s">
        <v>3735</v>
      </c>
    </row>
    <row r="523" s="2" customFormat="1" ht="24.15" customHeight="1">
      <c r="A523" s="39"/>
      <c r="B523" s="40"/>
      <c r="C523" s="268" t="s">
        <v>1151</v>
      </c>
      <c r="D523" s="268" t="s">
        <v>509</v>
      </c>
      <c r="E523" s="269" t="s">
        <v>3736</v>
      </c>
      <c r="F523" s="270" t="s">
        <v>3737</v>
      </c>
      <c r="G523" s="271" t="s">
        <v>355</v>
      </c>
      <c r="H523" s="272">
        <v>4</v>
      </c>
      <c r="I523" s="273"/>
      <c r="J523" s="274">
        <f>ROUND(I523*H523,2)</f>
        <v>0</v>
      </c>
      <c r="K523" s="270" t="s">
        <v>160</v>
      </c>
      <c r="L523" s="275"/>
      <c r="M523" s="276" t="s">
        <v>1</v>
      </c>
      <c r="N523" s="277" t="s">
        <v>43</v>
      </c>
      <c r="O523" s="92"/>
      <c r="P523" s="228">
        <f>O523*H523</f>
        <v>0</v>
      </c>
      <c r="Q523" s="228">
        <v>0.0067000000000000002</v>
      </c>
      <c r="R523" s="228">
        <f>Q523*H523</f>
        <v>0.026800000000000001</v>
      </c>
      <c r="S523" s="228">
        <v>0</v>
      </c>
      <c r="T523" s="229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0" t="s">
        <v>332</v>
      </c>
      <c r="AT523" s="230" t="s">
        <v>509</v>
      </c>
      <c r="AU523" s="230" t="s">
        <v>88</v>
      </c>
      <c r="AY523" s="18" t="s">
        <v>153</v>
      </c>
      <c r="BE523" s="231">
        <f>IF(N523="základní",J523,0)</f>
        <v>0</v>
      </c>
      <c r="BF523" s="231">
        <f>IF(N523="snížená",J523,0)</f>
        <v>0</v>
      </c>
      <c r="BG523" s="231">
        <f>IF(N523="zákl. přenesená",J523,0)</f>
        <v>0</v>
      </c>
      <c r="BH523" s="231">
        <f>IF(N523="sníž. přenesená",J523,0)</f>
        <v>0</v>
      </c>
      <c r="BI523" s="231">
        <f>IF(N523="nulová",J523,0)</f>
        <v>0</v>
      </c>
      <c r="BJ523" s="18" t="s">
        <v>86</v>
      </c>
      <c r="BK523" s="231">
        <f>ROUND(I523*H523,2)</f>
        <v>0</v>
      </c>
      <c r="BL523" s="18" t="s">
        <v>240</v>
      </c>
      <c r="BM523" s="230" t="s">
        <v>3738</v>
      </c>
    </row>
    <row r="524" s="2" customFormat="1" ht="24.15" customHeight="1">
      <c r="A524" s="39"/>
      <c r="B524" s="40"/>
      <c r="C524" s="219" t="s">
        <v>1155</v>
      </c>
      <c r="D524" s="219" t="s">
        <v>156</v>
      </c>
      <c r="E524" s="220" t="s">
        <v>3739</v>
      </c>
      <c r="F524" s="221" t="s">
        <v>3740</v>
      </c>
      <c r="G524" s="222" t="s">
        <v>3410</v>
      </c>
      <c r="H524" s="223">
        <v>5</v>
      </c>
      <c r="I524" s="224"/>
      <c r="J524" s="225">
        <f>ROUND(I524*H524,2)</f>
        <v>0</v>
      </c>
      <c r="K524" s="221" t="s">
        <v>1</v>
      </c>
      <c r="L524" s="45"/>
      <c r="M524" s="226" t="s">
        <v>1</v>
      </c>
      <c r="N524" s="227" t="s">
        <v>43</v>
      </c>
      <c r="O524" s="92"/>
      <c r="P524" s="228">
        <f>O524*H524</f>
        <v>0</v>
      </c>
      <c r="Q524" s="228">
        <v>0</v>
      </c>
      <c r="R524" s="228">
        <f>Q524*H524</f>
        <v>0</v>
      </c>
      <c r="S524" s="228">
        <v>0</v>
      </c>
      <c r="T524" s="229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0" t="s">
        <v>240</v>
      </c>
      <c r="AT524" s="230" t="s">
        <v>156</v>
      </c>
      <c r="AU524" s="230" t="s">
        <v>88</v>
      </c>
      <c r="AY524" s="18" t="s">
        <v>153</v>
      </c>
      <c r="BE524" s="231">
        <f>IF(N524="základní",J524,0)</f>
        <v>0</v>
      </c>
      <c r="BF524" s="231">
        <f>IF(N524="snížená",J524,0)</f>
        <v>0</v>
      </c>
      <c r="BG524" s="231">
        <f>IF(N524="zákl. přenesená",J524,0)</f>
        <v>0</v>
      </c>
      <c r="BH524" s="231">
        <f>IF(N524="sníž. přenesená",J524,0)</f>
        <v>0</v>
      </c>
      <c r="BI524" s="231">
        <f>IF(N524="nulová",J524,0)</f>
        <v>0</v>
      </c>
      <c r="BJ524" s="18" t="s">
        <v>86</v>
      </c>
      <c r="BK524" s="231">
        <f>ROUND(I524*H524,2)</f>
        <v>0</v>
      </c>
      <c r="BL524" s="18" t="s">
        <v>240</v>
      </c>
      <c r="BM524" s="230" t="s">
        <v>3741</v>
      </c>
    </row>
    <row r="525" s="2" customFormat="1" ht="24.15" customHeight="1">
      <c r="A525" s="39"/>
      <c r="B525" s="40"/>
      <c r="C525" s="268" t="s">
        <v>1160</v>
      </c>
      <c r="D525" s="268" t="s">
        <v>509</v>
      </c>
      <c r="E525" s="269" t="s">
        <v>3742</v>
      </c>
      <c r="F525" s="270" t="s">
        <v>3743</v>
      </c>
      <c r="G525" s="271" t="s">
        <v>355</v>
      </c>
      <c r="H525" s="272">
        <v>5</v>
      </c>
      <c r="I525" s="273"/>
      <c r="J525" s="274">
        <f>ROUND(I525*H525,2)</f>
        <v>0</v>
      </c>
      <c r="K525" s="270" t="s">
        <v>1</v>
      </c>
      <c r="L525" s="275"/>
      <c r="M525" s="276" t="s">
        <v>1</v>
      </c>
      <c r="N525" s="277" t="s">
        <v>43</v>
      </c>
      <c r="O525" s="92"/>
      <c r="P525" s="228">
        <f>O525*H525</f>
        <v>0</v>
      </c>
      <c r="Q525" s="228">
        <v>0.0086999999999999994</v>
      </c>
      <c r="R525" s="228">
        <f>Q525*H525</f>
        <v>0.043499999999999997</v>
      </c>
      <c r="S525" s="228">
        <v>0</v>
      </c>
      <c r="T525" s="22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0" t="s">
        <v>332</v>
      </c>
      <c r="AT525" s="230" t="s">
        <v>509</v>
      </c>
      <c r="AU525" s="230" t="s">
        <v>88</v>
      </c>
      <c r="AY525" s="18" t="s">
        <v>153</v>
      </c>
      <c r="BE525" s="231">
        <f>IF(N525="základní",J525,0)</f>
        <v>0</v>
      </c>
      <c r="BF525" s="231">
        <f>IF(N525="snížená",J525,0)</f>
        <v>0</v>
      </c>
      <c r="BG525" s="231">
        <f>IF(N525="zákl. přenesená",J525,0)</f>
        <v>0</v>
      </c>
      <c r="BH525" s="231">
        <f>IF(N525="sníž. přenesená",J525,0)</f>
        <v>0</v>
      </c>
      <c r="BI525" s="231">
        <f>IF(N525="nulová",J525,0)</f>
        <v>0</v>
      </c>
      <c r="BJ525" s="18" t="s">
        <v>86</v>
      </c>
      <c r="BK525" s="231">
        <f>ROUND(I525*H525,2)</f>
        <v>0</v>
      </c>
      <c r="BL525" s="18" t="s">
        <v>240</v>
      </c>
      <c r="BM525" s="230" t="s">
        <v>3744</v>
      </c>
    </row>
    <row r="526" s="2" customFormat="1" ht="24.15" customHeight="1">
      <c r="A526" s="39"/>
      <c r="B526" s="40"/>
      <c r="C526" s="219" t="s">
        <v>1164</v>
      </c>
      <c r="D526" s="219" t="s">
        <v>156</v>
      </c>
      <c r="E526" s="220" t="s">
        <v>3745</v>
      </c>
      <c r="F526" s="221" t="s">
        <v>3746</v>
      </c>
      <c r="G526" s="222" t="s">
        <v>250</v>
      </c>
      <c r="H526" s="223">
        <v>0.374</v>
      </c>
      <c r="I526" s="224"/>
      <c r="J526" s="225">
        <f>ROUND(I526*H526,2)</f>
        <v>0</v>
      </c>
      <c r="K526" s="221" t="s">
        <v>160</v>
      </c>
      <c r="L526" s="45"/>
      <c r="M526" s="226" t="s">
        <v>1</v>
      </c>
      <c r="N526" s="227" t="s">
        <v>43</v>
      </c>
      <c r="O526" s="92"/>
      <c r="P526" s="228">
        <f>O526*H526</f>
        <v>0</v>
      </c>
      <c r="Q526" s="228">
        <v>0</v>
      </c>
      <c r="R526" s="228">
        <f>Q526*H526</f>
        <v>0</v>
      </c>
      <c r="S526" s="228">
        <v>0</v>
      </c>
      <c r="T526" s="229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0" t="s">
        <v>240</v>
      </c>
      <c r="AT526" s="230" t="s">
        <v>156</v>
      </c>
      <c r="AU526" s="230" t="s">
        <v>88</v>
      </c>
      <c r="AY526" s="18" t="s">
        <v>153</v>
      </c>
      <c r="BE526" s="231">
        <f>IF(N526="základní",J526,0)</f>
        <v>0</v>
      </c>
      <c r="BF526" s="231">
        <f>IF(N526="snížená",J526,0)</f>
        <v>0</v>
      </c>
      <c r="BG526" s="231">
        <f>IF(N526="zákl. přenesená",J526,0)</f>
        <v>0</v>
      </c>
      <c r="BH526" s="231">
        <f>IF(N526="sníž. přenesená",J526,0)</f>
        <v>0</v>
      </c>
      <c r="BI526" s="231">
        <f>IF(N526="nulová",J526,0)</f>
        <v>0</v>
      </c>
      <c r="BJ526" s="18" t="s">
        <v>86</v>
      </c>
      <c r="BK526" s="231">
        <f>ROUND(I526*H526,2)</f>
        <v>0</v>
      </c>
      <c r="BL526" s="18" t="s">
        <v>240</v>
      </c>
      <c r="BM526" s="230" t="s">
        <v>3747</v>
      </c>
    </row>
    <row r="527" s="12" customFormat="1" ht="22.8" customHeight="1">
      <c r="A527" s="12"/>
      <c r="B527" s="203"/>
      <c r="C527" s="204"/>
      <c r="D527" s="205" t="s">
        <v>77</v>
      </c>
      <c r="E527" s="217" t="s">
        <v>815</v>
      </c>
      <c r="F527" s="217" t="s">
        <v>3748</v>
      </c>
      <c r="G527" s="204"/>
      <c r="H527" s="204"/>
      <c r="I527" s="207"/>
      <c r="J527" s="218">
        <f>BK527</f>
        <v>0</v>
      </c>
      <c r="K527" s="204"/>
      <c r="L527" s="209"/>
      <c r="M527" s="210"/>
      <c r="N527" s="211"/>
      <c r="O527" s="211"/>
      <c r="P527" s="212">
        <f>SUM(P528:P533)</f>
        <v>0</v>
      </c>
      <c r="Q527" s="211"/>
      <c r="R527" s="212">
        <f>SUM(R528:R533)</f>
        <v>0</v>
      </c>
      <c r="S527" s="211"/>
      <c r="T527" s="213">
        <f>SUM(T528:T533)</f>
        <v>0</v>
      </c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R527" s="214" t="s">
        <v>88</v>
      </c>
      <c r="AT527" s="215" t="s">
        <v>77</v>
      </c>
      <c r="AU527" s="215" t="s">
        <v>86</v>
      </c>
      <c r="AY527" s="214" t="s">
        <v>153</v>
      </c>
      <c r="BK527" s="216">
        <f>SUM(BK528:BK533)</f>
        <v>0</v>
      </c>
    </row>
    <row r="528" s="2" customFormat="1" ht="16.5" customHeight="1">
      <c r="A528" s="39"/>
      <c r="B528" s="40"/>
      <c r="C528" s="219" t="s">
        <v>1169</v>
      </c>
      <c r="D528" s="219" t="s">
        <v>156</v>
      </c>
      <c r="E528" s="220" t="s">
        <v>3749</v>
      </c>
      <c r="F528" s="221" t="s">
        <v>3750</v>
      </c>
      <c r="G528" s="222" t="s">
        <v>243</v>
      </c>
      <c r="H528" s="223">
        <v>1</v>
      </c>
      <c r="I528" s="224"/>
      <c r="J528" s="225">
        <f>ROUND(I528*H528,2)</f>
        <v>0</v>
      </c>
      <c r="K528" s="221" t="s">
        <v>1</v>
      </c>
      <c r="L528" s="45"/>
      <c r="M528" s="226" t="s">
        <v>1</v>
      </c>
      <c r="N528" s="227" t="s">
        <v>43</v>
      </c>
      <c r="O528" s="92"/>
      <c r="P528" s="228">
        <f>O528*H528</f>
        <v>0</v>
      </c>
      <c r="Q528" s="228">
        <v>0</v>
      </c>
      <c r="R528" s="228">
        <f>Q528*H528</f>
        <v>0</v>
      </c>
      <c r="S528" s="228">
        <v>0</v>
      </c>
      <c r="T528" s="22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0" t="s">
        <v>161</v>
      </c>
      <c r="AT528" s="230" t="s">
        <v>156</v>
      </c>
      <c r="AU528" s="230" t="s">
        <v>88</v>
      </c>
      <c r="AY528" s="18" t="s">
        <v>153</v>
      </c>
      <c r="BE528" s="231">
        <f>IF(N528="základní",J528,0)</f>
        <v>0</v>
      </c>
      <c r="BF528" s="231">
        <f>IF(N528="snížená",J528,0)</f>
        <v>0</v>
      </c>
      <c r="BG528" s="231">
        <f>IF(N528="zákl. přenesená",J528,0)</f>
        <v>0</v>
      </c>
      <c r="BH528" s="231">
        <f>IF(N528="sníž. přenesená",J528,0)</f>
        <v>0</v>
      </c>
      <c r="BI528" s="231">
        <f>IF(N528="nulová",J528,0)</f>
        <v>0</v>
      </c>
      <c r="BJ528" s="18" t="s">
        <v>86</v>
      </c>
      <c r="BK528" s="231">
        <f>ROUND(I528*H528,2)</f>
        <v>0</v>
      </c>
      <c r="BL528" s="18" t="s">
        <v>161</v>
      </c>
      <c r="BM528" s="230" t="s">
        <v>3751</v>
      </c>
    </row>
    <row r="529" s="2" customFormat="1" ht="16.5" customHeight="1">
      <c r="A529" s="39"/>
      <c r="B529" s="40"/>
      <c r="C529" s="219" t="s">
        <v>1177</v>
      </c>
      <c r="D529" s="219" t="s">
        <v>156</v>
      </c>
      <c r="E529" s="220" t="s">
        <v>3752</v>
      </c>
      <c r="F529" s="221" t="s">
        <v>3753</v>
      </c>
      <c r="G529" s="222" t="s">
        <v>243</v>
      </c>
      <c r="H529" s="223">
        <v>1</v>
      </c>
      <c r="I529" s="224"/>
      <c r="J529" s="225">
        <f>ROUND(I529*H529,2)</f>
        <v>0</v>
      </c>
      <c r="K529" s="221" t="s">
        <v>1</v>
      </c>
      <c r="L529" s="45"/>
      <c r="M529" s="226" t="s">
        <v>1</v>
      </c>
      <c r="N529" s="227" t="s">
        <v>43</v>
      </c>
      <c r="O529" s="92"/>
      <c r="P529" s="228">
        <f>O529*H529</f>
        <v>0</v>
      </c>
      <c r="Q529" s="228">
        <v>0</v>
      </c>
      <c r="R529" s="228">
        <f>Q529*H529</f>
        <v>0</v>
      </c>
      <c r="S529" s="228">
        <v>0</v>
      </c>
      <c r="T529" s="229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0" t="s">
        <v>161</v>
      </c>
      <c r="AT529" s="230" t="s">
        <v>156</v>
      </c>
      <c r="AU529" s="230" t="s">
        <v>88</v>
      </c>
      <c r="AY529" s="18" t="s">
        <v>153</v>
      </c>
      <c r="BE529" s="231">
        <f>IF(N529="základní",J529,0)</f>
        <v>0</v>
      </c>
      <c r="BF529" s="231">
        <f>IF(N529="snížená",J529,0)</f>
        <v>0</v>
      </c>
      <c r="BG529" s="231">
        <f>IF(N529="zákl. přenesená",J529,0)</f>
        <v>0</v>
      </c>
      <c r="BH529" s="231">
        <f>IF(N529="sníž. přenesená",J529,0)</f>
        <v>0</v>
      </c>
      <c r="BI529" s="231">
        <f>IF(N529="nulová",J529,0)</f>
        <v>0</v>
      </c>
      <c r="BJ529" s="18" t="s">
        <v>86</v>
      </c>
      <c r="BK529" s="231">
        <f>ROUND(I529*H529,2)</f>
        <v>0</v>
      </c>
      <c r="BL529" s="18" t="s">
        <v>161</v>
      </c>
      <c r="BM529" s="230" t="s">
        <v>3754</v>
      </c>
    </row>
    <row r="530" s="2" customFormat="1" ht="24.15" customHeight="1">
      <c r="A530" s="39"/>
      <c r="B530" s="40"/>
      <c r="C530" s="219" t="s">
        <v>1180</v>
      </c>
      <c r="D530" s="219" t="s">
        <v>156</v>
      </c>
      <c r="E530" s="220" t="s">
        <v>3755</v>
      </c>
      <c r="F530" s="221" t="s">
        <v>3756</v>
      </c>
      <c r="G530" s="222" t="s">
        <v>243</v>
      </c>
      <c r="H530" s="223">
        <v>1</v>
      </c>
      <c r="I530" s="224"/>
      <c r="J530" s="225">
        <f>ROUND(I530*H530,2)</f>
        <v>0</v>
      </c>
      <c r="K530" s="221" t="s">
        <v>1</v>
      </c>
      <c r="L530" s="45"/>
      <c r="M530" s="226" t="s">
        <v>1</v>
      </c>
      <c r="N530" s="227" t="s">
        <v>43</v>
      </c>
      <c r="O530" s="92"/>
      <c r="P530" s="228">
        <f>O530*H530</f>
        <v>0</v>
      </c>
      <c r="Q530" s="228">
        <v>0</v>
      </c>
      <c r="R530" s="228">
        <f>Q530*H530</f>
        <v>0</v>
      </c>
      <c r="S530" s="228">
        <v>0</v>
      </c>
      <c r="T530" s="229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0" t="s">
        <v>161</v>
      </c>
      <c r="AT530" s="230" t="s">
        <v>156</v>
      </c>
      <c r="AU530" s="230" t="s">
        <v>88</v>
      </c>
      <c r="AY530" s="18" t="s">
        <v>153</v>
      </c>
      <c r="BE530" s="231">
        <f>IF(N530="základní",J530,0)</f>
        <v>0</v>
      </c>
      <c r="BF530" s="231">
        <f>IF(N530="snížená",J530,0)</f>
        <v>0</v>
      </c>
      <c r="BG530" s="231">
        <f>IF(N530="zákl. přenesená",J530,0)</f>
        <v>0</v>
      </c>
      <c r="BH530" s="231">
        <f>IF(N530="sníž. přenesená",J530,0)</f>
        <v>0</v>
      </c>
      <c r="BI530" s="231">
        <f>IF(N530="nulová",J530,0)</f>
        <v>0</v>
      </c>
      <c r="BJ530" s="18" t="s">
        <v>86</v>
      </c>
      <c r="BK530" s="231">
        <f>ROUND(I530*H530,2)</f>
        <v>0</v>
      </c>
      <c r="BL530" s="18" t="s">
        <v>161</v>
      </c>
      <c r="BM530" s="230" t="s">
        <v>3757</v>
      </c>
    </row>
    <row r="531" s="2" customFormat="1" ht="24.15" customHeight="1">
      <c r="A531" s="39"/>
      <c r="B531" s="40"/>
      <c r="C531" s="219" t="s">
        <v>1188</v>
      </c>
      <c r="D531" s="219" t="s">
        <v>156</v>
      </c>
      <c r="E531" s="220" t="s">
        <v>3758</v>
      </c>
      <c r="F531" s="221" t="s">
        <v>3759</v>
      </c>
      <c r="G531" s="222" t="s">
        <v>243</v>
      </c>
      <c r="H531" s="223">
        <v>1</v>
      </c>
      <c r="I531" s="224"/>
      <c r="J531" s="225">
        <f>ROUND(I531*H531,2)</f>
        <v>0</v>
      </c>
      <c r="K531" s="221" t="s">
        <v>1</v>
      </c>
      <c r="L531" s="45"/>
      <c r="M531" s="226" t="s">
        <v>1</v>
      </c>
      <c r="N531" s="227" t="s">
        <v>43</v>
      </c>
      <c r="O531" s="92"/>
      <c r="P531" s="228">
        <f>O531*H531</f>
        <v>0</v>
      </c>
      <c r="Q531" s="228">
        <v>0</v>
      </c>
      <c r="R531" s="228">
        <f>Q531*H531</f>
        <v>0</v>
      </c>
      <c r="S531" s="228">
        <v>0</v>
      </c>
      <c r="T531" s="229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0" t="s">
        <v>161</v>
      </c>
      <c r="AT531" s="230" t="s">
        <v>156</v>
      </c>
      <c r="AU531" s="230" t="s">
        <v>88</v>
      </c>
      <c r="AY531" s="18" t="s">
        <v>153</v>
      </c>
      <c r="BE531" s="231">
        <f>IF(N531="základní",J531,0)</f>
        <v>0</v>
      </c>
      <c r="BF531" s="231">
        <f>IF(N531="snížená",J531,0)</f>
        <v>0</v>
      </c>
      <c r="BG531" s="231">
        <f>IF(N531="zákl. přenesená",J531,0)</f>
        <v>0</v>
      </c>
      <c r="BH531" s="231">
        <f>IF(N531="sníž. přenesená",J531,0)</f>
        <v>0</v>
      </c>
      <c r="BI531" s="231">
        <f>IF(N531="nulová",J531,0)</f>
        <v>0</v>
      </c>
      <c r="BJ531" s="18" t="s">
        <v>86</v>
      </c>
      <c r="BK531" s="231">
        <f>ROUND(I531*H531,2)</f>
        <v>0</v>
      </c>
      <c r="BL531" s="18" t="s">
        <v>161</v>
      </c>
      <c r="BM531" s="230" t="s">
        <v>3760</v>
      </c>
    </row>
    <row r="532" s="2" customFormat="1" ht="16.5" customHeight="1">
      <c r="A532" s="39"/>
      <c r="B532" s="40"/>
      <c r="C532" s="219" t="s">
        <v>1193</v>
      </c>
      <c r="D532" s="219" t="s">
        <v>156</v>
      </c>
      <c r="E532" s="220" t="s">
        <v>3761</v>
      </c>
      <c r="F532" s="221" t="s">
        <v>3762</v>
      </c>
      <c r="G532" s="222" t="s">
        <v>243</v>
      </c>
      <c r="H532" s="223">
        <v>1</v>
      </c>
      <c r="I532" s="224"/>
      <c r="J532" s="225">
        <f>ROUND(I532*H532,2)</f>
        <v>0</v>
      </c>
      <c r="K532" s="221" t="s">
        <v>1</v>
      </c>
      <c r="L532" s="45"/>
      <c r="M532" s="226" t="s">
        <v>1</v>
      </c>
      <c r="N532" s="227" t="s">
        <v>43</v>
      </c>
      <c r="O532" s="92"/>
      <c r="P532" s="228">
        <f>O532*H532</f>
        <v>0</v>
      </c>
      <c r="Q532" s="228">
        <v>0</v>
      </c>
      <c r="R532" s="228">
        <f>Q532*H532</f>
        <v>0</v>
      </c>
      <c r="S532" s="228">
        <v>0</v>
      </c>
      <c r="T532" s="229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0" t="s">
        <v>161</v>
      </c>
      <c r="AT532" s="230" t="s">
        <v>156</v>
      </c>
      <c r="AU532" s="230" t="s">
        <v>88</v>
      </c>
      <c r="AY532" s="18" t="s">
        <v>153</v>
      </c>
      <c r="BE532" s="231">
        <f>IF(N532="základní",J532,0)</f>
        <v>0</v>
      </c>
      <c r="BF532" s="231">
        <f>IF(N532="snížená",J532,0)</f>
        <v>0</v>
      </c>
      <c r="BG532" s="231">
        <f>IF(N532="zákl. přenesená",J532,0)</f>
        <v>0</v>
      </c>
      <c r="BH532" s="231">
        <f>IF(N532="sníž. přenesená",J532,0)</f>
        <v>0</v>
      </c>
      <c r="BI532" s="231">
        <f>IF(N532="nulová",J532,0)</f>
        <v>0</v>
      </c>
      <c r="BJ532" s="18" t="s">
        <v>86</v>
      </c>
      <c r="BK532" s="231">
        <f>ROUND(I532*H532,2)</f>
        <v>0</v>
      </c>
      <c r="BL532" s="18" t="s">
        <v>161</v>
      </c>
      <c r="BM532" s="230" t="s">
        <v>3763</v>
      </c>
    </row>
    <row r="533" s="2" customFormat="1" ht="16.5" customHeight="1">
      <c r="A533" s="39"/>
      <c r="B533" s="40"/>
      <c r="C533" s="219" t="s">
        <v>1201</v>
      </c>
      <c r="D533" s="219" t="s">
        <v>156</v>
      </c>
      <c r="E533" s="220" t="s">
        <v>3764</v>
      </c>
      <c r="F533" s="221" t="s">
        <v>3765</v>
      </c>
      <c r="G533" s="222" t="s">
        <v>243</v>
      </c>
      <c r="H533" s="223">
        <v>1</v>
      </c>
      <c r="I533" s="224"/>
      <c r="J533" s="225">
        <f>ROUND(I533*H533,2)</f>
        <v>0</v>
      </c>
      <c r="K533" s="221" t="s">
        <v>1</v>
      </c>
      <c r="L533" s="45"/>
      <c r="M533" s="290" t="s">
        <v>1</v>
      </c>
      <c r="N533" s="291" t="s">
        <v>43</v>
      </c>
      <c r="O533" s="292"/>
      <c r="P533" s="293">
        <f>O533*H533</f>
        <v>0</v>
      </c>
      <c r="Q533" s="293">
        <v>0</v>
      </c>
      <c r="R533" s="293">
        <f>Q533*H533</f>
        <v>0</v>
      </c>
      <c r="S533" s="293">
        <v>0</v>
      </c>
      <c r="T533" s="294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0" t="s">
        <v>161</v>
      </c>
      <c r="AT533" s="230" t="s">
        <v>156</v>
      </c>
      <c r="AU533" s="230" t="s">
        <v>88</v>
      </c>
      <c r="AY533" s="18" t="s">
        <v>153</v>
      </c>
      <c r="BE533" s="231">
        <f>IF(N533="základní",J533,0)</f>
        <v>0</v>
      </c>
      <c r="BF533" s="231">
        <f>IF(N533="snížená",J533,0)</f>
        <v>0</v>
      </c>
      <c r="BG533" s="231">
        <f>IF(N533="zákl. přenesená",J533,0)</f>
        <v>0</v>
      </c>
      <c r="BH533" s="231">
        <f>IF(N533="sníž. přenesená",J533,0)</f>
        <v>0</v>
      </c>
      <c r="BI533" s="231">
        <f>IF(N533="nulová",J533,0)</f>
        <v>0</v>
      </c>
      <c r="BJ533" s="18" t="s">
        <v>86</v>
      </c>
      <c r="BK533" s="231">
        <f>ROUND(I533*H533,2)</f>
        <v>0</v>
      </c>
      <c r="BL533" s="18" t="s">
        <v>161</v>
      </c>
      <c r="BM533" s="230" t="s">
        <v>3766</v>
      </c>
    </row>
    <row r="534" s="2" customFormat="1" ht="6.96" customHeight="1">
      <c r="A534" s="39"/>
      <c r="B534" s="67"/>
      <c r="C534" s="68"/>
      <c r="D534" s="68"/>
      <c r="E534" s="68"/>
      <c r="F534" s="68"/>
      <c r="G534" s="68"/>
      <c r="H534" s="68"/>
      <c r="I534" s="68"/>
      <c r="J534" s="68"/>
      <c r="K534" s="68"/>
      <c r="L534" s="45"/>
      <c r="M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</sheetData>
  <sheetProtection sheet="1" autoFilter="0" formatColumns="0" formatRows="0" objects="1" scenarios="1" spinCount="100000" saltValue="js6BPzjdcY0XRvDJ/asz2RO5P/8+zgrDyDeLgSdB/eFvCtmevFFuVOsyUGKxlXezkCP37SZxurxA3p0twv0E0A==" hashValue="u8/Vl+3ibkGeC6vvopzjzX7zED1QvEKpHYdce7mwnCxdd/0Opi6txGt/lSWYQycARVUF7HEYb8ugA6HitooVXw==" algorithmName="SHA-512" password="CC35"/>
  <autoFilter ref="C125:K533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118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Přístavba MŠ Nad Palatou, objekt Pod Lipkami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3767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34</v>
      </c>
      <c r="G12" s="39"/>
      <c r="H12" s="39"/>
      <c r="I12" s="141" t="s">
        <v>22</v>
      </c>
      <c r="J12" s="145" t="str">
        <f>'Rekapitulace stavby'!AN8</f>
        <v>15.10.2023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>00063631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Městská část Praha 5</v>
      </c>
      <c r="F15" s="39"/>
      <c r="G15" s="39"/>
      <c r="H15" s="39"/>
      <c r="I15" s="141" t="s">
        <v>28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MEPRO s.r.o.</v>
      </c>
      <c r="F21" s="39"/>
      <c r="G21" s="39"/>
      <c r="H21" s="39"/>
      <c r="I21" s="141" t="s">
        <v>28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ROUND((SUM(BE122:BE245)),  2)</f>
        <v>0</v>
      </c>
      <c r="G33" s="39"/>
      <c r="H33" s="39"/>
      <c r="I33" s="156">
        <v>0.20999999999999999</v>
      </c>
      <c r="J33" s="155">
        <f>ROUND(((SUM(BE122:BE245))*I33),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ROUND((SUM(BF122:BF245)),  2)</f>
        <v>0</v>
      </c>
      <c r="G34" s="39"/>
      <c r="H34" s="39"/>
      <c r="I34" s="156">
        <v>0.14999999999999999</v>
      </c>
      <c r="J34" s="155">
        <f>ROUND(((SUM(BF122:BF245))*I34),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ROUND((SUM(BG122:BG245)),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ROUND((SUM(BH122:BH245)),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ROUND((SUM(BI122:BI245)),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Přístavba MŠ Nad Palatou, objekt Pod Lipkami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04 - UTCH - Vytápění a chlazení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15.10.2023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Městská část Praha 5</v>
      </c>
      <c r="G91" s="41"/>
      <c r="H91" s="41"/>
      <c r="I91" s="33" t="s">
        <v>31</v>
      </c>
      <c r="J91" s="37" t="str">
        <f>E21</f>
        <v>MEPRO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122</v>
      </c>
      <c r="D94" s="177"/>
      <c r="E94" s="177"/>
      <c r="F94" s="177"/>
      <c r="G94" s="177"/>
      <c r="H94" s="177"/>
      <c r="I94" s="177"/>
      <c r="J94" s="178" t="s">
        <v>123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124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125</v>
      </c>
    </row>
    <row r="97" s="9" customFormat="1" ht="24.96" customHeight="1">
      <c r="A97" s="9"/>
      <c r="B97" s="180"/>
      <c r="C97" s="181"/>
      <c r="D97" s="182" t="s">
        <v>129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3768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3769</v>
      </c>
      <c r="E99" s="189"/>
      <c r="F99" s="189"/>
      <c r="G99" s="189"/>
      <c r="H99" s="189"/>
      <c r="I99" s="189"/>
      <c r="J99" s="190">
        <f>J167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3770</v>
      </c>
      <c r="E100" s="189"/>
      <c r="F100" s="189"/>
      <c r="G100" s="189"/>
      <c r="H100" s="189"/>
      <c r="I100" s="189"/>
      <c r="J100" s="190">
        <f>J172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3771</v>
      </c>
      <c r="E101" s="189"/>
      <c r="F101" s="189"/>
      <c r="G101" s="189"/>
      <c r="H101" s="189"/>
      <c r="I101" s="189"/>
      <c r="J101" s="190">
        <f>J231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3772</v>
      </c>
      <c r="E102" s="189"/>
      <c r="F102" s="189"/>
      <c r="G102" s="189"/>
      <c r="H102" s="189"/>
      <c r="I102" s="189"/>
      <c r="J102" s="190">
        <f>J234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138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5" t="str">
        <f>E7</f>
        <v>Přístavba MŠ Nad Palatou, objekt Pod Lipkami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119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04 - UTCH - Vytápění a chlazení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33" t="s">
        <v>22</v>
      </c>
      <c r="J116" s="80" t="str">
        <f>IF(J12="","",J12)</f>
        <v>15.10.2023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Městská část Praha 5</v>
      </c>
      <c r="G118" s="41"/>
      <c r="H118" s="41"/>
      <c r="I118" s="33" t="s">
        <v>31</v>
      </c>
      <c r="J118" s="37" t="str">
        <f>E21</f>
        <v>MEPRO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29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139</v>
      </c>
      <c r="D121" s="195" t="s">
        <v>63</v>
      </c>
      <c r="E121" s="195" t="s">
        <v>59</v>
      </c>
      <c r="F121" s="195" t="s">
        <v>60</v>
      </c>
      <c r="G121" s="195" t="s">
        <v>140</v>
      </c>
      <c r="H121" s="195" t="s">
        <v>141</v>
      </c>
      <c r="I121" s="195" t="s">
        <v>142</v>
      </c>
      <c r="J121" s="195" t="s">
        <v>123</v>
      </c>
      <c r="K121" s="196" t="s">
        <v>143</v>
      </c>
      <c r="L121" s="197"/>
      <c r="M121" s="101" t="s">
        <v>1</v>
      </c>
      <c r="N121" s="102" t="s">
        <v>42</v>
      </c>
      <c r="O121" s="102" t="s">
        <v>144</v>
      </c>
      <c r="P121" s="102" t="s">
        <v>145</v>
      </c>
      <c r="Q121" s="102" t="s">
        <v>146</v>
      </c>
      <c r="R121" s="102" t="s">
        <v>147</v>
      </c>
      <c r="S121" s="102" t="s">
        <v>148</v>
      </c>
      <c r="T121" s="103" t="s">
        <v>149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150</v>
      </c>
      <c r="D122" s="41"/>
      <c r="E122" s="41"/>
      <c r="F122" s="41"/>
      <c r="G122" s="41"/>
      <c r="H122" s="41"/>
      <c r="I122" s="41"/>
      <c r="J122" s="198">
        <f>BK122</f>
        <v>0</v>
      </c>
      <c r="K122" s="41"/>
      <c r="L122" s="45"/>
      <c r="M122" s="104"/>
      <c r="N122" s="199"/>
      <c r="O122" s="105"/>
      <c r="P122" s="200">
        <f>P123</f>
        <v>0</v>
      </c>
      <c r="Q122" s="105"/>
      <c r="R122" s="200">
        <f>R123</f>
        <v>1.1326878</v>
      </c>
      <c r="S122" s="105"/>
      <c r="T122" s="20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77</v>
      </c>
      <c r="AU122" s="18" t="s">
        <v>125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77</v>
      </c>
      <c r="E123" s="206" t="s">
        <v>277</v>
      </c>
      <c r="F123" s="206" t="s">
        <v>278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P124+P167+P172+P231+P234</f>
        <v>0</v>
      </c>
      <c r="Q123" s="211"/>
      <c r="R123" s="212">
        <f>R124+R167+R172+R231+R234</f>
        <v>1.1326878</v>
      </c>
      <c r="S123" s="211"/>
      <c r="T123" s="213">
        <f>T124+T167+T172+T231+T234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88</v>
      </c>
      <c r="AT123" s="215" t="s">
        <v>77</v>
      </c>
      <c r="AU123" s="215" t="s">
        <v>78</v>
      </c>
      <c r="AY123" s="214" t="s">
        <v>153</v>
      </c>
      <c r="BK123" s="216">
        <f>BK124+BK167+BK172+BK231+BK234</f>
        <v>0</v>
      </c>
    </row>
    <row r="124" s="12" customFormat="1" ht="22.8" customHeight="1">
      <c r="A124" s="12"/>
      <c r="B124" s="203"/>
      <c r="C124" s="204"/>
      <c r="D124" s="205" t="s">
        <v>77</v>
      </c>
      <c r="E124" s="217" t="s">
        <v>3773</v>
      </c>
      <c r="F124" s="217" t="s">
        <v>3774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SUM(P125:P166)</f>
        <v>0</v>
      </c>
      <c r="Q124" s="211"/>
      <c r="R124" s="212">
        <f>SUM(R125:R166)</f>
        <v>0</v>
      </c>
      <c r="S124" s="211"/>
      <c r="T124" s="213">
        <f>SUM(T125:T166)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88</v>
      </c>
      <c r="AT124" s="215" t="s">
        <v>77</v>
      </c>
      <c r="AU124" s="215" t="s">
        <v>86</v>
      </c>
      <c r="AY124" s="214" t="s">
        <v>153</v>
      </c>
      <c r="BK124" s="216">
        <f>SUM(BK125:BK166)</f>
        <v>0</v>
      </c>
    </row>
    <row r="125" s="2" customFormat="1" ht="16.5" customHeight="1">
      <c r="A125" s="39"/>
      <c r="B125" s="40"/>
      <c r="C125" s="219" t="s">
        <v>86</v>
      </c>
      <c r="D125" s="219" t="s">
        <v>156</v>
      </c>
      <c r="E125" s="220" t="s">
        <v>3775</v>
      </c>
      <c r="F125" s="221" t="s">
        <v>3776</v>
      </c>
      <c r="G125" s="222" t="s">
        <v>2304</v>
      </c>
      <c r="H125" s="223">
        <v>2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43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240</v>
      </c>
      <c r="AT125" s="230" t="s">
        <v>156</v>
      </c>
      <c r="AU125" s="230" t="s">
        <v>88</v>
      </c>
      <c r="AY125" s="18" t="s">
        <v>153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86</v>
      </c>
      <c r="BK125" s="231">
        <f>ROUND(I125*H125,2)</f>
        <v>0</v>
      </c>
      <c r="BL125" s="18" t="s">
        <v>240</v>
      </c>
      <c r="BM125" s="230" t="s">
        <v>3777</v>
      </c>
    </row>
    <row r="126" s="15" customFormat="1">
      <c r="A126" s="15"/>
      <c r="B126" s="258"/>
      <c r="C126" s="259"/>
      <c r="D126" s="234" t="s">
        <v>163</v>
      </c>
      <c r="E126" s="260" t="s">
        <v>1</v>
      </c>
      <c r="F126" s="261" t="s">
        <v>3778</v>
      </c>
      <c r="G126" s="259"/>
      <c r="H126" s="260" t="s">
        <v>1</v>
      </c>
      <c r="I126" s="262"/>
      <c r="J126" s="259"/>
      <c r="K126" s="259"/>
      <c r="L126" s="263"/>
      <c r="M126" s="264"/>
      <c r="N126" s="265"/>
      <c r="O126" s="265"/>
      <c r="P126" s="265"/>
      <c r="Q126" s="265"/>
      <c r="R126" s="265"/>
      <c r="S126" s="265"/>
      <c r="T126" s="26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7" t="s">
        <v>163</v>
      </c>
      <c r="AU126" s="267" t="s">
        <v>88</v>
      </c>
      <c r="AV126" s="15" t="s">
        <v>86</v>
      </c>
      <c r="AW126" s="15" t="s">
        <v>35</v>
      </c>
      <c r="AX126" s="15" t="s">
        <v>78</v>
      </c>
      <c r="AY126" s="267" t="s">
        <v>153</v>
      </c>
    </row>
    <row r="127" s="15" customFormat="1">
      <c r="A127" s="15"/>
      <c r="B127" s="258"/>
      <c r="C127" s="259"/>
      <c r="D127" s="234" t="s">
        <v>163</v>
      </c>
      <c r="E127" s="260" t="s">
        <v>1</v>
      </c>
      <c r="F127" s="261" t="s">
        <v>3779</v>
      </c>
      <c r="G127" s="259"/>
      <c r="H127" s="260" t="s">
        <v>1</v>
      </c>
      <c r="I127" s="262"/>
      <c r="J127" s="259"/>
      <c r="K127" s="259"/>
      <c r="L127" s="263"/>
      <c r="M127" s="264"/>
      <c r="N127" s="265"/>
      <c r="O127" s="265"/>
      <c r="P127" s="265"/>
      <c r="Q127" s="265"/>
      <c r="R127" s="265"/>
      <c r="S127" s="265"/>
      <c r="T127" s="266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7" t="s">
        <v>163</v>
      </c>
      <c r="AU127" s="267" t="s">
        <v>88</v>
      </c>
      <c r="AV127" s="15" t="s">
        <v>86</v>
      </c>
      <c r="AW127" s="15" t="s">
        <v>35</v>
      </c>
      <c r="AX127" s="15" t="s">
        <v>78</v>
      </c>
      <c r="AY127" s="267" t="s">
        <v>153</v>
      </c>
    </row>
    <row r="128" s="13" customFormat="1">
      <c r="A128" s="13"/>
      <c r="B128" s="232"/>
      <c r="C128" s="233"/>
      <c r="D128" s="234" t="s">
        <v>163</v>
      </c>
      <c r="E128" s="235" t="s">
        <v>1</v>
      </c>
      <c r="F128" s="236" t="s">
        <v>88</v>
      </c>
      <c r="G128" s="233"/>
      <c r="H128" s="237">
        <v>2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163</v>
      </c>
      <c r="AU128" s="243" t="s">
        <v>88</v>
      </c>
      <c r="AV128" s="13" t="s">
        <v>88</v>
      </c>
      <c r="AW128" s="13" t="s">
        <v>35</v>
      </c>
      <c r="AX128" s="13" t="s">
        <v>86</v>
      </c>
      <c r="AY128" s="243" t="s">
        <v>153</v>
      </c>
    </row>
    <row r="129" s="2" customFormat="1" ht="24.15" customHeight="1">
      <c r="A129" s="39"/>
      <c r="B129" s="40"/>
      <c r="C129" s="219" t="s">
        <v>88</v>
      </c>
      <c r="D129" s="219" t="s">
        <v>156</v>
      </c>
      <c r="E129" s="220" t="s">
        <v>3780</v>
      </c>
      <c r="F129" s="221" t="s">
        <v>3781</v>
      </c>
      <c r="G129" s="222" t="s">
        <v>2304</v>
      </c>
      <c r="H129" s="223">
        <v>2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43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240</v>
      </c>
      <c r="AT129" s="230" t="s">
        <v>156</v>
      </c>
      <c r="AU129" s="230" t="s">
        <v>88</v>
      </c>
      <c r="AY129" s="18" t="s">
        <v>153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86</v>
      </c>
      <c r="BK129" s="231">
        <f>ROUND(I129*H129,2)</f>
        <v>0</v>
      </c>
      <c r="BL129" s="18" t="s">
        <v>240</v>
      </c>
      <c r="BM129" s="230" t="s">
        <v>3782</v>
      </c>
    </row>
    <row r="130" s="2" customFormat="1" ht="24.15" customHeight="1">
      <c r="A130" s="39"/>
      <c r="B130" s="40"/>
      <c r="C130" s="219" t="s">
        <v>173</v>
      </c>
      <c r="D130" s="219" t="s">
        <v>156</v>
      </c>
      <c r="E130" s="220" t="s">
        <v>3783</v>
      </c>
      <c r="F130" s="221" t="s">
        <v>3784</v>
      </c>
      <c r="G130" s="222" t="s">
        <v>243</v>
      </c>
      <c r="H130" s="223">
        <v>1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43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240</v>
      </c>
      <c r="AT130" s="230" t="s">
        <v>156</v>
      </c>
      <c r="AU130" s="230" t="s">
        <v>88</v>
      </c>
      <c r="AY130" s="18" t="s">
        <v>153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86</v>
      </c>
      <c r="BK130" s="231">
        <f>ROUND(I130*H130,2)</f>
        <v>0</v>
      </c>
      <c r="BL130" s="18" t="s">
        <v>240</v>
      </c>
      <c r="BM130" s="230" t="s">
        <v>3785</v>
      </c>
    </row>
    <row r="131" s="2" customFormat="1" ht="24.15" customHeight="1">
      <c r="A131" s="39"/>
      <c r="B131" s="40"/>
      <c r="C131" s="219" t="s">
        <v>161</v>
      </c>
      <c r="D131" s="219" t="s">
        <v>156</v>
      </c>
      <c r="E131" s="220" t="s">
        <v>3786</v>
      </c>
      <c r="F131" s="221" t="s">
        <v>3787</v>
      </c>
      <c r="G131" s="222" t="s">
        <v>243</v>
      </c>
      <c r="H131" s="223">
        <v>1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43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240</v>
      </c>
      <c r="AT131" s="230" t="s">
        <v>156</v>
      </c>
      <c r="AU131" s="230" t="s">
        <v>88</v>
      </c>
      <c r="AY131" s="18" t="s">
        <v>153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86</v>
      </c>
      <c r="BK131" s="231">
        <f>ROUND(I131*H131,2)</f>
        <v>0</v>
      </c>
      <c r="BL131" s="18" t="s">
        <v>240</v>
      </c>
      <c r="BM131" s="230" t="s">
        <v>3788</v>
      </c>
    </row>
    <row r="132" s="2" customFormat="1" ht="16.5" customHeight="1">
      <c r="A132" s="39"/>
      <c r="B132" s="40"/>
      <c r="C132" s="219" t="s">
        <v>183</v>
      </c>
      <c r="D132" s="219" t="s">
        <v>156</v>
      </c>
      <c r="E132" s="220" t="s">
        <v>3789</v>
      </c>
      <c r="F132" s="221" t="s">
        <v>3790</v>
      </c>
      <c r="G132" s="222" t="s">
        <v>2304</v>
      </c>
      <c r="H132" s="223">
        <v>1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43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240</v>
      </c>
      <c r="AT132" s="230" t="s">
        <v>156</v>
      </c>
      <c r="AU132" s="230" t="s">
        <v>88</v>
      </c>
      <c r="AY132" s="18" t="s">
        <v>153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86</v>
      </c>
      <c r="BK132" s="231">
        <f>ROUND(I132*H132,2)</f>
        <v>0</v>
      </c>
      <c r="BL132" s="18" t="s">
        <v>240</v>
      </c>
      <c r="BM132" s="230" t="s">
        <v>3791</v>
      </c>
    </row>
    <row r="133" s="15" customFormat="1">
      <c r="A133" s="15"/>
      <c r="B133" s="258"/>
      <c r="C133" s="259"/>
      <c r="D133" s="234" t="s">
        <v>163</v>
      </c>
      <c r="E133" s="260" t="s">
        <v>1</v>
      </c>
      <c r="F133" s="261" t="s">
        <v>3792</v>
      </c>
      <c r="G133" s="259"/>
      <c r="H133" s="260" t="s">
        <v>1</v>
      </c>
      <c r="I133" s="262"/>
      <c r="J133" s="259"/>
      <c r="K133" s="259"/>
      <c r="L133" s="263"/>
      <c r="M133" s="264"/>
      <c r="N133" s="265"/>
      <c r="O133" s="265"/>
      <c r="P133" s="265"/>
      <c r="Q133" s="265"/>
      <c r="R133" s="265"/>
      <c r="S133" s="265"/>
      <c r="T133" s="26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7" t="s">
        <v>163</v>
      </c>
      <c r="AU133" s="267" t="s">
        <v>88</v>
      </c>
      <c r="AV133" s="15" t="s">
        <v>86</v>
      </c>
      <c r="AW133" s="15" t="s">
        <v>35</v>
      </c>
      <c r="AX133" s="15" t="s">
        <v>78</v>
      </c>
      <c r="AY133" s="267" t="s">
        <v>153</v>
      </c>
    </row>
    <row r="134" s="15" customFormat="1">
      <c r="A134" s="15"/>
      <c r="B134" s="258"/>
      <c r="C134" s="259"/>
      <c r="D134" s="234" t="s">
        <v>163</v>
      </c>
      <c r="E134" s="260" t="s">
        <v>1</v>
      </c>
      <c r="F134" s="261" t="s">
        <v>3793</v>
      </c>
      <c r="G134" s="259"/>
      <c r="H134" s="260" t="s">
        <v>1</v>
      </c>
      <c r="I134" s="262"/>
      <c r="J134" s="259"/>
      <c r="K134" s="259"/>
      <c r="L134" s="263"/>
      <c r="M134" s="264"/>
      <c r="N134" s="265"/>
      <c r="O134" s="265"/>
      <c r="P134" s="265"/>
      <c r="Q134" s="265"/>
      <c r="R134" s="265"/>
      <c r="S134" s="265"/>
      <c r="T134" s="26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7" t="s">
        <v>163</v>
      </c>
      <c r="AU134" s="267" t="s">
        <v>88</v>
      </c>
      <c r="AV134" s="15" t="s">
        <v>86</v>
      </c>
      <c r="AW134" s="15" t="s">
        <v>35</v>
      </c>
      <c r="AX134" s="15" t="s">
        <v>78</v>
      </c>
      <c r="AY134" s="267" t="s">
        <v>153</v>
      </c>
    </row>
    <row r="135" s="13" customFormat="1">
      <c r="A135" s="13"/>
      <c r="B135" s="232"/>
      <c r="C135" s="233"/>
      <c r="D135" s="234" t="s">
        <v>163</v>
      </c>
      <c r="E135" s="235" t="s">
        <v>1</v>
      </c>
      <c r="F135" s="236" t="s">
        <v>86</v>
      </c>
      <c r="G135" s="233"/>
      <c r="H135" s="237">
        <v>1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163</v>
      </c>
      <c r="AU135" s="243" t="s">
        <v>88</v>
      </c>
      <c r="AV135" s="13" t="s">
        <v>88</v>
      </c>
      <c r="AW135" s="13" t="s">
        <v>35</v>
      </c>
      <c r="AX135" s="13" t="s">
        <v>86</v>
      </c>
      <c r="AY135" s="243" t="s">
        <v>153</v>
      </c>
    </row>
    <row r="136" s="2" customFormat="1" ht="16.5" customHeight="1">
      <c r="A136" s="39"/>
      <c r="B136" s="40"/>
      <c r="C136" s="219" t="s">
        <v>188</v>
      </c>
      <c r="D136" s="219" t="s">
        <v>156</v>
      </c>
      <c r="E136" s="220" t="s">
        <v>3794</v>
      </c>
      <c r="F136" s="221" t="s">
        <v>3795</v>
      </c>
      <c r="G136" s="222" t="s">
        <v>2304</v>
      </c>
      <c r="H136" s="223">
        <v>1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43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240</v>
      </c>
      <c r="AT136" s="230" t="s">
        <v>156</v>
      </c>
      <c r="AU136" s="230" t="s">
        <v>88</v>
      </c>
      <c r="AY136" s="18" t="s">
        <v>153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86</v>
      </c>
      <c r="BK136" s="231">
        <f>ROUND(I136*H136,2)</f>
        <v>0</v>
      </c>
      <c r="BL136" s="18" t="s">
        <v>240</v>
      </c>
      <c r="BM136" s="230" t="s">
        <v>3796</v>
      </c>
    </row>
    <row r="137" s="15" customFormat="1">
      <c r="A137" s="15"/>
      <c r="B137" s="258"/>
      <c r="C137" s="259"/>
      <c r="D137" s="234" t="s">
        <v>163</v>
      </c>
      <c r="E137" s="260" t="s">
        <v>1</v>
      </c>
      <c r="F137" s="261" t="s">
        <v>3797</v>
      </c>
      <c r="G137" s="259"/>
      <c r="H137" s="260" t="s">
        <v>1</v>
      </c>
      <c r="I137" s="262"/>
      <c r="J137" s="259"/>
      <c r="K137" s="259"/>
      <c r="L137" s="263"/>
      <c r="M137" s="264"/>
      <c r="N137" s="265"/>
      <c r="O137" s="265"/>
      <c r="P137" s="265"/>
      <c r="Q137" s="265"/>
      <c r="R137" s="265"/>
      <c r="S137" s="265"/>
      <c r="T137" s="26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7" t="s">
        <v>163</v>
      </c>
      <c r="AU137" s="267" t="s">
        <v>88</v>
      </c>
      <c r="AV137" s="15" t="s">
        <v>86</v>
      </c>
      <c r="AW137" s="15" t="s">
        <v>35</v>
      </c>
      <c r="AX137" s="15" t="s">
        <v>78</v>
      </c>
      <c r="AY137" s="267" t="s">
        <v>153</v>
      </c>
    </row>
    <row r="138" s="15" customFormat="1">
      <c r="A138" s="15"/>
      <c r="B138" s="258"/>
      <c r="C138" s="259"/>
      <c r="D138" s="234" t="s">
        <v>163</v>
      </c>
      <c r="E138" s="260" t="s">
        <v>1</v>
      </c>
      <c r="F138" s="261" t="s">
        <v>3798</v>
      </c>
      <c r="G138" s="259"/>
      <c r="H138" s="260" t="s">
        <v>1</v>
      </c>
      <c r="I138" s="262"/>
      <c r="J138" s="259"/>
      <c r="K138" s="259"/>
      <c r="L138" s="263"/>
      <c r="M138" s="264"/>
      <c r="N138" s="265"/>
      <c r="O138" s="265"/>
      <c r="P138" s="265"/>
      <c r="Q138" s="265"/>
      <c r="R138" s="265"/>
      <c r="S138" s="265"/>
      <c r="T138" s="26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7" t="s">
        <v>163</v>
      </c>
      <c r="AU138" s="267" t="s">
        <v>88</v>
      </c>
      <c r="AV138" s="15" t="s">
        <v>86</v>
      </c>
      <c r="AW138" s="15" t="s">
        <v>35</v>
      </c>
      <c r="AX138" s="15" t="s">
        <v>78</v>
      </c>
      <c r="AY138" s="267" t="s">
        <v>153</v>
      </c>
    </row>
    <row r="139" s="13" customFormat="1">
      <c r="A139" s="13"/>
      <c r="B139" s="232"/>
      <c r="C139" s="233"/>
      <c r="D139" s="234" t="s">
        <v>163</v>
      </c>
      <c r="E139" s="235" t="s">
        <v>1</v>
      </c>
      <c r="F139" s="236" t="s">
        <v>86</v>
      </c>
      <c r="G139" s="233"/>
      <c r="H139" s="237">
        <v>1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163</v>
      </c>
      <c r="AU139" s="243" t="s">
        <v>88</v>
      </c>
      <c r="AV139" s="13" t="s">
        <v>88</v>
      </c>
      <c r="AW139" s="13" t="s">
        <v>35</v>
      </c>
      <c r="AX139" s="13" t="s">
        <v>86</v>
      </c>
      <c r="AY139" s="243" t="s">
        <v>153</v>
      </c>
    </row>
    <row r="140" s="2" customFormat="1" ht="24.15" customHeight="1">
      <c r="A140" s="39"/>
      <c r="B140" s="40"/>
      <c r="C140" s="219" t="s">
        <v>193</v>
      </c>
      <c r="D140" s="219" t="s">
        <v>156</v>
      </c>
      <c r="E140" s="220" t="s">
        <v>3799</v>
      </c>
      <c r="F140" s="221" t="s">
        <v>3800</v>
      </c>
      <c r="G140" s="222" t="s">
        <v>2304</v>
      </c>
      <c r="H140" s="223">
        <v>1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43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240</v>
      </c>
      <c r="AT140" s="230" t="s">
        <v>156</v>
      </c>
      <c r="AU140" s="230" t="s">
        <v>88</v>
      </c>
      <c r="AY140" s="18" t="s">
        <v>153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86</v>
      </c>
      <c r="BK140" s="231">
        <f>ROUND(I140*H140,2)</f>
        <v>0</v>
      </c>
      <c r="BL140" s="18" t="s">
        <v>240</v>
      </c>
      <c r="BM140" s="230" t="s">
        <v>3801</v>
      </c>
    </row>
    <row r="141" s="2" customFormat="1" ht="16.5" customHeight="1">
      <c r="A141" s="39"/>
      <c r="B141" s="40"/>
      <c r="C141" s="219" t="s">
        <v>200</v>
      </c>
      <c r="D141" s="219" t="s">
        <v>156</v>
      </c>
      <c r="E141" s="220" t="s">
        <v>3802</v>
      </c>
      <c r="F141" s="221" t="s">
        <v>3803</v>
      </c>
      <c r="G141" s="222" t="s">
        <v>2304</v>
      </c>
      <c r="H141" s="223">
        <v>1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43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240</v>
      </c>
      <c r="AT141" s="230" t="s">
        <v>156</v>
      </c>
      <c r="AU141" s="230" t="s">
        <v>88</v>
      </c>
      <c r="AY141" s="18" t="s">
        <v>153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86</v>
      </c>
      <c r="BK141" s="231">
        <f>ROUND(I141*H141,2)</f>
        <v>0</v>
      </c>
      <c r="BL141" s="18" t="s">
        <v>240</v>
      </c>
      <c r="BM141" s="230" t="s">
        <v>3804</v>
      </c>
    </row>
    <row r="142" s="15" customFormat="1">
      <c r="A142" s="15"/>
      <c r="B142" s="258"/>
      <c r="C142" s="259"/>
      <c r="D142" s="234" t="s">
        <v>163</v>
      </c>
      <c r="E142" s="260" t="s">
        <v>1</v>
      </c>
      <c r="F142" s="261" t="s">
        <v>3805</v>
      </c>
      <c r="G142" s="259"/>
      <c r="H142" s="260" t="s">
        <v>1</v>
      </c>
      <c r="I142" s="262"/>
      <c r="J142" s="259"/>
      <c r="K142" s="259"/>
      <c r="L142" s="263"/>
      <c r="M142" s="264"/>
      <c r="N142" s="265"/>
      <c r="O142" s="265"/>
      <c r="P142" s="265"/>
      <c r="Q142" s="265"/>
      <c r="R142" s="265"/>
      <c r="S142" s="265"/>
      <c r="T142" s="26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7" t="s">
        <v>163</v>
      </c>
      <c r="AU142" s="267" t="s">
        <v>88</v>
      </c>
      <c r="AV142" s="15" t="s">
        <v>86</v>
      </c>
      <c r="AW142" s="15" t="s">
        <v>35</v>
      </c>
      <c r="AX142" s="15" t="s">
        <v>78</v>
      </c>
      <c r="AY142" s="267" t="s">
        <v>153</v>
      </c>
    </row>
    <row r="143" s="13" customFormat="1">
      <c r="A143" s="13"/>
      <c r="B143" s="232"/>
      <c r="C143" s="233"/>
      <c r="D143" s="234" t="s">
        <v>163</v>
      </c>
      <c r="E143" s="235" t="s">
        <v>1</v>
      </c>
      <c r="F143" s="236" t="s">
        <v>86</v>
      </c>
      <c r="G143" s="233"/>
      <c r="H143" s="237">
        <v>1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163</v>
      </c>
      <c r="AU143" s="243" t="s">
        <v>88</v>
      </c>
      <c r="AV143" s="13" t="s">
        <v>88</v>
      </c>
      <c r="AW143" s="13" t="s">
        <v>35</v>
      </c>
      <c r="AX143" s="13" t="s">
        <v>86</v>
      </c>
      <c r="AY143" s="243" t="s">
        <v>153</v>
      </c>
    </row>
    <row r="144" s="2" customFormat="1" ht="16.5" customHeight="1">
      <c r="A144" s="39"/>
      <c r="B144" s="40"/>
      <c r="C144" s="219" t="s">
        <v>154</v>
      </c>
      <c r="D144" s="219" t="s">
        <v>156</v>
      </c>
      <c r="E144" s="220" t="s">
        <v>3806</v>
      </c>
      <c r="F144" s="221" t="s">
        <v>3807</v>
      </c>
      <c r="G144" s="222" t="s">
        <v>2304</v>
      </c>
      <c r="H144" s="223">
        <v>1</v>
      </c>
      <c r="I144" s="224"/>
      <c r="J144" s="225">
        <f>ROUND(I144*H144,2)</f>
        <v>0</v>
      </c>
      <c r="K144" s="221" t="s">
        <v>1</v>
      </c>
      <c r="L144" s="45"/>
      <c r="M144" s="226" t="s">
        <v>1</v>
      </c>
      <c r="N144" s="227" t="s">
        <v>43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240</v>
      </c>
      <c r="AT144" s="230" t="s">
        <v>156</v>
      </c>
      <c r="AU144" s="230" t="s">
        <v>88</v>
      </c>
      <c r="AY144" s="18" t="s">
        <v>153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86</v>
      </c>
      <c r="BK144" s="231">
        <f>ROUND(I144*H144,2)</f>
        <v>0</v>
      </c>
      <c r="BL144" s="18" t="s">
        <v>240</v>
      </c>
      <c r="BM144" s="230" t="s">
        <v>3808</v>
      </c>
    </row>
    <row r="145" s="15" customFormat="1">
      <c r="A145" s="15"/>
      <c r="B145" s="258"/>
      <c r="C145" s="259"/>
      <c r="D145" s="234" t="s">
        <v>163</v>
      </c>
      <c r="E145" s="260" t="s">
        <v>1</v>
      </c>
      <c r="F145" s="261" t="s">
        <v>3805</v>
      </c>
      <c r="G145" s="259"/>
      <c r="H145" s="260" t="s">
        <v>1</v>
      </c>
      <c r="I145" s="262"/>
      <c r="J145" s="259"/>
      <c r="K145" s="259"/>
      <c r="L145" s="263"/>
      <c r="M145" s="264"/>
      <c r="N145" s="265"/>
      <c r="O145" s="265"/>
      <c r="P145" s="265"/>
      <c r="Q145" s="265"/>
      <c r="R145" s="265"/>
      <c r="S145" s="265"/>
      <c r="T145" s="26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7" t="s">
        <v>163</v>
      </c>
      <c r="AU145" s="267" t="s">
        <v>88</v>
      </c>
      <c r="AV145" s="15" t="s">
        <v>86</v>
      </c>
      <c r="AW145" s="15" t="s">
        <v>35</v>
      </c>
      <c r="AX145" s="15" t="s">
        <v>78</v>
      </c>
      <c r="AY145" s="267" t="s">
        <v>153</v>
      </c>
    </row>
    <row r="146" s="13" customFormat="1">
      <c r="A146" s="13"/>
      <c r="B146" s="232"/>
      <c r="C146" s="233"/>
      <c r="D146" s="234" t="s">
        <v>163</v>
      </c>
      <c r="E146" s="235" t="s">
        <v>1</v>
      </c>
      <c r="F146" s="236" t="s">
        <v>86</v>
      </c>
      <c r="G146" s="233"/>
      <c r="H146" s="237">
        <v>1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163</v>
      </c>
      <c r="AU146" s="243" t="s">
        <v>88</v>
      </c>
      <c r="AV146" s="13" t="s">
        <v>88</v>
      </c>
      <c r="AW146" s="13" t="s">
        <v>35</v>
      </c>
      <c r="AX146" s="13" t="s">
        <v>86</v>
      </c>
      <c r="AY146" s="243" t="s">
        <v>153</v>
      </c>
    </row>
    <row r="147" s="2" customFormat="1" ht="16.5" customHeight="1">
      <c r="A147" s="39"/>
      <c r="B147" s="40"/>
      <c r="C147" s="219" t="s">
        <v>112</v>
      </c>
      <c r="D147" s="219" t="s">
        <v>156</v>
      </c>
      <c r="E147" s="220" t="s">
        <v>3809</v>
      </c>
      <c r="F147" s="221" t="s">
        <v>3803</v>
      </c>
      <c r="G147" s="222" t="s">
        <v>2304</v>
      </c>
      <c r="H147" s="223">
        <v>1</v>
      </c>
      <c r="I147" s="224"/>
      <c r="J147" s="225">
        <f>ROUND(I147*H147,2)</f>
        <v>0</v>
      </c>
      <c r="K147" s="221" t="s">
        <v>1</v>
      </c>
      <c r="L147" s="45"/>
      <c r="M147" s="226" t="s">
        <v>1</v>
      </c>
      <c r="N147" s="227" t="s">
        <v>43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240</v>
      </c>
      <c r="AT147" s="230" t="s">
        <v>156</v>
      </c>
      <c r="AU147" s="230" t="s">
        <v>88</v>
      </c>
      <c r="AY147" s="18" t="s">
        <v>153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86</v>
      </c>
      <c r="BK147" s="231">
        <f>ROUND(I147*H147,2)</f>
        <v>0</v>
      </c>
      <c r="BL147" s="18" t="s">
        <v>240</v>
      </c>
      <c r="BM147" s="230" t="s">
        <v>3810</v>
      </c>
    </row>
    <row r="148" s="15" customFormat="1">
      <c r="A148" s="15"/>
      <c r="B148" s="258"/>
      <c r="C148" s="259"/>
      <c r="D148" s="234" t="s">
        <v>163</v>
      </c>
      <c r="E148" s="260" t="s">
        <v>1</v>
      </c>
      <c r="F148" s="261" t="s">
        <v>3811</v>
      </c>
      <c r="G148" s="259"/>
      <c r="H148" s="260" t="s">
        <v>1</v>
      </c>
      <c r="I148" s="262"/>
      <c r="J148" s="259"/>
      <c r="K148" s="259"/>
      <c r="L148" s="263"/>
      <c r="M148" s="264"/>
      <c r="N148" s="265"/>
      <c r="O148" s="265"/>
      <c r="P148" s="265"/>
      <c r="Q148" s="265"/>
      <c r="R148" s="265"/>
      <c r="S148" s="265"/>
      <c r="T148" s="26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7" t="s">
        <v>163</v>
      </c>
      <c r="AU148" s="267" t="s">
        <v>88</v>
      </c>
      <c r="AV148" s="15" t="s">
        <v>86</v>
      </c>
      <c r="AW148" s="15" t="s">
        <v>35</v>
      </c>
      <c r="AX148" s="15" t="s">
        <v>78</v>
      </c>
      <c r="AY148" s="267" t="s">
        <v>153</v>
      </c>
    </row>
    <row r="149" s="13" customFormat="1">
      <c r="A149" s="13"/>
      <c r="B149" s="232"/>
      <c r="C149" s="233"/>
      <c r="D149" s="234" t="s">
        <v>163</v>
      </c>
      <c r="E149" s="235" t="s">
        <v>1</v>
      </c>
      <c r="F149" s="236" t="s">
        <v>86</v>
      </c>
      <c r="G149" s="233"/>
      <c r="H149" s="237">
        <v>1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163</v>
      </c>
      <c r="AU149" s="243" t="s">
        <v>88</v>
      </c>
      <c r="AV149" s="13" t="s">
        <v>88</v>
      </c>
      <c r="AW149" s="13" t="s">
        <v>35</v>
      </c>
      <c r="AX149" s="13" t="s">
        <v>86</v>
      </c>
      <c r="AY149" s="243" t="s">
        <v>153</v>
      </c>
    </row>
    <row r="150" s="2" customFormat="1" ht="24.15" customHeight="1">
      <c r="A150" s="39"/>
      <c r="B150" s="40"/>
      <c r="C150" s="219" t="s">
        <v>115</v>
      </c>
      <c r="D150" s="219" t="s">
        <v>156</v>
      </c>
      <c r="E150" s="220" t="s">
        <v>3812</v>
      </c>
      <c r="F150" s="221" t="s">
        <v>3813</v>
      </c>
      <c r="G150" s="222" t="s">
        <v>2304</v>
      </c>
      <c r="H150" s="223">
        <v>1</v>
      </c>
      <c r="I150" s="224"/>
      <c r="J150" s="225">
        <f>ROUND(I150*H150,2)</f>
        <v>0</v>
      </c>
      <c r="K150" s="221" t="s">
        <v>1</v>
      </c>
      <c r="L150" s="45"/>
      <c r="M150" s="226" t="s">
        <v>1</v>
      </c>
      <c r="N150" s="227" t="s">
        <v>43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240</v>
      </c>
      <c r="AT150" s="230" t="s">
        <v>156</v>
      </c>
      <c r="AU150" s="230" t="s">
        <v>88</v>
      </c>
      <c r="AY150" s="18" t="s">
        <v>153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86</v>
      </c>
      <c r="BK150" s="231">
        <f>ROUND(I150*H150,2)</f>
        <v>0</v>
      </c>
      <c r="BL150" s="18" t="s">
        <v>240</v>
      </c>
      <c r="BM150" s="230" t="s">
        <v>3814</v>
      </c>
    </row>
    <row r="151" s="15" customFormat="1">
      <c r="A151" s="15"/>
      <c r="B151" s="258"/>
      <c r="C151" s="259"/>
      <c r="D151" s="234" t="s">
        <v>163</v>
      </c>
      <c r="E151" s="260" t="s">
        <v>1</v>
      </c>
      <c r="F151" s="261" t="s">
        <v>3815</v>
      </c>
      <c r="G151" s="259"/>
      <c r="H151" s="260" t="s">
        <v>1</v>
      </c>
      <c r="I151" s="262"/>
      <c r="J151" s="259"/>
      <c r="K151" s="259"/>
      <c r="L151" s="263"/>
      <c r="M151" s="264"/>
      <c r="N151" s="265"/>
      <c r="O151" s="265"/>
      <c r="P151" s="265"/>
      <c r="Q151" s="265"/>
      <c r="R151" s="265"/>
      <c r="S151" s="265"/>
      <c r="T151" s="26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7" t="s">
        <v>163</v>
      </c>
      <c r="AU151" s="267" t="s">
        <v>88</v>
      </c>
      <c r="AV151" s="15" t="s">
        <v>86</v>
      </c>
      <c r="AW151" s="15" t="s">
        <v>35</v>
      </c>
      <c r="AX151" s="15" t="s">
        <v>78</v>
      </c>
      <c r="AY151" s="267" t="s">
        <v>153</v>
      </c>
    </row>
    <row r="152" s="13" customFormat="1">
      <c r="A152" s="13"/>
      <c r="B152" s="232"/>
      <c r="C152" s="233"/>
      <c r="D152" s="234" t="s">
        <v>163</v>
      </c>
      <c r="E152" s="235" t="s">
        <v>1</v>
      </c>
      <c r="F152" s="236" t="s">
        <v>86</v>
      </c>
      <c r="G152" s="233"/>
      <c r="H152" s="237">
        <v>1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163</v>
      </c>
      <c r="AU152" s="243" t="s">
        <v>88</v>
      </c>
      <c r="AV152" s="13" t="s">
        <v>88</v>
      </c>
      <c r="AW152" s="13" t="s">
        <v>35</v>
      </c>
      <c r="AX152" s="13" t="s">
        <v>86</v>
      </c>
      <c r="AY152" s="243" t="s">
        <v>153</v>
      </c>
    </row>
    <row r="153" s="2" customFormat="1" ht="16.5" customHeight="1">
      <c r="A153" s="39"/>
      <c r="B153" s="40"/>
      <c r="C153" s="219" t="s">
        <v>219</v>
      </c>
      <c r="D153" s="219" t="s">
        <v>156</v>
      </c>
      <c r="E153" s="220" t="s">
        <v>3816</v>
      </c>
      <c r="F153" s="221" t="s">
        <v>3817</v>
      </c>
      <c r="G153" s="222" t="s">
        <v>2304</v>
      </c>
      <c r="H153" s="223">
        <v>1</v>
      </c>
      <c r="I153" s="224"/>
      <c r="J153" s="225">
        <f>ROUND(I153*H153,2)</f>
        <v>0</v>
      </c>
      <c r="K153" s="221" t="s">
        <v>1</v>
      </c>
      <c r="L153" s="45"/>
      <c r="M153" s="226" t="s">
        <v>1</v>
      </c>
      <c r="N153" s="227" t="s">
        <v>43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240</v>
      </c>
      <c r="AT153" s="230" t="s">
        <v>156</v>
      </c>
      <c r="AU153" s="230" t="s">
        <v>88</v>
      </c>
      <c r="AY153" s="18" t="s">
        <v>153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86</v>
      </c>
      <c r="BK153" s="231">
        <f>ROUND(I153*H153,2)</f>
        <v>0</v>
      </c>
      <c r="BL153" s="18" t="s">
        <v>240</v>
      </c>
      <c r="BM153" s="230" t="s">
        <v>3818</v>
      </c>
    </row>
    <row r="154" s="15" customFormat="1">
      <c r="A154" s="15"/>
      <c r="B154" s="258"/>
      <c r="C154" s="259"/>
      <c r="D154" s="234" t="s">
        <v>163</v>
      </c>
      <c r="E154" s="260" t="s">
        <v>1</v>
      </c>
      <c r="F154" s="261" t="s">
        <v>3819</v>
      </c>
      <c r="G154" s="259"/>
      <c r="H154" s="260" t="s">
        <v>1</v>
      </c>
      <c r="I154" s="262"/>
      <c r="J154" s="259"/>
      <c r="K154" s="259"/>
      <c r="L154" s="263"/>
      <c r="M154" s="264"/>
      <c r="N154" s="265"/>
      <c r="O154" s="265"/>
      <c r="P154" s="265"/>
      <c r="Q154" s="265"/>
      <c r="R154" s="265"/>
      <c r="S154" s="265"/>
      <c r="T154" s="26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7" t="s">
        <v>163</v>
      </c>
      <c r="AU154" s="267" t="s">
        <v>88</v>
      </c>
      <c r="AV154" s="15" t="s">
        <v>86</v>
      </c>
      <c r="AW154" s="15" t="s">
        <v>35</v>
      </c>
      <c r="AX154" s="15" t="s">
        <v>78</v>
      </c>
      <c r="AY154" s="267" t="s">
        <v>153</v>
      </c>
    </row>
    <row r="155" s="13" customFormat="1">
      <c r="A155" s="13"/>
      <c r="B155" s="232"/>
      <c r="C155" s="233"/>
      <c r="D155" s="234" t="s">
        <v>163</v>
      </c>
      <c r="E155" s="235" t="s">
        <v>1</v>
      </c>
      <c r="F155" s="236" t="s">
        <v>86</v>
      </c>
      <c r="G155" s="233"/>
      <c r="H155" s="237">
        <v>1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163</v>
      </c>
      <c r="AU155" s="243" t="s">
        <v>88</v>
      </c>
      <c r="AV155" s="13" t="s">
        <v>88</v>
      </c>
      <c r="AW155" s="13" t="s">
        <v>35</v>
      </c>
      <c r="AX155" s="13" t="s">
        <v>86</v>
      </c>
      <c r="AY155" s="243" t="s">
        <v>153</v>
      </c>
    </row>
    <row r="156" s="2" customFormat="1" ht="16.5" customHeight="1">
      <c r="A156" s="39"/>
      <c r="B156" s="40"/>
      <c r="C156" s="219" t="s">
        <v>224</v>
      </c>
      <c r="D156" s="219" t="s">
        <v>156</v>
      </c>
      <c r="E156" s="220" t="s">
        <v>3820</v>
      </c>
      <c r="F156" s="221" t="s">
        <v>3817</v>
      </c>
      <c r="G156" s="222" t="s">
        <v>2304</v>
      </c>
      <c r="H156" s="223">
        <v>1</v>
      </c>
      <c r="I156" s="224"/>
      <c r="J156" s="225">
        <f>ROUND(I156*H156,2)</f>
        <v>0</v>
      </c>
      <c r="K156" s="221" t="s">
        <v>1</v>
      </c>
      <c r="L156" s="45"/>
      <c r="M156" s="226" t="s">
        <v>1</v>
      </c>
      <c r="N156" s="227" t="s">
        <v>43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240</v>
      </c>
      <c r="AT156" s="230" t="s">
        <v>156</v>
      </c>
      <c r="AU156" s="230" t="s">
        <v>88</v>
      </c>
      <c r="AY156" s="18" t="s">
        <v>153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86</v>
      </c>
      <c r="BK156" s="231">
        <f>ROUND(I156*H156,2)</f>
        <v>0</v>
      </c>
      <c r="BL156" s="18" t="s">
        <v>240</v>
      </c>
      <c r="BM156" s="230" t="s">
        <v>3821</v>
      </c>
    </row>
    <row r="157" s="15" customFormat="1">
      <c r="A157" s="15"/>
      <c r="B157" s="258"/>
      <c r="C157" s="259"/>
      <c r="D157" s="234" t="s">
        <v>163</v>
      </c>
      <c r="E157" s="260" t="s">
        <v>1</v>
      </c>
      <c r="F157" s="261" t="s">
        <v>3822</v>
      </c>
      <c r="G157" s="259"/>
      <c r="H157" s="260" t="s">
        <v>1</v>
      </c>
      <c r="I157" s="262"/>
      <c r="J157" s="259"/>
      <c r="K157" s="259"/>
      <c r="L157" s="263"/>
      <c r="M157" s="264"/>
      <c r="N157" s="265"/>
      <c r="O157" s="265"/>
      <c r="P157" s="265"/>
      <c r="Q157" s="265"/>
      <c r="R157" s="265"/>
      <c r="S157" s="265"/>
      <c r="T157" s="26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7" t="s">
        <v>163</v>
      </c>
      <c r="AU157" s="267" t="s">
        <v>88</v>
      </c>
      <c r="AV157" s="15" t="s">
        <v>86</v>
      </c>
      <c r="AW157" s="15" t="s">
        <v>35</v>
      </c>
      <c r="AX157" s="15" t="s">
        <v>78</v>
      </c>
      <c r="AY157" s="267" t="s">
        <v>153</v>
      </c>
    </row>
    <row r="158" s="13" customFormat="1">
      <c r="A158" s="13"/>
      <c r="B158" s="232"/>
      <c r="C158" s="233"/>
      <c r="D158" s="234" t="s">
        <v>163</v>
      </c>
      <c r="E158" s="235" t="s">
        <v>1</v>
      </c>
      <c r="F158" s="236" t="s">
        <v>86</v>
      </c>
      <c r="G158" s="233"/>
      <c r="H158" s="237">
        <v>1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163</v>
      </c>
      <c r="AU158" s="243" t="s">
        <v>88</v>
      </c>
      <c r="AV158" s="13" t="s">
        <v>88</v>
      </c>
      <c r="AW158" s="13" t="s">
        <v>35</v>
      </c>
      <c r="AX158" s="13" t="s">
        <v>86</v>
      </c>
      <c r="AY158" s="243" t="s">
        <v>153</v>
      </c>
    </row>
    <row r="159" s="2" customFormat="1" ht="16.5" customHeight="1">
      <c r="A159" s="39"/>
      <c r="B159" s="40"/>
      <c r="C159" s="219" t="s">
        <v>230</v>
      </c>
      <c r="D159" s="219" t="s">
        <v>156</v>
      </c>
      <c r="E159" s="220" t="s">
        <v>3823</v>
      </c>
      <c r="F159" s="221" t="s">
        <v>3817</v>
      </c>
      <c r="G159" s="222" t="s">
        <v>2304</v>
      </c>
      <c r="H159" s="223">
        <v>1</v>
      </c>
      <c r="I159" s="224"/>
      <c r="J159" s="225">
        <f>ROUND(I159*H159,2)</f>
        <v>0</v>
      </c>
      <c r="K159" s="221" t="s">
        <v>1</v>
      </c>
      <c r="L159" s="45"/>
      <c r="M159" s="226" t="s">
        <v>1</v>
      </c>
      <c r="N159" s="227" t="s">
        <v>43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240</v>
      </c>
      <c r="AT159" s="230" t="s">
        <v>156</v>
      </c>
      <c r="AU159" s="230" t="s">
        <v>88</v>
      </c>
      <c r="AY159" s="18" t="s">
        <v>153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86</v>
      </c>
      <c r="BK159" s="231">
        <f>ROUND(I159*H159,2)</f>
        <v>0</v>
      </c>
      <c r="BL159" s="18" t="s">
        <v>240</v>
      </c>
      <c r="BM159" s="230" t="s">
        <v>3824</v>
      </c>
    </row>
    <row r="160" s="15" customFormat="1">
      <c r="A160" s="15"/>
      <c r="B160" s="258"/>
      <c r="C160" s="259"/>
      <c r="D160" s="234" t="s">
        <v>163</v>
      </c>
      <c r="E160" s="260" t="s">
        <v>1</v>
      </c>
      <c r="F160" s="261" t="s">
        <v>3825</v>
      </c>
      <c r="G160" s="259"/>
      <c r="H160" s="260" t="s">
        <v>1</v>
      </c>
      <c r="I160" s="262"/>
      <c r="J160" s="259"/>
      <c r="K160" s="259"/>
      <c r="L160" s="263"/>
      <c r="M160" s="264"/>
      <c r="N160" s="265"/>
      <c r="O160" s="265"/>
      <c r="P160" s="265"/>
      <c r="Q160" s="265"/>
      <c r="R160" s="265"/>
      <c r="S160" s="265"/>
      <c r="T160" s="26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7" t="s">
        <v>163</v>
      </c>
      <c r="AU160" s="267" t="s">
        <v>88</v>
      </c>
      <c r="AV160" s="15" t="s">
        <v>86</v>
      </c>
      <c r="AW160" s="15" t="s">
        <v>35</v>
      </c>
      <c r="AX160" s="15" t="s">
        <v>78</v>
      </c>
      <c r="AY160" s="267" t="s">
        <v>153</v>
      </c>
    </row>
    <row r="161" s="13" customFormat="1">
      <c r="A161" s="13"/>
      <c r="B161" s="232"/>
      <c r="C161" s="233"/>
      <c r="D161" s="234" t="s">
        <v>163</v>
      </c>
      <c r="E161" s="235" t="s">
        <v>1</v>
      </c>
      <c r="F161" s="236" t="s">
        <v>86</v>
      </c>
      <c r="G161" s="233"/>
      <c r="H161" s="237">
        <v>1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163</v>
      </c>
      <c r="AU161" s="243" t="s">
        <v>88</v>
      </c>
      <c r="AV161" s="13" t="s">
        <v>88</v>
      </c>
      <c r="AW161" s="13" t="s">
        <v>35</v>
      </c>
      <c r="AX161" s="13" t="s">
        <v>86</v>
      </c>
      <c r="AY161" s="243" t="s">
        <v>153</v>
      </c>
    </row>
    <row r="162" s="2" customFormat="1" ht="24.15" customHeight="1">
      <c r="A162" s="39"/>
      <c r="B162" s="40"/>
      <c r="C162" s="219" t="s">
        <v>8</v>
      </c>
      <c r="D162" s="219" t="s">
        <v>156</v>
      </c>
      <c r="E162" s="220" t="s">
        <v>3826</v>
      </c>
      <c r="F162" s="221" t="s">
        <v>3827</v>
      </c>
      <c r="G162" s="222" t="s">
        <v>2304</v>
      </c>
      <c r="H162" s="223">
        <v>1</v>
      </c>
      <c r="I162" s="224"/>
      <c r="J162" s="225">
        <f>ROUND(I162*H162,2)</f>
        <v>0</v>
      </c>
      <c r="K162" s="221" t="s">
        <v>1</v>
      </c>
      <c r="L162" s="45"/>
      <c r="M162" s="226" t="s">
        <v>1</v>
      </c>
      <c r="N162" s="227" t="s">
        <v>43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240</v>
      </c>
      <c r="AT162" s="230" t="s">
        <v>156</v>
      </c>
      <c r="AU162" s="230" t="s">
        <v>88</v>
      </c>
      <c r="AY162" s="18" t="s">
        <v>153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86</v>
      </c>
      <c r="BK162" s="231">
        <f>ROUND(I162*H162,2)</f>
        <v>0</v>
      </c>
      <c r="BL162" s="18" t="s">
        <v>240</v>
      </c>
      <c r="BM162" s="230" t="s">
        <v>3828</v>
      </c>
    </row>
    <row r="163" s="15" customFormat="1">
      <c r="A163" s="15"/>
      <c r="B163" s="258"/>
      <c r="C163" s="259"/>
      <c r="D163" s="234" t="s">
        <v>163</v>
      </c>
      <c r="E163" s="260" t="s">
        <v>1</v>
      </c>
      <c r="F163" s="261" t="s">
        <v>3825</v>
      </c>
      <c r="G163" s="259"/>
      <c r="H163" s="260" t="s">
        <v>1</v>
      </c>
      <c r="I163" s="262"/>
      <c r="J163" s="259"/>
      <c r="K163" s="259"/>
      <c r="L163" s="263"/>
      <c r="M163" s="264"/>
      <c r="N163" s="265"/>
      <c r="O163" s="265"/>
      <c r="P163" s="265"/>
      <c r="Q163" s="265"/>
      <c r="R163" s="265"/>
      <c r="S163" s="265"/>
      <c r="T163" s="26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7" t="s">
        <v>163</v>
      </c>
      <c r="AU163" s="267" t="s">
        <v>88</v>
      </c>
      <c r="AV163" s="15" t="s">
        <v>86</v>
      </c>
      <c r="AW163" s="15" t="s">
        <v>35</v>
      </c>
      <c r="AX163" s="15" t="s">
        <v>78</v>
      </c>
      <c r="AY163" s="267" t="s">
        <v>153</v>
      </c>
    </row>
    <row r="164" s="13" customFormat="1">
      <c r="A164" s="13"/>
      <c r="B164" s="232"/>
      <c r="C164" s="233"/>
      <c r="D164" s="234" t="s">
        <v>163</v>
      </c>
      <c r="E164" s="235" t="s">
        <v>1</v>
      </c>
      <c r="F164" s="236" t="s">
        <v>86</v>
      </c>
      <c r="G164" s="233"/>
      <c r="H164" s="237">
        <v>1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163</v>
      </c>
      <c r="AU164" s="243" t="s">
        <v>88</v>
      </c>
      <c r="AV164" s="13" t="s">
        <v>88</v>
      </c>
      <c r="AW164" s="13" t="s">
        <v>35</v>
      </c>
      <c r="AX164" s="13" t="s">
        <v>86</v>
      </c>
      <c r="AY164" s="243" t="s">
        <v>153</v>
      </c>
    </row>
    <row r="165" s="2" customFormat="1" ht="24.15" customHeight="1">
      <c r="A165" s="39"/>
      <c r="B165" s="40"/>
      <c r="C165" s="219" t="s">
        <v>240</v>
      </c>
      <c r="D165" s="219" t="s">
        <v>156</v>
      </c>
      <c r="E165" s="220" t="s">
        <v>3829</v>
      </c>
      <c r="F165" s="221" t="s">
        <v>3830</v>
      </c>
      <c r="G165" s="222" t="s">
        <v>2304</v>
      </c>
      <c r="H165" s="223">
        <v>1</v>
      </c>
      <c r="I165" s="224"/>
      <c r="J165" s="225">
        <f>ROUND(I165*H165,2)</f>
        <v>0</v>
      </c>
      <c r="K165" s="221" t="s">
        <v>1</v>
      </c>
      <c r="L165" s="45"/>
      <c r="M165" s="226" t="s">
        <v>1</v>
      </c>
      <c r="N165" s="227" t="s">
        <v>43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240</v>
      </c>
      <c r="AT165" s="230" t="s">
        <v>156</v>
      </c>
      <c r="AU165" s="230" t="s">
        <v>88</v>
      </c>
      <c r="AY165" s="18" t="s">
        <v>153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86</v>
      </c>
      <c r="BK165" s="231">
        <f>ROUND(I165*H165,2)</f>
        <v>0</v>
      </c>
      <c r="BL165" s="18" t="s">
        <v>240</v>
      </c>
      <c r="BM165" s="230" t="s">
        <v>3831</v>
      </c>
    </row>
    <row r="166" s="2" customFormat="1" ht="37.8" customHeight="1">
      <c r="A166" s="39"/>
      <c r="B166" s="40"/>
      <c r="C166" s="219" t="s">
        <v>247</v>
      </c>
      <c r="D166" s="219" t="s">
        <v>156</v>
      </c>
      <c r="E166" s="220" t="s">
        <v>3832</v>
      </c>
      <c r="F166" s="221" t="s">
        <v>3833</v>
      </c>
      <c r="G166" s="222" t="s">
        <v>243</v>
      </c>
      <c r="H166" s="223">
        <v>1</v>
      </c>
      <c r="I166" s="224"/>
      <c r="J166" s="225">
        <f>ROUND(I166*H166,2)</f>
        <v>0</v>
      </c>
      <c r="K166" s="221" t="s">
        <v>1</v>
      </c>
      <c r="L166" s="45"/>
      <c r="M166" s="226" t="s">
        <v>1</v>
      </c>
      <c r="N166" s="227" t="s">
        <v>43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240</v>
      </c>
      <c r="AT166" s="230" t="s">
        <v>156</v>
      </c>
      <c r="AU166" s="230" t="s">
        <v>88</v>
      </c>
      <c r="AY166" s="18" t="s">
        <v>153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86</v>
      </c>
      <c r="BK166" s="231">
        <f>ROUND(I166*H166,2)</f>
        <v>0</v>
      </c>
      <c r="BL166" s="18" t="s">
        <v>240</v>
      </c>
      <c r="BM166" s="230" t="s">
        <v>3834</v>
      </c>
    </row>
    <row r="167" s="12" customFormat="1" ht="22.8" customHeight="1">
      <c r="A167" s="12"/>
      <c r="B167" s="203"/>
      <c r="C167" s="204"/>
      <c r="D167" s="205" t="s">
        <v>77</v>
      </c>
      <c r="E167" s="217" t="s">
        <v>3835</v>
      </c>
      <c r="F167" s="217" t="s">
        <v>3836</v>
      </c>
      <c r="G167" s="204"/>
      <c r="H167" s="204"/>
      <c r="I167" s="207"/>
      <c r="J167" s="218">
        <f>BK167</f>
        <v>0</v>
      </c>
      <c r="K167" s="204"/>
      <c r="L167" s="209"/>
      <c r="M167" s="210"/>
      <c r="N167" s="211"/>
      <c r="O167" s="211"/>
      <c r="P167" s="212">
        <f>SUM(P168:P171)</f>
        <v>0</v>
      </c>
      <c r="Q167" s="211"/>
      <c r="R167" s="212">
        <f>SUM(R168:R171)</f>
        <v>0</v>
      </c>
      <c r="S167" s="211"/>
      <c r="T167" s="213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4" t="s">
        <v>88</v>
      </c>
      <c r="AT167" s="215" t="s">
        <v>77</v>
      </c>
      <c r="AU167" s="215" t="s">
        <v>86</v>
      </c>
      <c r="AY167" s="214" t="s">
        <v>153</v>
      </c>
      <c r="BK167" s="216">
        <f>SUM(BK168:BK171)</f>
        <v>0</v>
      </c>
    </row>
    <row r="168" s="2" customFormat="1" ht="37.8" customHeight="1">
      <c r="A168" s="39"/>
      <c r="B168" s="40"/>
      <c r="C168" s="219" t="s">
        <v>252</v>
      </c>
      <c r="D168" s="219" t="s">
        <v>156</v>
      </c>
      <c r="E168" s="220" t="s">
        <v>3837</v>
      </c>
      <c r="F168" s="221" t="s">
        <v>3838</v>
      </c>
      <c r="G168" s="222" t="s">
        <v>243</v>
      </c>
      <c r="H168" s="223">
        <v>1</v>
      </c>
      <c r="I168" s="224"/>
      <c r="J168" s="225">
        <f>ROUND(I168*H168,2)</f>
        <v>0</v>
      </c>
      <c r="K168" s="221" t="s">
        <v>1</v>
      </c>
      <c r="L168" s="45"/>
      <c r="M168" s="226" t="s">
        <v>1</v>
      </c>
      <c r="N168" s="227" t="s">
        <v>43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240</v>
      </c>
      <c r="AT168" s="230" t="s">
        <v>156</v>
      </c>
      <c r="AU168" s="230" t="s">
        <v>88</v>
      </c>
      <c r="AY168" s="18" t="s">
        <v>153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86</v>
      </c>
      <c r="BK168" s="231">
        <f>ROUND(I168*H168,2)</f>
        <v>0</v>
      </c>
      <c r="BL168" s="18" t="s">
        <v>240</v>
      </c>
      <c r="BM168" s="230" t="s">
        <v>3839</v>
      </c>
    </row>
    <row r="169" s="2" customFormat="1" ht="24.15" customHeight="1">
      <c r="A169" s="39"/>
      <c r="B169" s="40"/>
      <c r="C169" s="219" t="s">
        <v>256</v>
      </c>
      <c r="D169" s="219" t="s">
        <v>156</v>
      </c>
      <c r="E169" s="220" t="s">
        <v>3840</v>
      </c>
      <c r="F169" s="221" t="s">
        <v>3841</v>
      </c>
      <c r="G169" s="222" t="s">
        <v>243</v>
      </c>
      <c r="H169" s="223">
        <v>1</v>
      </c>
      <c r="I169" s="224"/>
      <c r="J169" s="225">
        <f>ROUND(I169*H169,2)</f>
        <v>0</v>
      </c>
      <c r="K169" s="221" t="s">
        <v>1</v>
      </c>
      <c r="L169" s="45"/>
      <c r="M169" s="226" t="s">
        <v>1</v>
      </c>
      <c r="N169" s="227" t="s">
        <v>43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240</v>
      </c>
      <c r="AT169" s="230" t="s">
        <v>156</v>
      </c>
      <c r="AU169" s="230" t="s">
        <v>88</v>
      </c>
      <c r="AY169" s="18" t="s">
        <v>153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86</v>
      </c>
      <c r="BK169" s="231">
        <f>ROUND(I169*H169,2)</f>
        <v>0</v>
      </c>
      <c r="BL169" s="18" t="s">
        <v>240</v>
      </c>
      <c r="BM169" s="230" t="s">
        <v>3842</v>
      </c>
    </row>
    <row r="170" s="2" customFormat="1" ht="24.15" customHeight="1">
      <c r="A170" s="39"/>
      <c r="B170" s="40"/>
      <c r="C170" s="219" t="s">
        <v>261</v>
      </c>
      <c r="D170" s="219" t="s">
        <v>156</v>
      </c>
      <c r="E170" s="220" t="s">
        <v>3843</v>
      </c>
      <c r="F170" s="221" t="s">
        <v>3844</v>
      </c>
      <c r="G170" s="222" t="s">
        <v>243</v>
      </c>
      <c r="H170" s="223">
        <v>1</v>
      </c>
      <c r="I170" s="224"/>
      <c r="J170" s="225">
        <f>ROUND(I170*H170,2)</f>
        <v>0</v>
      </c>
      <c r="K170" s="221" t="s">
        <v>1</v>
      </c>
      <c r="L170" s="45"/>
      <c r="M170" s="226" t="s">
        <v>1</v>
      </c>
      <c r="N170" s="227" t="s">
        <v>43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240</v>
      </c>
      <c r="AT170" s="230" t="s">
        <v>156</v>
      </c>
      <c r="AU170" s="230" t="s">
        <v>88</v>
      </c>
      <c r="AY170" s="18" t="s">
        <v>153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86</v>
      </c>
      <c r="BK170" s="231">
        <f>ROUND(I170*H170,2)</f>
        <v>0</v>
      </c>
      <c r="BL170" s="18" t="s">
        <v>240</v>
      </c>
      <c r="BM170" s="230" t="s">
        <v>3845</v>
      </c>
    </row>
    <row r="171" s="2" customFormat="1" ht="24.15" customHeight="1">
      <c r="A171" s="39"/>
      <c r="B171" s="40"/>
      <c r="C171" s="219" t="s">
        <v>7</v>
      </c>
      <c r="D171" s="219" t="s">
        <v>156</v>
      </c>
      <c r="E171" s="220" t="s">
        <v>3846</v>
      </c>
      <c r="F171" s="221" t="s">
        <v>3847</v>
      </c>
      <c r="G171" s="222" t="s">
        <v>243</v>
      </c>
      <c r="H171" s="223">
        <v>1</v>
      </c>
      <c r="I171" s="224"/>
      <c r="J171" s="225">
        <f>ROUND(I171*H171,2)</f>
        <v>0</v>
      </c>
      <c r="K171" s="221" t="s">
        <v>1</v>
      </c>
      <c r="L171" s="45"/>
      <c r="M171" s="226" t="s">
        <v>1</v>
      </c>
      <c r="N171" s="227" t="s">
        <v>43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240</v>
      </c>
      <c r="AT171" s="230" t="s">
        <v>156</v>
      </c>
      <c r="AU171" s="230" t="s">
        <v>88</v>
      </c>
      <c r="AY171" s="18" t="s">
        <v>153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86</v>
      </c>
      <c r="BK171" s="231">
        <f>ROUND(I171*H171,2)</f>
        <v>0</v>
      </c>
      <c r="BL171" s="18" t="s">
        <v>240</v>
      </c>
      <c r="BM171" s="230" t="s">
        <v>3848</v>
      </c>
    </row>
    <row r="172" s="12" customFormat="1" ht="22.8" customHeight="1">
      <c r="A172" s="12"/>
      <c r="B172" s="203"/>
      <c r="C172" s="204"/>
      <c r="D172" s="205" t="s">
        <v>77</v>
      </c>
      <c r="E172" s="217" t="s">
        <v>3849</v>
      </c>
      <c r="F172" s="217" t="s">
        <v>3850</v>
      </c>
      <c r="G172" s="204"/>
      <c r="H172" s="204"/>
      <c r="I172" s="207"/>
      <c r="J172" s="218">
        <f>BK172</f>
        <v>0</v>
      </c>
      <c r="K172" s="204"/>
      <c r="L172" s="209"/>
      <c r="M172" s="210"/>
      <c r="N172" s="211"/>
      <c r="O172" s="211"/>
      <c r="P172" s="212">
        <f>SUM(P173:P230)</f>
        <v>0</v>
      </c>
      <c r="Q172" s="211"/>
      <c r="R172" s="212">
        <f>SUM(R173:R230)</f>
        <v>1.1326878</v>
      </c>
      <c r="S172" s="211"/>
      <c r="T172" s="213">
        <f>SUM(T173:T230)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4" t="s">
        <v>88</v>
      </c>
      <c r="AT172" s="215" t="s">
        <v>77</v>
      </c>
      <c r="AU172" s="215" t="s">
        <v>86</v>
      </c>
      <c r="AY172" s="214" t="s">
        <v>153</v>
      </c>
      <c r="BK172" s="216">
        <f>SUM(BK173:BK230)</f>
        <v>0</v>
      </c>
    </row>
    <row r="173" s="2" customFormat="1" ht="16.5" customHeight="1">
      <c r="A173" s="39"/>
      <c r="B173" s="40"/>
      <c r="C173" s="219" t="s">
        <v>271</v>
      </c>
      <c r="D173" s="219" t="s">
        <v>156</v>
      </c>
      <c r="E173" s="220" t="s">
        <v>3851</v>
      </c>
      <c r="F173" s="221" t="s">
        <v>3852</v>
      </c>
      <c r="G173" s="222" t="s">
        <v>2304</v>
      </c>
      <c r="H173" s="223">
        <v>1</v>
      </c>
      <c r="I173" s="224"/>
      <c r="J173" s="225">
        <f>ROUND(I173*H173,2)</f>
        <v>0</v>
      </c>
      <c r="K173" s="221" t="s">
        <v>1</v>
      </c>
      <c r="L173" s="45"/>
      <c r="M173" s="226" t="s">
        <v>1</v>
      </c>
      <c r="N173" s="227" t="s">
        <v>43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240</v>
      </c>
      <c r="AT173" s="230" t="s">
        <v>156</v>
      </c>
      <c r="AU173" s="230" t="s">
        <v>88</v>
      </c>
      <c r="AY173" s="18" t="s">
        <v>153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86</v>
      </c>
      <c r="BK173" s="231">
        <f>ROUND(I173*H173,2)</f>
        <v>0</v>
      </c>
      <c r="BL173" s="18" t="s">
        <v>240</v>
      </c>
      <c r="BM173" s="230" t="s">
        <v>3853</v>
      </c>
    </row>
    <row r="174" s="15" customFormat="1">
      <c r="A174" s="15"/>
      <c r="B174" s="258"/>
      <c r="C174" s="259"/>
      <c r="D174" s="234" t="s">
        <v>163</v>
      </c>
      <c r="E174" s="260" t="s">
        <v>1</v>
      </c>
      <c r="F174" s="261" t="s">
        <v>3854</v>
      </c>
      <c r="G174" s="259"/>
      <c r="H174" s="260" t="s">
        <v>1</v>
      </c>
      <c r="I174" s="262"/>
      <c r="J174" s="259"/>
      <c r="K174" s="259"/>
      <c r="L174" s="263"/>
      <c r="M174" s="264"/>
      <c r="N174" s="265"/>
      <c r="O174" s="265"/>
      <c r="P174" s="265"/>
      <c r="Q174" s="265"/>
      <c r="R174" s="265"/>
      <c r="S174" s="265"/>
      <c r="T174" s="26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7" t="s">
        <v>163</v>
      </c>
      <c r="AU174" s="267" t="s">
        <v>88</v>
      </c>
      <c r="AV174" s="15" t="s">
        <v>86</v>
      </c>
      <c r="AW174" s="15" t="s">
        <v>35</v>
      </c>
      <c r="AX174" s="15" t="s">
        <v>78</v>
      </c>
      <c r="AY174" s="267" t="s">
        <v>153</v>
      </c>
    </row>
    <row r="175" s="15" customFormat="1">
      <c r="A175" s="15"/>
      <c r="B175" s="258"/>
      <c r="C175" s="259"/>
      <c r="D175" s="234" t="s">
        <v>163</v>
      </c>
      <c r="E175" s="260" t="s">
        <v>1</v>
      </c>
      <c r="F175" s="261" t="s">
        <v>3855</v>
      </c>
      <c r="G175" s="259"/>
      <c r="H175" s="260" t="s">
        <v>1</v>
      </c>
      <c r="I175" s="262"/>
      <c r="J175" s="259"/>
      <c r="K175" s="259"/>
      <c r="L175" s="263"/>
      <c r="M175" s="264"/>
      <c r="N175" s="265"/>
      <c r="O175" s="265"/>
      <c r="P175" s="265"/>
      <c r="Q175" s="265"/>
      <c r="R175" s="265"/>
      <c r="S175" s="265"/>
      <c r="T175" s="26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7" t="s">
        <v>163</v>
      </c>
      <c r="AU175" s="267" t="s">
        <v>88</v>
      </c>
      <c r="AV175" s="15" t="s">
        <v>86</v>
      </c>
      <c r="AW175" s="15" t="s">
        <v>35</v>
      </c>
      <c r="AX175" s="15" t="s">
        <v>78</v>
      </c>
      <c r="AY175" s="267" t="s">
        <v>153</v>
      </c>
    </row>
    <row r="176" s="15" customFormat="1">
      <c r="A176" s="15"/>
      <c r="B176" s="258"/>
      <c r="C176" s="259"/>
      <c r="D176" s="234" t="s">
        <v>163</v>
      </c>
      <c r="E176" s="260" t="s">
        <v>1</v>
      </c>
      <c r="F176" s="261" t="s">
        <v>3856</v>
      </c>
      <c r="G176" s="259"/>
      <c r="H176" s="260" t="s">
        <v>1</v>
      </c>
      <c r="I176" s="262"/>
      <c r="J176" s="259"/>
      <c r="K176" s="259"/>
      <c r="L176" s="263"/>
      <c r="M176" s="264"/>
      <c r="N176" s="265"/>
      <c r="O176" s="265"/>
      <c r="P176" s="265"/>
      <c r="Q176" s="265"/>
      <c r="R176" s="265"/>
      <c r="S176" s="265"/>
      <c r="T176" s="26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7" t="s">
        <v>163</v>
      </c>
      <c r="AU176" s="267" t="s">
        <v>88</v>
      </c>
      <c r="AV176" s="15" t="s">
        <v>86</v>
      </c>
      <c r="AW176" s="15" t="s">
        <v>35</v>
      </c>
      <c r="AX176" s="15" t="s">
        <v>78</v>
      </c>
      <c r="AY176" s="267" t="s">
        <v>153</v>
      </c>
    </row>
    <row r="177" s="13" customFormat="1">
      <c r="A177" s="13"/>
      <c r="B177" s="232"/>
      <c r="C177" s="233"/>
      <c r="D177" s="234" t="s">
        <v>163</v>
      </c>
      <c r="E177" s="235" t="s">
        <v>1</v>
      </c>
      <c r="F177" s="236" t="s">
        <v>86</v>
      </c>
      <c r="G177" s="233"/>
      <c r="H177" s="237">
        <v>1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163</v>
      </c>
      <c r="AU177" s="243" t="s">
        <v>88</v>
      </c>
      <c r="AV177" s="13" t="s">
        <v>88</v>
      </c>
      <c r="AW177" s="13" t="s">
        <v>35</v>
      </c>
      <c r="AX177" s="13" t="s">
        <v>86</v>
      </c>
      <c r="AY177" s="243" t="s">
        <v>153</v>
      </c>
    </row>
    <row r="178" s="2" customFormat="1" ht="16.5" customHeight="1">
      <c r="A178" s="39"/>
      <c r="B178" s="40"/>
      <c r="C178" s="219" t="s">
        <v>281</v>
      </c>
      <c r="D178" s="219" t="s">
        <v>156</v>
      </c>
      <c r="E178" s="220" t="s">
        <v>3857</v>
      </c>
      <c r="F178" s="221" t="s">
        <v>3858</v>
      </c>
      <c r="G178" s="222" t="s">
        <v>2304</v>
      </c>
      <c r="H178" s="223">
        <v>1</v>
      </c>
      <c r="I178" s="224"/>
      <c r="J178" s="225">
        <f>ROUND(I178*H178,2)</f>
        <v>0</v>
      </c>
      <c r="K178" s="221" t="s">
        <v>1</v>
      </c>
      <c r="L178" s="45"/>
      <c r="M178" s="226" t="s">
        <v>1</v>
      </c>
      <c r="N178" s="227" t="s">
        <v>43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240</v>
      </c>
      <c r="AT178" s="230" t="s">
        <v>156</v>
      </c>
      <c r="AU178" s="230" t="s">
        <v>88</v>
      </c>
      <c r="AY178" s="18" t="s">
        <v>153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86</v>
      </c>
      <c r="BK178" s="231">
        <f>ROUND(I178*H178,2)</f>
        <v>0</v>
      </c>
      <c r="BL178" s="18" t="s">
        <v>240</v>
      </c>
      <c r="BM178" s="230" t="s">
        <v>3859</v>
      </c>
    </row>
    <row r="179" s="15" customFormat="1">
      <c r="A179" s="15"/>
      <c r="B179" s="258"/>
      <c r="C179" s="259"/>
      <c r="D179" s="234" t="s">
        <v>163</v>
      </c>
      <c r="E179" s="260" t="s">
        <v>1</v>
      </c>
      <c r="F179" s="261" t="s">
        <v>3854</v>
      </c>
      <c r="G179" s="259"/>
      <c r="H179" s="260" t="s">
        <v>1</v>
      </c>
      <c r="I179" s="262"/>
      <c r="J179" s="259"/>
      <c r="K179" s="259"/>
      <c r="L179" s="263"/>
      <c r="M179" s="264"/>
      <c r="N179" s="265"/>
      <c r="O179" s="265"/>
      <c r="P179" s="265"/>
      <c r="Q179" s="265"/>
      <c r="R179" s="265"/>
      <c r="S179" s="265"/>
      <c r="T179" s="26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7" t="s">
        <v>163</v>
      </c>
      <c r="AU179" s="267" t="s">
        <v>88</v>
      </c>
      <c r="AV179" s="15" t="s">
        <v>86</v>
      </c>
      <c r="AW179" s="15" t="s">
        <v>35</v>
      </c>
      <c r="AX179" s="15" t="s">
        <v>78</v>
      </c>
      <c r="AY179" s="267" t="s">
        <v>153</v>
      </c>
    </row>
    <row r="180" s="15" customFormat="1">
      <c r="A180" s="15"/>
      <c r="B180" s="258"/>
      <c r="C180" s="259"/>
      <c r="D180" s="234" t="s">
        <v>163</v>
      </c>
      <c r="E180" s="260" t="s">
        <v>1</v>
      </c>
      <c r="F180" s="261" t="s">
        <v>3855</v>
      </c>
      <c r="G180" s="259"/>
      <c r="H180" s="260" t="s">
        <v>1</v>
      </c>
      <c r="I180" s="262"/>
      <c r="J180" s="259"/>
      <c r="K180" s="259"/>
      <c r="L180" s="263"/>
      <c r="M180" s="264"/>
      <c r="N180" s="265"/>
      <c r="O180" s="265"/>
      <c r="P180" s="265"/>
      <c r="Q180" s="265"/>
      <c r="R180" s="265"/>
      <c r="S180" s="265"/>
      <c r="T180" s="26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7" t="s">
        <v>163</v>
      </c>
      <c r="AU180" s="267" t="s">
        <v>88</v>
      </c>
      <c r="AV180" s="15" t="s">
        <v>86</v>
      </c>
      <c r="AW180" s="15" t="s">
        <v>35</v>
      </c>
      <c r="AX180" s="15" t="s">
        <v>78</v>
      </c>
      <c r="AY180" s="267" t="s">
        <v>153</v>
      </c>
    </row>
    <row r="181" s="15" customFormat="1">
      <c r="A181" s="15"/>
      <c r="B181" s="258"/>
      <c r="C181" s="259"/>
      <c r="D181" s="234" t="s">
        <v>163</v>
      </c>
      <c r="E181" s="260" t="s">
        <v>1</v>
      </c>
      <c r="F181" s="261" t="s">
        <v>3856</v>
      </c>
      <c r="G181" s="259"/>
      <c r="H181" s="260" t="s">
        <v>1</v>
      </c>
      <c r="I181" s="262"/>
      <c r="J181" s="259"/>
      <c r="K181" s="259"/>
      <c r="L181" s="263"/>
      <c r="M181" s="264"/>
      <c r="N181" s="265"/>
      <c r="O181" s="265"/>
      <c r="P181" s="265"/>
      <c r="Q181" s="265"/>
      <c r="R181" s="265"/>
      <c r="S181" s="265"/>
      <c r="T181" s="26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7" t="s">
        <v>163</v>
      </c>
      <c r="AU181" s="267" t="s">
        <v>88</v>
      </c>
      <c r="AV181" s="15" t="s">
        <v>86</v>
      </c>
      <c r="AW181" s="15" t="s">
        <v>35</v>
      </c>
      <c r="AX181" s="15" t="s">
        <v>78</v>
      </c>
      <c r="AY181" s="267" t="s">
        <v>153</v>
      </c>
    </row>
    <row r="182" s="13" customFormat="1">
      <c r="A182" s="13"/>
      <c r="B182" s="232"/>
      <c r="C182" s="233"/>
      <c r="D182" s="234" t="s">
        <v>163</v>
      </c>
      <c r="E182" s="235" t="s">
        <v>1</v>
      </c>
      <c r="F182" s="236" t="s">
        <v>86</v>
      </c>
      <c r="G182" s="233"/>
      <c r="H182" s="237">
        <v>1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163</v>
      </c>
      <c r="AU182" s="243" t="s">
        <v>88</v>
      </c>
      <c r="AV182" s="13" t="s">
        <v>88</v>
      </c>
      <c r="AW182" s="13" t="s">
        <v>35</v>
      </c>
      <c r="AX182" s="13" t="s">
        <v>86</v>
      </c>
      <c r="AY182" s="243" t="s">
        <v>153</v>
      </c>
    </row>
    <row r="183" s="2" customFormat="1" ht="16.5" customHeight="1">
      <c r="A183" s="39"/>
      <c r="B183" s="40"/>
      <c r="C183" s="219" t="s">
        <v>286</v>
      </c>
      <c r="D183" s="219" t="s">
        <v>156</v>
      </c>
      <c r="E183" s="220" t="s">
        <v>3860</v>
      </c>
      <c r="F183" s="221" t="s">
        <v>3861</v>
      </c>
      <c r="G183" s="222" t="s">
        <v>2304</v>
      </c>
      <c r="H183" s="223">
        <v>1</v>
      </c>
      <c r="I183" s="224"/>
      <c r="J183" s="225">
        <f>ROUND(I183*H183,2)</f>
        <v>0</v>
      </c>
      <c r="K183" s="221" t="s">
        <v>1</v>
      </c>
      <c r="L183" s="45"/>
      <c r="M183" s="226" t="s">
        <v>1</v>
      </c>
      <c r="N183" s="227" t="s">
        <v>43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240</v>
      </c>
      <c r="AT183" s="230" t="s">
        <v>156</v>
      </c>
      <c r="AU183" s="230" t="s">
        <v>88</v>
      </c>
      <c r="AY183" s="18" t="s">
        <v>153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86</v>
      </c>
      <c r="BK183" s="231">
        <f>ROUND(I183*H183,2)</f>
        <v>0</v>
      </c>
      <c r="BL183" s="18" t="s">
        <v>240</v>
      </c>
      <c r="BM183" s="230" t="s">
        <v>3862</v>
      </c>
    </row>
    <row r="184" s="15" customFormat="1">
      <c r="A184" s="15"/>
      <c r="B184" s="258"/>
      <c r="C184" s="259"/>
      <c r="D184" s="234" t="s">
        <v>163</v>
      </c>
      <c r="E184" s="260" t="s">
        <v>1</v>
      </c>
      <c r="F184" s="261" t="s">
        <v>3863</v>
      </c>
      <c r="G184" s="259"/>
      <c r="H184" s="260" t="s">
        <v>1</v>
      </c>
      <c r="I184" s="262"/>
      <c r="J184" s="259"/>
      <c r="K184" s="259"/>
      <c r="L184" s="263"/>
      <c r="M184" s="264"/>
      <c r="N184" s="265"/>
      <c r="O184" s="265"/>
      <c r="P184" s="265"/>
      <c r="Q184" s="265"/>
      <c r="R184" s="265"/>
      <c r="S184" s="265"/>
      <c r="T184" s="26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7" t="s">
        <v>163</v>
      </c>
      <c r="AU184" s="267" t="s">
        <v>88</v>
      </c>
      <c r="AV184" s="15" t="s">
        <v>86</v>
      </c>
      <c r="AW184" s="15" t="s">
        <v>35</v>
      </c>
      <c r="AX184" s="15" t="s">
        <v>78</v>
      </c>
      <c r="AY184" s="267" t="s">
        <v>153</v>
      </c>
    </row>
    <row r="185" s="15" customFormat="1">
      <c r="A185" s="15"/>
      <c r="B185" s="258"/>
      <c r="C185" s="259"/>
      <c r="D185" s="234" t="s">
        <v>163</v>
      </c>
      <c r="E185" s="260" t="s">
        <v>1</v>
      </c>
      <c r="F185" s="261" t="s">
        <v>3855</v>
      </c>
      <c r="G185" s="259"/>
      <c r="H185" s="260" t="s">
        <v>1</v>
      </c>
      <c r="I185" s="262"/>
      <c r="J185" s="259"/>
      <c r="K185" s="259"/>
      <c r="L185" s="263"/>
      <c r="M185" s="264"/>
      <c r="N185" s="265"/>
      <c r="O185" s="265"/>
      <c r="P185" s="265"/>
      <c r="Q185" s="265"/>
      <c r="R185" s="265"/>
      <c r="S185" s="265"/>
      <c r="T185" s="26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7" t="s">
        <v>163</v>
      </c>
      <c r="AU185" s="267" t="s">
        <v>88</v>
      </c>
      <c r="AV185" s="15" t="s">
        <v>86</v>
      </c>
      <c r="AW185" s="15" t="s">
        <v>35</v>
      </c>
      <c r="AX185" s="15" t="s">
        <v>78</v>
      </c>
      <c r="AY185" s="267" t="s">
        <v>153</v>
      </c>
    </row>
    <row r="186" s="15" customFormat="1">
      <c r="A186" s="15"/>
      <c r="B186" s="258"/>
      <c r="C186" s="259"/>
      <c r="D186" s="234" t="s">
        <v>163</v>
      </c>
      <c r="E186" s="260" t="s">
        <v>1</v>
      </c>
      <c r="F186" s="261" t="s">
        <v>3864</v>
      </c>
      <c r="G186" s="259"/>
      <c r="H186" s="260" t="s">
        <v>1</v>
      </c>
      <c r="I186" s="262"/>
      <c r="J186" s="259"/>
      <c r="K186" s="259"/>
      <c r="L186" s="263"/>
      <c r="M186" s="264"/>
      <c r="N186" s="265"/>
      <c r="O186" s="265"/>
      <c r="P186" s="265"/>
      <c r="Q186" s="265"/>
      <c r="R186" s="265"/>
      <c r="S186" s="265"/>
      <c r="T186" s="26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7" t="s">
        <v>163</v>
      </c>
      <c r="AU186" s="267" t="s">
        <v>88</v>
      </c>
      <c r="AV186" s="15" t="s">
        <v>86</v>
      </c>
      <c r="AW186" s="15" t="s">
        <v>35</v>
      </c>
      <c r="AX186" s="15" t="s">
        <v>78</v>
      </c>
      <c r="AY186" s="267" t="s">
        <v>153</v>
      </c>
    </row>
    <row r="187" s="13" customFormat="1">
      <c r="A187" s="13"/>
      <c r="B187" s="232"/>
      <c r="C187" s="233"/>
      <c r="D187" s="234" t="s">
        <v>163</v>
      </c>
      <c r="E187" s="235" t="s">
        <v>1</v>
      </c>
      <c r="F187" s="236" t="s">
        <v>86</v>
      </c>
      <c r="G187" s="233"/>
      <c r="H187" s="237">
        <v>1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163</v>
      </c>
      <c r="AU187" s="243" t="s">
        <v>88</v>
      </c>
      <c r="AV187" s="13" t="s">
        <v>88</v>
      </c>
      <c r="AW187" s="13" t="s">
        <v>35</v>
      </c>
      <c r="AX187" s="13" t="s">
        <v>86</v>
      </c>
      <c r="AY187" s="243" t="s">
        <v>153</v>
      </c>
    </row>
    <row r="188" s="2" customFormat="1" ht="16.5" customHeight="1">
      <c r="A188" s="39"/>
      <c r="B188" s="40"/>
      <c r="C188" s="219" t="s">
        <v>293</v>
      </c>
      <c r="D188" s="219" t="s">
        <v>156</v>
      </c>
      <c r="E188" s="220" t="s">
        <v>3865</v>
      </c>
      <c r="F188" s="221" t="s">
        <v>3866</v>
      </c>
      <c r="G188" s="222" t="s">
        <v>2304</v>
      </c>
      <c r="H188" s="223">
        <v>1</v>
      </c>
      <c r="I188" s="224"/>
      <c r="J188" s="225">
        <f>ROUND(I188*H188,2)</f>
        <v>0</v>
      </c>
      <c r="K188" s="221" t="s">
        <v>1</v>
      </c>
      <c r="L188" s="45"/>
      <c r="M188" s="226" t="s">
        <v>1</v>
      </c>
      <c r="N188" s="227" t="s">
        <v>43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240</v>
      </c>
      <c r="AT188" s="230" t="s">
        <v>156</v>
      </c>
      <c r="AU188" s="230" t="s">
        <v>88</v>
      </c>
      <c r="AY188" s="18" t="s">
        <v>153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86</v>
      </c>
      <c r="BK188" s="231">
        <f>ROUND(I188*H188,2)</f>
        <v>0</v>
      </c>
      <c r="BL188" s="18" t="s">
        <v>240</v>
      </c>
      <c r="BM188" s="230" t="s">
        <v>3867</v>
      </c>
    </row>
    <row r="189" s="15" customFormat="1">
      <c r="A189" s="15"/>
      <c r="B189" s="258"/>
      <c r="C189" s="259"/>
      <c r="D189" s="234" t="s">
        <v>163</v>
      </c>
      <c r="E189" s="260" t="s">
        <v>1</v>
      </c>
      <c r="F189" s="261" t="s">
        <v>3854</v>
      </c>
      <c r="G189" s="259"/>
      <c r="H189" s="260" t="s">
        <v>1</v>
      </c>
      <c r="I189" s="262"/>
      <c r="J189" s="259"/>
      <c r="K189" s="259"/>
      <c r="L189" s="263"/>
      <c r="M189" s="264"/>
      <c r="N189" s="265"/>
      <c r="O189" s="265"/>
      <c r="P189" s="265"/>
      <c r="Q189" s="265"/>
      <c r="R189" s="265"/>
      <c r="S189" s="265"/>
      <c r="T189" s="26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7" t="s">
        <v>163</v>
      </c>
      <c r="AU189" s="267" t="s">
        <v>88</v>
      </c>
      <c r="AV189" s="15" t="s">
        <v>86</v>
      </c>
      <c r="AW189" s="15" t="s">
        <v>35</v>
      </c>
      <c r="AX189" s="15" t="s">
        <v>78</v>
      </c>
      <c r="AY189" s="267" t="s">
        <v>153</v>
      </c>
    </row>
    <row r="190" s="15" customFormat="1">
      <c r="A190" s="15"/>
      <c r="B190" s="258"/>
      <c r="C190" s="259"/>
      <c r="D190" s="234" t="s">
        <v>163</v>
      </c>
      <c r="E190" s="260" t="s">
        <v>1</v>
      </c>
      <c r="F190" s="261" t="s">
        <v>3855</v>
      </c>
      <c r="G190" s="259"/>
      <c r="H190" s="260" t="s">
        <v>1</v>
      </c>
      <c r="I190" s="262"/>
      <c r="J190" s="259"/>
      <c r="K190" s="259"/>
      <c r="L190" s="263"/>
      <c r="M190" s="264"/>
      <c r="N190" s="265"/>
      <c r="O190" s="265"/>
      <c r="P190" s="265"/>
      <c r="Q190" s="265"/>
      <c r="R190" s="265"/>
      <c r="S190" s="265"/>
      <c r="T190" s="26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7" t="s">
        <v>163</v>
      </c>
      <c r="AU190" s="267" t="s">
        <v>88</v>
      </c>
      <c r="AV190" s="15" t="s">
        <v>86</v>
      </c>
      <c r="AW190" s="15" t="s">
        <v>35</v>
      </c>
      <c r="AX190" s="15" t="s">
        <v>78</v>
      </c>
      <c r="AY190" s="267" t="s">
        <v>153</v>
      </c>
    </row>
    <row r="191" s="15" customFormat="1">
      <c r="A191" s="15"/>
      <c r="B191" s="258"/>
      <c r="C191" s="259"/>
      <c r="D191" s="234" t="s">
        <v>163</v>
      </c>
      <c r="E191" s="260" t="s">
        <v>1</v>
      </c>
      <c r="F191" s="261" t="s">
        <v>3856</v>
      </c>
      <c r="G191" s="259"/>
      <c r="H191" s="260" t="s">
        <v>1</v>
      </c>
      <c r="I191" s="262"/>
      <c r="J191" s="259"/>
      <c r="K191" s="259"/>
      <c r="L191" s="263"/>
      <c r="M191" s="264"/>
      <c r="N191" s="265"/>
      <c r="O191" s="265"/>
      <c r="P191" s="265"/>
      <c r="Q191" s="265"/>
      <c r="R191" s="265"/>
      <c r="S191" s="265"/>
      <c r="T191" s="26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7" t="s">
        <v>163</v>
      </c>
      <c r="AU191" s="267" t="s">
        <v>88</v>
      </c>
      <c r="AV191" s="15" t="s">
        <v>86</v>
      </c>
      <c r="AW191" s="15" t="s">
        <v>35</v>
      </c>
      <c r="AX191" s="15" t="s">
        <v>78</v>
      </c>
      <c r="AY191" s="267" t="s">
        <v>153</v>
      </c>
    </row>
    <row r="192" s="13" customFormat="1">
      <c r="A192" s="13"/>
      <c r="B192" s="232"/>
      <c r="C192" s="233"/>
      <c r="D192" s="234" t="s">
        <v>163</v>
      </c>
      <c r="E192" s="235" t="s">
        <v>1</v>
      </c>
      <c r="F192" s="236" t="s">
        <v>86</v>
      </c>
      <c r="G192" s="233"/>
      <c r="H192" s="237">
        <v>1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163</v>
      </c>
      <c r="AU192" s="243" t="s">
        <v>88</v>
      </c>
      <c r="AV192" s="13" t="s">
        <v>88</v>
      </c>
      <c r="AW192" s="13" t="s">
        <v>35</v>
      </c>
      <c r="AX192" s="13" t="s">
        <v>86</v>
      </c>
      <c r="AY192" s="243" t="s">
        <v>153</v>
      </c>
    </row>
    <row r="193" s="2" customFormat="1" ht="24.15" customHeight="1">
      <c r="A193" s="39"/>
      <c r="B193" s="40"/>
      <c r="C193" s="219" t="s">
        <v>298</v>
      </c>
      <c r="D193" s="219" t="s">
        <v>156</v>
      </c>
      <c r="E193" s="220" t="s">
        <v>3868</v>
      </c>
      <c r="F193" s="221" t="s">
        <v>3869</v>
      </c>
      <c r="G193" s="222" t="s">
        <v>243</v>
      </c>
      <c r="H193" s="223">
        <v>1</v>
      </c>
      <c r="I193" s="224"/>
      <c r="J193" s="225">
        <f>ROUND(I193*H193,2)</f>
        <v>0</v>
      </c>
      <c r="K193" s="221" t="s">
        <v>1</v>
      </c>
      <c r="L193" s="45"/>
      <c r="M193" s="226" t="s">
        <v>1</v>
      </c>
      <c r="N193" s="227" t="s">
        <v>43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240</v>
      </c>
      <c r="AT193" s="230" t="s">
        <v>156</v>
      </c>
      <c r="AU193" s="230" t="s">
        <v>88</v>
      </c>
      <c r="AY193" s="18" t="s">
        <v>153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86</v>
      </c>
      <c r="BK193" s="231">
        <f>ROUND(I193*H193,2)</f>
        <v>0</v>
      </c>
      <c r="BL193" s="18" t="s">
        <v>240</v>
      </c>
      <c r="BM193" s="230" t="s">
        <v>3870</v>
      </c>
    </row>
    <row r="194" s="2" customFormat="1" ht="33" customHeight="1">
      <c r="A194" s="39"/>
      <c r="B194" s="40"/>
      <c r="C194" s="219" t="s">
        <v>303</v>
      </c>
      <c r="D194" s="219" t="s">
        <v>156</v>
      </c>
      <c r="E194" s="220" t="s">
        <v>3871</v>
      </c>
      <c r="F194" s="221" t="s">
        <v>3872</v>
      </c>
      <c r="G194" s="222" t="s">
        <v>170</v>
      </c>
      <c r="H194" s="223">
        <v>650.97000000000003</v>
      </c>
      <c r="I194" s="224"/>
      <c r="J194" s="225">
        <f>ROUND(I194*H194,2)</f>
        <v>0</v>
      </c>
      <c r="K194" s="221" t="s">
        <v>1</v>
      </c>
      <c r="L194" s="45"/>
      <c r="M194" s="226" t="s">
        <v>1</v>
      </c>
      <c r="N194" s="227" t="s">
        <v>43</v>
      </c>
      <c r="O194" s="92"/>
      <c r="P194" s="228">
        <f>O194*H194</f>
        <v>0</v>
      </c>
      <c r="Q194" s="228">
        <v>0.00174</v>
      </c>
      <c r="R194" s="228">
        <f>Q194*H194</f>
        <v>1.1326878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240</v>
      </c>
      <c r="AT194" s="230" t="s">
        <v>156</v>
      </c>
      <c r="AU194" s="230" t="s">
        <v>88</v>
      </c>
      <c r="AY194" s="18" t="s">
        <v>153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86</v>
      </c>
      <c r="BK194" s="231">
        <f>ROUND(I194*H194,2)</f>
        <v>0</v>
      </c>
      <c r="BL194" s="18" t="s">
        <v>240</v>
      </c>
      <c r="BM194" s="230" t="s">
        <v>3873</v>
      </c>
    </row>
    <row r="195" s="15" customFormat="1">
      <c r="A195" s="15"/>
      <c r="B195" s="258"/>
      <c r="C195" s="259"/>
      <c r="D195" s="234" t="s">
        <v>163</v>
      </c>
      <c r="E195" s="260" t="s">
        <v>1</v>
      </c>
      <c r="F195" s="261" t="s">
        <v>603</v>
      </c>
      <c r="G195" s="259"/>
      <c r="H195" s="260" t="s">
        <v>1</v>
      </c>
      <c r="I195" s="262"/>
      <c r="J195" s="259"/>
      <c r="K195" s="259"/>
      <c r="L195" s="263"/>
      <c r="M195" s="264"/>
      <c r="N195" s="265"/>
      <c r="O195" s="265"/>
      <c r="P195" s="265"/>
      <c r="Q195" s="265"/>
      <c r="R195" s="265"/>
      <c r="S195" s="265"/>
      <c r="T195" s="26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7" t="s">
        <v>163</v>
      </c>
      <c r="AU195" s="267" t="s">
        <v>88</v>
      </c>
      <c r="AV195" s="15" t="s">
        <v>86</v>
      </c>
      <c r="AW195" s="15" t="s">
        <v>35</v>
      </c>
      <c r="AX195" s="15" t="s">
        <v>78</v>
      </c>
      <c r="AY195" s="267" t="s">
        <v>153</v>
      </c>
    </row>
    <row r="196" s="13" customFormat="1">
      <c r="A196" s="13"/>
      <c r="B196" s="232"/>
      <c r="C196" s="233"/>
      <c r="D196" s="234" t="s">
        <v>163</v>
      </c>
      <c r="E196" s="235" t="s">
        <v>1</v>
      </c>
      <c r="F196" s="236" t="s">
        <v>1306</v>
      </c>
      <c r="G196" s="233"/>
      <c r="H196" s="237">
        <v>8.3100000000000005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163</v>
      </c>
      <c r="AU196" s="243" t="s">
        <v>88</v>
      </c>
      <c r="AV196" s="13" t="s">
        <v>88</v>
      </c>
      <c r="AW196" s="13" t="s">
        <v>35</v>
      </c>
      <c r="AX196" s="13" t="s">
        <v>78</v>
      </c>
      <c r="AY196" s="243" t="s">
        <v>153</v>
      </c>
    </row>
    <row r="197" s="13" customFormat="1">
      <c r="A197" s="13"/>
      <c r="B197" s="232"/>
      <c r="C197" s="233"/>
      <c r="D197" s="234" t="s">
        <v>163</v>
      </c>
      <c r="E197" s="235" t="s">
        <v>1</v>
      </c>
      <c r="F197" s="236" t="s">
        <v>1317</v>
      </c>
      <c r="G197" s="233"/>
      <c r="H197" s="237">
        <v>12.880000000000001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163</v>
      </c>
      <c r="AU197" s="243" t="s">
        <v>88</v>
      </c>
      <c r="AV197" s="13" t="s">
        <v>88</v>
      </c>
      <c r="AW197" s="13" t="s">
        <v>35</v>
      </c>
      <c r="AX197" s="13" t="s">
        <v>78</v>
      </c>
      <c r="AY197" s="243" t="s">
        <v>153</v>
      </c>
    </row>
    <row r="198" s="13" customFormat="1">
      <c r="A198" s="13"/>
      <c r="B198" s="232"/>
      <c r="C198" s="233"/>
      <c r="D198" s="234" t="s">
        <v>163</v>
      </c>
      <c r="E198" s="235" t="s">
        <v>1</v>
      </c>
      <c r="F198" s="236" t="s">
        <v>1796</v>
      </c>
      <c r="G198" s="233"/>
      <c r="H198" s="237">
        <v>25.07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163</v>
      </c>
      <c r="AU198" s="243" t="s">
        <v>88</v>
      </c>
      <c r="AV198" s="13" t="s">
        <v>88</v>
      </c>
      <c r="AW198" s="13" t="s">
        <v>35</v>
      </c>
      <c r="AX198" s="13" t="s">
        <v>78</v>
      </c>
      <c r="AY198" s="243" t="s">
        <v>153</v>
      </c>
    </row>
    <row r="199" s="13" customFormat="1">
      <c r="A199" s="13"/>
      <c r="B199" s="232"/>
      <c r="C199" s="233"/>
      <c r="D199" s="234" t="s">
        <v>163</v>
      </c>
      <c r="E199" s="235" t="s">
        <v>1</v>
      </c>
      <c r="F199" s="236" t="s">
        <v>1797</v>
      </c>
      <c r="G199" s="233"/>
      <c r="H199" s="237">
        <v>8.2699999999999996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163</v>
      </c>
      <c r="AU199" s="243" t="s">
        <v>88</v>
      </c>
      <c r="AV199" s="13" t="s">
        <v>88</v>
      </c>
      <c r="AW199" s="13" t="s">
        <v>35</v>
      </c>
      <c r="AX199" s="13" t="s">
        <v>78</v>
      </c>
      <c r="AY199" s="243" t="s">
        <v>153</v>
      </c>
    </row>
    <row r="200" s="13" customFormat="1">
      <c r="A200" s="13"/>
      <c r="B200" s="232"/>
      <c r="C200" s="233"/>
      <c r="D200" s="234" t="s">
        <v>163</v>
      </c>
      <c r="E200" s="235" t="s">
        <v>1</v>
      </c>
      <c r="F200" s="236" t="s">
        <v>1308</v>
      </c>
      <c r="G200" s="233"/>
      <c r="H200" s="237">
        <v>21.07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163</v>
      </c>
      <c r="AU200" s="243" t="s">
        <v>88</v>
      </c>
      <c r="AV200" s="13" t="s">
        <v>88</v>
      </c>
      <c r="AW200" s="13" t="s">
        <v>35</v>
      </c>
      <c r="AX200" s="13" t="s">
        <v>78</v>
      </c>
      <c r="AY200" s="243" t="s">
        <v>153</v>
      </c>
    </row>
    <row r="201" s="13" customFormat="1">
      <c r="A201" s="13"/>
      <c r="B201" s="232"/>
      <c r="C201" s="233"/>
      <c r="D201" s="234" t="s">
        <v>163</v>
      </c>
      <c r="E201" s="235" t="s">
        <v>1</v>
      </c>
      <c r="F201" s="236" t="s">
        <v>1318</v>
      </c>
      <c r="G201" s="233"/>
      <c r="H201" s="237">
        <v>74.560000000000002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163</v>
      </c>
      <c r="AU201" s="243" t="s">
        <v>88</v>
      </c>
      <c r="AV201" s="13" t="s">
        <v>88</v>
      </c>
      <c r="AW201" s="13" t="s">
        <v>35</v>
      </c>
      <c r="AX201" s="13" t="s">
        <v>78</v>
      </c>
      <c r="AY201" s="243" t="s">
        <v>153</v>
      </c>
    </row>
    <row r="202" s="13" customFormat="1">
      <c r="A202" s="13"/>
      <c r="B202" s="232"/>
      <c r="C202" s="233"/>
      <c r="D202" s="234" t="s">
        <v>163</v>
      </c>
      <c r="E202" s="235" t="s">
        <v>1</v>
      </c>
      <c r="F202" s="236" t="s">
        <v>1319</v>
      </c>
      <c r="G202" s="233"/>
      <c r="H202" s="237">
        <v>48.439999999999998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163</v>
      </c>
      <c r="AU202" s="243" t="s">
        <v>88</v>
      </c>
      <c r="AV202" s="13" t="s">
        <v>88</v>
      </c>
      <c r="AW202" s="13" t="s">
        <v>35</v>
      </c>
      <c r="AX202" s="13" t="s">
        <v>78</v>
      </c>
      <c r="AY202" s="243" t="s">
        <v>153</v>
      </c>
    </row>
    <row r="203" s="13" customFormat="1">
      <c r="A203" s="13"/>
      <c r="B203" s="232"/>
      <c r="C203" s="233"/>
      <c r="D203" s="234" t="s">
        <v>163</v>
      </c>
      <c r="E203" s="235" t="s">
        <v>1</v>
      </c>
      <c r="F203" s="236" t="s">
        <v>1320</v>
      </c>
      <c r="G203" s="233"/>
      <c r="H203" s="237">
        <v>21.73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163</v>
      </c>
      <c r="AU203" s="243" t="s">
        <v>88</v>
      </c>
      <c r="AV203" s="13" t="s">
        <v>88</v>
      </c>
      <c r="AW203" s="13" t="s">
        <v>35</v>
      </c>
      <c r="AX203" s="13" t="s">
        <v>78</v>
      </c>
      <c r="AY203" s="243" t="s">
        <v>153</v>
      </c>
    </row>
    <row r="204" s="13" customFormat="1">
      <c r="A204" s="13"/>
      <c r="B204" s="232"/>
      <c r="C204" s="233"/>
      <c r="D204" s="234" t="s">
        <v>163</v>
      </c>
      <c r="E204" s="235" t="s">
        <v>1</v>
      </c>
      <c r="F204" s="236" t="s">
        <v>1798</v>
      </c>
      <c r="G204" s="233"/>
      <c r="H204" s="237">
        <v>13.209999999999999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163</v>
      </c>
      <c r="AU204" s="243" t="s">
        <v>88</v>
      </c>
      <c r="AV204" s="13" t="s">
        <v>88</v>
      </c>
      <c r="AW204" s="13" t="s">
        <v>35</v>
      </c>
      <c r="AX204" s="13" t="s">
        <v>78</v>
      </c>
      <c r="AY204" s="243" t="s">
        <v>153</v>
      </c>
    </row>
    <row r="205" s="13" customFormat="1">
      <c r="A205" s="13"/>
      <c r="B205" s="232"/>
      <c r="C205" s="233"/>
      <c r="D205" s="234" t="s">
        <v>163</v>
      </c>
      <c r="E205" s="235" t="s">
        <v>1</v>
      </c>
      <c r="F205" s="236" t="s">
        <v>1310</v>
      </c>
      <c r="G205" s="233"/>
      <c r="H205" s="237">
        <v>2.7599999999999998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163</v>
      </c>
      <c r="AU205" s="243" t="s">
        <v>88</v>
      </c>
      <c r="AV205" s="13" t="s">
        <v>88</v>
      </c>
      <c r="AW205" s="13" t="s">
        <v>35</v>
      </c>
      <c r="AX205" s="13" t="s">
        <v>78</v>
      </c>
      <c r="AY205" s="243" t="s">
        <v>153</v>
      </c>
    </row>
    <row r="206" s="13" customFormat="1">
      <c r="A206" s="13"/>
      <c r="B206" s="232"/>
      <c r="C206" s="233"/>
      <c r="D206" s="234" t="s">
        <v>163</v>
      </c>
      <c r="E206" s="235" t="s">
        <v>1</v>
      </c>
      <c r="F206" s="236" t="s">
        <v>1311</v>
      </c>
      <c r="G206" s="233"/>
      <c r="H206" s="237">
        <v>4.0899999999999999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163</v>
      </c>
      <c r="AU206" s="243" t="s">
        <v>88</v>
      </c>
      <c r="AV206" s="13" t="s">
        <v>88</v>
      </c>
      <c r="AW206" s="13" t="s">
        <v>35</v>
      </c>
      <c r="AX206" s="13" t="s">
        <v>78</v>
      </c>
      <c r="AY206" s="243" t="s">
        <v>153</v>
      </c>
    </row>
    <row r="207" s="13" customFormat="1">
      <c r="A207" s="13"/>
      <c r="B207" s="232"/>
      <c r="C207" s="233"/>
      <c r="D207" s="234" t="s">
        <v>163</v>
      </c>
      <c r="E207" s="235" t="s">
        <v>1</v>
      </c>
      <c r="F207" s="236" t="s">
        <v>1321</v>
      </c>
      <c r="G207" s="233"/>
      <c r="H207" s="237">
        <v>8.2699999999999996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163</v>
      </c>
      <c r="AU207" s="243" t="s">
        <v>88</v>
      </c>
      <c r="AV207" s="13" t="s">
        <v>88</v>
      </c>
      <c r="AW207" s="13" t="s">
        <v>35</v>
      </c>
      <c r="AX207" s="13" t="s">
        <v>78</v>
      </c>
      <c r="AY207" s="243" t="s">
        <v>153</v>
      </c>
    </row>
    <row r="208" s="13" customFormat="1">
      <c r="A208" s="13"/>
      <c r="B208" s="232"/>
      <c r="C208" s="233"/>
      <c r="D208" s="234" t="s">
        <v>163</v>
      </c>
      <c r="E208" s="235" t="s">
        <v>1</v>
      </c>
      <c r="F208" s="236" t="s">
        <v>1799</v>
      </c>
      <c r="G208" s="233"/>
      <c r="H208" s="237">
        <v>0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163</v>
      </c>
      <c r="AU208" s="243" t="s">
        <v>88</v>
      </c>
      <c r="AV208" s="13" t="s">
        <v>88</v>
      </c>
      <c r="AW208" s="13" t="s">
        <v>35</v>
      </c>
      <c r="AX208" s="13" t="s">
        <v>78</v>
      </c>
      <c r="AY208" s="243" t="s">
        <v>153</v>
      </c>
    </row>
    <row r="209" s="13" customFormat="1">
      <c r="A209" s="13"/>
      <c r="B209" s="232"/>
      <c r="C209" s="233"/>
      <c r="D209" s="234" t="s">
        <v>163</v>
      </c>
      <c r="E209" s="235" t="s">
        <v>1</v>
      </c>
      <c r="F209" s="236" t="s">
        <v>1313</v>
      </c>
      <c r="G209" s="233"/>
      <c r="H209" s="237">
        <v>9.5999999999999996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163</v>
      </c>
      <c r="AU209" s="243" t="s">
        <v>88</v>
      </c>
      <c r="AV209" s="13" t="s">
        <v>88</v>
      </c>
      <c r="AW209" s="13" t="s">
        <v>35</v>
      </c>
      <c r="AX209" s="13" t="s">
        <v>78</v>
      </c>
      <c r="AY209" s="243" t="s">
        <v>153</v>
      </c>
    </row>
    <row r="210" s="13" customFormat="1">
      <c r="A210" s="13"/>
      <c r="B210" s="232"/>
      <c r="C210" s="233"/>
      <c r="D210" s="234" t="s">
        <v>163</v>
      </c>
      <c r="E210" s="235" t="s">
        <v>1</v>
      </c>
      <c r="F210" s="236" t="s">
        <v>1800</v>
      </c>
      <c r="G210" s="233"/>
      <c r="H210" s="237">
        <v>40.950000000000003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163</v>
      </c>
      <c r="AU210" s="243" t="s">
        <v>88</v>
      </c>
      <c r="AV210" s="13" t="s">
        <v>88</v>
      </c>
      <c r="AW210" s="13" t="s">
        <v>35</v>
      </c>
      <c r="AX210" s="13" t="s">
        <v>78</v>
      </c>
      <c r="AY210" s="243" t="s">
        <v>153</v>
      </c>
    </row>
    <row r="211" s="13" customFormat="1">
      <c r="A211" s="13"/>
      <c r="B211" s="232"/>
      <c r="C211" s="233"/>
      <c r="D211" s="234" t="s">
        <v>163</v>
      </c>
      <c r="E211" s="235" t="s">
        <v>1</v>
      </c>
      <c r="F211" s="236" t="s">
        <v>1801</v>
      </c>
      <c r="G211" s="233"/>
      <c r="H211" s="237">
        <v>0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163</v>
      </c>
      <c r="AU211" s="243" t="s">
        <v>88</v>
      </c>
      <c r="AV211" s="13" t="s">
        <v>88</v>
      </c>
      <c r="AW211" s="13" t="s">
        <v>35</v>
      </c>
      <c r="AX211" s="13" t="s">
        <v>78</v>
      </c>
      <c r="AY211" s="243" t="s">
        <v>153</v>
      </c>
    </row>
    <row r="212" s="13" customFormat="1">
      <c r="A212" s="13"/>
      <c r="B212" s="232"/>
      <c r="C212" s="233"/>
      <c r="D212" s="234" t="s">
        <v>163</v>
      </c>
      <c r="E212" s="235" t="s">
        <v>1</v>
      </c>
      <c r="F212" s="236" t="s">
        <v>1315</v>
      </c>
      <c r="G212" s="233"/>
      <c r="H212" s="237">
        <v>12.630000000000001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163</v>
      </c>
      <c r="AU212" s="243" t="s">
        <v>88</v>
      </c>
      <c r="AV212" s="13" t="s">
        <v>88</v>
      </c>
      <c r="AW212" s="13" t="s">
        <v>35</v>
      </c>
      <c r="AX212" s="13" t="s">
        <v>78</v>
      </c>
      <c r="AY212" s="243" t="s">
        <v>153</v>
      </c>
    </row>
    <row r="213" s="16" customFormat="1">
      <c r="A213" s="16"/>
      <c r="B213" s="278"/>
      <c r="C213" s="279"/>
      <c r="D213" s="234" t="s">
        <v>163</v>
      </c>
      <c r="E213" s="280" t="s">
        <v>1</v>
      </c>
      <c r="F213" s="281" t="s">
        <v>606</v>
      </c>
      <c r="G213" s="279"/>
      <c r="H213" s="282">
        <v>311.83999999999997</v>
      </c>
      <c r="I213" s="283"/>
      <c r="J213" s="279"/>
      <c r="K213" s="279"/>
      <c r="L213" s="284"/>
      <c r="M213" s="285"/>
      <c r="N213" s="286"/>
      <c r="O213" s="286"/>
      <c r="P213" s="286"/>
      <c r="Q213" s="286"/>
      <c r="R213" s="286"/>
      <c r="S213" s="286"/>
      <c r="T213" s="287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8" t="s">
        <v>163</v>
      </c>
      <c r="AU213" s="288" t="s">
        <v>88</v>
      </c>
      <c r="AV213" s="16" t="s">
        <v>173</v>
      </c>
      <c r="AW213" s="16" t="s">
        <v>35</v>
      </c>
      <c r="AX213" s="16" t="s">
        <v>78</v>
      </c>
      <c r="AY213" s="288" t="s">
        <v>153</v>
      </c>
    </row>
    <row r="214" s="15" customFormat="1">
      <c r="A214" s="15"/>
      <c r="B214" s="258"/>
      <c r="C214" s="259"/>
      <c r="D214" s="234" t="s">
        <v>163</v>
      </c>
      <c r="E214" s="260" t="s">
        <v>1</v>
      </c>
      <c r="F214" s="261" t="s">
        <v>607</v>
      </c>
      <c r="G214" s="259"/>
      <c r="H214" s="260" t="s">
        <v>1</v>
      </c>
      <c r="I214" s="262"/>
      <c r="J214" s="259"/>
      <c r="K214" s="259"/>
      <c r="L214" s="263"/>
      <c r="M214" s="264"/>
      <c r="N214" s="265"/>
      <c r="O214" s="265"/>
      <c r="P214" s="265"/>
      <c r="Q214" s="265"/>
      <c r="R214" s="265"/>
      <c r="S214" s="265"/>
      <c r="T214" s="26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7" t="s">
        <v>163</v>
      </c>
      <c r="AU214" s="267" t="s">
        <v>88</v>
      </c>
      <c r="AV214" s="15" t="s">
        <v>86</v>
      </c>
      <c r="AW214" s="15" t="s">
        <v>35</v>
      </c>
      <c r="AX214" s="15" t="s">
        <v>78</v>
      </c>
      <c r="AY214" s="267" t="s">
        <v>153</v>
      </c>
    </row>
    <row r="215" s="13" customFormat="1">
      <c r="A215" s="13"/>
      <c r="B215" s="232"/>
      <c r="C215" s="233"/>
      <c r="D215" s="234" t="s">
        <v>163</v>
      </c>
      <c r="E215" s="235" t="s">
        <v>1</v>
      </c>
      <c r="F215" s="236" t="s">
        <v>1330</v>
      </c>
      <c r="G215" s="233"/>
      <c r="H215" s="237">
        <v>22.260000000000002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163</v>
      </c>
      <c r="AU215" s="243" t="s">
        <v>88</v>
      </c>
      <c r="AV215" s="13" t="s">
        <v>88</v>
      </c>
      <c r="AW215" s="13" t="s">
        <v>35</v>
      </c>
      <c r="AX215" s="13" t="s">
        <v>78</v>
      </c>
      <c r="AY215" s="243" t="s">
        <v>153</v>
      </c>
    </row>
    <row r="216" s="13" customFormat="1">
      <c r="A216" s="13"/>
      <c r="B216" s="232"/>
      <c r="C216" s="233"/>
      <c r="D216" s="234" t="s">
        <v>163</v>
      </c>
      <c r="E216" s="235" t="s">
        <v>1</v>
      </c>
      <c r="F216" s="236" t="s">
        <v>1802</v>
      </c>
      <c r="G216" s="233"/>
      <c r="H216" s="237">
        <v>25.100000000000001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163</v>
      </c>
      <c r="AU216" s="243" t="s">
        <v>88</v>
      </c>
      <c r="AV216" s="13" t="s">
        <v>88</v>
      </c>
      <c r="AW216" s="13" t="s">
        <v>35</v>
      </c>
      <c r="AX216" s="13" t="s">
        <v>78</v>
      </c>
      <c r="AY216" s="243" t="s">
        <v>153</v>
      </c>
    </row>
    <row r="217" s="13" customFormat="1">
      <c r="A217" s="13"/>
      <c r="B217" s="232"/>
      <c r="C217" s="233"/>
      <c r="D217" s="234" t="s">
        <v>163</v>
      </c>
      <c r="E217" s="235" t="s">
        <v>1</v>
      </c>
      <c r="F217" s="236" t="s">
        <v>1331</v>
      </c>
      <c r="G217" s="233"/>
      <c r="H217" s="237">
        <v>38.219999999999999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163</v>
      </c>
      <c r="AU217" s="243" t="s">
        <v>88</v>
      </c>
      <c r="AV217" s="13" t="s">
        <v>88</v>
      </c>
      <c r="AW217" s="13" t="s">
        <v>35</v>
      </c>
      <c r="AX217" s="13" t="s">
        <v>78</v>
      </c>
      <c r="AY217" s="243" t="s">
        <v>153</v>
      </c>
    </row>
    <row r="218" s="13" customFormat="1">
      <c r="A218" s="13"/>
      <c r="B218" s="232"/>
      <c r="C218" s="233"/>
      <c r="D218" s="234" t="s">
        <v>163</v>
      </c>
      <c r="E218" s="235" t="s">
        <v>1</v>
      </c>
      <c r="F218" s="236" t="s">
        <v>1332</v>
      </c>
      <c r="G218" s="233"/>
      <c r="H218" s="237">
        <v>74.560000000000002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163</v>
      </c>
      <c r="AU218" s="243" t="s">
        <v>88</v>
      </c>
      <c r="AV218" s="13" t="s">
        <v>88</v>
      </c>
      <c r="AW218" s="13" t="s">
        <v>35</v>
      </c>
      <c r="AX218" s="13" t="s">
        <v>78</v>
      </c>
      <c r="AY218" s="243" t="s">
        <v>153</v>
      </c>
    </row>
    <row r="219" s="13" customFormat="1">
      <c r="A219" s="13"/>
      <c r="B219" s="232"/>
      <c r="C219" s="233"/>
      <c r="D219" s="234" t="s">
        <v>163</v>
      </c>
      <c r="E219" s="235" t="s">
        <v>1</v>
      </c>
      <c r="F219" s="236" t="s">
        <v>1333</v>
      </c>
      <c r="G219" s="233"/>
      <c r="H219" s="237">
        <v>48.439999999999998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163</v>
      </c>
      <c r="AU219" s="243" t="s">
        <v>88</v>
      </c>
      <c r="AV219" s="13" t="s">
        <v>88</v>
      </c>
      <c r="AW219" s="13" t="s">
        <v>35</v>
      </c>
      <c r="AX219" s="13" t="s">
        <v>78</v>
      </c>
      <c r="AY219" s="243" t="s">
        <v>153</v>
      </c>
    </row>
    <row r="220" s="13" customFormat="1">
      <c r="A220" s="13"/>
      <c r="B220" s="232"/>
      <c r="C220" s="233"/>
      <c r="D220" s="234" t="s">
        <v>163</v>
      </c>
      <c r="E220" s="235" t="s">
        <v>1</v>
      </c>
      <c r="F220" s="236" t="s">
        <v>1334</v>
      </c>
      <c r="G220" s="233"/>
      <c r="H220" s="237">
        <v>21.84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163</v>
      </c>
      <c r="AU220" s="243" t="s">
        <v>88</v>
      </c>
      <c r="AV220" s="13" t="s">
        <v>88</v>
      </c>
      <c r="AW220" s="13" t="s">
        <v>35</v>
      </c>
      <c r="AX220" s="13" t="s">
        <v>78</v>
      </c>
      <c r="AY220" s="243" t="s">
        <v>153</v>
      </c>
    </row>
    <row r="221" s="13" customFormat="1">
      <c r="A221" s="13"/>
      <c r="B221" s="232"/>
      <c r="C221" s="233"/>
      <c r="D221" s="234" t="s">
        <v>163</v>
      </c>
      <c r="E221" s="235" t="s">
        <v>1</v>
      </c>
      <c r="F221" s="236" t="s">
        <v>1324</v>
      </c>
      <c r="G221" s="233"/>
      <c r="H221" s="237">
        <v>13.219999999999999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163</v>
      </c>
      <c r="AU221" s="243" t="s">
        <v>88</v>
      </c>
      <c r="AV221" s="13" t="s">
        <v>88</v>
      </c>
      <c r="AW221" s="13" t="s">
        <v>35</v>
      </c>
      <c r="AX221" s="13" t="s">
        <v>78</v>
      </c>
      <c r="AY221" s="243" t="s">
        <v>153</v>
      </c>
    </row>
    <row r="222" s="13" customFormat="1">
      <c r="A222" s="13"/>
      <c r="B222" s="232"/>
      <c r="C222" s="233"/>
      <c r="D222" s="234" t="s">
        <v>163</v>
      </c>
      <c r="E222" s="235" t="s">
        <v>1</v>
      </c>
      <c r="F222" s="236" t="s">
        <v>1325</v>
      </c>
      <c r="G222" s="233"/>
      <c r="H222" s="237">
        <v>6.4400000000000004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163</v>
      </c>
      <c r="AU222" s="243" t="s">
        <v>88</v>
      </c>
      <c r="AV222" s="13" t="s">
        <v>88</v>
      </c>
      <c r="AW222" s="13" t="s">
        <v>35</v>
      </c>
      <c r="AX222" s="13" t="s">
        <v>78</v>
      </c>
      <c r="AY222" s="243" t="s">
        <v>153</v>
      </c>
    </row>
    <row r="223" s="13" customFormat="1">
      <c r="A223" s="13"/>
      <c r="B223" s="232"/>
      <c r="C223" s="233"/>
      <c r="D223" s="234" t="s">
        <v>163</v>
      </c>
      <c r="E223" s="235" t="s">
        <v>1</v>
      </c>
      <c r="F223" s="236" t="s">
        <v>1803</v>
      </c>
      <c r="G223" s="233"/>
      <c r="H223" s="237">
        <v>0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163</v>
      </c>
      <c r="AU223" s="243" t="s">
        <v>88</v>
      </c>
      <c r="AV223" s="13" t="s">
        <v>88</v>
      </c>
      <c r="AW223" s="13" t="s">
        <v>35</v>
      </c>
      <c r="AX223" s="13" t="s">
        <v>78</v>
      </c>
      <c r="AY223" s="243" t="s">
        <v>153</v>
      </c>
    </row>
    <row r="224" s="13" customFormat="1">
      <c r="A224" s="13"/>
      <c r="B224" s="232"/>
      <c r="C224" s="233"/>
      <c r="D224" s="234" t="s">
        <v>163</v>
      </c>
      <c r="E224" s="235" t="s">
        <v>1</v>
      </c>
      <c r="F224" s="236" t="s">
        <v>1335</v>
      </c>
      <c r="G224" s="233"/>
      <c r="H224" s="237">
        <v>17.219999999999999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163</v>
      </c>
      <c r="AU224" s="243" t="s">
        <v>88</v>
      </c>
      <c r="AV224" s="13" t="s">
        <v>88</v>
      </c>
      <c r="AW224" s="13" t="s">
        <v>35</v>
      </c>
      <c r="AX224" s="13" t="s">
        <v>78</v>
      </c>
      <c r="AY224" s="243" t="s">
        <v>153</v>
      </c>
    </row>
    <row r="225" s="13" customFormat="1">
      <c r="A225" s="13"/>
      <c r="B225" s="232"/>
      <c r="C225" s="233"/>
      <c r="D225" s="234" t="s">
        <v>163</v>
      </c>
      <c r="E225" s="235" t="s">
        <v>1</v>
      </c>
      <c r="F225" s="236" t="s">
        <v>1327</v>
      </c>
      <c r="G225" s="233"/>
      <c r="H225" s="237">
        <v>36.560000000000002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163</v>
      </c>
      <c r="AU225" s="243" t="s">
        <v>88</v>
      </c>
      <c r="AV225" s="13" t="s">
        <v>88</v>
      </c>
      <c r="AW225" s="13" t="s">
        <v>35</v>
      </c>
      <c r="AX225" s="13" t="s">
        <v>78</v>
      </c>
      <c r="AY225" s="243" t="s">
        <v>153</v>
      </c>
    </row>
    <row r="226" s="13" customFormat="1">
      <c r="A226" s="13"/>
      <c r="B226" s="232"/>
      <c r="C226" s="233"/>
      <c r="D226" s="234" t="s">
        <v>163</v>
      </c>
      <c r="E226" s="235" t="s">
        <v>1</v>
      </c>
      <c r="F226" s="236" t="s">
        <v>1328</v>
      </c>
      <c r="G226" s="233"/>
      <c r="H226" s="237">
        <v>7.4800000000000004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163</v>
      </c>
      <c r="AU226" s="243" t="s">
        <v>88</v>
      </c>
      <c r="AV226" s="13" t="s">
        <v>88</v>
      </c>
      <c r="AW226" s="13" t="s">
        <v>35</v>
      </c>
      <c r="AX226" s="13" t="s">
        <v>78</v>
      </c>
      <c r="AY226" s="243" t="s">
        <v>153</v>
      </c>
    </row>
    <row r="227" s="13" customFormat="1">
      <c r="A227" s="13"/>
      <c r="B227" s="232"/>
      <c r="C227" s="233"/>
      <c r="D227" s="234" t="s">
        <v>163</v>
      </c>
      <c r="E227" s="235" t="s">
        <v>1</v>
      </c>
      <c r="F227" s="236" t="s">
        <v>1336</v>
      </c>
      <c r="G227" s="233"/>
      <c r="H227" s="237">
        <v>21.609999999999999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163</v>
      </c>
      <c r="AU227" s="243" t="s">
        <v>88</v>
      </c>
      <c r="AV227" s="13" t="s">
        <v>88</v>
      </c>
      <c r="AW227" s="13" t="s">
        <v>35</v>
      </c>
      <c r="AX227" s="13" t="s">
        <v>78</v>
      </c>
      <c r="AY227" s="243" t="s">
        <v>153</v>
      </c>
    </row>
    <row r="228" s="13" customFormat="1">
      <c r="A228" s="13"/>
      <c r="B228" s="232"/>
      <c r="C228" s="233"/>
      <c r="D228" s="234" t="s">
        <v>163</v>
      </c>
      <c r="E228" s="235" t="s">
        <v>1</v>
      </c>
      <c r="F228" s="236" t="s">
        <v>1337</v>
      </c>
      <c r="G228" s="233"/>
      <c r="H228" s="237">
        <v>6.1799999999999997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163</v>
      </c>
      <c r="AU228" s="243" t="s">
        <v>88</v>
      </c>
      <c r="AV228" s="13" t="s">
        <v>88</v>
      </c>
      <c r="AW228" s="13" t="s">
        <v>35</v>
      </c>
      <c r="AX228" s="13" t="s">
        <v>78</v>
      </c>
      <c r="AY228" s="243" t="s">
        <v>153</v>
      </c>
    </row>
    <row r="229" s="16" customFormat="1">
      <c r="A229" s="16"/>
      <c r="B229" s="278"/>
      <c r="C229" s="279"/>
      <c r="D229" s="234" t="s">
        <v>163</v>
      </c>
      <c r="E229" s="280" t="s">
        <v>1</v>
      </c>
      <c r="F229" s="281" t="s">
        <v>606</v>
      </c>
      <c r="G229" s="279"/>
      <c r="H229" s="282">
        <v>339.13</v>
      </c>
      <c r="I229" s="283"/>
      <c r="J229" s="279"/>
      <c r="K229" s="279"/>
      <c r="L229" s="284"/>
      <c r="M229" s="285"/>
      <c r="N229" s="286"/>
      <c r="O229" s="286"/>
      <c r="P229" s="286"/>
      <c r="Q229" s="286"/>
      <c r="R229" s="286"/>
      <c r="S229" s="286"/>
      <c r="T229" s="287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8" t="s">
        <v>163</v>
      </c>
      <c r="AU229" s="288" t="s">
        <v>88</v>
      </c>
      <c r="AV229" s="16" t="s">
        <v>173</v>
      </c>
      <c r="AW229" s="16" t="s">
        <v>35</v>
      </c>
      <c r="AX229" s="16" t="s">
        <v>78</v>
      </c>
      <c r="AY229" s="288" t="s">
        <v>153</v>
      </c>
    </row>
    <row r="230" s="14" customFormat="1">
      <c r="A230" s="14"/>
      <c r="B230" s="244"/>
      <c r="C230" s="245"/>
      <c r="D230" s="234" t="s">
        <v>163</v>
      </c>
      <c r="E230" s="246" t="s">
        <v>1</v>
      </c>
      <c r="F230" s="247" t="s">
        <v>167</v>
      </c>
      <c r="G230" s="245"/>
      <c r="H230" s="248">
        <v>650.97000000000003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163</v>
      </c>
      <c r="AU230" s="254" t="s">
        <v>88</v>
      </c>
      <c r="AV230" s="14" t="s">
        <v>161</v>
      </c>
      <c r="AW230" s="14" t="s">
        <v>35</v>
      </c>
      <c r="AX230" s="14" t="s">
        <v>86</v>
      </c>
      <c r="AY230" s="254" t="s">
        <v>153</v>
      </c>
    </row>
    <row r="231" s="12" customFormat="1" ht="22.8" customHeight="1">
      <c r="A231" s="12"/>
      <c r="B231" s="203"/>
      <c r="C231" s="204"/>
      <c r="D231" s="205" t="s">
        <v>77</v>
      </c>
      <c r="E231" s="217" t="s">
        <v>3874</v>
      </c>
      <c r="F231" s="217" t="s">
        <v>3875</v>
      </c>
      <c r="G231" s="204"/>
      <c r="H231" s="204"/>
      <c r="I231" s="207"/>
      <c r="J231" s="218">
        <f>BK231</f>
        <v>0</v>
      </c>
      <c r="K231" s="204"/>
      <c r="L231" s="209"/>
      <c r="M231" s="210"/>
      <c r="N231" s="211"/>
      <c r="O231" s="211"/>
      <c r="P231" s="212">
        <f>SUM(P232:P233)</f>
        <v>0</v>
      </c>
      <c r="Q231" s="211"/>
      <c r="R231" s="212">
        <f>SUM(R232:R233)</f>
        <v>0</v>
      </c>
      <c r="S231" s="211"/>
      <c r="T231" s="213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4" t="s">
        <v>88</v>
      </c>
      <c r="AT231" s="215" t="s">
        <v>77</v>
      </c>
      <c r="AU231" s="215" t="s">
        <v>86</v>
      </c>
      <c r="AY231" s="214" t="s">
        <v>153</v>
      </c>
      <c r="BK231" s="216">
        <f>SUM(BK232:BK233)</f>
        <v>0</v>
      </c>
    </row>
    <row r="232" s="2" customFormat="1" ht="33" customHeight="1">
      <c r="A232" s="39"/>
      <c r="B232" s="40"/>
      <c r="C232" s="219" t="s">
        <v>308</v>
      </c>
      <c r="D232" s="219" t="s">
        <v>156</v>
      </c>
      <c r="E232" s="220" t="s">
        <v>3876</v>
      </c>
      <c r="F232" s="221" t="s">
        <v>3877</v>
      </c>
      <c r="G232" s="222" t="s">
        <v>2304</v>
      </c>
      <c r="H232" s="223">
        <v>1</v>
      </c>
      <c r="I232" s="224"/>
      <c r="J232" s="225">
        <f>ROUND(I232*H232,2)</f>
        <v>0</v>
      </c>
      <c r="K232" s="221" t="s">
        <v>1</v>
      </c>
      <c r="L232" s="45"/>
      <c r="M232" s="226" t="s">
        <v>1</v>
      </c>
      <c r="N232" s="227" t="s">
        <v>43</v>
      </c>
      <c r="O232" s="92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240</v>
      </c>
      <c r="AT232" s="230" t="s">
        <v>156</v>
      </c>
      <c r="AU232" s="230" t="s">
        <v>88</v>
      </c>
      <c r="AY232" s="18" t="s">
        <v>153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86</v>
      </c>
      <c r="BK232" s="231">
        <f>ROUND(I232*H232,2)</f>
        <v>0</v>
      </c>
      <c r="BL232" s="18" t="s">
        <v>240</v>
      </c>
      <c r="BM232" s="230" t="s">
        <v>3878</v>
      </c>
    </row>
    <row r="233" s="2" customFormat="1" ht="24.15" customHeight="1">
      <c r="A233" s="39"/>
      <c r="B233" s="40"/>
      <c r="C233" s="219" t="s">
        <v>315</v>
      </c>
      <c r="D233" s="219" t="s">
        <v>156</v>
      </c>
      <c r="E233" s="220" t="s">
        <v>3879</v>
      </c>
      <c r="F233" s="221" t="s">
        <v>3880</v>
      </c>
      <c r="G233" s="222" t="s">
        <v>2304</v>
      </c>
      <c r="H233" s="223">
        <v>11</v>
      </c>
      <c r="I233" s="224"/>
      <c r="J233" s="225">
        <f>ROUND(I233*H233,2)</f>
        <v>0</v>
      </c>
      <c r="K233" s="221" t="s">
        <v>1</v>
      </c>
      <c r="L233" s="45"/>
      <c r="M233" s="226" t="s">
        <v>1</v>
      </c>
      <c r="N233" s="227" t="s">
        <v>43</v>
      </c>
      <c r="O233" s="92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240</v>
      </c>
      <c r="AT233" s="230" t="s">
        <v>156</v>
      </c>
      <c r="AU233" s="230" t="s">
        <v>88</v>
      </c>
      <c r="AY233" s="18" t="s">
        <v>153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86</v>
      </c>
      <c r="BK233" s="231">
        <f>ROUND(I233*H233,2)</f>
        <v>0</v>
      </c>
      <c r="BL233" s="18" t="s">
        <v>240</v>
      </c>
      <c r="BM233" s="230" t="s">
        <v>3881</v>
      </c>
    </row>
    <row r="234" s="12" customFormat="1" ht="22.8" customHeight="1">
      <c r="A234" s="12"/>
      <c r="B234" s="203"/>
      <c r="C234" s="204"/>
      <c r="D234" s="205" t="s">
        <v>77</v>
      </c>
      <c r="E234" s="217" t="s">
        <v>820</v>
      </c>
      <c r="F234" s="217" t="s">
        <v>3882</v>
      </c>
      <c r="G234" s="204"/>
      <c r="H234" s="204"/>
      <c r="I234" s="207"/>
      <c r="J234" s="218">
        <f>BK234</f>
        <v>0</v>
      </c>
      <c r="K234" s="204"/>
      <c r="L234" s="209"/>
      <c r="M234" s="210"/>
      <c r="N234" s="211"/>
      <c r="O234" s="211"/>
      <c r="P234" s="212">
        <f>SUM(P235:P245)</f>
        <v>0</v>
      </c>
      <c r="Q234" s="211"/>
      <c r="R234" s="212">
        <f>SUM(R235:R245)</f>
        <v>0</v>
      </c>
      <c r="S234" s="211"/>
      <c r="T234" s="213">
        <f>SUM(T235:T245)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4" t="s">
        <v>88</v>
      </c>
      <c r="AT234" s="215" t="s">
        <v>77</v>
      </c>
      <c r="AU234" s="215" t="s">
        <v>86</v>
      </c>
      <c r="AY234" s="214" t="s">
        <v>153</v>
      </c>
      <c r="BK234" s="216">
        <f>SUM(BK235:BK245)</f>
        <v>0</v>
      </c>
    </row>
    <row r="235" s="2" customFormat="1" ht="16.5" customHeight="1">
      <c r="A235" s="39"/>
      <c r="B235" s="40"/>
      <c r="C235" s="219" t="s">
        <v>320</v>
      </c>
      <c r="D235" s="219" t="s">
        <v>156</v>
      </c>
      <c r="E235" s="220" t="s">
        <v>3883</v>
      </c>
      <c r="F235" s="221" t="s">
        <v>3884</v>
      </c>
      <c r="G235" s="222" t="s">
        <v>2304</v>
      </c>
      <c r="H235" s="223">
        <v>1</v>
      </c>
      <c r="I235" s="224"/>
      <c r="J235" s="225">
        <f>ROUND(I235*H235,2)</f>
        <v>0</v>
      </c>
      <c r="K235" s="221" t="s">
        <v>1</v>
      </c>
      <c r="L235" s="45"/>
      <c r="M235" s="226" t="s">
        <v>1</v>
      </c>
      <c r="N235" s="227" t="s">
        <v>43</v>
      </c>
      <c r="O235" s="92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161</v>
      </c>
      <c r="AT235" s="230" t="s">
        <v>156</v>
      </c>
      <c r="AU235" s="230" t="s">
        <v>88</v>
      </c>
      <c r="AY235" s="18" t="s">
        <v>153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86</v>
      </c>
      <c r="BK235" s="231">
        <f>ROUND(I235*H235,2)</f>
        <v>0</v>
      </c>
      <c r="BL235" s="18" t="s">
        <v>161</v>
      </c>
      <c r="BM235" s="230" t="s">
        <v>3885</v>
      </c>
    </row>
    <row r="236" s="2" customFormat="1" ht="24.15" customHeight="1">
      <c r="A236" s="39"/>
      <c r="B236" s="40"/>
      <c r="C236" s="219" t="s">
        <v>325</v>
      </c>
      <c r="D236" s="219" t="s">
        <v>156</v>
      </c>
      <c r="E236" s="220" t="s">
        <v>3886</v>
      </c>
      <c r="F236" s="221" t="s">
        <v>3887</v>
      </c>
      <c r="G236" s="222" t="s">
        <v>243</v>
      </c>
      <c r="H236" s="223">
        <v>1</v>
      </c>
      <c r="I236" s="224"/>
      <c r="J236" s="225">
        <f>ROUND(I236*H236,2)</f>
        <v>0</v>
      </c>
      <c r="K236" s="221" t="s">
        <v>1</v>
      </c>
      <c r="L236" s="45"/>
      <c r="M236" s="226" t="s">
        <v>1</v>
      </c>
      <c r="N236" s="227" t="s">
        <v>43</v>
      </c>
      <c r="O236" s="92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240</v>
      </c>
      <c r="AT236" s="230" t="s">
        <v>156</v>
      </c>
      <c r="AU236" s="230" t="s">
        <v>88</v>
      </c>
      <c r="AY236" s="18" t="s">
        <v>153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86</v>
      </c>
      <c r="BK236" s="231">
        <f>ROUND(I236*H236,2)</f>
        <v>0</v>
      </c>
      <c r="BL236" s="18" t="s">
        <v>240</v>
      </c>
      <c r="BM236" s="230" t="s">
        <v>3888</v>
      </c>
    </row>
    <row r="237" s="2" customFormat="1" ht="16.5" customHeight="1">
      <c r="A237" s="39"/>
      <c r="B237" s="40"/>
      <c r="C237" s="219" t="s">
        <v>332</v>
      </c>
      <c r="D237" s="219" t="s">
        <v>156</v>
      </c>
      <c r="E237" s="220" t="s">
        <v>3889</v>
      </c>
      <c r="F237" s="221" t="s">
        <v>3890</v>
      </c>
      <c r="G237" s="222" t="s">
        <v>243</v>
      </c>
      <c r="H237" s="223">
        <v>1</v>
      </c>
      <c r="I237" s="224"/>
      <c r="J237" s="225">
        <f>ROUND(I237*H237,2)</f>
        <v>0</v>
      </c>
      <c r="K237" s="221" t="s">
        <v>1</v>
      </c>
      <c r="L237" s="45"/>
      <c r="M237" s="226" t="s">
        <v>1</v>
      </c>
      <c r="N237" s="227" t="s">
        <v>43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240</v>
      </c>
      <c r="AT237" s="230" t="s">
        <v>156</v>
      </c>
      <c r="AU237" s="230" t="s">
        <v>88</v>
      </c>
      <c r="AY237" s="18" t="s">
        <v>153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86</v>
      </c>
      <c r="BK237" s="231">
        <f>ROUND(I237*H237,2)</f>
        <v>0</v>
      </c>
      <c r="BL237" s="18" t="s">
        <v>240</v>
      </c>
      <c r="BM237" s="230" t="s">
        <v>3891</v>
      </c>
    </row>
    <row r="238" s="2" customFormat="1" ht="16.5" customHeight="1">
      <c r="A238" s="39"/>
      <c r="B238" s="40"/>
      <c r="C238" s="219" t="s">
        <v>337</v>
      </c>
      <c r="D238" s="219" t="s">
        <v>156</v>
      </c>
      <c r="E238" s="220" t="s">
        <v>3892</v>
      </c>
      <c r="F238" s="221" t="s">
        <v>3893</v>
      </c>
      <c r="G238" s="222" t="s">
        <v>243</v>
      </c>
      <c r="H238" s="223">
        <v>1</v>
      </c>
      <c r="I238" s="224"/>
      <c r="J238" s="225">
        <f>ROUND(I238*H238,2)</f>
        <v>0</v>
      </c>
      <c r="K238" s="221" t="s">
        <v>1</v>
      </c>
      <c r="L238" s="45"/>
      <c r="M238" s="226" t="s">
        <v>1</v>
      </c>
      <c r="N238" s="227" t="s">
        <v>43</v>
      </c>
      <c r="O238" s="92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240</v>
      </c>
      <c r="AT238" s="230" t="s">
        <v>156</v>
      </c>
      <c r="AU238" s="230" t="s">
        <v>88</v>
      </c>
      <c r="AY238" s="18" t="s">
        <v>153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86</v>
      </c>
      <c r="BK238" s="231">
        <f>ROUND(I238*H238,2)</f>
        <v>0</v>
      </c>
      <c r="BL238" s="18" t="s">
        <v>240</v>
      </c>
      <c r="BM238" s="230" t="s">
        <v>3894</v>
      </c>
    </row>
    <row r="239" s="2" customFormat="1" ht="16.5" customHeight="1">
      <c r="A239" s="39"/>
      <c r="B239" s="40"/>
      <c r="C239" s="219" t="s">
        <v>342</v>
      </c>
      <c r="D239" s="219" t="s">
        <v>156</v>
      </c>
      <c r="E239" s="220" t="s">
        <v>3895</v>
      </c>
      <c r="F239" s="221" t="s">
        <v>3896</v>
      </c>
      <c r="G239" s="222" t="s">
        <v>243</v>
      </c>
      <c r="H239" s="223">
        <v>1</v>
      </c>
      <c r="I239" s="224"/>
      <c r="J239" s="225">
        <f>ROUND(I239*H239,2)</f>
        <v>0</v>
      </c>
      <c r="K239" s="221" t="s">
        <v>1</v>
      </c>
      <c r="L239" s="45"/>
      <c r="M239" s="226" t="s">
        <v>1</v>
      </c>
      <c r="N239" s="227" t="s">
        <v>43</v>
      </c>
      <c r="O239" s="92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240</v>
      </c>
      <c r="AT239" s="230" t="s">
        <v>156</v>
      </c>
      <c r="AU239" s="230" t="s">
        <v>88</v>
      </c>
      <c r="AY239" s="18" t="s">
        <v>153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86</v>
      </c>
      <c r="BK239" s="231">
        <f>ROUND(I239*H239,2)</f>
        <v>0</v>
      </c>
      <c r="BL239" s="18" t="s">
        <v>240</v>
      </c>
      <c r="BM239" s="230" t="s">
        <v>3897</v>
      </c>
    </row>
    <row r="240" s="2" customFormat="1" ht="16.5" customHeight="1">
      <c r="A240" s="39"/>
      <c r="B240" s="40"/>
      <c r="C240" s="219" t="s">
        <v>348</v>
      </c>
      <c r="D240" s="219" t="s">
        <v>156</v>
      </c>
      <c r="E240" s="220" t="s">
        <v>3898</v>
      </c>
      <c r="F240" s="221" t="s">
        <v>3750</v>
      </c>
      <c r="G240" s="222" t="s">
        <v>243</v>
      </c>
      <c r="H240" s="223">
        <v>1</v>
      </c>
      <c r="I240" s="224"/>
      <c r="J240" s="225">
        <f>ROUND(I240*H240,2)</f>
        <v>0</v>
      </c>
      <c r="K240" s="221" t="s">
        <v>1</v>
      </c>
      <c r="L240" s="45"/>
      <c r="M240" s="226" t="s">
        <v>1</v>
      </c>
      <c r="N240" s="227" t="s">
        <v>43</v>
      </c>
      <c r="O240" s="92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0" t="s">
        <v>161</v>
      </c>
      <c r="AT240" s="230" t="s">
        <v>156</v>
      </c>
      <c r="AU240" s="230" t="s">
        <v>88</v>
      </c>
      <c r="AY240" s="18" t="s">
        <v>153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86</v>
      </c>
      <c r="BK240" s="231">
        <f>ROUND(I240*H240,2)</f>
        <v>0</v>
      </c>
      <c r="BL240" s="18" t="s">
        <v>161</v>
      </c>
      <c r="BM240" s="230" t="s">
        <v>3899</v>
      </c>
    </row>
    <row r="241" s="2" customFormat="1" ht="16.5" customHeight="1">
      <c r="A241" s="39"/>
      <c r="B241" s="40"/>
      <c r="C241" s="219" t="s">
        <v>352</v>
      </c>
      <c r="D241" s="219" t="s">
        <v>156</v>
      </c>
      <c r="E241" s="220" t="s">
        <v>3900</v>
      </c>
      <c r="F241" s="221" t="s">
        <v>3753</v>
      </c>
      <c r="G241" s="222" t="s">
        <v>243</v>
      </c>
      <c r="H241" s="223">
        <v>1</v>
      </c>
      <c r="I241" s="224"/>
      <c r="J241" s="225">
        <f>ROUND(I241*H241,2)</f>
        <v>0</v>
      </c>
      <c r="K241" s="221" t="s">
        <v>1</v>
      </c>
      <c r="L241" s="45"/>
      <c r="M241" s="226" t="s">
        <v>1</v>
      </c>
      <c r="N241" s="227" t="s">
        <v>43</v>
      </c>
      <c r="O241" s="92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161</v>
      </c>
      <c r="AT241" s="230" t="s">
        <v>156</v>
      </c>
      <c r="AU241" s="230" t="s">
        <v>88</v>
      </c>
      <c r="AY241" s="18" t="s">
        <v>153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86</v>
      </c>
      <c r="BK241" s="231">
        <f>ROUND(I241*H241,2)</f>
        <v>0</v>
      </c>
      <c r="BL241" s="18" t="s">
        <v>161</v>
      </c>
      <c r="BM241" s="230" t="s">
        <v>3901</v>
      </c>
    </row>
    <row r="242" s="2" customFormat="1" ht="24.15" customHeight="1">
      <c r="A242" s="39"/>
      <c r="B242" s="40"/>
      <c r="C242" s="219" t="s">
        <v>358</v>
      </c>
      <c r="D242" s="219" t="s">
        <v>156</v>
      </c>
      <c r="E242" s="220" t="s">
        <v>3902</v>
      </c>
      <c r="F242" s="221" t="s">
        <v>3903</v>
      </c>
      <c r="G242" s="222" t="s">
        <v>243</v>
      </c>
      <c r="H242" s="223">
        <v>1</v>
      </c>
      <c r="I242" s="224"/>
      <c r="J242" s="225">
        <f>ROUND(I242*H242,2)</f>
        <v>0</v>
      </c>
      <c r="K242" s="221" t="s">
        <v>1</v>
      </c>
      <c r="L242" s="45"/>
      <c r="M242" s="226" t="s">
        <v>1</v>
      </c>
      <c r="N242" s="227" t="s">
        <v>43</v>
      </c>
      <c r="O242" s="92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161</v>
      </c>
      <c r="AT242" s="230" t="s">
        <v>156</v>
      </c>
      <c r="AU242" s="230" t="s">
        <v>88</v>
      </c>
      <c r="AY242" s="18" t="s">
        <v>153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86</v>
      </c>
      <c r="BK242" s="231">
        <f>ROUND(I242*H242,2)</f>
        <v>0</v>
      </c>
      <c r="BL242" s="18" t="s">
        <v>161</v>
      </c>
      <c r="BM242" s="230" t="s">
        <v>3904</v>
      </c>
    </row>
    <row r="243" s="2" customFormat="1" ht="24.15" customHeight="1">
      <c r="A243" s="39"/>
      <c r="B243" s="40"/>
      <c r="C243" s="219" t="s">
        <v>365</v>
      </c>
      <c r="D243" s="219" t="s">
        <v>156</v>
      </c>
      <c r="E243" s="220" t="s">
        <v>3905</v>
      </c>
      <c r="F243" s="221" t="s">
        <v>3759</v>
      </c>
      <c r="G243" s="222" t="s">
        <v>243</v>
      </c>
      <c r="H243" s="223">
        <v>1</v>
      </c>
      <c r="I243" s="224"/>
      <c r="J243" s="225">
        <f>ROUND(I243*H243,2)</f>
        <v>0</v>
      </c>
      <c r="K243" s="221" t="s">
        <v>1</v>
      </c>
      <c r="L243" s="45"/>
      <c r="M243" s="226" t="s">
        <v>1</v>
      </c>
      <c r="N243" s="227" t="s">
        <v>43</v>
      </c>
      <c r="O243" s="92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161</v>
      </c>
      <c r="AT243" s="230" t="s">
        <v>156</v>
      </c>
      <c r="AU243" s="230" t="s">
        <v>88</v>
      </c>
      <c r="AY243" s="18" t="s">
        <v>153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86</v>
      </c>
      <c r="BK243" s="231">
        <f>ROUND(I243*H243,2)</f>
        <v>0</v>
      </c>
      <c r="BL243" s="18" t="s">
        <v>161</v>
      </c>
      <c r="BM243" s="230" t="s">
        <v>3906</v>
      </c>
    </row>
    <row r="244" s="2" customFormat="1" ht="16.5" customHeight="1">
      <c r="A244" s="39"/>
      <c r="B244" s="40"/>
      <c r="C244" s="219" t="s">
        <v>370</v>
      </c>
      <c r="D244" s="219" t="s">
        <v>156</v>
      </c>
      <c r="E244" s="220" t="s">
        <v>3907</v>
      </c>
      <c r="F244" s="221" t="s">
        <v>3762</v>
      </c>
      <c r="G244" s="222" t="s">
        <v>243</v>
      </c>
      <c r="H244" s="223">
        <v>1</v>
      </c>
      <c r="I244" s="224"/>
      <c r="J244" s="225">
        <f>ROUND(I244*H244,2)</f>
        <v>0</v>
      </c>
      <c r="K244" s="221" t="s">
        <v>1</v>
      </c>
      <c r="L244" s="45"/>
      <c r="M244" s="226" t="s">
        <v>1</v>
      </c>
      <c r="N244" s="227" t="s">
        <v>43</v>
      </c>
      <c r="O244" s="92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161</v>
      </c>
      <c r="AT244" s="230" t="s">
        <v>156</v>
      </c>
      <c r="AU244" s="230" t="s">
        <v>88</v>
      </c>
      <c r="AY244" s="18" t="s">
        <v>153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86</v>
      </c>
      <c r="BK244" s="231">
        <f>ROUND(I244*H244,2)</f>
        <v>0</v>
      </c>
      <c r="BL244" s="18" t="s">
        <v>161</v>
      </c>
      <c r="BM244" s="230" t="s">
        <v>3908</v>
      </c>
    </row>
    <row r="245" s="2" customFormat="1" ht="16.5" customHeight="1">
      <c r="A245" s="39"/>
      <c r="B245" s="40"/>
      <c r="C245" s="219" t="s">
        <v>374</v>
      </c>
      <c r="D245" s="219" t="s">
        <v>156</v>
      </c>
      <c r="E245" s="220" t="s">
        <v>3909</v>
      </c>
      <c r="F245" s="221" t="s">
        <v>3765</v>
      </c>
      <c r="G245" s="222" t="s">
        <v>243</v>
      </c>
      <c r="H245" s="223">
        <v>1</v>
      </c>
      <c r="I245" s="224"/>
      <c r="J245" s="225">
        <f>ROUND(I245*H245,2)</f>
        <v>0</v>
      </c>
      <c r="K245" s="221" t="s">
        <v>1</v>
      </c>
      <c r="L245" s="45"/>
      <c r="M245" s="290" t="s">
        <v>1</v>
      </c>
      <c r="N245" s="291" t="s">
        <v>43</v>
      </c>
      <c r="O245" s="292"/>
      <c r="P245" s="293">
        <f>O245*H245</f>
        <v>0</v>
      </c>
      <c r="Q245" s="293">
        <v>0</v>
      </c>
      <c r="R245" s="293">
        <f>Q245*H245</f>
        <v>0</v>
      </c>
      <c r="S245" s="293">
        <v>0</v>
      </c>
      <c r="T245" s="29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161</v>
      </c>
      <c r="AT245" s="230" t="s">
        <v>156</v>
      </c>
      <c r="AU245" s="230" t="s">
        <v>88</v>
      </c>
      <c r="AY245" s="18" t="s">
        <v>153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86</v>
      </c>
      <c r="BK245" s="231">
        <f>ROUND(I245*H245,2)</f>
        <v>0</v>
      </c>
      <c r="BL245" s="18" t="s">
        <v>161</v>
      </c>
      <c r="BM245" s="230" t="s">
        <v>3910</v>
      </c>
    </row>
    <row r="246" s="2" customFormat="1" ht="6.96" customHeight="1">
      <c r="A246" s="39"/>
      <c r="B246" s="67"/>
      <c r="C246" s="68"/>
      <c r="D246" s="68"/>
      <c r="E246" s="68"/>
      <c r="F246" s="68"/>
      <c r="G246" s="68"/>
      <c r="H246" s="68"/>
      <c r="I246" s="68"/>
      <c r="J246" s="68"/>
      <c r="K246" s="68"/>
      <c r="L246" s="45"/>
      <c r="M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</sheetData>
  <sheetProtection sheet="1" autoFilter="0" formatColumns="0" formatRows="0" objects="1" scenarios="1" spinCount="100000" saltValue="vtK67iF+cx5hy6Qm02iQUfAzir8p091XgXAdcDSjuah9inX1Acvbx6Zj48bOyuoT63l0xA14ZgY05kgg9HQDfQ==" hashValue="C3SzhX3n96kXzNrroyAGSx8eoq2rV9v/HdxoDfr6V3gbRsivpNaKFTdxeFLF6TBOLD0mOA5OAJVzQ9xttrwc+g==" algorithmName="SHA-512" password="CC35"/>
  <autoFilter ref="C121:K24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118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Přístavba MŠ Nad Palatou, objekt Pod Lipkami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3911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34</v>
      </c>
      <c r="G12" s="39"/>
      <c r="H12" s="39"/>
      <c r="I12" s="141" t="s">
        <v>22</v>
      </c>
      <c r="J12" s="145" t="str">
        <f>'Rekapitulace stavby'!AN8</f>
        <v>15.10.2023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>00063631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Městská část Praha 5</v>
      </c>
      <c r="F15" s="39"/>
      <c r="G15" s="39"/>
      <c r="H15" s="39"/>
      <c r="I15" s="141" t="s">
        <v>28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MEPRO s.r.o.</v>
      </c>
      <c r="F21" s="39"/>
      <c r="G21" s="39"/>
      <c r="H21" s="39"/>
      <c r="I21" s="141" t="s">
        <v>28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ROUND((SUM(BE117:BE128)),  2)</f>
        <v>0</v>
      </c>
      <c r="G33" s="39"/>
      <c r="H33" s="39"/>
      <c r="I33" s="156">
        <v>0.20999999999999999</v>
      </c>
      <c r="J33" s="155">
        <f>ROUND(((SUM(BE117:BE128))*I33),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ROUND((SUM(BF117:BF128)),  2)</f>
        <v>0</v>
      </c>
      <c r="G34" s="39"/>
      <c r="H34" s="39"/>
      <c r="I34" s="156">
        <v>0.14999999999999999</v>
      </c>
      <c r="J34" s="155">
        <f>ROUND(((SUM(BF117:BF128))*I34),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ROUND((SUM(BG117:BG128)),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ROUND((SUM(BH117:BH128)),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ROUND((SUM(BI117:BI128)),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Přístavba MŠ Nad Palatou, objekt Pod Lipkami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05 - VZT - Vzduchotechnika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15.10.2023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Městská část Praha 5</v>
      </c>
      <c r="G91" s="41"/>
      <c r="H91" s="41"/>
      <c r="I91" s="33" t="s">
        <v>31</v>
      </c>
      <c r="J91" s="37" t="str">
        <f>E21</f>
        <v>MEPRO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122</v>
      </c>
      <c r="D94" s="177"/>
      <c r="E94" s="177"/>
      <c r="F94" s="177"/>
      <c r="G94" s="177"/>
      <c r="H94" s="177"/>
      <c r="I94" s="177"/>
      <c r="J94" s="178" t="s">
        <v>123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124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125</v>
      </c>
    </row>
    <row r="97" s="9" customFormat="1" ht="24.96" customHeight="1">
      <c r="A97" s="9"/>
      <c r="B97" s="180"/>
      <c r="C97" s="181"/>
      <c r="D97" s="182" t="s">
        <v>98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138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75" t="str">
        <f>E7</f>
        <v>Přístavba MŠ Nad Palatou, objekt Pod Lipkami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119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05 - VZT - Vzduchotechnika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 xml:space="preserve"> </v>
      </c>
      <c r="G111" s="41"/>
      <c r="H111" s="41"/>
      <c r="I111" s="33" t="s">
        <v>22</v>
      </c>
      <c r="J111" s="80" t="str">
        <f>IF(J12="","",J12)</f>
        <v>15.10.2023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24</v>
      </c>
      <c r="D113" s="41"/>
      <c r="E113" s="41"/>
      <c r="F113" s="28" t="str">
        <f>E15</f>
        <v>Městská část Praha 5</v>
      </c>
      <c r="G113" s="41"/>
      <c r="H113" s="41"/>
      <c r="I113" s="33" t="s">
        <v>31</v>
      </c>
      <c r="J113" s="37" t="str">
        <f>E21</f>
        <v>MEPRO s.r.o.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29</v>
      </c>
      <c r="D114" s="41"/>
      <c r="E114" s="41"/>
      <c r="F114" s="28" t="str">
        <f>IF(E18="","",E18)</f>
        <v>Vyplň údaj</v>
      </c>
      <c r="G114" s="41"/>
      <c r="H114" s="41"/>
      <c r="I114" s="33" t="s">
        <v>33</v>
      </c>
      <c r="J114" s="37" t="str">
        <f>E24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2"/>
      <c r="B116" s="193"/>
      <c r="C116" s="194" t="s">
        <v>139</v>
      </c>
      <c r="D116" s="195" t="s">
        <v>63</v>
      </c>
      <c r="E116" s="195" t="s">
        <v>59</v>
      </c>
      <c r="F116" s="195" t="s">
        <v>60</v>
      </c>
      <c r="G116" s="195" t="s">
        <v>140</v>
      </c>
      <c r="H116" s="195" t="s">
        <v>141</v>
      </c>
      <c r="I116" s="195" t="s">
        <v>142</v>
      </c>
      <c r="J116" s="195" t="s">
        <v>123</v>
      </c>
      <c r="K116" s="196" t="s">
        <v>143</v>
      </c>
      <c r="L116" s="197"/>
      <c r="M116" s="101" t="s">
        <v>1</v>
      </c>
      <c r="N116" s="102" t="s">
        <v>42</v>
      </c>
      <c r="O116" s="102" t="s">
        <v>144</v>
      </c>
      <c r="P116" s="102" t="s">
        <v>145</v>
      </c>
      <c r="Q116" s="102" t="s">
        <v>146</v>
      </c>
      <c r="R116" s="102" t="s">
        <v>147</v>
      </c>
      <c r="S116" s="102" t="s">
        <v>148</v>
      </c>
      <c r="T116" s="103" t="s">
        <v>149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9"/>
      <c r="B117" s="40"/>
      <c r="C117" s="108" t="s">
        <v>150</v>
      </c>
      <c r="D117" s="41"/>
      <c r="E117" s="41"/>
      <c r="F117" s="41"/>
      <c r="G117" s="41"/>
      <c r="H117" s="41"/>
      <c r="I117" s="41"/>
      <c r="J117" s="198">
        <f>BK117</f>
        <v>0</v>
      </c>
      <c r="K117" s="41"/>
      <c r="L117" s="45"/>
      <c r="M117" s="104"/>
      <c r="N117" s="199"/>
      <c r="O117" s="105"/>
      <c r="P117" s="200">
        <f>P118</f>
        <v>0</v>
      </c>
      <c r="Q117" s="105"/>
      <c r="R117" s="200">
        <f>R118</f>
        <v>0</v>
      </c>
      <c r="S117" s="105"/>
      <c r="T117" s="201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77</v>
      </c>
      <c r="AU117" s="18" t="s">
        <v>125</v>
      </c>
      <c r="BK117" s="202">
        <f>BK118</f>
        <v>0</v>
      </c>
    </row>
    <row r="118" s="12" customFormat="1" ht="25.92" customHeight="1">
      <c r="A118" s="12"/>
      <c r="B118" s="203"/>
      <c r="C118" s="204"/>
      <c r="D118" s="205" t="s">
        <v>77</v>
      </c>
      <c r="E118" s="206" t="s">
        <v>3912</v>
      </c>
      <c r="F118" s="206" t="s">
        <v>3913</v>
      </c>
      <c r="G118" s="204"/>
      <c r="H118" s="204"/>
      <c r="I118" s="207"/>
      <c r="J118" s="208">
        <f>BK118</f>
        <v>0</v>
      </c>
      <c r="K118" s="204"/>
      <c r="L118" s="209"/>
      <c r="M118" s="210"/>
      <c r="N118" s="211"/>
      <c r="O118" s="211"/>
      <c r="P118" s="212">
        <f>SUM(P119:P128)</f>
        <v>0</v>
      </c>
      <c r="Q118" s="211"/>
      <c r="R118" s="212">
        <f>SUM(R119:R128)</f>
        <v>0</v>
      </c>
      <c r="S118" s="211"/>
      <c r="T118" s="213">
        <f>SUM(T119:T128)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4" t="s">
        <v>86</v>
      </c>
      <c r="AT118" s="215" t="s">
        <v>77</v>
      </c>
      <c r="AU118" s="215" t="s">
        <v>78</v>
      </c>
      <c r="AY118" s="214" t="s">
        <v>153</v>
      </c>
      <c r="BK118" s="216">
        <f>SUM(BK119:BK128)</f>
        <v>0</v>
      </c>
    </row>
    <row r="119" s="2" customFormat="1" ht="24.15" customHeight="1">
      <c r="A119" s="39"/>
      <c r="B119" s="40"/>
      <c r="C119" s="219" t="s">
        <v>86</v>
      </c>
      <c r="D119" s="219" t="s">
        <v>156</v>
      </c>
      <c r="E119" s="220" t="s">
        <v>3914</v>
      </c>
      <c r="F119" s="221" t="s">
        <v>3915</v>
      </c>
      <c r="G119" s="222" t="s">
        <v>2304</v>
      </c>
      <c r="H119" s="223">
        <v>1</v>
      </c>
      <c r="I119" s="224"/>
      <c r="J119" s="225">
        <f>ROUND(I119*H119,2)</f>
        <v>0</v>
      </c>
      <c r="K119" s="221" t="s">
        <v>1</v>
      </c>
      <c r="L119" s="45"/>
      <c r="M119" s="226" t="s">
        <v>1</v>
      </c>
      <c r="N119" s="227" t="s">
        <v>43</v>
      </c>
      <c r="O119" s="92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0" t="s">
        <v>161</v>
      </c>
      <c r="AT119" s="230" t="s">
        <v>156</v>
      </c>
      <c r="AU119" s="230" t="s">
        <v>86</v>
      </c>
      <c r="AY119" s="18" t="s">
        <v>153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8" t="s">
        <v>86</v>
      </c>
      <c r="BK119" s="231">
        <f>ROUND(I119*H119,2)</f>
        <v>0</v>
      </c>
      <c r="BL119" s="18" t="s">
        <v>161</v>
      </c>
      <c r="BM119" s="230" t="s">
        <v>3916</v>
      </c>
    </row>
    <row r="120" s="2" customFormat="1" ht="16.5" customHeight="1">
      <c r="A120" s="39"/>
      <c r="B120" s="40"/>
      <c r="C120" s="219" t="s">
        <v>88</v>
      </c>
      <c r="D120" s="219" t="s">
        <v>156</v>
      </c>
      <c r="E120" s="220" t="s">
        <v>3917</v>
      </c>
      <c r="F120" s="221" t="s">
        <v>3918</v>
      </c>
      <c r="G120" s="222" t="s">
        <v>243</v>
      </c>
      <c r="H120" s="223">
        <v>1</v>
      </c>
      <c r="I120" s="224"/>
      <c r="J120" s="225">
        <f>ROUND(I120*H120,2)</f>
        <v>0</v>
      </c>
      <c r="K120" s="221" t="s">
        <v>1</v>
      </c>
      <c r="L120" s="45"/>
      <c r="M120" s="226" t="s">
        <v>1</v>
      </c>
      <c r="N120" s="227" t="s">
        <v>43</v>
      </c>
      <c r="O120" s="92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0" t="s">
        <v>161</v>
      </c>
      <c r="AT120" s="230" t="s">
        <v>156</v>
      </c>
      <c r="AU120" s="230" t="s">
        <v>86</v>
      </c>
      <c r="AY120" s="18" t="s">
        <v>153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8" t="s">
        <v>86</v>
      </c>
      <c r="BK120" s="231">
        <f>ROUND(I120*H120,2)</f>
        <v>0</v>
      </c>
      <c r="BL120" s="18" t="s">
        <v>161</v>
      </c>
      <c r="BM120" s="230" t="s">
        <v>3919</v>
      </c>
    </row>
    <row r="121" s="2" customFormat="1" ht="21.75" customHeight="1">
      <c r="A121" s="39"/>
      <c r="B121" s="40"/>
      <c r="C121" s="219" t="s">
        <v>173</v>
      </c>
      <c r="D121" s="219" t="s">
        <v>156</v>
      </c>
      <c r="E121" s="220" t="s">
        <v>3920</v>
      </c>
      <c r="F121" s="221" t="s">
        <v>3921</v>
      </c>
      <c r="G121" s="222" t="s">
        <v>243</v>
      </c>
      <c r="H121" s="223">
        <v>1</v>
      </c>
      <c r="I121" s="224"/>
      <c r="J121" s="225">
        <f>ROUND(I121*H121,2)</f>
        <v>0</v>
      </c>
      <c r="K121" s="221" t="s">
        <v>1</v>
      </c>
      <c r="L121" s="45"/>
      <c r="M121" s="226" t="s">
        <v>1</v>
      </c>
      <c r="N121" s="227" t="s">
        <v>43</v>
      </c>
      <c r="O121" s="92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161</v>
      </c>
      <c r="AT121" s="230" t="s">
        <v>156</v>
      </c>
      <c r="AU121" s="230" t="s">
        <v>86</v>
      </c>
      <c r="AY121" s="18" t="s">
        <v>153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86</v>
      </c>
      <c r="BK121" s="231">
        <f>ROUND(I121*H121,2)</f>
        <v>0</v>
      </c>
      <c r="BL121" s="18" t="s">
        <v>161</v>
      </c>
      <c r="BM121" s="230" t="s">
        <v>3922</v>
      </c>
    </row>
    <row r="122" s="2" customFormat="1" ht="16.5" customHeight="1">
      <c r="A122" s="39"/>
      <c r="B122" s="40"/>
      <c r="C122" s="219" t="s">
        <v>161</v>
      </c>
      <c r="D122" s="219" t="s">
        <v>156</v>
      </c>
      <c r="E122" s="220" t="s">
        <v>3923</v>
      </c>
      <c r="F122" s="221" t="s">
        <v>3924</v>
      </c>
      <c r="G122" s="222" t="s">
        <v>243</v>
      </c>
      <c r="H122" s="223">
        <v>1</v>
      </c>
      <c r="I122" s="224"/>
      <c r="J122" s="225">
        <f>ROUND(I122*H122,2)</f>
        <v>0</v>
      </c>
      <c r="K122" s="221" t="s">
        <v>1</v>
      </c>
      <c r="L122" s="45"/>
      <c r="M122" s="226" t="s">
        <v>1</v>
      </c>
      <c r="N122" s="227" t="s">
        <v>43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161</v>
      </c>
      <c r="AT122" s="230" t="s">
        <v>156</v>
      </c>
      <c r="AU122" s="230" t="s">
        <v>86</v>
      </c>
      <c r="AY122" s="18" t="s">
        <v>153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86</v>
      </c>
      <c r="BK122" s="231">
        <f>ROUND(I122*H122,2)</f>
        <v>0</v>
      </c>
      <c r="BL122" s="18" t="s">
        <v>161</v>
      </c>
      <c r="BM122" s="230" t="s">
        <v>3925</v>
      </c>
    </row>
    <row r="123" s="2" customFormat="1" ht="16.5" customHeight="1">
      <c r="A123" s="39"/>
      <c r="B123" s="40"/>
      <c r="C123" s="219" t="s">
        <v>183</v>
      </c>
      <c r="D123" s="219" t="s">
        <v>156</v>
      </c>
      <c r="E123" s="220" t="s">
        <v>3926</v>
      </c>
      <c r="F123" s="221" t="s">
        <v>3927</v>
      </c>
      <c r="G123" s="222" t="s">
        <v>243</v>
      </c>
      <c r="H123" s="223">
        <v>1</v>
      </c>
      <c r="I123" s="224"/>
      <c r="J123" s="225">
        <f>ROUND(I123*H123,2)</f>
        <v>0</v>
      </c>
      <c r="K123" s="221" t="s">
        <v>1</v>
      </c>
      <c r="L123" s="45"/>
      <c r="M123" s="226" t="s">
        <v>1</v>
      </c>
      <c r="N123" s="227" t="s">
        <v>43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161</v>
      </c>
      <c r="AT123" s="230" t="s">
        <v>156</v>
      </c>
      <c r="AU123" s="230" t="s">
        <v>86</v>
      </c>
      <c r="AY123" s="18" t="s">
        <v>153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86</v>
      </c>
      <c r="BK123" s="231">
        <f>ROUND(I123*H123,2)</f>
        <v>0</v>
      </c>
      <c r="BL123" s="18" t="s">
        <v>161</v>
      </c>
      <c r="BM123" s="230" t="s">
        <v>3928</v>
      </c>
    </row>
    <row r="124" s="2" customFormat="1" ht="16.5" customHeight="1">
      <c r="A124" s="39"/>
      <c r="B124" s="40"/>
      <c r="C124" s="219" t="s">
        <v>188</v>
      </c>
      <c r="D124" s="219" t="s">
        <v>156</v>
      </c>
      <c r="E124" s="220" t="s">
        <v>3929</v>
      </c>
      <c r="F124" s="221" t="s">
        <v>3930</v>
      </c>
      <c r="G124" s="222" t="s">
        <v>243</v>
      </c>
      <c r="H124" s="223">
        <v>1</v>
      </c>
      <c r="I124" s="224"/>
      <c r="J124" s="225">
        <f>ROUND(I124*H124,2)</f>
        <v>0</v>
      </c>
      <c r="K124" s="221" t="s">
        <v>1</v>
      </c>
      <c r="L124" s="45"/>
      <c r="M124" s="226" t="s">
        <v>1</v>
      </c>
      <c r="N124" s="227" t="s">
        <v>43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161</v>
      </c>
      <c r="AT124" s="230" t="s">
        <v>156</v>
      </c>
      <c r="AU124" s="230" t="s">
        <v>86</v>
      </c>
      <c r="AY124" s="18" t="s">
        <v>153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86</v>
      </c>
      <c r="BK124" s="231">
        <f>ROUND(I124*H124,2)</f>
        <v>0</v>
      </c>
      <c r="BL124" s="18" t="s">
        <v>161</v>
      </c>
      <c r="BM124" s="230" t="s">
        <v>3931</v>
      </c>
    </row>
    <row r="125" s="2" customFormat="1" ht="16.5" customHeight="1">
      <c r="A125" s="39"/>
      <c r="B125" s="40"/>
      <c r="C125" s="219" t="s">
        <v>193</v>
      </c>
      <c r="D125" s="219" t="s">
        <v>156</v>
      </c>
      <c r="E125" s="220" t="s">
        <v>3932</v>
      </c>
      <c r="F125" s="221" t="s">
        <v>3933</v>
      </c>
      <c r="G125" s="222" t="s">
        <v>243</v>
      </c>
      <c r="H125" s="223">
        <v>1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43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161</v>
      </c>
      <c r="AT125" s="230" t="s">
        <v>156</v>
      </c>
      <c r="AU125" s="230" t="s">
        <v>86</v>
      </c>
      <c r="AY125" s="18" t="s">
        <v>153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86</v>
      </c>
      <c r="BK125" s="231">
        <f>ROUND(I125*H125,2)</f>
        <v>0</v>
      </c>
      <c r="BL125" s="18" t="s">
        <v>161</v>
      </c>
      <c r="BM125" s="230" t="s">
        <v>3934</v>
      </c>
    </row>
    <row r="126" s="2" customFormat="1" ht="21.75" customHeight="1">
      <c r="A126" s="39"/>
      <c r="B126" s="40"/>
      <c r="C126" s="219" t="s">
        <v>200</v>
      </c>
      <c r="D126" s="219" t="s">
        <v>156</v>
      </c>
      <c r="E126" s="220" t="s">
        <v>3935</v>
      </c>
      <c r="F126" s="221" t="s">
        <v>3936</v>
      </c>
      <c r="G126" s="222" t="s">
        <v>243</v>
      </c>
      <c r="H126" s="223">
        <v>1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43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161</v>
      </c>
      <c r="AT126" s="230" t="s">
        <v>156</v>
      </c>
      <c r="AU126" s="230" t="s">
        <v>86</v>
      </c>
      <c r="AY126" s="18" t="s">
        <v>153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86</v>
      </c>
      <c r="BK126" s="231">
        <f>ROUND(I126*H126,2)</f>
        <v>0</v>
      </c>
      <c r="BL126" s="18" t="s">
        <v>161</v>
      </c>
      <c r="BM126" s="230" t="s">
        <v>3937</v>
      </c>
    </row>
    <row r="127" s="2" customFormat="1" ht="16.5" customHeight="1">
      <c r="A127" s="39"/>
      <c r="B127" s="40"/>
      <c r="C127" s="219" t="s">
        <v>154</v>
      </c>
      <c r="D127" s="219" t="s">
        <v>156</v>
      </c>
      <c r="E127" s="220" t="s">
        <v>3938</v>
      </c>
      <c r="F127" s="221" t="s">
        <v>3939</v>
      </c>
      <c r="G127" s="222" t="s">
        <v>243</v>
      </c>
      <c r="H127" s="223">
        <v>1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43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161</v>
      </c>
      <c r="AT127" s="230" t="s">
        <v>156</v>
      </c>
      <c r="AU127" s="230" t="s">
        <v>86</v>
      </c>
      <c r="AY127" s="18" t="s">
        <v>153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86</v>
      </c>
      <c r="BK127" s="231">
        <f>ROUND(I127*H127,2)</f>
        <v>0</v>
      </c>
      <c r="BL127" s="18" t="s">
        <v>161</v>
      </c>
      <c r="BM127" s="230" t="s">
        <v>3940</v>
      </c>
    </row>
    <row r="128" s="2" customFormat="1" ht="16.5" customHeight="1">
      <c r="A128" s="39"/>
      <c r="B128" s="40"/>
      <c r="C128" s="219" t="s">
        <v>112</v>
      </c>
      <c r="D128" s="219" t="s">
        <v>156</v>
      </c>
      <c r="E128" s="220" t="s">
        <v>3941</v>
      </c>
      <c r="F128" s="221" t="s">
        <v>3942</v>
      </c>
      <c r="G128" s="222" t="s">
        <v>243</v>
      </c>
      <c r="H128" s="223">
        <v>1</v>
      </c>
      <c r="I128" s="224"/>
      <c r="J128" s="225">
        <f>ROUND(I128*H128,2)</f>
        <v>0</v>
      </c>
      <c r="K128" s="221" t="s">
        <v>1</v>
      </c>
      <c r="L128" s="45"/>
      <c r="M128" s="290" t="s">
        <v>1</v>
      </c>
      <c r="N128" s="291" t="s">
        <v>43</v>
      </c>
      <c r="O128" s="292"/>
      <c r="P128" s="293">
        <f>O128*H128</f>
        <v>0</v>
      </c>
      <c r="Q128" s="293">
        <v>0</v>
      </c>
      <c r="R128" s="293">
        <f>Q128*H128</f>
        <v>0</v>
      </c>
      <c r="S128" s="293">
        <v>0</v>
      </c>
      <c r="T128" s="29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161</v>
      </c>
      <c r="AT128" s="230" t="s">
        <v>156</v>
      </c>
      <c r="AU128" s="230" t="s">
        <v>86</v>
      </c>
      <c r="AY128" s="18" t="s">
        <v>153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86</v>
      </c>
      <c r="BK128" s="231">
        <f>ROUND(I128*H128,2)</f>
        <v>0</v>
      </c>
      <c r="BL128" s="18" t="s">
        <v>161</v>
      </c>
      <c r="BM128" s="230" t="s">
        <v>3943</v>
      </c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3wvVCVR9uEJur83b/Eq5JhPqOJCR4DhKbylUcJ+oHgbShaPoPGtxKae2waSZP8f08TKPkcy5m7PhK30tkZOnnA==" hashValue="IQxL9QHvdahJ2FpA2G7Zh0J0Sxa0gXrMcG3cdcUXI3/7zQ/I/axIPVhF4rvprbG4fmI2C5hj4eo7LJdIRbS+5A==" algorithmName="SHA-512" password="CC35"/>
  <autoFilter ref="C116:K128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118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Přístavba MŠ Nad Palatou, objekt Pod Lipkami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3944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34</v>
      </c>
      <c r="G12" s="39"/>
      <c r="H12" s="39"/>
      <c r="I12" s="141" t="s">
        <v>22</v>
      </c>
      <c r="J12" s="145" t="str">
        <f>'Rekapitulace stavby'!AN8</f>
        <v>15.10.2023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>00063631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Městská část Praha 5</v>
      </c>
      <c r="F15" s="39"/>
      <c r="G15" s="39"/>
      <c r="H15" s="39"/>
      <c r="I15" s="141" t="s">
        <v>28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MEPRO s.r.o.</v>
      </c>
      <c r="F21" s="39"/>
      <c r="G21" s="39"/>
      <c r="H21" s="39"/>
      <c r="I21" s="141" t="s">
        <v>28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ROUND((SUM(BE125:BE157)),  2)</f>
        <v>0</v>
      </c>
      <c r="G33" s="39"/>
      <c r="H33" s="39"/>
      <c r="I33" s="156">
        <v>0.20999999999999999</v>
      </c>
      <c r="J33" s="155">
        <f>ROUND(((SUM(BE125:BE157))*I33),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ROUND((SUM(BF125:BF157)),  2)</f>
        <v>0</v>
      </c>
      <c r="G34" s="39"/>
      <c r="H34" s="39"/>
      <c r="I34" s="156">
        <v>0.14999999999999999</v>
      </c>
      <c r="J34" s="155">
        <f>ROUND(((SUM(BF125:BF157))*I34),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ROUND((SUM(BG125:BG157)),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ROUND((SUM(BH125:BH157)),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ROUND((SUM(BI125:BI157)),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Přístavba MŠ Nad Palatou, objekt Pod Lipkami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06 - ESIL - Elektro Silnoproud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15.10.2023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Městská část Praha 5</v>
      </c>
      <c r="G91" s="41"/>
      <c r="H91" s="41"/>
      <c r="I91" s="33" t="s">
        <v>31</v>
      </c>
      <c r="J91" s="37" t="str">
        <f>E21</f>
        <v>MEPRO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122</v>
      </c>
      <c r="D94" s="177"/>
      <c r="E94" s="177"/>
      <c r="F94" s="177"/>
      <c r="G94" s="177"/>
      <c r="H94" s="177"/>
      <c r="I94" s="177"/>
      <c r="J94" s="178" t="s">
        <v>123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124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125</v>
      </c>
    </row>
    <row r="97" s="9" customFormat="1" ht="24.96" customHeight="1">
      <c r="A97" s="9"/>
      <c r="B97" s="180"/>
      <c r="C97" s="181"/>
      <c r="D97" s="182" t="s">
        <v>3945</v>
      </c>
      <c r="E97" s="183"/>
      <c r="F97" s="183"/>
      <c r="G97" s="183"/>
      <c r="H97" s="183"/>
      <c r="I97" s="183"/>
      <c r="J97" s="184">
        <f>J126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3946</v>
      </c>
      <c r="E98" s="183"/>
      <c r="F98" s="183"/>
      <c r="G98" s="183"/>
      <c r="H98" s="183"/>
      <c r="I98" s="183"/>
      <c r="J98" s="184">
        <f>J131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3947</v>
      </c>
      <c r="E99" s="183"/>
      <c r="F99" s="183"/>
      <c r="G99" s="183"/>
      <c r="H99" s="183"/>
      <c r="I99" s="183"/>
      <c r="J99" s="184">
        <f>J133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3948</v>
      </c>
      <c r="E100" s="183"/>
      <c r="F100" s="183"/>
      <c r="G100" s="183"/>
      <c r="H100" s="183"/>
      <c r="I100" s="183"/>
      <c r="J100" s="184">
        <f>J135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3949</v>
      </c>
      <c r="E101" s="183"/>
      <c r="F101" s="183"/>
      <c r="G101" s="183"/>
      <c r="H101" s="183"/>
      <c r="I101" s="183"/>
      <c r="J101" s="184">
        <f>J137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3950</v>
      </c>
      <c r="E102" s="183"/>
      <c r="F102" s="183"/>
      <c r="G102" s="183"/>
      <c r="H102" s="183"/>
      <c r="I102" s="183"/>
      <c r="J102" s="184">
        <f>J139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0"/>
      <c r="C103" s="181"/>
      <c r="D103" s="182" t="s">
        <v>3951</v>
      </c>
      <c r="E103" s="183"/>
      <c r="F103" s="183"/>
      <c r="G103" s="183"/>
      <c r="H103" s="183"/>
      <c r="I103" s="183"/>
      <c r="J103" s="184">
        <f>J141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0"/>
      <c r="C104" s="181"/>
      <c r="D104" s="182" t="s">
        <v>3952</v>
      </c>
      <c r="E104" s="183"/>
      <c r="F104" s="183"/>
      <c r="G104" s="183"/>
      <c r="H104" s="183"/>
      <c r="I104" s="183"/>
      <c r="J104" s="184">
        <f>J143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0"/>
      <c r="C105" s="181"/>
      <c r="D105" s="182" t="s">
        <v>3953</v>
      </c>
      <c r="E105" s="183"/>
      <c r="F105" s="183"/>
      <c r="G105" s="183"/>
      <c r="H105" s="183"/>
      <c r="I105" s="183"/>
      <c r="J105" s="184">
        <f>J149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138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75" t="str">
        <f>E7</f>
        <v>Přístavba MŠ Nad Palatou, objekt Pod Lipkami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119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06 - ESIL - Elektro Silnoproud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 xml:space="preserve"> </v>
      </c>
      <c r="G119" s="41"/>
      <c r="H119" s="41"/>
      <c r="I119" s="33" t="s">
        <v>22</v>
      </c>
      <c r="J119" s="80" t="str">
        <f>IF(J12="","",J12)</f>
        <v>15.10.2023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E15</f>
        <v>Městská část Praha 5</v>
      </c>
      <c r="G121" s="41"/>
      <c r="H121" s="41"/>
      <c r="I121" s="33" t="s">
        <v>31</v>
      </c>
      <c r="J121" s="37" t="str">
        <f>E21</f>
        <v>MEPRO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29</v>
      </c>
      <c r="D122" s="41"/>
      <c r="E122" s="41"/>
      <c r="F122" s="28" t="str">
        <f>IF(E18="","",E18)</f>
        <v>Vyplň údaj</v>
      </c>
      <c r="G122" s="41"/>
      <c r="H122" s="41"/>
      <c r="I122" s="33" t="s">
        <v>33</v>
      </c>
      <c r="J122" s="37" t="str">
        <f>E24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2"/>
      <c r="B124" s="193"/>
      <c r="C124" s="194" t="s">
        <v>139</v>
      </c>
      <c r="D124" s="195" t="s">
        <v>63</v>
      </c>
      <c r="E124" s="195" t="s">
        <v>59</v>
      </c>
      <c r="F124" s="195" t="s">
        <v>60</v>
      </c>
      <c r="G124" s="195" t="s">
        <v>140</v>
      </c>
      <c r="H124" s="195" t="s">
        <v>141</v>
      </c>
      <c r="I124" s="195" t="s">
        <v>142</v>
      </c>
      <c r="J124" s="195" t="s">
        <v>123</v>
      </c>
      <c r="K124" s="196" t="s">
        <v>143</v>
      </c>
      <c r="L124" s="197"/>
      <c r="M124" s="101" t="s">
        <v>1</v>
      </c>
      <c r="N124" s="102" t="s">
        <v>42</v>
      </c>
      <c r="O124" s="102" t="s">
        <v>144</v>
      </c>
      <c r="P124" s="102" t="s">
        <v>145</v>
      </c>
      <c r="Q124" s="102" t="s">
        <v>146</v>
      </c>
      <c r="R124" s="102" t="s">
        <v>147</v>
      </c>
      <c r="S124" s="102" t="s">
        <v>148</v>
      </c>
      <c r="T124" s="103" t="s">
        <v>149</v>
      </c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</row>
    <row r="125" s="2" customFormat="1" ht="22.8" customHeight="1">
      <c r="A125" s="39"/>
      <c r="B125" s="40"/>
      <c r="C125" s="108" t="s">
        <v>150</v>
      </c>
      <c r="D125" s="41"/>
      <c r="E125" s="41"/>
      <c r="F125" s="41"/>
      <c r="G125" s="41"/>
      <c r="H125" s="41"/>
      <c r="I125" s="41"/>
      <c r="J125" s="198">
        <f>BK125</f>
        <v>0</v>
      </c>
      <c r="K125" s="41"/>
      <c r="L125" s="45"/>
      <c r="M125" s="104"/>
      <c r="N125" s="199"/>
      <c r="O125" s="105"/>
      <c r="P125" s="200">
        <f>P126+P131+P133+P135+P137+P139+P141+P143+P149</f>
        <v>0</v>
      </c>
      <c r="Q125" s="105"/>
      <c r="R125" s="200">
        <f>R126+R131+R133+R135+R137+R139+R141+R143+R149</f>
        <v>0</v>
      </c>
      <c r="S125" s="105"/>
      <c r="T125" s="201">
        <f>T126+T131+T133+T135+T137+T139+T141+T143+T149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77</v>
      </c>
      <c r="AU125" s="18" t="s">
        <v>125</v>
      </c>
      <c r="BK125" s="202">
        <f>BK126+BK131+BK133+BK135+BK137+BK139+BK141+BK143+BK149</f>
        <v>0</v>
      </c>
    </row>
    <row r="126" s="12" customFormat="1" ht="25.92" customHeight="1">
      <c r="A126" s="12"/>
      <c r="B126" s="203"/>
      <c r="C126" s="204"/>
      <c r="D126" s="205" t="s">
        <v>77</v>
      </c>
      <c r="E126" s="206" t="s">
        <v>3954</v>
      </c>
      <c r="F126" s="206" t="s">
        <v>3955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SUM(P127:P130)</f>
        <v>0</v>
      </c>
      <c r="Q126" s="211"/>
      <c r="R126" s="212">
        <f>SUM(R127:R130)</f>
        <v>0</v>
      </c>
      <c r="S126" s="211"/>
      <c r="T126" s="213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86</v>
      </c>
      <c r="AT126" s="215" t="s">
        <v>77</v>
      </c>
      <c r="AU126" s="215" t="s">
        <v>78</v>
      </c>
      <c r="AY126" s="214" t="s">
        <v>153</v>
      </c>
      <c r="BK126" s="216">
        <f>SUM(BK127:BK130)</f>
        <v>0</v>
      </c>
    </row>
    <row r="127" s="2" customFormat="1" ht="16.5" customHeight="1">
      <c r="A127" s="39"/>
      <c r="B127" s="40"/>
      <c r="C127" s="219" t="s">
        <v>86</v>
      </c>
      <c r="D127" s="219" t="s">
        <v>156</v>
      </c>
      <c r="E127" s="220" t="s">
        <v>3956</v>
      </c>
      <c r="F127" s="221" t="s">
        <v>3957</v>
      </c>
      <c r="G127" s="222" t="s">
        <v>243</v>
      </c>
      <c r="H127" s="223">
        <v>1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43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161</v>
      </c>
      <c r="AT127" s="230" t="s">
        <v>156</v>
      </c>
      <c r="AU127" s="230" t="s">
        <v>86</v>
      </c>
      <c r="AY127" s="18" t="s">
        <v>153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86</v>
      </c>
      <c r="BK127" s="231">
        <f>ROUND(I127*H127,2)</f>
        <v>0</v>
      </c>
      <c r="BL127" s="18" t="s">
        <v>161</v>
      </c>
      <c r="BM127" s="230" t="s">
        <v>3958</v>
      </c>
    </row>
    <row r="128" s="2" customFormat="1" ht="33" customHeight="1">
      <c r="A128" s="39"/>
      <c r="B128" s="40"/>
      <c r="C128" s="219" t="s">
        <v>88</v>
      </c>
      <c r="D128" s="219" t="s">
        <v>156</v>
      </c>
      <c r="E128" s="220" t="s">
        <v>3959</v>
      </c>
      <c r="F128" s="221" t="s">
        <v>3960</v>
      </c>
      <c r="G128" s="222" t="s">
        <v>2304</v>
      </c>
      <c r="H128" s="223">
        <v>1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43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161</v>
      </c>
      <c r="AT128" s="230" t="s">
        <v>156</v>
      </c>
      <c r="AU128" s="230" t="s">
        <v>86</v>
      </c>
      <c r="AY128" s="18" t="s">
        <v>153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86</v>
      </c>
      <c r="BK128" s="231">
        <f>ROUND(I128*H128,2)</f>
        <v>0</v>
      </c>
      <c r="BL128" s="18" t="s">
        <v>161</v>
      </c>
      <c r="BM128" s="230" t="s">
        <v>3961</v>
      </c>
    </row>
    <row r="129" s="2" customFormat="1" ht="24.15" customHeight="1">
      <c r="A129" s="39"/>
      <c r="B129" s="40"/>
      <c r="C129" s="219" t="s">
        <v>173</v>
      </c>
      <c r="D129" s="219" t="s">
        <v>156</v>
      </c>
      <c r="E129" s="220" t="s">
        <v>3962</v>
      </c>
      <c r="F129" s="221" t="s">
        <v>3963</v>
      </c>
      <c r="G129" s="222" t="s">
        <v>196</v>
      </c>
      <c r="H129" s="223">
        <v>18</v>
      </c>
      <c r="I129" s="224"/>
      <c r="J129" s="225">
        <f>ROUND(I129*H129,2)</f>
        <v>0</v>
      </c>
      <c r="K129" s="221" t="s">
        <v>160</v>
      </c>
      <c r="L129" s="45"/>
      <c r="M129" s="226" t="s">
        <v>1</v>
      </c>
      <c r="N129" s="227" t="s">
        <v>43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738</v>
      </c>
      <c r="AT129" s="230" t="s">
        <v>156</v>
      </c>
      <c r="AU129" s="230" t="s">
        <v>86</v>
      </c>
      <c r="AY129" s="18" t="s">
        <v>153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86</v>
      </c>
      <c r="BK129" s="231">
        <f>ROUND(I129*H129,2)</f>
        <v>0</v>
      </c>
      <c r="BL129" s="18" t="s">
        <v>738</v>
      </c>
      <c r="BM129" s="230" t="s">
        <v>3964</v>
      </c>
    </row>
    <row r="130" s="2" customFormat="1" ht="24.15" customHeight="1">
      <c r="A130" s="39"/>
      <c r="B130" s="40"/>
      <c r="C130" s="219" t="s">
        <v>161</v>
      </c>
      <c r="D130" s="219" t="s">
        <v>156</v>
      </c>
      <c r="E130" s="220" t="s">
        <v>3965</v>
      </c>
      <c r="F130" s="221" t="s">
        <v>3966</v>
      </c>
      <c r="G130" s="222" t="s">
        <v>196</v>
      </c>
      <c r="H130" s="223">
        <v>18</v>
      </c>
      <c r="I130" s="224"/>
      <c r="J130" s="225">
        <f>ROUND(I130*H130,2)</f>
        <v>0</v>
      </c>
      <c r="K130" s="221" t="s">
        <v>160</v>
      </c>
      <c r="L130" s="45"/>
      <c r="M130" s="226" t="s">
        <v>1</v>
      </c>
      <c r="N130" s="227" t="s">
        <v>43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738</v>
      </c>
      <c r="AT130" s="230" t="s">
        <v>156</v>
      </c>
      <c r="AU130" s="230" t="s">
        <v>86</v>
      </c>
      <c r="AY130" s="18" t="s">
        <v>153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86</v>
      </c>
      <c r="BK130" s="231">
        <f>ROUND(I130*H130,2)</f>
        <v>0</v>
      </c>
      <c r="BL130" s="18" t="s">
        <v>738</v>
      </c>
      <c r="BM130" s="230" t="s">
        <v>3967</v>
      </c>
    </row>
    <row r="131" s="12" customFormat="1" ht="25.92" customHeight="1">
      <c r="A131" s="12"/>
      <c r="B131" s="203"/>
      <c r="C131" s="204"/>
      <c r="D131" s="205" t="s">
        <v>77</v>
      </c>
      <c r="E131" s="206" t="s">
        <v>3968</v>
      </c>
      <c r="F131" s="206" t="s">
        <v>3969</v>
      </c>
      <c r="G131" s="204"/>
      <c r="H131" s="204"/>
      <c r="I131" s="207"/>
      <c r="J131" s="208">
        <f>BK131</f>
        <v>0</v>
      </c>
      <c r="K131" s="204"/>
      <c r="L131" s="209"/>
      <c r="M131" s="210"/>
      <c r="N131" s="211"/>
      <c r="O131" s="211"/>
      <c r="P131" s="212">
        <f>P132</f>
        <v>0</v>
      </c>
      <c r="Q131" s="211"/>
      <c r="R131" s="212">
        <f>R132</f>
        <v>0</v>
      </c>
      <c r="S131" s="211"/>
      <c r="T131" s="213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86</v>
      </c>
      <c r="AT131" s="215" t="s">
        <v>77</v>
      </c>
      <c r="AU131" s="215" t="s">
        <v>78</v>
      </c>
      <c r="AY131" s="214" t="s">
        <v>153</v>
      </c>
      <c r="BK131" s="216">
        <f>BK132</f>
        <v>0</v>
      </c>
    </row>
    <row r="132" s="2" customFormat="1" ht="16.5" customHeight="1">
      <c r="A132" s="39"/>
      <c r="B132" s="40"/>
      <c r="C132" s="219" t="s">
        <v>183</v>
      </c>
      <c r="D132" s="219" t="s">
        <v>156</v>
      </c>
      <c r="E132" s="220" t="s">
        <v>3970</v>
      </c>
      <c r="F132" s="221" t="s">
        <v>3971</v>
      </c>
      <c r="G132" s="222" t="s">
        <v>243</v>
      </c>
      <c r="H132" s="223">
        <v>1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43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161</v>
      </c>
      <c r="AT132" s="230" t="s">
        <v>156</v>
      </c>
      <c r="AU132" s="230" t="s">
        <v>86</v>
      </c>
      <c r="AY132" s="18" t="s">
        <v>153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86</v>
      </c>
      <c r="BK132" s="231">
        <f>ROUND(I132*H132,2)</f>
        <v>0</v>
      </c>
      <c r="BL132" s="18" t="s">
        <v>161</v>
      </c>
      <c r="BM132" s="230" t="s">
        <v>3972</v>
      </c>
    </row>
    <row r="133" s="12" customFormat="1" ht="25.92" customHeight="1">
      <c r="A133" s="12"/>
      <c r="B133" s="203"/>
      <c r="C133" s="204"/>
      <c r="D133" s="205" t="s">
        <v>77</v>
      </c>
      <c r="E133" s="206" t="s">
        <v>3973</v>
      </c>
      <c r="F133" s="206" t="s">
        <v>3974</v>
      </c>
      <c r="G133" s="204"/>
      <c r="H133" s="204"/>
      <c r="I133" s="207"/>
      <c r="J133" s="208">
        <f>BK133</f>
        <v>0</v>
      </c>
      <c r="K133" s="204"/>
      <c r="L133" s="209"/>
      <c r="M133" s="210"/>
      <c r="N133" s="211"/>
      <c r="O133" s="211"/>
      <c r="P133" s="212">
        <f>P134</f>
        <v>0</v>
      </c>
      <c r="Q133" s="211"/>
      <c r="R133" s="212">
        <f>R134</f>
        <v>0</v>
      </c>
      <c r="S133" s="211"/>
      <c r="T133" s="213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86</v>
      </c>
      <c r="AT133" s="215" t="s">
        <v>77</v>
      </c>
      <c r="AU133" s="215" t="s">
        <v>78</v>
      </c>
      <c r="AY133" s="214" t="s">
        <v>153</v>
      </c>
      <c r="BK133" s="216">
        <f>BK134</f>
        <v>0</v>
      </c>
    </row>
    <row r="134" s="2" customFormat="1" ht="24.15" customHeight="1">
      <c r="A134" s="39"/>
      <c r="B134" s="40"/>
      <c r="C134" s="219" t="s">
        <v>188</v>
      </c>
      <c r="D134" s="219" t="s">
        <v>156</v>
      </c>
      <c r="E134" s="220" t="s">
        <v>3975</v>
      </c>
      <c r="F134" s="221" t="s">
        <v>3976</v>
      </c>
      <c r="G134" s="222" t="s">
        <v>243</v>
      </c>
      <c r="H134" s="223">
        <v>1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43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161</v>
      </c>
      <c r="AT134" s="230" t="s">
        <v>156</v>
      </c>
      <c r="AU134" s="230" t="s">
        <v>86</v>
      </c>
      <c r="AY134" s="18" t="s">
        <v>153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86</v>
      </c>
      <c r="BK134" s="231">
        <f>ROUND(I134*H134,2)</f>
        <v>0</v>
      </c>
      <c r="BL134" s="18" t="s">
        <v>161</v>
      </c>
      <c r="BM134" s="230" t="s">
        <v>3977</v>
      </c>
    </row>
    <row r="135" s="12" customFormat="1" ht="25.92" customHeight="1">
      <c r="A135" s="12"/>
      <c r="B135" s="203"/>
      <c r="C135" s="204"/>
      <c r="D135" s="205" t="s">
        <v>77</v>
      </c>
      <c r="E135" s="206" t="s">
        <v>3978</v>
      </c>
      <c r="F135" s="206" t="s">
        <v>3979</v>
      </c>
      <c r="G135" s="204"/>
      <c r="H135" s="204"/>
      <c r="I135" s="207"/>
      <c r="J135" s="208">
        <f>BK135</f>
        <v>0</v>
      </c>
      <c r="K135" s="204"/>
      <c r="L135" s="209"/>
      <c r="M135" s="210"/>
      <c r="N135" s="211"/>
      <c r="O135" s="211"/>
      <c r="P135" s="212">
        <f>P136</f>
        <v>0</v>
      </c>
      <c r="Q135" s="211"/>
      <c r="R135" s="212">
        <f>R136</f>
        <v>0</v>
      </c>
      <c r="S135" s="211"/>
      <c r="T135" s="213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86</v>
      </c>
      <c r="AT135" s="215" t="s">
        <v>77</v>
      </c>
      <c r="AU135" s="215" t="s">
        <v>78</v>
      </c>
      <c r="AY135" s="214" t="s">
        <v>153</v>
      </c>
      <c r="BK135" s="216">
        <f>BK136</f>
        <v>0</v>
      </c>
    </row>
    <row r="136" s="2" customFormat="1" ht="24.15" customHeight="1">
      <c r="A136" s="39"/>
      <c r="B136" s="40"/>
      <c r="C136" s="219" t="s">
        <v>193</v>
      </c>
      <c r="D136" s="219" t="s">
        <v>156</v>
      </c>
      <c r="E136" s="220" t="s">
        <v>3980</v>
      </c>
      <c r="F136" s="221" t="s">
        <v>3981</v>
      </c>
      <c r="G136" s="222" t="s">
        <v>243</v>
      </c>
      <c r="H136" s="223">
        <v>1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43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161</v>
      </c>
      <c r="AT136" s="230" t="s">
        <v>156</v>
      </c>
      <c r="AU136" s="230" t="s">
        <v>86</v>
      </c>
      <c r="AY136" s="18" t="s">
        <v>153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86</v>
      </c>
      <c r="BK136" s="231">
        <f>ROUND(I136*H136,2)</f>
        <v>0</v>
      </c>
      <c r="BL136" s="18" t="s">
        <v>161</v>
      </c>
      <c r="BM136" s="230" t="s">
        <v>3982</v>
      </c>
    </row>
    <row r="137" s="12" customFormat="1" ht="25.92" customHeight="1">
      <c r="A137" s="12"/>
      <c r="B137" s="203"/>
      <c r="C137" s="204"/>
      <c r="D137" s="205" t="s">
        <v>77</v>
      </c>
      <c r="E137" s="206" t="s">
        <v>3983</v>
      </c>
      <c r="F137" s="206" t="s">
        <v>3984</v>
      </c>
      <c r="G137" s="204"/>
      <c r="H137" s="204"/>
      <c r="I137" s="207"/>
      <c r="J137" s="208">
        <f>BK137</f>
        <v>0</v>
      </c>
      <c r="K137" s="204"/>
      <c r="L137" s="209"/>
      <c r="M137" s="210"/>
      <c r="N137" s="211"/>
      <c r="O137" s="211"/>
      <c r="P137" s="212">
        <f>P138</f>
        <v>0</v>
      </c>
      <c r="Q137" s="211"/>
      <c r="R137" s="212">
        <f>R138</f>
        <v>0</v>
      </c>
      <c r="S137" s="211"/>
      <c r="T137" s="213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86</v>
      </c>
      <c r="AT137" s="215" t="s">
        <v>77</v>
      </c>
      <c r="AU137" s="215" t="s">
        <v>78</v>
      </c>
      <c r="AY137" s="214" t="s">
        <v>153</v>
      </c>
      <c r="BK137" s="216">
        <f>BK138</f>
        <v>0</v>
      </c>
    </row>
    <row r="138" s="2" customFormat="1" ht="16.5" customHeight="1">
      <c r="A138" s="39"/>
      <c r="B138" s="40"/>
      <c r="C138" s="219" t="s">
        <v>200</v>
      </c>
      <c r="D138" s="219" t="s">
        <v>156</v>
      </c>
      <c r="E138" s="220" t="s">
        <v>3985</v>
      </c>
      <c r="F138" s="221" t="s">
        <v>3986</v>
      </c>
      <c r="G138" s="222" t="s">
        <v>243</v>
      </c>
      <c r="H138" s="223">
        <v>1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43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161</v>
      </c>
      <c r="AT138" s="230" t="s">
        <v>156</v>
      </c>
      <c r="AU138" s="230" t="s">
        <v>86</v>
      </c>
      <c r="AY138" s="18" t="s">
        <v>153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86</v>
      </c>
      <c r="BK138" s="231">
        <f>ROUND(I138*H138,2)</f>
        <v>0</v>
      </c>
      <c r="BL138" s="18" t="s">
        <v>161</v>
      </c>
      <c r="BM138" s="230" t="s">
        <v>3987</v>
      </c>
    </row>
    <row r="139" s="12" customFormat="1" ht="25.92" customHeight="1">
      <c r="A139" s="12"/>
      <c r="B139" s="203"/>
      <c r="C139" s="204"/>
      <c r="D139" s="205" t="s">
        <v>77</v>
      </c>
      <c r="E139" s="206" t="s">
        <v>3988</v>
      </c>
      <c r="F139" s="206" t="s">
        <v>3989</v>
      </c>
      <c r="G139" s="204"/>
      <c r="H139" s="204"/>
      <c r="I139" s="207"/>
      <c r="J139" s="208">
        <f>BK139</f>
        <v>0</v>
      </c>
      <c r="K139" s="204"/>
      <c r="L139" s="209"/>
      <c r="M139" s="210"/>
      <c r="N139" s="211"/>
      <c r="O139" s="211"/>
      <c r="P139" s="212">
        <f>P140</f>
        <v>0</v>
      </c>
      <c r="Q139" s="211"/>
      <c r="R139" s="212">
        <f>R140</f>
        <v>0</v>
      </c>
      <c r="S139" s="211"/>
      <c r="T139" s="213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86</v>
      </c>
      <c r="AT139" s="215" t="s">
        <v>77</v>
      </c>
      <c r="AU139" s="215" t="s">
        <v>78</v>
      </c>
      <c r="AY139" s="214" t="s">
        <v>153</v>
      </c>
      <c r="BK139" s="216">
        <f>BK140</f>
        <v>0</v>
      </c>
    </row>
    <row r="140" s="2" customFormat="1" ht="21.75" customHeight="1">
      <c r="A140" s="39"/>
      <c r="B140" s="40"/>
      <c r="C140" s="219" t="s">
        <v>154</v>
      </c>
      <c r="D140" s="219" t="s">
        <v>156</v>
      </c>
      <c r="E140" s="220" t="s">
        <v>3990</v>
      </c>
      <c r="F140" s="221" t="s">
        <v>3991</v>
      </c>
      <c r="G140" s="222" t="s">
        <v>243</v>
      </c>
      <c r="H140" s="223">
        <v>1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43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161</v>
      </c>
      <c r="AT140" s="230" t="s">
        <v>156</v>
      </c>
      <c r="AU140" s="230" t="s">
        <v>86</v>
      </c>
      <c r="AY140" s="18" t="s">
        <v>153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86</v>
      </c>
      <c r="BK140" s="231">
        <f>ROUND(I140*H140,2)</f>
        <v>0</v>
      </c>
      <c r="BL140" s="18" t="s">
        <v>161</v>
      </c>
      <c r="BM140" s="230" t="s">
        <v>3992</v>
      </c>
    </row>
    <row r="141" s="12" customFormat="1" ht="25.92" customHeight="1">
      <c r="A141" s="12"/>
      <c r="B141" s="203"/>
      <c r="C141" s="204"/>
      <c r="D141" s="205" t="s">
        <v>77</v>
      </c>
      <c r="E141" s="206" t="s">
        <v>3993</v>
      </c>
      <c r="F141" s="206" t="s">
        <v>3994</v>
      </c>
      <c r="G141" s="204"/>
      <c r="H141" s="204"/>
      <c r="I141" s="207"/>
      <c r="J141" s="208">
        <f>BK141</f>
        <v>0</v>
      </c>
      <c r="K141" s="204"/>
      <c r="L141" s="209"/>
      <c r="M141" s="210"/>
      <c r="N141" s="211"/>
      <c r="O141" s="211"/>
      <c r="P141" s="212">
        <f>P142</f>
        <v>0</v>
      </c>
      <c r="Q141" s="211"/>
      <c r="R141" s="212">
        <f>R142</f>
        <v>0</v>
      </c>
      <c r="S141" s="211"/>
      <c r="T141" s="21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4" t="s">
        <v>86</v>
      </c>
      <c r="AT141" s="215" t="s">
        <v>77</v>
      </c>
      <c r="AU141" s="215" t="s">
        <v>78</v>
      </c>
      <c r="AY141" s="214" t="s">
        <v>153</v>
      </c>
      <c r="BK141" s="216">
        <f>BK142</f>
        <v>0</v>
      </c>
    </row>
    <row r="142" s="2" customFormat="1" ht="16.5" customHeight="1">
      <c r="A142" s="39"/>
      <c r="B142" s="40"/>
      <c r="C142" s="219" t="s">
        <v>112</v>
      </c>
      <c r="D142" s="219" t="s">
        <v>156</v>
      </c>
      <c r="E142" s="220" t="s">
        <v>3995</v>
      </c>
      <c r="F142" s="221" t="s">
        <v>3996</v>
      </c>
      <c r="G142" s="222" t="s">
        <v>243</v>
      </c>
      <c r="H142" s="223">
        <v>1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43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161</v>
      </c>
      <c r="AT142" s="230" t="s">
        <v>156</v>
      </c>
      <c r="AU142" s="230" t="s">
        <v>86</v>
      </c>
      <c r="AY142" s="18" t="s">
        <v>153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86</v>
      </c>
      <c r="BK142" s="231">
        <f>ROUND(I142*H142,2)</f>
        <v>0</v>
      </c>
      <c r="BL142" s="18" t="s">
        <v>161</v>
      </c>
      <c r="BM142" s="230" t="s">
        <v>3997</v>
      </c>
    </row>
    <row r="143" s="12" customFormat="1" ht="25.92" customHeight="1">
      <c r="A143" s="12"/>
      <c r="B143" s="203"/>
      <c r="C143" s="204"/>
      <c r="D143" s="205" t="s">
        <v>77</v>
      </c>
      <c r="E143" s="206" t="s">
        <v>3998</v>
      </c>
      <c r="F143" s="206" t="s">
        <v>3999</v>
      </c>
      <c r="G143" s="204"/>
      <c r="H143" s="204"/>
      <c r="I143" s="207"/>
      <c r="J143" s="208">
        <f>BK143</f>
        <v>0</v>
      </c>
      <c r="K143" s="204"/>
      <c r="L143" s="209"/>
      <c r="M143" s="210"/>
      <c r="N143" s="211"/>
      <c r="O143" s="211"/>
      <c r="P143" s="212">
        <f>SUM(P144:P148)</f>
        <v>0</v>
      </c>
      <c r="Q143" s="211"/>
      <c r="R143" s="212">
        <f>SUM(R144:R148)</f>
        <v>0</v>
      </c>
      <c r="S143" s="211"/>
      <c r="T143" s="213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86</v>
      </c>
      <c r="AT143" s="215" t="s">
        <v>77</v>
      </c>
      <c r="AU143" s="215" t="s">
        <v>78</v>
      </c>
      <c r="AY143" s="214" t="s">
        <v>153</v>
      </c>
      <c r="BK143" s="216">
        <f>SUM(BK144:BK148)</f>
        <v>0</v>
      </c>
    </row>
    <row r="144" s="2" customFormat="1" ht="24.15" customHeight="1">
      <c r="A144" s="39"/>
      <c r="B144" s="40"/>
      <c r="C144" s="219" t="s">
        <v>115</v>
      </c>
      <c r="D144" s="219" t="s">
        <v>156</v>
      </c>
      <c r="E144" s="220" t="s">
        <v>4000</v>
      </c>
      <c r="F144" s="221" t="s">
        <v>4001</v>
      </c>
      <c r="G144" s="222" t="s">
        <v>243</v>
      </c>
      <c r="H144" s="223">
        <v>1</v>
      </c>
      <c r="I144" s="224"/>
      <c r="J144" s="225">
        <f>ROUND(I144*H144,2)</f>
        <v>0</v>
      </c>
      <c r="K144" s="221" t="s">
        <v>1</v>
      </c>
      <c r="L144" s="45"/>
      <c r="M144" s="226" t="s">
        <v>1</v>
      </c>
      <c r="N144" s="227" t="s">
        <v>43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161</v>
      </c>
      <c r="AT144" s="230" t="s">
        <v>156</v>
      </c>
      <c r="AU144" s="230" t="s">
        <v>86</v>
      </c>
      <c r="AY144" s="18" t="s">
        <v>153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86</v>
      </c>
      <c r="BK144" s="231">
        <f>ROUND(I144*H144,2)</f>
        <v>0</v>
      </c>
      <c r="BL144" s="18" t="s">
        <v>161</v>
      </c>
      <c r="BM144" s="230" t="s">
        <v>4002</v>
      </c>
    </row>
    <row r="145" s="2" customFormat="1" ht="44.25" customHeight="1">
      <c r="A145" s="39"/>
      <c r="B145" s="40"/>
      <c r="C145" s="219" t="s">
        <v>219</v>
      </c>
      <c r="D145" s="219" t="s">
        <v>156</v>
      </c>
      <c r="E145" s="220" t="s">
        <v>4003</v>
      </c>
      <c r="F145" s="221" t="s">
        <v>4004</v>
      </c>
      <c r="G145" s="222" t="s">
        <v>243</v>
      </c>
      <c r="H145" s="223">
        <v>1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43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161</v>
      </c>
      <c r="AT145" s="230" t="s">
        <v>156</v>
      </c>
      <c r="AU145" s="230" t="s">
        <v>86</v>
      </c>
      <c r="AY145" s="18" t="s">
        <v>153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86</v>
      </c>
      <c r="BK145" s="231">
        <f>ROUND(I145*H145,2)</f>
        <v>0</v>
      </c>
      <c r="BL145" s="18" t="s">
        <v>161</v>
      </c>
      <c r="BM145" s="230" t="s">
        <v>4005</v>
      </c>
    </row>
    <row r="146" s="2" customFormat="1" ht="16.5" customHeight="1">
      <c r="A146" s="39"/>
      <c r="B146" s="40"/>
      <c r="C146" s="219" t="s">
        <v>224</v>
      </c>
      <c r="D146" s="219" t="s">
        <v>156</v>
      </c>
      <c r="E146" s="220" t="s">
        <v>4006</v>
      </c>
      <c r="F146" s="221" t="s">
        <v>4007</v>
      </c>
      <c r="G146" s="222" t="s">
        <v>243</v>
      </c>
      <c r="H146" s="223">
        <v>1</v>
      </c>
      <c r="I146" s="224"/>
      <c r="J146" s="225">
        <f>ROUND(I146*H146,2)</f>
        <v>0</v>
      </c>
      <c r="K146" s="221" t="s">
        <v>1</v>
      </c>
      <c r="L146" s="45"/>
      <c r="M146" s="226" t="s">
        <v>1</v>
      </c>
      <c r="N146" s="227" t="s">
        <v>43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161</v>
      </c>
      <c r="AT146" s="230" t="s">
        <v>156</v>
      </c>
      <c r="AU146" s="230" t="s">
        <v>86</v>
      </c>
      <c r="AY146" s="18" t="s">
        <v>153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86</v>
      </c>
      <c r="BK146" s="231">
        <f>ROUND(I146*H146,2)</f>
        <v>0</v>
      </c>
      <c r="BL146" s="18" t="s">
        <v>161</v>
      </c>
      <c r="BM146" s="230" t="s">
        <v>4008</v>
      </c>
    </row>
    <row r="147" s="2" customFormat="1" ht="16.5" customHeight="1">
      <c r="A147" s="39"/>
      <c r="B147" s="40"/>
      <c r="C147" s="219" t="s">
        <v>230</v>
      </c>
      <c r="D147" s="219" t="s">
        <v>156</v>
      </c>
      <c r="E147" s="220" t="s">
        <v>4009</v>
      </c>
      <c r="F147" s="221" t="s">
        <v>4010</v>
      </c>
      <c r="G147" s="222" t="s">
        <v>243</v>
      </c>
      <c r="H147" s="223">
        <v>1</v>
      </c>
      <c r="I147" s="224"/>
      <c r="J147" s="225">
        <f>ROUND(I147*H147,2)</f>
        <v>0</v>
      </c>
      <c r="K147" s="221" t="s">
        <v>1</v>
      </c>
      <c r="L147" s="45"/>
      <c r="M147" s="226" t="s">
        <v>1</v>
      </c>
      <c r="N147" s="227" t="s">
        <v>43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161</v>
      </c>
      <c r="AT147" s="230" t="s">
        <v>156</v>
      </c>
      <c r="AU147" s="230" t="s">
        <v>86</v>
      </c>
      <c r="AY147" s="18" t="s">
        <v>153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86</v>
      </c>
      <c r="BK147" s="231">
        <f>ROUND(I147*H147,2)</f>
        <v>0</v>
      </c>
      <c r="BL147" s="18" t="s">
        <v>161</v>
      </c>
      <c r="BM147" s="230" t="s">
        <v>4011</v>
      </c>
    </row>
    <row r="148" s="2" customFormat="1" ht="16.5" customHeight="1">
      <c r="A148" s="39"/>
      <c r="B148" s="40"/>
      <c r="C148" s="219" t="s">
        <v>8</v>
      </c>
      <c r="D148" s="219" t="s">
        <v>156</v>
      </c>
      <c r="E148" s="220" t="s">
        <v>4012</v>
      </c>
      <c r="F148" s="221" t="s">
        <v>4013</v>
      </c>
      <c r="G148" s="222" t="s">
        <v>243</v>
      </c>
      <c r="H148" s="223">
        <v>1</v>
      </c>
      <c r="I148" s="224"/>
      <c r="J148" s="225">
        <f>ROUND(I148*H148,2)</f>
        <v>0</v>
      </c>
      <c r="K148" s="221" t="s">
        <v>1</v>
      </c>
      <c r="L148" s="45"/>
      <c r="M148" s="226" t="s">
        <v>1</v>
      </c>
      <c r="N148" s="227" t="s">
        <v>43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161</v>
      </c>
      <c r="AT148" s="230" t="s">
        <v>156</v>
      </c>
      <c r="AU148" s="230" t="s">
        <v>86</v>
      </c>
      <c r="AY148" s="18" t="s">
        <v>153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86</v>
      </c>
      <c r="BK148" s="231">
        <f>ROUND(I148*H148,2)</f>
        <v>0</v>
      </c>
      <c r="BL148" s="18" t="s">
        <v>161</v>
      </c>
      <c r="BM148" s="230" t="s">
        <v>4014</v>
      </c>
    </row>
    <row r="149" s="12" customFormat="1" ht="25.92" customHeight="1">
      <c r="A149" s="12"/>
      <c r="B149" s="203"/>
      <c r="C149" s="204"/>
      <c r="D149" s="205" t="s">
        <v>77</v>
      </c>
      <c r="E149" s="206" t="s">
        <v>4015</v>
      </c>
      <c r="F149" s="206" t="s">
        <v>4016</v>
      </c>
      <c r="G149" s="204"/>
      <c r="H149" s="204"/>
      <c r="I149" s="207"/>
      <c r="J149" s="208">
        <f>BK149</f>
        <v>0</v>
      </c>
      <c r="K149" s="204"/>
      <c r="L149" s="209"/>
      <c r="M149" s="210"/>
      <c r="N149" s="211"/>
      <c r="O149" s="211"/>
      <c r="P149" s="212">
        <f>SUM(P150:P157)</f>
        <v>0</v>
      </c>
      <c r="Q149" s="211"/>
      <c r="R149" s="212">
        <f>SUM(R150:R157)</f>
        <v>0</v>
      </c>
      <c r="S149" s="211"/>
      <c r="T149" s="213">
        <f>SUM(T150:T157)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4" t="s">
        <v>86</v>
      </c>
      <c r="AT149" s="215" t="s">
        <v>77</v>
      </c>
      <c r="AU149" s="215" t="s">
        <v>78</v>
      </c>
      <c r="AY149" s="214" t="s">
        <v>153</v>
      </c>
      <c r="BK149" s="216">
        <f>SUM(BK150:BK157)</f>
        <v>0</v>
      </c>
    </row>
    <row r="150" s="2" customFormat="1" ht="16.5" customHeight="1">
      <c r="A150" s="39"/>
      <c r="B150" s="40"/>
      <c r="C150" s="219" t="s">
        <v>240</v>
      </c>
      <c r="D150" s="219" t="s">
        <v>156</v>
      </c>
      <c r="E150" s="220" t="s">
        <v>4017</v>
      </c>
      <c r="F150" s="221" t="s">
        <v>4018</v>
      </c>
      <c r="G150" s="222" t="s">
        <v>2304</v>
      </c>
      <c r="H150" s="223">
        <v>24</v>
      </c>
      <c r="I150" s="224"/>
      <c r="J150" s="225">
        <f>ROUND(I150*H150,2)</f>
        <v>0</v>
      </c>
      <c r="K150" s="221" t="s">
        <v>1</v>
      </c>
      <c r="L150" s="45"/>
      <c r="M150" s="226" t="s">
        <v>1</v>
      </c>
      <c r="N150" s="227" t="s">
        <v>43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161</v>
      </c>
      <c r="AT150" s="230" t="s">
        <v>156</v>
      </c>
      <c r="AU150" s="230" t="s">
        <v>86</v>
      </c>
      <c r="AY150" s="18" t="s">
        <v>153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86</v>
      </c>
      <c r="BK150" s="231">
        <f>ROUND(I150*H150,2)</f>
        <v>0</v>
      </c>
      <c r="BL150" s="18" t="s">
        <v>161</v>
      </c>
      <c r="BM150" s="230" t="s">
        <v>4019</v>
      </c>
    </row>
    <row r="151" s="2" customFormat="1" ht="16.5" customHeight="1">
      <c r="A151" s="39"/>
      <c r="B151" s="40"/>
      <c r="C151" s="219" t="s">
        <v>247</v>
      </c>
      <c r="D151" s="219" t="s">
        <v>156</v>
      </c>
      <c r="E151" s="220" t="s">
        <v>4020</v>
      </c>
      <c r="F151" s="221" t="s">
        <v>4021</v>
      </c>
      <c r="G151" s="222" t="s">
        <v>2304</v>
      </c>
      <c r="H151" s="223">
        <v>1</v>
      </c>
      <c r="I151" s="224"/>
      <c r="J151" s="225">
        <f>ROUND(I151*H151,2)</f>
        <v>0</v>
      </c>
      <c r="K151" s="221" t="s">
        <v>1</v>
      </c>
      <c r="L151" s="45"/>
      <c r="M151" s="226" t="s">
        <v>1</v>
      </c>
      <c r="N151" s="227" t="s">
        <v>43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161</v>
      </c>
      <c r="AT151" s="230" t="s">
        <v>156</v>
      </c>
      <c r="AU151" s="230" t="s">
        <v>86</v>
      </c>
      <c r="AY151" s="18" t="s">
        <v>153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86</v>
      </c>
      <c r="BK151" s="231">
        <f>ROUND(I151*H151,2)</f>
        <v>0</v>
      </c>
      <c r="BL151" s="18" t="s">
        <v>161</v>
      </c>
      <c r="BM151" s="230" t="s">
        <v>4022</v>
      </c>
    </row>
    <row r="152" s="2" customFormat="1" ht="16.5" customHeight="1">
      <c r="A152" s="39"/>
      <c r="B152" s="40"/>
      <c r="C152" s="219" t="s">
        <v>252</v>
      </c>
      <c r="D152" s="219" t="s">
        <v>156</v>
      </c>
      <c r="E152" s="220" t="s">
        <v>4023</v>
      </c>
      <c r="F152" s="221" t="s">
        <v>4024</v>
      </c>
      <c r="G152" s="222" t="s">
        <v>2304</v>
      </c>
      <c r="H152" s="223">
        <v>24</v>
      </c>
      <c r="I152" s="224"/>
      <c r="J152" s="225">
        <f>ROUND(I152*H152,2)</f>
        <v>0</v>
      </c>
      <c r="K152" s="221" t="s">
        <v>1</v>
      </c>
      <c r="L152" s="45"/>
      <c r="M152" s="226" t="s">
        <v>1</v>
      </c>
      <c r="N152" s="227" t="s">
        <v>43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161</v>
      </c>
      <c r="AT152" s="230" t="s">
        <v>156</v>
      </c>
      <c r="AU152" s="230" t="s">
        <v>86</v>
      </c>
      <c r="AY152" s="18" t="s">
        <v>153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86</v>
      </c>
      <c r="BK152" s="231">
        <f>ROUND(I152*H152,2)</f>
        <v>0</v>
      </c>
      <c r="BL152" s="18" t="s">
        <v>161</v>
      </c>
      <c r="BM152" s="230" t="s">
        <v>4025</v>
      </c>
    </row>
    <row r="153" s="2" customFormat="1" ht="16.5" customHeight="1">
      <c r="A153" s="39"/>
      <c r="B153" s="40"/>
      <c r="C153" s="219" t="s">
        <v>256</v>
      </c>
      <c r="D153" s="219" t="s">
        <v>156</v>
      </c>
      <c r="E153" s="220" t="s">
        <v>4026</v>
      </c>
      <c r="F153" s="221" t="s">
        <v>4027</v>
      </c>
      <c r="G153" s="222" t="s">
        <v>243</v>
      </c>
      <c r="H153" s="223">
        <v>1</v>
      </c>
      <c r="I153" s="224"/>
      <c r="J153" s="225">
        <f>ROUND(I153*H153,2)</f>
        <v>0</v>
      </c>
      <c r="K153" s="221" t="s">
        <v>1</v>
      </c>
      <c r="L153" s="45"/>
      <c r="M153" s="226" t="s">
        <v>1</v>
      </c>
      <c r="N153" s="227" t="s">
        <v>43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161</v>
      </c>
      <c r="AT153" s="230" t="s">
        <v>156</v>
      </c>
      <c r="AU153" s="230" t="s">
        <v>86</v>
      </c>
      <c r="AY153" s="18" t="s">
        <v>153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86</v>
      </c>
      <c r="BK153" s="231">
        <f>ROUND(I153*H153,2)</f>
        <v>0</v>
      </c>
      <c r="BL153" s="18" t="s">
        <v>161</v>
      </c>
      <c r="BM153" s="230" t="s">
        <v>4028</v>
      </c>
    </row>
    <row r="154" s="2" customFormat="1" ht="16.5" customHeight="1">
      <c r="A154" s="39"/>
      <c r="B154" s="40"/>
      <c r="C154" s="219" t="s">
        <v>261</v>
      </c>
      <c r="D154" s="219" t="s">
        <v>156</v>
      </c>
      <c r="E154" s="220" t="s">
        <v>4029</v>
      </c>
      <c r="F154" s="221" t="s">
        <v>4030</v>
      </c>
      <c r="G154" s="222" t="s">
        <v>243</v>
      </c>
      <c r="H154" s="223">
        <v>1</v>
      </c>
      <c r="I154" s="224"/>
      <c r="J154" s="225">
        <f>ROUND(I154*H154,2)</f>
        <v>0</v>
      </c>
      <c r="K154" s="221" t="s">
        <v>1</v>
      </c>
      <c r="L154" s="45"/>
      <c r="M154" s="226" t="s">
        <v>1</v>
      </c>
      <c r="N154" s="227" t="s">
        <v>43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161</v>
      </c>
      <c r="AT154" s="230" t="s">
        <v>156</v>
      </c>
      <c r="AU154" s="230" t="s">
        <v>86</v>
      </c>
      <c r="AY154" s="18" t="s">
        <v>153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86</v>
      </c>
      <c r="BK154" s="231">
        <f>ROUND(I154*H154,2)</f>
        <v>0</v>
      </c>
      <c r="BL154" s="18" t="s">
        <v>161</v>
      </c>
      <c r="BM154" s="230" t="s">
        <v>4031</v>
      </c>
    </row>
    <row r="155" s="2" customFormat="1" ht="16.5" customHeight="1">
      <c r="A155" s="39"/>
      <c r="B155" s="40"/>
      <c r="C155" s="219" t="s">
        <v>7</v>
      </c>
      <c r="D155" s="219" t="s">
        <v>156</v>
      </c>
      <c r="E155" s="220" t="s">
        <v>4032</v>
      </c>
      <c r="F155" s="221" t="s">
        <v>4033</v>
      </c>
      <c r="G155" s="222" t="s">
        <v>243</v>
      </c>
      <c r="H155" s="223">
        <v>1</v>
      </c>
      <c r="I155" s="224"/>
      <c r="J155" s="225">
        <f>ROUND(I155*H155,2)</f>
        <v>0</v>
      </c>
      <c r="K155" s="221" t="s">
        <v>1</v>
      </c>
      <c r="L155" s="45"/>
      <c r="M155" s="226" t="s">
        <v>1</v>
      </c>
      <c r="N155" s="227" t="s">
        <v>43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161</v>
      </c>
      <c r="AT155" s="230" t="s">
        <v>156</v>
      </c>
      <c r="AU155" s="230" t="s">
        <v>86</v>
      </c>
      <c r="AY155" s="18" t="s">
        <v>153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86</v>
      </c>
      <c r="BK155" s="231">
        <f>ROUND(I155*H155,2)</f>
        <v>0</v>
      </c>
      <c r="BL155" s="18" t="s">
        <v>161</v>
      </c>
      <c r="BM155" s="230" t="s">
        <v>4034</v>
      </c>
    </row>
    <row r="156" s="2" customFormat="1" ht="16.5" customHeight="1">
      <c r="A156" s="39"/>
      <c r="B156" s="40"/>
      <c r="C156" s="219" t="s">
        <v>271</v>
      </c>
      <c r="D156" s="219" t="s">
        <v>156</v>
      </c>
      <c r="E156" s="220" t="s">
        <v>4035</v>
      </c>
      <c r="F156" s="221" t="s">
        <v>4036</v>
      </c>
      <c r="G156" s="222" t="s">
        <v>243</v>
      </c>
      <c r="H156" s="223">
        <v>1</v>
      </c>
      <c r="I156" s="224"/>
      <c r="J156" s="225">
        <f>ROUND(I156*H156,2)</f>
        <v>0</v>
      </c>
      <c r="K156" s="221" t="s">
        <v>1</v>
      </c>
      <c r="L156" s="45"/>
      <c r="M156" s="226" t="s">
        <v>1</v>
      </c>
      <c r="N156" s="227" t="s">
        <v>43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161</v>
      </c>
      <c r="AT156" s="230" t="s">
        <v>156</v>
      </c>
      <c r="AU156" s="230" t="s">
        <v>86</v>
      </c>
      <c r="AY156" s="18" t="s">
        <v>153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86</v>
      </c>
      <c r="BK156" s="231">
        <f>ROUND(I156*H156,2)</f>
        <v>0</v>
      </c>
      <c r="BL156" s="18" t="s">
        <v>161</v>
      </c>
      <c r="BM156" s="230" t="s">
        <v>4037</v>
      </c>
    </row>
    <row r="157" s="2" customFormat="1" ht="16.5" customHeight="1">
      <c r="A157" s="39"/>
      <c r="B157" s="40"/>
      <c r="C157" s="219" t="s">
        <v>281</v>
      </c>
      <c r="D157" s="219" t="s">
        <v>156</v>
      </c>
      <c r="E157" s="220" t="s">
        <v>4038</v>
      </c>
      <c r="F157" s="221" t="s">
        <v>4039</v>
      </c>
      <c r="G157" s="222" t="s">
        <v>243</v>
      </c>
      <c r="H157" s="223">
        <v>1</v>
      </c>
      <c r="I157" s="224"/>
      <c r="J157" s="225">
        <f>ROUND(I157*H157,2)</f>
        <v>0</v>
      </c>
      <c r="K157" s="221" t="s">
        <v>1</v>
      </c>
      <c r="L157" s="45"/>
      <c r="M157" s="290" t="s">
        <v>1</v>
      </c>
      <c r="N157" s="291" t="s">
        <v>43</v>
      </c>
      <c r="O157" s="292"/>
      <c r="P157" s="293">
        <f>O157*H157</f>
        <v>0</v>
      </c>
      <c r="Q157" s="293">
        <v>0</v>
      </c>
      <c r="R157" s="293">
        <f>Q157*H157</f>
        <v>0</v>
      </c>
      <c r="S157" s="293">
        <v>0</v>
      </c>
      <c r="T157" s="29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161</v>
      </c>
      <c r="AT157" s="230" t="s">
        <v>156</v>
      </c>
      <c r="AU157" s="230" t="s">
        <v>86</v>
      </c>
      <c r="AY157" s="18" t="s">
        <v>153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86</v>
      </c>
      <c r="BK157" s="231">
        <f>ROUND(I157*H157,2)</f>
        <v>0</v>
      </c>
      <c r="BL157" s="18" t="s">
        <v>161</v>
      </c>
      <c r="BM157" s="230" t="s">
        <v>4040</v>
      </c>
    </row>
    <row r="158" s="2" customFormat="1" ht="6.96" customHeight="1">
      <c r="A158" s="39"/>
      <c r="B158" s="67"/>
      <c r="C158" s="68"/>
      <c r="D158" s="68"/>
      <c r="E158" s="68"/>
      <c r="F158" s="68"/>
      <c r="G158" s="68"/>
      <c r="H158" s="68"/>
      <c r="I158" s="68"/>
      <c r="J158" s="68"/>
      <c r="K158" s="68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ea5fcnlQ8mWdiASgF0DZUj04d2tVUqRRn87hiDHJVPvFHvFHPyYaZKf/zfH8RHuOKTyxNPVuwTeCFJpuqIbZKQ==" hashValue="Ya6dUtS9LQn+PyG9T/pVQhj/hxR2iTEQ36L/ei1vq9Ube7E07OyL74vt1Kp+kf8q8zuQVPk7X+zNgMBJA+rZIw==" algorithmName="SHA-512" password="CC35"/>
  <autoFilter ref="C124:K157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118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Přístavba MŠ Nad Palatou, objekt Pod Lipkami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4041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34</v>
      </c>
      <c r="G12" s="39"/>
      <c r="H12" s="39"/>
      <c r="I12" s="141" t="s">
        <v>22</v>
      </c>
      <c r="J12" s="145" t="str">
        <f>'Rekapitulace stavby'!AN8</f>
        <v>15.10.2023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>00063631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Městská část Praha 5</v>
      </c>
      <c r="F15" s="39"/>
      <c r="G15" s="39"/>
      <c r="H15" s="39"/>
      <c r="I15" s="141" t="s">
        <v>28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MEPRO s.r.o.</v>
      </c>
      <c r="F21" s="39"/>
      <c r="G21" s="39"/>
      <c r="H21" s="39"/>
      <c r="I21" s="141" t="s">
        <v>28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ROUND((SUM(BE126:BE150)),  2)</f>
        <v>0</v>
      </c>
      <c r="G33" s="39"/>
      <c r="H33" s="39"/>
      <c r="I33" s="156">
        <v>0.20999999999999999</v>
      </c>
      <c r="J33" s="155">
        <f>ROUND(((SUM(BE126:BE150))*I33),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ROUND((SUM(BF126:BF150)),  2)</f>
        <v>0</v>
      </c>
      <c r="G34" s="39"/>
      <c r="H34" s="39"/>
      <c r="I34" s="156">
        <v>0.14999999999999999</v>
      </c>
      <c r="J34" s="155">
        <f>ROUND(((SUM(BF126:BF150))*I34),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ROUND((SUM(BG126:BG150)),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ROUND((SUM(BH126:BH150)),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ROUND((SUM(BI126:BI150)),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Přístavba MŠ Nad Palatou, objekt Pod Lipkami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07 - ESL - Elektro Slaboproud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15.10.2023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Městská část Praha 5</v>
      </c>
      <c r="G91" s="41"/>
      <c r="H91" s="41"/>
      <c r="I91" s="33" t="s">
        <v>31</v>
      </c>
      <c r="J91" s="37" t="str">
        <f>E21</f>
        <v>MEPRO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122</v>
      </c>
      <c r="D94" s="177"/>
      <c r="E94" s="177"/>
      <c r="F94" s="177"/>
      <c r="G94" s="177"/>
      <c r="H94" s="177"/>
      <c r="I94" s="177"/>
      <c r="J94" s="178" t="s">
        <v>123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124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125</v>
      </c>
    </row>
    <row r="97" s="9" customFormat="1" ht="24.96" customHeight="1">
      <c r="A97" s="9"/>
      <c r="B97" s="180"/>
      <c r="C97" s="181"/>
      <c r="D97" s="182" t="s">
        <v>4042</v>
      </c>
      <c r="E97" s="183"/>
      <c r="F97" s="183"/>
      <c r="G97" s="183"/>
      <c r="H97" s="183"/>
      <c r="I97" s="183"/>
      <c r="J97" s="184">
        <f>J127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4043</v>
      </c>
      <c r="E98" s="183"/>
      <c r="F98" s="183"/>
      <c r="G98" s="183"/>
      <c r="H98" s="183"/>
      <c r="I98" s="183"/>
      <c r="J98" s="184">
        <f>J129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4044</v>
      </c>
      <c r="E99" s="183"/>
      <c r="F99" s="183"/>
      <c r="G99" s="183"/>
      <c r="H99" s="183"/>
      <c r="I99" s="183"/>
      <c r="J99" s="184">
        <f>J131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4045</v>
      </c>
      <c r="E100" s="183"/>
      <c r="F100" s="183"/>
      <c r="G100" s="183"/>
      <c r="H100" s="183"/>
      <c r="I100" s="183"/>
      <c r="J100" s="184">
        <f>J133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4046</v>
      </c>
      <c r="E101" s="183"/>
      <c r="F101" s="183"/>
      <c r="G101" s="183"/>
      <c r="H101" s="183"/>
      <c r="I101" s="183"/>
      <c r="J101" s="184">
        <f>J135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4047</v>
      </c>
      <c r="E102" s="183"/>
      <c r="F102" s="183"/>
      <c r="G102" s="183"/>
      <c r="H102" s="183"/>
      <c r="I102" s="183"/>
      <c r="J102" s="184">
        <f>J137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0"/>
      <c r="C103" s="181"/>
      <c r="D103" s="182" t="s">
        <v>4048</v>
      </c>
      <c r="E103" s="183"/>
      <c r="F103" s="183"/>
      <c r="G103" s="183"/>
      <c r="H103" s="183"/>
      <c r="I103" s="183"/>
      <c r="J103" s="184">
        <f>J139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0"/>
      <c r="C104" s="181"/>
      <c r="D104" s="182" t="s">
        <v>4049</v>
      </c>
      <c r="E104" s="183"/>
      <c r="F104" s="183"/>
      <c r="G104" s="183"/>
      <c r="H104" s="183"/>
      <c r="I104" s="183"/>
      <c r="J104" s="184">
        <f>J141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0"/>
      <c r="C105" s="181"/>
      <c r="D105" s="182" t="s">
        <v>4050</v>
      </c>
      <c r="E105" s="183"/>
      <c r="F105" s="183"/>
      <c r="G105" s="183"/>
      <c r="H105" s="183"/>
      <c r="I105" s="183"/>
      <c r="J105" s="184">
        <f>J143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0"/>
      <c r="C106" s="181"/>
      <c r="D106" s="182" t="s">
        <v>4051</v>
      </c>
      <c r="E106" s="183"/>
      <c r="F106" s="183"/>
      <c r="G106" s="183"/>
      <c r="H106" s="183"/>
      <c r="I106" s="183"/>
      <c r="J106" s="184">
        <f>J145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138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75" t="str">
        <f>E7</f>
        <v>Přístavba MŠ Nad Palatou, objekt Pod Lipkami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07 - ESL - Elektro Slaboproud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 xml:space="preserve"> </v>
      </c>
      <c r="G120" s="41"/>
      <c r="H120" s="41"/>
      <c r="I120" s="33" t="s">
        <v>22</v>
      </c>
      <c r="J120" s="80" t="str">
        <f>IF(J12="","",J12)</f>
        <v>15.10.2023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E15</f>
        <v>Městská část Praha 5</v>
      </c>
      <c r="G122" s="41"/>
      <c r="H122" s="41"/>
      <c r="I122" s="33" t="s">
        <v>31</v>
      </c>
      <c r="J122" s="37" t="str">
        <f>E21</f>
        <v>MEPRO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29</v>
      </c>
      <c r="D123" s="41"/>
      <c r="E123" s="41"/>
      <c r="F123" s="28" t="str">
        <f>IF(E18="","",E18)</f>
        <v>Vyplň údaj</v>
      </c>
      <c r="G123" s="41"/>
      <c r="H123" s="41"/>
      <c r="I123" s="33" t="s">
        <v>33</v>
      </c>
      <c r="J123" s="37" t="str">
        <f>E24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192"/>
      <c r="B125" s="193"/>
      <c r="C125" s="194" t="s">
        <v>139</v>
      </c>
      <c r="D125" s="195" t="s">
        <v>63</v>
      </c>
      <c r="E125" s="195" t="s">
        <v>59</v>
      </c>
      <c r="F125" s="195" t="s">
        <v>60</v>
      </c>
      <c r="G125" s="195" t="s">
        <v>140</v>
      </c>
      <c r="H125" s="195" t="s">
        <v>141</v>
      </c>
      <c r="I125" s="195" t="s">
        <v>142</v>
      </c>
      <c r="J125" s="195" t="s">
        <v>123</v>
      </c>
      <c r="K125" s="196" t="s">
        <v>143</v>
      </c>
      <c r="L125" s="197"/>
      <c r="M125" s="101" t="s">
        <v>1</v>
      </c>
      <c r="N125" s="102" t="s">
        <v>42</v>
      </c>
      <c r="O125" s="102" t="s">
        <v>144</v>
      </c>
      <c r="P125" s="102" t="s">
        <v>145</v>
      </c>
      <c r="Q125" s="102" t="s">
        <v>146</v>
      </c>
      <c r="R125" s="102" t="s">
        <v>147</v>
      </c>
      <c r="S125" s="102" t="s">
        <v>148</v>
      </c>
      <c r="T125" s="103" t="s">
        <v>149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9"/>
      <c r="B126" s="40"/>
      <c r="C126" s="108" t="s">
        <v>150</v>
      </c>
      <c r="D126" s="41"/>
      <c r="E126" s="41"/>
      <c r="F126" s="41"/>
      <c r="G126" s="41"/>
      <c r="H126" s="41"/>
      <c r="I126" s="41"/>
      <c r="J126" s="198">
        <f>BK126</f>
        <v>0</v>
      </c>
      <c r="K126" s="41"/>
      <c r="L126" s="45"/>
      <c r="M126" s="104"/>
      <c r="N126" s="199"/>
      <c r="O126" s="105"/>
      <c r="P126" s="200">
        <f>P127+P129+P131+P133+P135+P137+P139+P141+P143+P145</f>
        <v>0</v>
      </c>
      <c r="Q126" s="105"/>
      <c r="R126" s="200">
        <f>R127+R129+R131+R133+R135+R137+R139+R141+R143+R145</f>
        <v>0</v>
      </c>
      <c r="S126" s="105"/>
      <c r="T126" s="201">
        <f>T127+T129+T131+T133+T135+T137+T139+T141+T143+T145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77</v>
      </c>
      <c r="AU126" s="18" t="s">
        <v>125</v>
      </c>
      <c r="BK126" s="202">
        <f>BK127+BK129+BK131+BK133+BK135+BK137+BK139+BK141+BK143+BK145</f>
        <v>0</v>
      </c>
    </row>
    <row r="127" s="12" customFormat="1" ht="25.92" customHeight="1">
      <c r="A127" s="12"/>
      <c r="B127" s="203"/>
      <c r="C127" s="204"/>
      <c r="D127" s="205" t="s">
        <v>77</v>
      </c>
      <c r="E127" s="206" t="s">
        <v>4052</v>
      </c>
      <c r="F127" s="206" t="s">
        <v>4053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f>P128</f>
        <v>0</v>
      </c>
      <c r="Q127" s="211"/>
      <c r="R127" s="212">
        <f>R128</f>
        <v>0</v>
      </c>
      <c r="S127" s="211"/>
      <c r="T127" s="21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86</v>
      </c>
      <c r="AT127" s="215" t="s">
        <v>77</v>
      </c>
      <c r="AU127" s="215" t="s">
        <v>78</v>
      </c>
      <c r="AY127" s="214" t="s">
        <v>153</v>
      </c>
      <c r="BK127" s="216">
        <f>BK128</f>
        <v>0</v>
      </c>
    </row>
    <row r="128" s="2" customFormat="1" ht="16.5" customHeight="1">
      <c r="A128" s="39"/>
      <c r="B128" s="40"/>
      <c r="C128" s="219" t="s">
        <v>86</v>
      </c>
      <c r="D128" s="219" t="s">
        <v>156</v>
      </c>
      <c r="E128" s="220" t="s">
        <v>4054</v>
      </c>
      <c r="F128" s="221" t="s">
        <v>4055</v>
      </c>
      <c r="G128" s="222" t="s">
        <v>243</v>
      </c>
      <c r="H128" s="223">
        <v>1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43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161</v>
      </c>
      <c r="AT128" s="230" t="s">
        <v>156</v>
      </c>
      <c r="AU128" s="230" t="s">
        <v>86</v>
      </c>
      <c r="AY128" s="18" t="s">
        <v>153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86</v>
      </c>
      <c r="BK128" s="231">
        <f>ROUND(I128*H128,2)</f>
        <v>0</v>
      </c>
      <c r="BL128" s="18" t="s">
        <v>161</v>
      </c>
      <c r="BM128" s="230" t="s">
        <v>4056</v>
      </c>
    </row>
    <row r="129" s="12" customFormat="1" ht="25.92" customHeight="1">
      <c r="A129" s="12"/>
      <c r="B129" s="203"/>
      <c r="C129" s="204"/>
      <c r="D129" s="205" t="s">
        <v>77</v>
      </c>
      <c r="E129" s="206" t="s">
        <v>4057</v>
      </c>
      <c r="F129" s="206" t="s">
        <v>4058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</f>
        <v>0</v>
      </c>
      <c r="Q129" s="211"/>
      <c r="R129" s="212">
        <f>R130</f>
        <v>0</v>
      </c>
      <c r="S129" s="211"/>
      <c r="T129" s="213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86</v>
      </c>
      <c r="AT129" s="215" t="s">
        <v>77</v>
      </c>
      <c r="AU129" s="215" t="s">
        <v>78</v>
      </c>
      <c r="AY129" s="214" t="s">
        <v>153</v>
      </c>
      <c r="BK129" s="216">
        <f>BK130</f>
        <v>0</v>
      </c>
    </row>
    <row r="130" s="2" customFormat="1" ht="16.5" customHeight="1">
      <c r="A130" s="39"/>
      <c r="B130" s="40"/>
      <c r="C130" s="219" t="s">
        <v>88</v>
      </c>
      <c r="D130" s="219" t="s">
        <v>156</v>
      </c>
      <c r="E130" s="220" t="s">
        <v>4059</v>
      </c>
      <c r="F130" s="221" t="s">
        <v>4060</v>
      </c>
      <c r="G130" s="222" t="s">
        <v>243</v>
      </c>
      <c r="H130" s="223">
        <v>1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43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161</v>
      </c>
      <c r="AT130" s="230" t="s">
        <v>156</v>
      </c>
      <c r="AU130" s="230" t="s">
        <v>86</v>
      </c>
      <c r="AY130" s="18" t="s">
        <v>153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86</v>
      </c>
      <c r="BK130" s="231">
        <f>ROUND(I130*H130,2)</f>
        <v>0</v>
      </c>
      <c r="BL130" s="18" t="s">
        <v>161</v>
      </c>
      <c r="BM130" s="230" t="s">
        <v>4061</v>
      </c>
    </row>
    <row r="131" s="12" customFormat="1" ht="25.92" customHeight="1">
      <c r="A131" s="12"/>
      <c r="B131" s="203"/>
      <c r="C131" s="204"/>
      <c r="D131" s="205" t="s">
        <v>77</v>
      </c>
      <c r="E131" s="206" t="s">
        <v>4062</v>
      </c>
      <c r="F131" s="206" t="s">
        <v>4063</v>
      </c>
      <c r="G131" s="204"/>
      <c r="H131" s="204"/>
      <c r="I131" s="207"/>
      <c r="J131" s="208">
        <f>BK131</f>
        <v>0</v>
      </c>
      <c r="K131" s="204"/>
      <c r="L131" s="209"/>
      <c r="M131" s="210"/>
      <c r="N131" s="211"/>
      <c r="O131" s="211"/>
      <c r="P131" s="212">
        <f>P132</f>
        <v>0</v>
      </c>
      <c r="Q131" s="211"/>
      <c r="R131" s="212">
        <f>R132</f>
        <v>0</v>
      </c>
      <c r="S131" s="211"/>
      <c r="T131" s="213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86</v>
      </c>
      <c r="AT131" s="215" t="s">
        <v>77</v>
      </c>
      <c r="AU131" s="215" t="s">
        <v>78</v>
      </c>
      <c r="AY131" s="214" t="s">
        <v>153</v>
      </c>
      <c r="BK131" s="216">
        <f>BK132</f>
        <v>0</v>
      </c>
    </row>
    <row r="132" s="2" customFormat="1" ht="37.8" customHeight="1">
      <c r="A132" s="39"/>
      <c r="B132" s="40"/>
      <c r="C132" s="219" t="s">
        <v>161</v>
      </c>
      <c r="D132" s="219" t="s">
        <v>156</v>
      </c>
      <c r="E132" s="220" t="s">
        <v>4064</v>
      </c>
      <c r="F132" s="221" t="s">
        <v>4065</v>
      </c>
      <c r="G132" s="222" t="s">
        <v>243</v>
      </c>
      <c r="H132" s="223">
        <v>1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43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161</v>
      </c>
      <c r="AT132" s="230" t="s">
        <v>156</v>
      </c>
      <c r="AU132" s="230" t="s">
        <v>86</v>
      </c>
      <c r="AY132" s="18" t="s">
        <v>153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86</v>
      </c>
      <c r="BK132" s="231">
        <f>ROUND(I132*H132,2)</f>
        <v>0</v>
      </c>
      <c r="BL132" s="18" t="s">
        <v>161</v>
      </c>
      <c r="BM132" s="230" t="s">
        <v>4066</v>
      </c>
    </row>
    <row r="133" s="12" customFormat="1" ht="25.92" customHeight="1">
      <c r="A133" s="12"/>
      <c r="B133" s="203"/>
      <c r="C133" s="204"/>
      <c r="D133" s="205" t="s">
        <v>77</v>
      </c>
      <c r="E133" s="206" t="s">
        <v>4067</v>
      </c>
      <c r="F133" s="206" t="s">
        <v>4068</v>
      </c>
      <c r="G133" s="204"/>
      <c r="H133" s="204"/>
      <c r="I133" s="207"/>
      <c r="J133" s="208">
        <f>BK133</f>
        <v>0</v>
      </c>
      <c r="K133" s="204"/>
      <c r="L133" s="209"/>
      <c r="M133" s="210"/>
      <c r="N133" s="211"/>
      <c r="O133" s="211"/>
      <c r="P133" s="212">
        <f>P134</f>
        <v>0</v>
      </c>
      <c r="Q133" s="211"/>
      <c r="R133" s="212">
        <f>R134</f>
        <v>0</v>
      </c>
      <c r="S133" s="211"/>
      <c r="T133" s="213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86</v>
      </c>
      <c r="AT133" s="215" t="s">
        <v>77</v>
      </c>
      <c r="AU133" s="215" t="s">
        <v>78</v>
      </c>
      <c r="AY133" s="214" t="s">
        <v>153</v>
      </c>
      <c r="BK133" s="216">
        <f>BK134</f>
        <v>0</v>
      </c>
    </row>
    <row r="134" s="2" customFormat="1" ht="24.15" customHeight="1">
      <c r="A134" s="39"/>
      <c r="B134" s="40"/>
      <c r="C134" s="219" t="s">
        <v>173</v>
      </c>
      <c r="D134" s="219" t="s">
        <v>156</v>
      </c>
      <c r="E134" s="220" t="s">
        <v>4069</v>
      </c>
      <c r="F134" s="221" t="s">
        <v>4070</v>
      </c>
      <c r="G134" s="222" t="s">
        <v>243</v>
      </c>
      <c r="H134" s="223">
        <v>1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43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161</v>
      </c>
      <c r="AT134" s="230" t="s">
        <v>156</v>
      </c>
      <c r="AU134" s="230" t="s">
        <v>86</v>
      </c>
      <c r="AY134" s="18" t="s">
        <v>153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86</v>
      </c>
      <c r="BK134" s="231">
        <f>ROUND(I134*H134,2)</f>
        <v>0</v>
      </c>
      <c r="BL134" s="18" t="s">
        <v>161</v>
      </c>
      <c r="BM134" s="230" t="s">
        <v>4071</v>
      </c>
    </row>
    <row r="135" s="12" customFormat="1" ht="25.92" customHeight="1">
      <c r="A135" s="12"/>
      <c r="B135" s="203"/>
      <c r="C135" s="204"/>
      <c r="D135" s="205" t="s">
        <v>77</v>
      </c>
      <c r="E135" s="206" t="s">
        <v>4072</v>
      </c>
      <c r="F135" s="206" t="s">
        <v>4073</v>
      </c>
      <c r="G135" s="204"/>
      <c r="H135" s="204"/>
      <c r="I135" s="207"/>
      <c r="J135" s="208">
        <f>BK135</f>
        <v>0</v>
      </c>
      <c r="K135" s="204"/>
      <c r="L135" s="209"/>
      <c r="M135" s="210"/>
      <c r="N135" s="211"/>
      <c r="O135" s="211"/>
      <c r="P135" s="212">
        <f>P136</f>
        <v>0</v>
      </c>
      <c r="Q135" s="211"/>
      <c r="R135" s="212">
        <f>R136</f>
        <v>0</v>
      </c>
      <c r="S135" s="211"/>
      <c r="T135" s="213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86</v>
      </c>
      <c r="AT135" s="215" t="s">
        <v>77</v>
      </c>
      <c r="AU135" s="215" t="s">
        <v>78</v>
      </c>
      <c r="AY135" s="214" t="s">
        <v>153</v>
      </c>
      <c r="BK135" s="216">
        <f>BK136</f>
        <v>0</v>
      </c>
    </row>
    <row r="136" s="2" customFormat="1" ht="16.5" customHeight="1">
      <c r="A136" s="39"/>
      <c r="B136" s="40"/>
      <c r="C136" s="219" t="s">
        <v>183</v>
      </c>
      <c r="D136" s="219" t="s">
        <v>156</v>
      </c>
      <c r="E136" s="220" t="s">
        <v>4074</v>
      </c>
      <c r="F136" s="221" t="s">
        <v>4075</v>
      </c>
      <c r="G136" s="222" t="s">
        <v>243</v>
      </c>
      <c r="H136" s="223">
        <v>1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43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161</v>
      </c>
      <c r="AT136" s="230" t="s">
        <v>156</v>
      </c>
      <c r="AU136" s="230" t="s">
        <v>86</v>
      </c>
      <c r="AY136" s="18" t="s">
        <v>153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86</v>
      </c>
      <c r="BK136" s="231">
        <f>ROUND(I136*H136,2)</f>
        <v>0</v>
      </c>
      <c r="BL136" s="18" t="s">
        <v>161</v>
      </c>
      <c r="BM136" s="230" t="s">
        <v>4076</v>
      </c>
    </row>
    <row r="137" s="12" customFormat="1" ht="25.92" customHeight="1">
      <c r="A137" s="12"/>
      <c r="B137" s="203"/>
      <c r="C137" s="204"/>
      <c r="D137" s="205" t="s">
        <v>77</v>
      </c>
      <c r="E137" s="206" t="s">
        <v>4077</v>
      </c>
      <c r="F137" s="206" t="s">
        <v>4078</v>
      </c>
      <c r="G137" s="204"/>
      <c r="H137" s="204"/>
      <c r="I137" s="207"/>
      <c r="J137" s="208">
        <f>BK137</f>
        <v>0</v>
      </c>
      <c r="K137" s="204"/>
      <c r="L137" s="209"/>
      <c r="M137" s="210"/>
      <c r="N137" s="211"/>
      <c r="O137" s="211"/>
      <c r="P137" s="212">
        <f>P138</f>
        <v>0</v>
      </c>
      <c r="Q137" s="211"/>
      <c r="R137" s="212">
        <f>R138</f>
        <v>0</v>
      </c>
      <c r="S137" s="211"/>
      <c r="T137" s="213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86</v>
      </c>
      <c r="AT137" s="215" t="s">
        <v>77</v>
      </c>
      <c r="AU137" s="215" t="s">
        <v>78</v>
      </c>
      <c r="AY137" s="214" t="s">
        <v>153</v>
      </c>
      <c r="BK137" s="216">
        <f>BK138</f>
        <v>0</v>
      </c>
    </row>
    <row r="138" s="2" customFormat="1" ht="21.75" customHeight="1">
      <c r="A138" s="39"/>
      <c r="B138" s="40"/>
      <c r="C138" s="219" t="s">
        <v>188</v>
      </c>
      <c r="D138" s="219" t="s">
        <v>156</v>
      </c>
      <c r="E138" s="220" t="s">
        <v>4079</v>
      </c>
      <c r="F138" s="221" t="s">
        <v>4080</v>
      </c>
      <c r="G138" s="222" t="s">
        <v>243</v>
      </c>
      <c r="H138" s="223">
        <v>1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43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161</v>
      </c>
      <c r="AT138" s="230" t="s">
        <v>156</v>
      </c>
      <c r="AU138" s="230" t="s">
        <v>86</v>
      </c>
      <c r="AY138" s="18" t="s">
        <v>153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86</v>
      </c>
      <c r="BK138" s="231">
        <f>ROUND(I138*H138,2)</f>
        <v>0</v>
      </c>
      <c r="BL138" s="18" t="s">
        <v>161</v>
      </c>
      <c r="BM138" s="230" t="s">
        <v>4081</v>
      </c>
    </row>
    <row r="139" s="12" customFormat="1" ht="25.92" customHeight="1">
      <c r="A139" s="12"/>
      <c r="B139" s="203"/>
      <c r="C139" s="204"/>
      <c r="D139" s="205" t="s">
        <v>77</v>
      </c>
      <c r="E139" s="206" t="s">
        <v>4082</v>
      </c>
      <c r="F139" s="206" t="s">
        <v>4083</v>
      </c>
      <c r="G139" s="204"/>
      <c r="H139" s="204"/>
      <c r="I139" s="207"/>
      <c r="J139" s="208">
        <f>BK139</f>
        <v>0</v>
      </c>
      <c r="K139" s="204"/>
      <c r="L139" s="209"/>
      <c r="M139" s="210"/>
      <c r="N139" s="211"/>
      <c r="O139" s="211"/>
      <c r="P139" s="212">
        <f>P140</f>
        <v>0</v>
      </c>
      <c r="Q139" s="211"/>
      <c r="R139" s="212">
        <f>R140</f>
        <v>0</v>
      </c>
      <c r="S139" s="211"/>
      <c r="T139" s="213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86</v>
      </c>
      <c r="AT139" s="215" t="s">
        <v>77</v>
      </c>
      <c r="AU139" s="215" t="s">
        <v>78</v>
      </c>
      <c r="AY139" s="214" t="s">
        <v>153</v>
      </c>
      <c r="BK139" s="216">
        <f>BK140</f>
        <v>0</v>
      </c>
    </row>
    <row r="140" s="2" customFormat="1" ht="16.5" customHeight="1">
      <c r="A140" s="39"/>
      <c r="B140" s="40"/>
      <c r="C140" s="219" t="s">
        <v>193</v>
      </c>
      <c r="D140" s="219" t="s">
        <v>156</v>
      </c>
      <c r="E140" s="220" t="s">
        <v>4084</v>
      </c>
      <c r="F140" s="221" t="s">
        <v>4085</v>
      </c>
      <c r="G140" s="222" t="s">
        <v>243</v>
      </c>
      <c r="H140" s="223">
        <v>1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43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161</v>
      </c>
      <c r="AT140" s="230" t="s">
        <v>156</v>
      </c>
      <c r="AU140" s="230" t="s">
        <v>86</v>
      </c>
      <c r="AY140" s="18" t="s">
        <v>153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86</v>
      </c>
      <c r="BK140" s="231">
        <f>ROUND(I140*H140,2)</f>
        <v>0</v>
      </c>
      <c r="BL140" s="18" t="s">
        <v>161</v>
      </c>
      <c r="BM140" s="230" t="s">
        <v>4086</v>
      </c>
    </row>
    <row r="141" s="12" customFormat="1" ht="25.92" customHeight="1">
      <c r="A141" s="12"/>
      <c r="B141" s="203"/>
      <c r="C141" s="204"/>
      <c r="D141" s="205" t="s">
        <v>77</v>
      </c>
      <c r="E141" s="206" t="s">
        <v>4087</v>
      </c>
      <c r="F141" s="206" t="s">
        <v>4088</v>
      </c>
      <c r="G141" s="204"/>
      <c r="H141" s="204"/>
      <c r="I141" s="207"/>
      <c r="J141" s="208">
        <f>BK141</f>
        <v>0</v>
      </c>
      <c r="K141" s="204"/>
      <c r="L141" s="209"/>
      <c r="M141" s="210"/>
      <c r="N141" s="211"/>
      <c r="O141" s="211"/>
      <c r="P141" s="212">
        <f>P142</f>
        <v>0</v>
      </c>
      <c r="Q141" s="211"/>
      <c r="R141" s="212">
        <f>R142</f>
        <v>0</v>
      </c>
      <c r="S141" s="211"/>
      <c r="T141" s="21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4" t="s">
        <v>86</v>
      </c>
      <c r="AT141" s="215" t="s">
        <v>77</v>
      </c>
      <c r="AU141" s="215" t="s">
        <v>78</v>
      </c>
      <c r="AY141" s="214" t="s">
        <v>153</v>
      </c>
      <c r="BK141" s="216">
        <f>BK142</f>
        <v>0</v>
      </c>
    </row>
    <row r="142" s="2" customFormat="1" ht="24.15" customHeight="1">
      <c r="A142" s="39"/>
      <c r="B142" s="40"/>
      <c r="C142" s="219" t="s">
        <v>200</v>
      </c>
      <c r="D142" s="219" t="s">
        <v>156</v>
      </c>
      <c r="E142" s="220" t="s">
        <v>4089</v>
      </c>
      <c r="F142" s="221" t="s">
        <v>4090</v>
      </c>
      <c r="G142" s="222" t="s">
        <v>243</v>
      </c>
      <c r="H142" s="223">
        <v>1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43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161</v>
      </c>
      <c r="AT142" s="230" t="s">
        <v>156</v>
      </c>
      <c r="AU142" s="230" t="s">
        <v>86</v>
      </c>
      <c r="AY142" s="18" t="s">
        <v>153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86</v>
      </c>
      <c r="BK142" s="231">
        <f>ROUND(I142*H142,2)</f>
        <v>0</v>
      </c>
      <c r="BL142" s="18" t="s">
        <v>161</v>
      </c>
      <c r="BM142" s="230" t="s">
        <v>4091</v>
      </c>
    </row>
    <row r="143" s="12" customFormat="1" ht="25.92" customHeight="1">
      <c r="A143" s="12"/>
      <c r="B143" s="203"/>
      <c r="C143" s="204"/>
      <c r="D143" s="205" t="s">
        <v>77</v>
      </c>
      <c r="E143" s="206" t="s">
        <v>4092</v>
      </c>
      <c r="F143" s="206" t="s">
        <v>4093</v>
      </c>
      <c r="G143" s="204"/>
      <c r="H143" s="204"/>
      <c r="I143" s="207"/>
      <c r="J143" s="208">
        <f>BK143</f>
        <v>0</v>
      </c>
      <c r="K143" s="204"/>
      <c r="L143" s="209"/>
      <c r="M143" s="210"/>
      <c r="N143" s="211"/>
      <c r="O143" s="211"/>
      <c r="P143" s="212">
        <f>P144</f>
        <v>0</v>
      </c>
      <c r="Q143" s="211"/>
      <c r="R143" s="212">
        <f>R144</f>
        <v>0</v>
      </c>
      <c r="S143" s="211"/>
      <c r="T143" s="213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86</v>
      </c>
      <c r="AT143" s="215" t="s">
        <v>77</v>
      </c>
      <c r="AU143" s="215" t="s">
        <v>78</v>
      </c>
      <c r="AY143" s="214" t="s">
        <v>153</v>
      </c>
      <c r="BK143" s="216">
        <f>BK144</f>
        <v>0</v>
      </c>
    </row>
    <row r="144" s="2" customFormat="1" ht="16.5" customHeight="1">
      <c r="A144" s="39"/>
      <c r="B144" s="40"/>
      <c r="C144" s="219" t="s">
        <v>154</v>
      </c>
      <c r="D144" s="219" t="s">
        <v>156</v>
      </c>
      <c r="E144" s="220" t="s">
        <v>4094</v>
      </c>
      <c r="F144" s="221" t="s">
        <v>4095</v>
      </c>
      <c r="G144" s="222" t="s">
        <v>243</v>
      </c>
      <c r="H144" s="223">
        <v>1</v>
      </c>
      <c r="I144" s="224"/>
      <c r="J144" s="225">
        <f>ROUND(I144*H144,2)</f>
        <v>0</v>
      </c>
      <c r="K144" s="221" t="s">
        <v>1</v>
      </c>
      <c r="L144" s="45"/>
      <c r="M144" s="226" t="s">
        <v>1</v>
      </c>
      <c r="N144" s="227" t="s">
        <v>43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161</v>
      </c>
      <c r="AT144" s="230" t="s">
        <v>156</v>
      </c>
      <c r="AU144" s="230" t="s">
        <v>86</v>
      </c>
      <c r="AY144" s="18" t="s">
        <v>153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86</v>
      </c>
      <c r="BK144" s="231">
        <f>ROUND(I144*H144,2)</f>
        <v>0</v>
      </c>
      <c r="BL144" s="18" t="s">
        <v>161</v>
      </c>
      <c r="BM144" s="230" t="s">
        <v>4096</v>
      </c>
    </row>
    <row r="145" s="12" customFormat="1" ht="25.92" customHeight="1">
      <c r="A145" s="12"/>
      <c r="B145" s="203"/>
      <c r="C145" s="204"/>
      <c r="D145" s="205" t="s">
        <v>77</v>
      </c>
      <c r="E145" s="206" t="s">
        <v>4097</v>
      </c>
      <c r="F145" s="206" t="s">
        <v>3999</v>
      </c>
      <c r="G145" s="204"/>
      <c r="H145" s="204"/>
      <c r="I145" s="207"/>
      <c r="J145" s="208">
        <f>BK145</f>
        <v>0</v>
      </c>
      <c r="K145" s="204"/>
      <c r="L145" s="209"/>
      <c r="M145" s="210"/>
      <c r="N145" s="211"/>
      <c r="O145" s="211"/>
      <c r="P145" s="212">
        <f>SUM(P146:P150)</f>
        <v>0</v>
      </c>
      <c r="Q145" s="211"/>
      <c r="R145" s="212">
        <f>SUM(R146:R150)</f>
        <v>0</v>
      </c>
      <c r="S145" s="211"/>
      <c r="T145" s="213">
        <f>SUM(T146:T150)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86</v>
      </c>
      <c r="AT145" s="215" t="s">
        <v>77</v>
      </c>
      <c r="AU145" s="215" t="s">
        <v>78</v>
      </c>
      <c r="AY145" s="214" t="s">
        <v>153</v>
      </c>
      <c r="BK145" s="216">
        <f>SUM(BK146:BK150)</f>
        <v>0</v>
      </c>
    </row>
    <row r="146" s="2" customFormat="1" ht="24.15" customHeight="1">
      <c r="A146" s="39"/>
      <c r="B146" s="40"/>
      <c r="C146" s="219" t="s">
        <v>112</v>
      </c>
      <c r="D146" s="219" t="s">
        <v>156</v>
      </c>
      <c r="E146" s="220" t="s">
        <v>4098</v>
      </c>
      <c r="F146" s="221" t="s">
        <v>4001</v>
      </c>
      <c r="G146" s="222" t="s">
        <v>243</v>
      </c>
      <c r="H146" s="223">
        <v>1</v>
      </c>
      <c r="I146" s="224"/>
      <c r="J146" s="225">
        <f>ROUND(I146*H146,2)</f>
        <v>0</v>
      </c>
      <c r="K146" s="221" t="s">
        <v>1</v>
      </c>
      <c r="L146" s="45"/>
      <c r="M146" s="226" t="s">
        <v>1</v>
      </c>
      <c r="N146" s="227" t="s">
        <v>43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161</v>
      </c>
      <c r="AT146" s="230" t="s">
        <v>156</v>
      </c>
      <c r="AU146" s="230" t="s">
        <v>86</v>
      </c>
      <c r="AY146" s="18" t="s">
        <v>153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86</v>
      </c>
      <c r="BK146" s="231">
        <f>ROUND(I146*H146,2)</f>
        <v>0</v>
      </c>
      <c r="BL146" s="18" t="s">
        <v>161</v>
      </c>
      <c r="BM146" s="230" t="s">
        <v>4099</v>
      </c>
    </row>
    <row r="147" s="2" customFormat="1" ht="24.15" customHeight="1">
      <c r="A147" s="39"/>
      <c r="B147" s="40"/>
      <c r="C147" s="219" t="s">
        <v>115</v>
      </c>
      <c r="D147" s="219" t="s">
        <v>156</v>
      </c>
      <c r="E147" s="220" t="s">
        <v>4100</v>
      </c>
      <c r="F147" s="221" t="s">
        <v>4101</v>
      </c>
      <c r="G147" s="222" t="s">
        <v>243</v>
      </c>
      <c r="H147" s="223">
        <v>1</v>
      </c>
      <c r="I147" s="224"/>
      <c r="J147" s="225">
        <f>ROUND(I147*H147,2)</f>
        <v>0</v>
      </c>
      <c r="K147" s="221" t="s">
        <v>1</v>
      </c>
      <c r="L147" s="45"/>
      <c r="M147" s="226" t="s">
        <v>1</v>
      </c>
      <c r="N147" s="227" t="s">
        <v>43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161</v>
      </c>
      <c r="AT147" s="230" t="s">
        <v>156</v>
      </c>
      <c r="AU147" s="230" t="s">
        <v>86</v>
      </c>
      <c r="AY147" s="18" t="s">
        <v>153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86</v>
      </c>
      <c r="BK147" s="231">
        <f>ROUND(I147*H147,2)</f>
        <v>0</v>
      </c>
      <c r="BL147" s="18" t="s">
        <v>161</v>
      </c>
      <c r="BM147" s="230" t="s">
        <v>4102</v>
      </c>
    </row>
    <row r="148" s="2" customFormat="1" ht="16.5" customHeight="1">
      <c r="A148" s="39"/>
      <c r="B148" s="40"/>
      <c r="C148" s="219" t="s">
        <v>219</v>
      </c>
      <c r="D148" s="219" t="s">
        <v>156</v>
      </c>
      <c r="E148" s="220" t="s">
        <v>4103</v>
      </c>
      <c r="F148" s="221" t="s">
        <v>4104</v>
      </c>
      <c r="G148" s="222" t="s">
        <v>243</v>
      </c>
      <c r="H148" s="223">
        <v>1</v>
      </c>
      <c r="I148" s="224"/>
      <c r="J148" s="225">
        <f>ROUND(I148*H148,2)</f>
        <v>0</v>
      </c>
      <c r="K148" s="221" t="s">
        <v>1</v>
      </c>
      <c r="L148" s="45"/>
      <c r="M148" s="226" t="s">
        <v>1</v>
      </c>
      <c r="N148" s="227" t="s">
        <v>43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161</v>
      </c>
      <c r="AT148" s="230" t="s">
        <v>156</v>
      </c>
      <c r="AU148" s="230" t="s">
        <v>86</v>
      </c>
      <c r="AY148" s="18" t="s">
        <v>153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86</v>
      </c>
      <c r="BK148" s="231">
        <f>ROUND(I148*H148,2)</f>
        <v>0</v>
      </c>
      <c r="BL148" s="18" t="s">
        <v>161</v>
      </c>
      <c r="BM148" s="230" t="s">
        <v>4105</v>
      </c>
    </row>
    <row r="149" s="2" customFormat="1" ht="44.25" customHeight="1">
      <c r="A149" s="39"/>
      <c r="B149" s="40"/>
      <c r="C149" s="219" t="s">
        <v>224</v>
      </c>
      <c r="D149" s="219" t="s">
        <v>156</v>
      </c>
      <c r="E149" s="220" t="s">
        <v>4106</v>
      </c>
      <c r="F149" s="221" t="s">
        <v>4004</v>
      </c>
      <c r="G149" s="222" t="s">
        <v>243</v>
      </c>
      <c r="H149" s="223">
        <v>1</v>
      </c>
      <c r="I149" s="224"/>
      <c r="J149" s="225">
        <f>ROUND(I149*H149,2)</f>
        <v>0</v>
      </c>
      <c r="K149" s="221" t="s">
        <v>1</v>
      </c>
      <c r="L149" s="45"/>
      <c r="M149" s="226" t="s">
        <v>1</v>
      </c>
      <c r="N149" s="227" t="s">
        <v>43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161</v>
      </c>
      <c r="AT149" s="230" t="s">
        <v>156</v>
      </c>
      <c r="AU149" s="230" t="s">
        <v>86</v>
      </c>
      <c r="AY149" s="18" t="s">
        <v>153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86</v>
      </c>
      <c r="BK149" s="231">
        <f>ROUND(I149*H149,2)</f>
        <v>0</v>
      </c>
      <c r="BL149" s="18" t="s">
        <v>161</v>
      </c>
      <c r="BM149" s="230" t="s">
        <v>4107</v>
      </c>
    </row>
    <row r="150" s="2" customFormat="1" ht="16.5" customHeight="1">
      <c r="A150" s="39"/>
      <c r="B150" s="40"/>
      <c r="C150" s="219" t="s">
        <v>230</v>
      </c>
      <c r="D150" s="219" t="s">
        <v>156</v>
      </c>
      <c r="E150" s="220" t="s">
        <v>4108</v>
      </c>
      <c r="F150" s="221" t="s">
        <v>4013</v>
      </c>
      <c r="G150" s="222" t="s">
        <v>243</v>
      </c>
      <c r="H150" s="223">
        <v>1</v>
      </c>
      <c r="I150" s="224"/>
      <c r="J150" s="225">
        <f>ROUND(I150*H150,2)</f>
        <v>0</v>
      </c>
      <c r="K150" s="221" t="s">
        <v>1</v>
      </c>
      <c r="L150" s="45"/>
      <c r="M150" s="290" t="s">
        <v>1</v>
      </c>
      <c r="N150" s="291" t="s">
        <v>43</v>
      </c>
      <c r="O150" s="292"/>
      <c r="P150" s="293">
        <f>O150*H150</f>
        <v>0</v>
      </c>
      <c r="Q150" s="293">
        <v>0</v>
      </c>
      <c r="R150" s="293">
        <f>Q150*H150</f>
        <v>0</v>
      </c>
      <c r="S150" s="293">
        <v>0</v>
      </c>
      <c r="T150" s="29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161</v>
      </c>
      <c r="AT150" s="230" t="s">
        <v>156</v>
      </c>
      <c r="AU150" s="230" t="s">
        <v>86</v>
      </c>
      <c r="AY150" s="18" t="s">
        <v>153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86</v>
      </c>
      <c r="BK150" s="231">
        <f>ROUND(I150*H150,2)</f>
        <v>0</v>
      </c>
      <c r="BL150" s="18" t="s">
        <v>161</v>
      </c>
      <c r="BM150" s="230" t="s">
        <v>4109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qv4y/LGjNl58IEUoDPyikXfaEIRZhKq+l229ok4oSS5sncAwKd6mx2CJ1pC81ptz9Gjf98ohNcPbgtIa2w3KAg==" hashValue="ebZfoJLAxqwb80T1GED7wIqnUq9C7I+6fuakTnuIiqve0VUdQnfhjX4Ul0egGvN3W0TE3k2+dPdmOG1sRndbCA==" algorithmName="SHA-512" password="CC35"/>
  <autoFilter ref="C125:K15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118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Přístavba MŠ Nad Palatou, objekt Pod Lipkami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4110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34</v>
      </c>
      <c r="G12" s="39"/>
      <c r="H12" s="39"/>
      <c r="I12" s="141" t="s">
        <v>22</v>
      </c>
      <c r="J12" s="145" t="str">
        <f>'Rekapitulace stavby'!AN8</f>
        <v>15.10.2023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>00063631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Městská část Praha 5</v>
      </c>
      <c r="F15" s="39"/>
      <c r="G15" s="39"/>
      <c r="H15" s="39"/>
      <c r="I15" s="141" t="s">
        <v>28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MEPRO s.r.o.</v>
      </c>
      <c r="F21" s="39"/>
      <c r="G21" s="39"/>
      <c r="H21" s="39"/>
      <c r="I21" s="141" t="s">
        <v>28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ROUND((SUM(BE117:BE123)),  2)</f>
        <v>0</v>
      </c>
      <c r="G33" s="39"/>
      <c r="H33" s="39"/>
      <c r="I33" s="156">
        <v>0.20999999999999999</v>
      </c>
      <c r="J33" s="155">
        <f>ROUND(((SUM(BE117:BE123))*I33),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ROUND((SUM(BF117:BF123)),  2)</f>
        <v>0</v>
      </c>
      <c r="G34" s="39"/>
      <c r="H34" s="39"/>
      <c r="I34" s="156">
        <v>0.14999999999999999</v>
      </c>
      <c r="J34" s="155">
        <f>ROUND(((SUM(BF117:BF123))*I34),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ROUND((SUM(BG117:BG123)),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ROUND((SUM(BH117:BH123)),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ROUND((SUM(BI117:BI123)),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Přístavba MŠ Nad Palatou, objekt Pod Lipkami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08 - MAR - Měření a regulace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15.10.2023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Městská část Praha 5</v>
      </c>
      <c r="G91" s="41"/>
      <c r="H91" s="41"/>
      <c r="I91" s="33" t="s">
        <v>31</v>
      </c>
      <c r="J91" s="37" t="str">
        <f>E21</f>
        <v>MEPRO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122</v>
      </c>
      <c r="D94" s="177"/>
      <c r="E94" s="177"/>
      <c r="F94" s="177"/>
      <c r="G94" s="177"/>
      <c r="H94" s="177"/>
      <c r="I94" s="177"/>
      <c r="J94" s="178" t="s">
        <v>123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124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125</v>
      </c>
    </row>
    <row r="97" s="9" customFormat="1" ht="24.96" customHeight="1">
      <c r="A97" s="9"/>
      <c r="B97" s="180"/>
      <c r="C97" s="181"/>
      <c r="D97" s="182" t="s">
        <v>4111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138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75" t="str">
        <f>E7</f>
        <v>Přístavba MŠ Nad Palatou, objekt Pod Lipkami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119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08 - MAR - Měření a regulace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 xml:space="preserve"> </v>
      </c>
      <c r="G111" s="41"/>
      <c r="H111" s="41"/>
      <c r="I111" s="33" t="s">
        <v>22</v>
      </c>
      <c r="J111" s="80" t="str">
        <f>IF(J12="","",J12)</f>
        <v>15.10.2023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24</v>
      </c>
      <c r="D113" s="41"/>
      <c r="E113" s="41"/>
      <c r="F113" s="28" t="str">
        <f>E15</f>
        <v>Městská část Praha 5</v>
      </c>
      <c r="G113" s="41"/>
      <c r="H113" s="41"/>
      <c r="I113" s="33" t="s">
        <v>31</v>
      </c>
      <c r="J113" s="37" t="str">
        <f>E21</f>
        <v>MEPRO s.r.o.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29</v>
      </c>
      <c r="D114" s="41"/>
      <c r="E114" s="41"/>
      <c r="F114" s="28" t="str">
        <f>IF(E18="","",E18)</f>
        <v>Vyplň údaj</v>
      </c>
      <c r="G114" s="41"/>
      <c r="H114" s="41"/>
      <c r="I114" s="33" t="s">
        <v>33</v>
      </c>
      <c r="J114" s="37" t="str">
        <f>E24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2"/>
      <c r="B116" s="193"/>
      <c r="C116" s="194" t="s">
        <v>139</v>
      </c>
      <c r="D116" s="195" t="s">
        <v>63</v>
      </c>
      <c r="E116" s="195" t="s">
        <v>59</v>
      </c>
      <c r="F116" s="195" t="s">
        <v>60</v>
      </c>
      <c r="G116" s="195" t="s">
        <v>140</v>
      </c>
      <c r="H116" s="195" t="s">
        <v>141</v>
      </c>
      <c r="I116" s="195" t="s">
        <v>142</v>
      </c>
      <c r="J116" s="195" t="s">
        <v>123</v>
      </c>
      <c r="K116" s="196" t="s">
        <v>143</v>
      </c>
      <c r="L116" s="197"/>
      <c r="M116" s="101" t="s">
        <v>1</v>
      </c>
      <c r="N116" s="102" t="s">
        <v>42</v>
      </c>
      <c r="O116" s="102" t="s">
        <v>144</v>
      </c>
      <c r="P116" s="102" t="s">
        <v>145</v>
      </c>
      <c r="Q116" s="102" t="s">
        <v>146</v>
      </c>
      <c r="R116" s="102" t="s">
        <v>147</v>
      </c>
      <c r="S116" s="102" t="s">
        <v>148</v>
      </c>
      <c r="T116" s="103" t="s">
        <v>149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9"/>
      <c r="B117" s="40"/>
      <c r="C117" s="108" t="s">
        <v>150</v>
      </c>
      <c r="D117" s="41"/>
      <c r="E117" s="41"/>
      <c r="F117" s="41"/>
      <c r="G117" s="41"/>
      <c r="H117" s="41"/>
      <c r="I117" s="41"/>
      <c r="J117" s="198">
        <f>BK117</f>
        <v>0</v>
      </c>
      <c r="K117" s="41"/>
      <c r="L117" s="45"/>
      <c r="M117" s="104"/>
      <c r="N117" s="199"/>
      <c r="O117" s="105"/>
      <c r="P117" s="200">
        <f>P118</f>
        <v>0</v>
      </c>
      <c r="Q117" s="105"/>
      <c r="R117" s="200">
        <f>R118</f>
        <v>0</v>
      </c>
      <c r="S117" s="105"/>
      <c r="T117" s="201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77</v>
      </c>
      <c r="AU117" s="18" t="s">
        <v>125</v>
      </c>
      <c r="BK117" s="202">
        <f>BK118</f>
        <v>0</v>
      </c>
    </row>
    <row r="118" s="12" customFormat="1" ht="25.92" customHeight="1">
      <c r="A118" s="12"/>
      <c r="B118" s="203"/>
      <c r="C118" s="204"/>
      <c r="D118" s="205" t="s">
        <v>77</v>
      </c>
      <c r="E118" s="206" t="s">
        <v>4112</v>
      </c>
      <c r="F118" s="206" t="s">
        <v>4113</v>
      </c>
      <c r="G118" s="204"/>
      <c r="H118" s="204"/>
      <c r="I118" s="207"/>
      <c r="J118" s="208">
        <f>BK118</f>
        <v>0</v>
      </c>
      <c r="K118" s="204"/>
      <c r="L118" s="209"/>
      <c r="M118" s="210"/>
      <c r="N118" s="211"/>
      <c r="O118" s="211"/>
      <c r="P118" s="212">
        <f>SUM(P119:P123)</f>
        <v>0</v>
      </c>
      <c r="Q118" s="211"/>
      <c r="R118" s="212">
        <f>SUM(R119:R123)</f>
        <v>0</v>
      </c>
      <c r="S118" s="211"/>
      <c r="T118" s="213">
        <f>SUM(T119:T123)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4" t="s">
        <v>86</v>
      </c>
      <c r="AT118" s="215" t="s">
        <v>77</v>
      </c>
      <c r="AU118" s="215" t="s">
        <v>78</v>
      </c>
      <c r="AY118" s="214" t="s">
        <v>153</v>
      </c>
      <c r="BK118" s="216">
        <f>SUM(BK119:BK123)</f>
        <v>0</v>
      </c>
    </row>
    <row r="119" s="2" customFormat="1" ht="16.5" customHeight="1">
      <c r="A119" s="39"/>
      <c r="B119" s="40"/>
      <c r="C119" s="219" t="s">
        <v>86</v>
      </c>
      <c r="D119" s="219" t="s">
        <v>156</v>
      </c>
      <c r="E119" s="220" t="s">
        <v>4114</v>
      </c>
      <c r="F119" s="221" t="s">
        <v>4115</v>
      </c>
      <c r="G119" s="222" t="s">
        <v>243</v>
      </c>
      <c r="H119" s="223">
        <v>1</v>
      </c>
      <c r="I119" s="224"/>
      <c r="J119" s="225">
        <f>ROUND(I119*H119,2)</f>
        <v>0</v>
      </c>
      <c r="K119" s="221" t="s">
        <v>1</v>
      </c>
      <c r="L119" s="45"/>
      <c r="M119" s="226" t="s">
        <v>1</v>
      </c>
      <c r="N119" s="227" t="s">
        <v>43</v>
      </c>
      <c r="O119" s="92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0" t="s">
        <v>161</v>
      </c>
      <c r="AT119" s="230" t="s">
        <v>156</v>
      </c>
      <c r="AU119" s="230" t="s">
        <v>86</v>
      </c>
      <c r="AY119" s="18" t="s">
        <v>153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8" t="s">
        <v>86</v>
      </c>
      <c r="BK119" s="231">
        <f>ROUND(I119*H119,2)</f>
        <v>0</v>
      </c>
      <c r="BL119" s="18" t="s">
        <v>161</v>
      </c>
      <c r="BM119" s="230" t="s">
        <v>4116</v>
      </c>
    </row>
    <row r="120" s="15" customFormat="1">
      <c r="A120" s="15"/>
      <c r="B120" s="258"/>
      <c r="C120" s="259"/>
      <c r="D120" s="234" t="s">
        <v>163</v>
      </c>
      <c r="E120" s="260" t="s">
        <v>1</v>
      </c>
      <c r="F120" s="261" t="s">
        <v>4117</v>
      </c>
      <c r="G120" s="259"/>
      <c r="H120" s="260" t="s">
        <v>1</v>
      </c>
      <c r="I120" s="262"/>
      <c r="J120" s="259"/>
      <c r="K120" s="259"/>
      <c r="L120" s="263"/>
      <c r="M120" s="264"/>
      <c r="N120" s="265"/>
      <c r="O120" s="265"/>
      <c r="P120" s="265"/>
      <c r="Q120" s="265"/>
      <c r="R120" s="265"/>
      <c r="S120" s="265"/>
      <c r="T120" s="26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7" t="s">
        <v>163</v>
      </c>
      <c r="AU120" s="267" t="s">
        <v>86</v>
      </c>
      <c r="AV120" s="15" t="s">
        <v>86</v>
      </c>
      <c r="AW120" s="15" t="s">
        <v>35</v>
      </c>
      <c r="AX120" s="15" t="s">
        <v>78</v>
      </c>
      <c r="AY120" s="267" t="s">
        <v>153</v>
      </c>
    </row>
    <row r="121" s="15" customFormat="1">
      <c r="A121" s="15"/>
      <c r="B121" s="258"/>
      <c r="C121" s="259"/>
      <c r="D121" s="234" t="s">
        <v>163</v>
      </c>
      <c r="E121" s="260" t="s">
        <v>1</v>
      </c>
      <c r="F121" s="261" t="s">
        <v>4118</v>
      </c>
      <c r="G121" s="259"/>
      <c r="H121" s="260" t="s">
        <v>1</v>
      </c>
      <c r="I121" s="262"/>
      <c r="J121" s="259"/>
      <c r="K121" s="259"/>
      <c r="L121" s="263"/>
      <c r="M121" s="264"/>
      <c r="N121" s="265"/>
      <c r="O121" s="265"/>
      <c r="P121" s="265"/>
      <c r="Q121" s="265"/>
      <c r="R121" s="265"/>
      <c r="S121" s="265"/>
      <c r="T121" s="266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7" t="s">
        <v>163</v>
      </c>
      <c r="AU121" s="267" t="s">
        <v>86</v>
      </c>
      <c r="AV121" s="15" t="s">
        <v>86</v>
      </c>
      <c r="AW121" s="15" t="s">
        <v>35</v>
      </c>
      <c r="AX121" s="15" t="s">
        <v>78</v>
      </c>
      <c r="AY121" s="267" t="s">
        <v>153</v>
      </c>
    </row>
    <row r="122" s="15" customFormat="1">
      <c r="A122" s="15"/>
      <c r="B122" s="258"/>
      <c r="C122" s="259"/>
      <c r="D122" s="234" t="s">
        <v>163</v>
      </c>
      <c r="E122" s="260" t="s">
        <v>1</v>
      </c>
      <c r="F122" s="261" t="s">
        <v>4119</v>
      </c>
      <c r="G122" s="259"/>
      <c r="H122" s="260" t="s">
        <v>1</v>
      </c>
      <c r="I122" s="262"/>
      <c r="J122" s="259"/>
      <c r="K122" s="259"/>
      <c r="L122" s="263"/>
      <c r="M122" s="264"/>
      <c r="N122" s="265"/>
      <c r="O122" s="265"/>
      <c r="P122" s="265"/>
      <c r="Q122" s="265"/>
      <c r="R122" s="265"/>
      <c r="S122" s="265"/>
      <c r="T122" s="26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7" t="s">
        <v>163</v>
      </c>
      <c r="AU122" s="267" t="s">
        <v>86</v>
      </c>
      <c r="AV122" s="15" t="s">
        <v>86</v>
      </c>
      <c r="AW122" s="15" t="s">
        <v>35</v>
      </c>
      <c r="AX122" s="15" t="s">
        <v>78</v>
      </c>
      <c r="AY122" s="267" t="s">
        <v>153</v>
      </c>
    </row>
    <row r="123" s="13" customFormat="1">
      <c r="A123" s="13"/>
      <c r="B123" s="232"/>
      <c r="C123" s="233"/>
      <c r="D123" s="234" t="s">
        <v>163</v>
      </c>
      <c r="E123" s="235" t="s">
        <v>1</v>
      </c>
      <c r="F123" s="236" t="s">
        <v>86</v>
      </c>
      <c r="G123" s="233"/>
      <c r="H123" s="237">
        <v>1</v>
      </c>
      <c r="I123" s="238"/>
      <c r="J123" s="233"/>
      <c r="K123" s="233"/>
      <c r="L123" s="239"/>
      <c r="M123" s="295"/>
      <c r="N123" s="296"/>
      <c r="O123" s="296"/>
      <c r="P123" s="296"/>
      <c r="Q123" s="296"/>
      <c r="R123" s="296"/>
      <c r="S123" s="296"/>
      <c r="T123" s="29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163</v>
      </c>
      <c r="AU123" s="243" t="s">
        <v>86</v>
      </c>
      <c r="AV123" s="13" t="s">
        <v>88</v>
      </c>
      <c r="AW123" s="13" t="s">
        <v>35</v>
      </c>
      <c r="AX123" s="13" t="s">
        <v>86</v>
      </c>
      <c r="AY123" s="243" t="s">
        <v>153</v>
      </c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45"/>
      <c r="M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</sheetData>
  <sheetProtection sheet="1" autoFilter="0" formatColumns="0" formatRows="0" objects="1" scenarios="1" spinCount="100000" saltValue="vXA0XS/6PywbnjVSZYvVUsFBrEkMTe227lLWi7KsAuyGdjDcpqNWaGW1Noakk6QBHBLJLAL7Pg3ulHA4ush8JA==" hashValue="C8TZujoNL9OoxqchlggWpKtcfvCuyfMiTHA4o/FWKeIpxPcP7l7zEjSjdy4WMHBORFBnjX4Xijtl7n/srcsxvQ==" algorithmName="SHA-512" password="CC35"/>
  <autoFilter ref="C116:K12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118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Přístavba MŠ Nad Palatou, objekt Pod Lipkami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4120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34</v>
      </c>
      <c r="G12" s="39"/>
      <c r="H12" s="39"/>
      <c r="I12" s="141" t="s">
        <v>22</v>
      </c>
      <c r="J12" s="145" t="str">
        <f>'Rekapitulace stavby'!AN8</f>
        <v>15.10.2023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>00063631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Městská část Praha 5</v>
      </c>
      <c r="F15" s="39"/>
      <c r="G15" s="39"/>
      <c r="H15" s="39"/>
      <c r="I15" s="141" t="s">
        <v>28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MEPRO s.r.o.</v>
      </c>
      <c r="F21" s="39"/>
      <c r="G21" s="39"/>
      <c r="H21" s="39"/>
      <c r="I21" s="141" t="s">
        <v>28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ROUND((SUM(BE127:BE203)),  2)</f>
        <v>0</v>
      </c>
      <c r="G33" s="39"/>
      <c r="H33" s="39"/>
      <c r="I33" s="156">
        <v>0.20999999999999999</v>
      </c>
      <c r="J33" s="155">
        <f>ROUND(((SUM(BE127:BE203))*I33),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ROUND((SUM(BF127:BF203)),  2)</f>
        <v>0</v>
      </c>
      <c r="G34" s="39"/>
      <c r="H34" s="39"/>
      <c r="I34" s="156">
        <v>0.14999999999999999</v>
      </c>
      <c r="J34" s="155">
        <f>ROUND(((SUM(BF127:BF203))*I34),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ROUND((SUM(BG127:BG203)),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ROUND((SUM(BH127:BH203)),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ROUND((SUM(BI127:BI203)),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Přístavba MŠ Nad Palatou, objekt Pod Lipkami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09 - SÚ - Sadové úpravy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15.10.2023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Městská část Praha 5</v>
      </c>
      <c r="G91" s="41"/>
      <c r="H91" s="41"/>
      <c r="I91" s="33" t="s">
        <v>31</v>
      </c>
      <c r="J91" s="37" t="str">
        <f>E21</f>
        <v>MEPRO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122</v>
      </c>
      <c r="D94" s="177"/>
      <c r="E94" s="177"/>
      <c r="F94" s="177"/>
      <c r="G94" s="177"/>
      <c r="H94" s="177"/>
      <c r="I94" s="177"/>
      <c r="J94" s="178" t="s">
        <v>123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124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125</v>
      </c>
    </row>
    <row r="97" s="9" customFormat="1" ht="24.96" customHeight="1">
      <c r="A97" s="9"/>
      <c r="B97" s="180"/>
      <c r="C97" s="181"/>
      <c r="D97" s="182" t="s">
        <v>4121</v>
      </c>
      <c r="E97" s="183"/>
      <c r="F97" s="183"/>
      <c r="G97" s="183"/>
      <c r="H97" s="183"/>
      <c r="I97" s="183"/>
      <c r="J97" s="184">
        <f>J128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4122</v>
      </c>
      <c r="E98" s="189"/>
      <c r="F98" s="189"/>
      <c r="G98" s="189"/>
      <c r="H98" s="189"/>
      <c r="I98" s="189"/>
      <c r="J98" s="190">
        <f>J129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4123</v>
      </c>
      <c r="E99" s="189"/>
      <c r="F99" s="189"/>
      <c r="G99" s="189"/>
      <c r="H99" s="189"/>
      <c r="I99" s="189"/>
      <c r="J99" s="190">
        <f>J133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0"/>
      <c r="C100" s="181"/>
      <c r="D100" s="182" t="s">
        <v>4124</v>
      </c>
      <c r="E100" s="183"/>
      <c r="F100" s="183"/>
      <c r="G100" s="183"/>
      <c r="H100" s="183"/>
      <c r="I100" s="183"/>
      <c r="J100" s="184">
        <f>J140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6"/>
      <c r="C101" s="187"/>
      <c r="D101" s="188" t="s">
        <v>4125</v>
      </c>
      <c r="E101" s="189"/>
      <c r="F101" s="189"/>
      <c r="G101" s="189"/>
      <c r="H101" s="189"/>
      <c r="I101" s="189"/>
      <c r="J101" s="190">
        <f>J141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4126</v>
      </c>
      <c r="E102" s="189"/>
      <c r="F102" s="189"/>
      <c r="G102" s="189"/>
      <c r="H102" s="189"/>
      <c r="I102" s="189"/>
      <c r="J102" s="190">
        <f>J152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4127</v>
      </c>
      <c r="E103" s="189"/>
      <c r="F103" s="189"/>
      <c r="G103" s="189"/>
      <c r="H103" s="189"/>
      <c r="I103" s="189"/>
      <c r="J103" s="190">
        <f>J156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4128</v>
      </c>
      <c r="E104" s="189"/>
      <c r="F104" s="189"/>
      <c r="G104" s="189"/>
      <c r="H104" s="189"/>
      <c r="I104" s="189"/>
      <c r="J104" s="190">
        <f>J162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4129</v>
      </c>
      <c r="E105" s="189"/>
      <c r="F105" s="189"/>
      <c r="G105" s="189"/>
      <c r="H105" s="189"/>
      <c r="I105" s="189"/>
      <c r="J105" s="190">
        <f>J172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4130</v>
      </c>
      <c r="E106" s="183"/>
      <c r="F106" s="183"/>
      <c r="G106" s="183"/>
      <c r="H106" s="183"/>
      <c r="I106" s="183"/>
      <c r="J106" s="184">
        <f>J185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4131</v>
      </c>
      <c r="E107" s="189"/>
      <c r="F107" s="189"/>
      <c r="G107" s="189"/>
      <c r="H107" s="189"/>
      <c r="I107" s="189"/>
      <c r="J107" s="190">
        <f>J186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138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75" t="str">
        <f>E7</f>
        <v>Přístavba MŠ Nad Palatou, objekt Pod Lipkami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119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09 - SÚ - Sadové úpravy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 xml:space="preserve"> </v>
      </c>
      <c r="G121" s="41"/>
      <c r="H121" s="41"/>
      <c r="I121" s="33" t="s">
        <v>22</v>
      </c>
      <c r="J121" s="80" t="str">
        <f>IF(J12="","",J12)</f>
        <v>15.10.2023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>Městská část Praha 5</v>
      </c>
      <c r="G123" s="41"/>
      <c r="H123" s="41"/>
      <c r="I123" s="33" t="s">
        <v>31</v>
      </c>
      <c r="J123" s="37" t="str">
        <f>E21</f>
        <v>MEPRO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29</v>
      </c>
      <c r="D124" s="41"/>
      <c r="E124" s="41"/>
      <c r="F124" s="28" t="str">
        <f>IF(E18="","",E18)</f>
        <v>Vyplň údaj</v>
      </c>
      <c r="G124" s="41"/>
      <c r="H124" s="41"/>
      <c r="I124" s="33" t="s">
        <v>33</v>
      </c>
      <c r="J124" s="37" t="str">
        <f>E24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92"/>
      <c r="B126" s="193"/>
      <c r="C126" s="194" t="s">
        <v>139</v>
      </c>
      <c r="D126" s="195" t="s">
        <v>63</v>
      </c>
      <c r="E126" s="195" t="s">
        <v>59</v>
      </c>
      <c r="F126" s="195" t="s">
        <v>60</v>
      </c>
      <c r="G126" s="195" t="s">
        <v>140</v>
      </c>
      <c r="H126" s="195" t="s">
        <v>141</v>
      </c>
      <c r="I126" s="195" t="s">
        <v>142</v>
      </c>
      <c r="J126" s="195" t="s">
        <v>123</v>
      </c>
      <c r="K126" s="196" t="s">
        <v>143</v>
      </c>
      <c r="L126" s="197"/>
      <c r="M126" s="101" t="s">
        <v>1</v>
      </c>
      <c r="N126" s="102" t="s">
        <v>42</v>
      </c>
      <c r="O126" s="102" t="s">
        <v>144</v>
      </c>
      <c r="P126" s="102" t="s">
        <v>145</v>
      </c>
      <c r="Q126" s="102" t="s">
        <v>146</v>
      </c>
      <c r="R126" s="102" t="s">
        <v>147</v>
      </c>
      <c r="S126" s="102" t="s">
        <v>148</v>
      </c>
      <c r="T126" s="103" t="s">
        <v>149</v>
      </c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9"/>
      <c r="B127" s="40"/>
      <c r="C127" s="108" t="s">
        <v>150</v>
      </c>
      <c r="D127" s="41"/>
      <c r="E127" s="41"/>
      <c r="F127" s="41"/>
      <c r="G127" s="41"/>
      <c r="H127" s="41"/>
      <c r="I127" s="41"/>
      <c r="J127" s="198">
        <f>BK127</f>
        <v>0</v>
      </c>
      <c r="K127" s="41"/>
      <c r="L127" s="45"/>
      <c r="M127" s="104"/>
      <c r="N127" s="199"/>
      <c r="O127" s="105"/>
      <c r="P127" s="200">
        <f>P128+P140+P185</f>
        <v>0</v>
      </c>
      <c r="Q127" s="105"/>
      <c r="R127" s="200">
        <f>R128+R140+R185</f>
        <v>0</v>
      </c>
      <c r="S127" s="105"/>
      <c r="T127" s="201">
        <f>T128+T140+T185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77</v>
      </c>
      <c r="AU127" s="18" t="s">
        <v>125</v>
      </c>
      <c r="BK127" s="202">
        <f>BK128+BK140+BK185</f>
        <v>0</v>
      </c>
    </row>
    <row r="128" s="12" customFormat="1" ht="25.92" customHeight="1">
      <c r="A128" s="12"/>
      <c r="B128" s="203"/>
      <c r="C128" s="204"/>
      <c r="D128" s="205" t="s">
        <v>77</v>
      </c>
      <c r="E128" s="206" t="s">
        <v>4132</v>
      </c>
      <c r="F128" s="206" t="s">
        <v>4133</v>
      </c>
      <c r="G128" s="204"/>
      <c r="H128" s="204"/>
      <c r="I128" s="207"/>
      <c r="J128" s="208">
        <f>BK128</f>
        <v>0</v>
      </c>
      <c r="K128" s="204"/>
      <c r="L128" s="209"/>
      <c r="M128" s="210"/>
      <c r="N128" s="211"/>
      <c r="O128" s="211"/>
      <c r="P128" s="212">
        <f>P129+P133</f>
        <v>0</v>
      </c>
      <c r="Q128" s="211"/>
      <c r="R128" s="212">
        <f>R129+R133</f>
        <v>0</v>
      </c>
      <c r="S128" s="211"/>
      <c r="T128" s="213">
        <f>T129+T133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86</v>
      </c>
      <c r="AT128" s="215" t="s">
        <v>77</v>
      </c>
      <c r="AU128" s="215" t="s">
        <v>78</v>
      </c>
      <c r="AY128" s="214" t="s">
        <v>153</v>
      </c>
      <c r="BK128" s="216">
        <f>BK129+BK133</f>
        <v>0</v>
      </c>
    </row>
    <row r="129" s="12" customFormat="1" ht="22.8" customHeight="1">
      <c r="A129" s="12"/>
      <c r="B129" s="203"/>
      <c r="C129" s="204"/>
      <c r="D129" s="205" t="s">
        <v>77</v>
      </c>
      <c r="E129" s="217" t="s">
        <v>4134</v>
      </c>
      <c r="F129" s="217" t="s">
        <v>4135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SUM(P130:P132)</f>
        <v>0</v>
      </c>
      <c r="Q129" s="211"/>
      <c r="R129" s="212">
        <f>SUM(R130:R132)</f>
        <v>0</v>
      </c>
      <c r="S129" s="211"/>
      <c r="T129" s="213">
        <f>SUM(T130:T132)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86</v>
      </c>
      <c r="AT129" s="215" t="s">
        <v>77</v>
      </c>
      <c r="AU129" s="215" t="s">
        <v>86</v>
      </c>
      <c r="AY129" s="214" t="s">
        <v>153</v>
      </c>
      <c r="BK129" s="216">
        <f>SUM(BK130:BK132)</f>
        <v>0</v>
      </c>
    </row>
    <row r="130" s="2" customFormat="1" ht="16.5" customHeight="1">
      <c r="A130" s="39"/>
      <c r="B130" s="40"/>
      <c r="C130" s="219" t="s">
        <v>86</v>
      </c>
      <c r="D130" s="219" t="s">
        <v>156</v>
      </c>
      <c r="E130" s="220" t="s">
        <v>4136</v>
      </c>
      <c r="F130" s="221" t="s">
        <v>4137</v>
      </c>
      <c r="G130" s="222" t="s">
        <v>2304</v>
      </c>
      <c r="H130" s="223">
        <v>3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43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161</v>
      </c>
      <c r="AT130" s="230" t="s">
        <v>156</v>
      </c>
      <c r="AU130" s="230" t="s">
        <v>88</v>
      </c>
      <c r="AY130" s="18" t="s">
        <v>153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86</v>
      </c>
      <c r="BK130" s="231">
        <f>ROUND(I130*H130,2)</f>
        <v>0</v>
      </c>
      <c r="BL130" s="18" t="s">
        <v>161</v>
      </c>
      <c r="BM130" s="230" t="s">
        <v>88</v>
      </c>
    </row>
    <row r="131" s="2" customFormat="1" ht="16.5" customHeight="1">
      <c r="A131" s="39"/>
      <c r="B131" s="40"/>
      <c r="C131" s="219" t="s">
        <v>88</v>
      </c>
      <c r="D131" s="219" t="s">
        <v>156</v>
      </c>
      <c r="E131" s="220" t="s">
        <v>4138</v>
      </c>
      <c r="F131" s="221" t="s">
        <v>4139</v>
      </c>
      <c r="G131" s="222" t="s">
        <v>2304</v>
      </c>
      <c r="H131" s="223">
        <v>16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43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161</v>
      </c>
      <c r="AT131" s="230" t="s">
        <v>156</v>
      </c>
      <c r="AU131" s="230" t="s">
        <v>88</v>
      </c>
      <c r="AY131" s="18" t="s">
        <v>153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86</v>
      </c>
      <c r="BK131" s="231">
        <f>ROUND(I131*H131,2)</f>
        <v>0</v>
      </c>
      <c r="BL131" s="18" t="s">
        <v>161</v>
      </c>
      <c r="BM131" s="230" t="s">
        <v>161</v>
      </c>
    </row>
    <row r="132" s="2" customFormat="1" ht="24.15" customHeight="1">
      <c r="A132" s="39"/>
      <c r="B132" s="40"/>
      <c r="C132" s="219" t="s">
        <v>173</v>
      </c>
      <c r="D132" s="219" t="s">
        <v>156</v>
      </c>
      <c r="E132" s="220" t="s">
        <v>4140</v>
      </c>
      <c r="F132" s="221" t="s">
        <v>4141</v>
      </c>
      <c r="G132" s="222" t="s">
        <v>2304</v>
      </c>
      <c r="H132" s="223">
        <v>19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43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161</v>
      </c>
      <c r="AT132" s="230" t="s">
        <v>156</v>
      </c>
      <c r="AU132" s="230" t="s">
        <v>88</v>
      </c>
      <c r="AY132" s="18" t="s">
        <v>153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86</v>
      </c>
      <c r="BK132" s="231">
        <f>ROUND(I132*H132,2)</f>
        <v>0</v>
      </c>
      <c r="BL132" s="18" t="s">
        <v>161</v>
      </c>
      <c r="BM132" s="230" t="s">
        <v>188</v>
      </c>
    </row>
    <row r="133" s="12" customFormat="1" ht="22.8" customHeight="1">
      <c r="A133" s="12"/>
      <c r="B133" s="203"/>
      <c r="C133" s="204"/>
      <c r="D133" s="205" t="s">
        <v>77</v>
      </c>
      <c r="E133" s="217" t="s">
        <v>4142</v>
      </c>
      <c r="F133" s="217" t="s">
        <v>4143</v>
      </c>
      <c r="G133" s="204"/>
      <c r="H133" s="204"/>
      <c r="I133" s="207"/>
      <c r="J133" s="218">
        <f>BK133</f>
        <v>0</v>
      </c>
      <c r="K133" s="204"/>
      <c r="L133" s="209"/>
      <c r="M133" s="210"/>
      <c r="N133" s="211"/>
      <c r="O133" s="211"/>
      <c r="P133" s="212">
        <f>SUM(P134:P139)</f>
        <v>0</v>
      </c>
      <c r="Q133" s="211"/>
      <c r="R133" s="212">
        <f>SUM(R134:R139)</f>
        <v>0</v>
      </c>
      <c r="S133" s="211"/>
      <c r="T133" s="213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86</v>
      </c>
      <c r="AT133" s="215" t="s">
        <v>77</v>
      </c>
      <c r="AU133" s="215" t="s">
        <v>86</v>
      </c>
      <c r="AY133" s="214" t="s">
        <v>153</v>
      </c>
      <c r="BK133" s="216">
        <f>SUM(BK134:BK139)</f>
        <v>0</v>
      </c>
    </row>
    <row r="134" s="2" customFormat="1" ht="24.15" customHeight="1">
      <c r="A134" s="39"/>
      <c r="B134" s="40"/>
      <c r="C134" s="219" t="s">
        <v>161</v>
      </c>
      <c r="D134" s="219" t="s">
        <v>156</v>
      </c>
      <c r="E134" s="220" t="s">
        <v>4144</v>
      </c>
      <c r="F134" s="221" t="s">
        <v>4145</v>
      </c>
      <c r="G134" s="222" t="s">
        <v>2304</v>
      </c>
      <c r="H134" s="223">
        <v>6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43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161</v>
      </c>
      <c r="AT134" s="230" t="s">
        <v>156</v>
      </c>
      <c r="AU134" s="230" t="s">
        <v>88</v>
      </c>
      <c r="AY134" s="18" t="s">
        <v>153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86</v>
      </c>
      <c r="BK134" s="231">
        <f>ROUND(I134*H134,2)</f>
        <v>0</v>
      </c>
      <c r="BL134" s="18" t="s">
        <v>161</v>
      </c>
      <c r="BM134" s="230" t="s">
        <v>200</v>
      </c>
    </row>
    <row r="135" s="2" customFormat="1" ht="24.15" customHeight="1">
      <c r="A135" s="39"/>
      <c r="B135" s="40"/>
      <c r="C135" s="219" t="s">
        <v>183</v>
      </c>
      <c r="D135" s="219" t="s">
        <v>156</v>
      </c>
      <c r="E135" s="220" t="s">
        <v>4146</v>
      </c>
      <c r="F135" s="221" t="s">
        <v>4147</v>
      </c>
      <c r="G135" s="222" t="s">
        <v>2304</v>
      </c>
      <c r="H135" s="223">
        <v>3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43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161</v>
      </c>
      <c r="AT135" s="230" t="s">
        <v>156</v>
      </c>
      <c r="AU135" s="230" t="s">
        <v>88</v>
      </c>
      <c r="AY135" s="18" t="s">
        <v>153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86</v>
      </c>
      <c r="BK135" s="231">
        <f>ROUND(I135*H135,2)</f>
        <v>0</v>
      </c>
      <c r="BL135" s="18" t="s">
        <v>161</v>
      </c>
      <c r="BM135" s="230" t="s">
        <v>112</v>
      </c>
    </row>
    <row r="136" s="2" customFormat="1" ht="24.15" customHeight="1">
      <c r="A136" s="39"/>
      <c r="B136" s="40"/>
      <c r="C136" s="219" t="s">
        <v>188</v>
      </c>
      <c r="D136" s="219" t="s">
        <v>156</v>
      </c>
      <c r="E136" s="220" t="s">
        <v>4148</v>
      </c>
      <c r="F136" s="221" t="s">
        <v>4149</v>
      </c>
      <c r="G136" s="222" t="s">
        <v>2304</v>
      </c>
      <c r="H136" s="223">
        <v>2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43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161</v>
      </c>
      <c r="AT136" s="230" t="s">
        <v>156</v>
      </c>
      <c r="AU136" s="230" t="s">
        <v>88</v>
      </c>
      <c r="AY136" s="18" t="s">
        <v>153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86</v>
      </c>
      <c r="BK136" s="231">
        <f>ROUND(I136*H136,2)</f>
        <v>0</v>
      </c>
      <c r="BL136" s="18" t="s">
        <v>161</v>
      </c>
      <c r="BM136" s="230" t="s">
        <v>219</v>
      </c>
    </row>
    <row r="137" s="2" customFormat="1" ht="24.15" customHeight="1">
      <c r="A137" s="39"/>
      <c r="B137" s="40"/>
      <c r="C137" s="219" t="s">
        <v>193</v>
      </c>
      <c r="D137" s="219" t="s">
        <v>156</v>
      </c>
      <c r="E137" s="220" t="s">
        <v>4150</v>
      </c>
      <c r="F137" s="221" t="s">
        <v>4151</v>
      </c>
      <c r="G137" s="222" t="s">
        <v>2304</v>
      </c>
      <c r="H137" s="223">
        <v>11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43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161</v>
      </c>
      <c r="AT137" s="230" t="s">
        <v>156</v>
      </c>
      <c r="AU137" s="230" t="s">
        <v>88</v>
      </c>
      <c r="AY137" s="18" t="s">
        <v>153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86</v>
      </c>
      <c r="BK137" s="231">
        <f>ROUND(I137*H137,2)</f>
        <v>0</v>
      </c>
      <c r="BL137" s="18" t="s">
        <v>161</v>
      </c>
      <c r="BM137" s="230" t="s">
        <v>230</v>
      </c>
    </row>
    <row r="138" s="2" customFormat="1" ht="24.15" customHeight="1">
      <c r="A138" s="39"/>
      <c r="B138" s="40"/>
      <c r="C138" s="219" t="s">
        <v>200</v>
      </c>
      <c r="D138" s="219" t="s">
        <v>156</v>
      </c>
      <c r="E138" s="220" t="s">
        <v>4152</v>
      </c>
      <c r="F138" s="221" t="s">
        <v>4153</v>
      </c>
      <c r="G138" s="222" t="s">
        <v>2304</v>
      </c>
      <c r="H138" s="223">
        <v>5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43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161</v>
      </c>
      <c r="AT138" s="230" t="s">
        <v>156</v>
      </c>
      <c r="AU138" s="230" t="s">
        <v>88</v>
      </c>
      <c r="AY138" s="18" t="s">
        <v>153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86</v>
      </c>
      <c r="BK138" s="231">
        <f>ROUND(I138*H138,2)</f>
        <v>0</v>
      </c>
      <c r="BL138" s="18" t="s">
        <v>161</v>
      </c>
      <c r="BM138" s="230" t="s">
        <v>240</v>
      </c>
    </row>
    <row r="139" s="2" customFormat="1" ht="24.15" customHeight="1">
      <c r="A139" s="39"/>
      <c r="B139" s="40"/>
      <c r="C139" s="219" t="s">
        <v>154</v>
      </c>
      <c r="D139" s="219" t="s">
        <v>156</v>
      </c>
      <c r="E139" s="220" t="s">
        <v>4154</v>
      </c>
      <c r="F139" s="221" t="s">
        <v>4155</v>
      </c>
      <c r="G139" s="222" t="s">
        <v>170</v>
      </c>
      <c r="H139" s="223">
        <v>26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43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161</v>
      </c>
      <c r="AT139" s="230" t="s">
        <v>156</v>
      </c>
      <c r="AU139" s="230" t="s">
        <v>88</v>
      </c>
      <c r="AY139" s="18" t="s">
        <v>153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86</v>
      </c>
      <c r="BK139" s="231">
        <f>ROUND(I139*H139,2)</f>
        <v>0</v>
      </c>
      <c r="BL139" s="18" t="s">
        <v>161</v>
      </c>
      <c r="BM139" s="230" t="s">
        <v>252</v>
      </c>
    </row>
    <row r="140" s="12" customFormat="1" ht="25.92" customHeight="1">
      <c r="A140" s="12"/>
      <c r="B140" s="203"/>
      <c r="C140" s="204"/>
      <c r="D140" s="205" t="s">
        <v>77</v>
      </c>
      <c r="E140" s="206" t="s">
        <v>4156</v>
      </c>
      <c r="F140" s="206" t="s">
        <v>4157</v>
      </c>
      <c r="G140" s="204"/>
      <c r="H140" s="204"/>
      <c r="I140" s="207"/>
      <c r="J140" s="208">
        <f>BK140</f>
        <v>0</v>
      </c>
      <c r="K140" s="204"/>
      <c r="L140" s="209"/>
      <c r="M140" s="210"/>
      <c r="N140" s="211"/>
      <c r="O140" s="211"/>
      <c r="P140" s="212">
        <f>P141+P152+P156+P162+P172</f>
        <v>0</v>
      </c>
      <c r="Q140" s="211"/>
      <c r="R140" s="212">
        <f>R141+R152+R156+R162+R172</f>
        <v>0</v>
      </c>
      <c r="S140" s="211"/>
      <c r="T140" s="213">
        <f>T141+T152+T156+T162+T172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86</v>
      </c>
      <c r="AT140" s="215" t="s">
        <v>77</v>
      </c>
      <c r="AU140" s="215" t="s">
        <v>78</v>
      </c>
      <c r="AY140" s="214" t="s">
        <v>153</v>
      </c>
      <c r="BK140" s="216">
        <f>BK141+BK152+BK156+BK162+BK172</f>
        <v>0</v>
      </c>
    </row>
    <row r="141" s="12" customFormat="1" ht="22.8" customHeight="1">
      <c r="A141" s="12"/>
      <c r="B141" s="203"/>
      <c r="C141" s="204"/>
      <c r="D141" s="205" t="s">
        <v>77</v>
      </c>
      <c r="E141" s="217" t="s">
        <v>4158</v>
      </c>
      <c r="F141" s="217" t="s">
        <v>4159</v>
      </c>
      <c r="G141" s="204"/>
      <c r="H141" s="204"/>
      <c r="I141" s="207"/>
      <c r="J141" s="218">
        <f>BK141</f>
        <v>0</v>
      </c>
      <c r="K141" s="204"/>
      <c r="L141" s="209"/>
      <c r="M141" s="210"/>
      <c r="N141" s="211"/>
      <c r="O141" s="211"/>
      <c r="P141" s="212">
        <f>SUM(P142:P151)</f>
        <v>0</v>
      </c>
      <c r="Q141" s="211"/>
      <c r="R141" s="212">
        <f>SUM(R142:R151)</f>
        <v>0</v>
      </c>
      <c r="S141" s="211"/>
      <c r="T141" s="213">
        <f>SUM(T142:T151)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4" t="s">
        <v>86</v>
      </c>
      <c r="AT141" s="215" t="s">
        <v>77</v>
      </c>
      <c r="AU141" s="215" t="s">
        <v>86</v>
      </c>
      <c r="AY141" s="214" t="s">
        <v>153</v>
      </c>
      <c r="BK141" s="216">
        <f>SUM(BK142:BK151)</f>
        <v>0</v>
      </c>
    </row>
    <row r="142" s="2" customFormat="1" ht="16.5" customHeight="1">
      <c r="A142" s="39"/>
      <c r="B142" s="40"/>
      <c r="C142" s="219" t="s">
        <v>112</v>
      </c>
      <c r="D142" s="219" t="s">
        <v>156</v>
      </c>
      <c r="E142" s="220" t="s">
        <v>4160</v>
      </c>
      <c r="F142" s="221" t="s">
        <v>4161</v>
      </c>
      <c r="G142" s="222" t="s">
        <v>2304</v>
      </c>
      <c r="H142" s="223">
        <v>7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43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161</v>
      </c>
      <c r="AT142" s="230" t="s">
        <v>156</v>
      </c>
      <c r="AU142" s="230" t="s">
        <v>88</v>
      </c>
      <c r="AY142" s="18" t="s">
        <v>153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86</v>
      </c>
      <c r="BK142" s="231">
        <f>ROUND(I142*H142,2)</f>
        <v>0</v>
      </c>
      <c r="BL142" s="18" t="s">
        <v>161</v>
      </c>
      <c r="BM142" s="230" t="s">
        <v>261</v>
      </c>
    </row>
    <row r="143" s="2" customFormat="1" ht="24.15" customHeight="1">
      <c r="A143" s="39"/>
      <c r="B143" s="40"/>
      <c r="C143" s="219" t="s">
        <v>115</v>
      </c>
      <c r="D143" s="219" t="s">
        <v>156</v>
      </c>
      <c r="E143" s="220" t="s">
        <v>4162</v>
      </c>
      <c r="F143" s="221" t="s">
        <v>4163</v>
      </c>
      <c r="G143" s="222" t="s">
        <v>170</v>
      </c>
      <c r="H143" s="223">
        <v>7</v>
      </c>
      <c r="I143" s="224"/>
      <c r="J143" s="225">
        <f>ROUND(I143*H143,2)</f>
        <v>0</v>
      </c>
      <c r="K143" s="221" t="s">
        <v>1</v>
      </c>
      <c r="L143" s="45"/>
      <c r="M143" s="226" t="s">
        <v>1</v>
      </c>
      <c r="N143" s="227" t="s">
        <v>43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161</v>
      </c>
      <c r="AT143" s="230" t="s">
        <v>156</v>
      </c>
      <c r="AU143" s="230" t="s">
        <v>88</v>
      </c>
      <c r="AY143" s="18" t="s">
        <v>153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86</v>
      </c>
      <c r="BK143" s="231">
        <f>ROUND(I143*H143,2)</f>
        <v>0</v>
      </c>
      <c r="BL143" s="18" t="s">
        <v>161</v>
      </c>
      <c r="BM143" s="230" t="s">
        <v>271</v>
      </c>
    </row>
    <row r="144" s="2" customFormat="1" ht="24.15" customHeight="1">
      <c r="A144" s="39"/>
      <c r="B144" s="40"/>
      <c r="C144" s="219" t="s">
        <v>219</v>
      </c>
      <c r="D144" s="219" t="s">
        <v>156</v>
      </c>
      <c r="E144" s="220" t="s">
        <v>4164</v>
      </c>
      <c r="F144" s="221" t="s">
        <v>4165</v>
      </c>
      <c r="G144" s="222" t="s">
        <v>2304</v>
      </c>
      <c r="H144" s="223">
        <v>2</v>
      </c>
      <c r="I144" s="224"/>
      <c r="J144" s="225">
        <f>ROUND(I144*H144,2)</f>
        <v>0</v>
      </c>
      <c r="K144" s="221" t="s">
        <v>1</v>
      </c>
      <c r="L144" s="45"/>
      <c r="M144" s="226" t="s">
        <v>1</v>
      </c>
      <c r="N144" s="227" t="s">
        <v>43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161</v>
      </c>
      <c r="AT144" s="230" t="s">
        <v>156</v>
      </c>
      <c r="AU144" s="230" t="s">
        <v>88</v>
      </c>
      <c r="AY144" s="18" t="s">
        <v>153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86</v>
      </c>
      <c r="BK144" s="231">
        <f>ROUND(I144*H144,2)</f>
        <v>0</v>
      </c>
      <c r="BL144" s="18" t="s">
        <v>161</v>
      </c>
      <c r="BM144" s="230" t="s">
        <v>286</v>
      </c>
    </row>
    <row r="145" s="2" customFormat="1" ht="24.15" customHeight="1">
      <c r="A145" s="39"/>
      <c r="B145" s="40"/>
      <c r="C145" s="219" t="s">
        <v>224</v>
      </c>
      <c r="D145" s="219" t="s">
        <v>156</v>
      </c>
      <c r="E145" s="220" t="s">
        <v>4166</v>
      </c>
      <c r="F145" s="221" t="s">
        <v>4167</v>
      </c>
      <c r="G145" s="222" t="s">
        <v>2304</v>
      </c>
      <c r="H145" s="223">
        <v>7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43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161</v>
      </c>
      <c r="AT145" s="230" t="s">
        <v>156</v>
      </c>
      <c r="AU145" s="230" t="s">
        <v>88</v>
      </c>
      <c r="AY145" s="18" t="s">
        <v>153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86</v>
      </c>
      <c r="BK145" s="231">
        <f>ROUND(I145*H145,2)</f>
        <v>0</v>
      </c>
      <c r="BL145" s="18" t="s">
        <v>161</v>
      </c>
      <c r="BM145" s="230" t="s">
        <v>298</v>
      </c>
    </row>
    <row r="146" s="2" customFormat="1" ht="24.15" customHeight="1">
      <c r="A146" s="39"/>
      <c r="B146" s="40"/>
      <c r="C146" s="219" t="s">
        <v>230</v>
      </c>
      <c r="D146" s="219" t="s">
        <v>156</v>
      </c>
      <c r="E146" s="220" t="s">
        <v>4168</v>
      </c>
      <c r="F146" s="221" t="s">
        <v>4169</v>
      </c>
      <c r="G146" s="222" t="s">
        <v>2304</v>
      </c>
      <c r="H146" s="223">
        <v>7</v>
      </c>
      <c r="I146" s="224"/>
      <c r="J146" s="225">
        <f>ROUND(I146*H146,2)</f>
        <v>0</v>
      </c>
      <c r="K146" s="221" t="s">
        <v>1</v>
      </c>
      <c r="L146" s="45"/>
      <c r="M146" s="226" t="s">
        <v>1</v>
      </c>
      <c r="N146" s="227" t="s">
        <v>43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161</v>
      </c>
      <c r="AT146" s="230" t="s">
        <v>156</v>
      </c>
      <c r="AU146" s="230" t="s">
        <v>88</v>
      </c>
      <c r="AY146" s="18" t="s">
        <v>153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86</v>
      </c>
      <c r="BK146" s="231">
        <f>ROUND(I146*H146,2)</f>
        <v>0</v>
      </c>
      <c r="BL146" s="18" t="s">
        <v>161</v>
      </c>
      <c r="BM146" s="230" t="s">
        <v>308</v>
      </c>
    </row>
    <row r="147" s="2" customFormat="1" ht="16.5" customHeight="1">
      <c r="A147" s="39"/>
      <c r="B147" s="40"/>
      <c r="C147" s="219" t="s">
        <v>8</v>
      </c>
      <c r="D147" s="219" t="s">
        <v>156</v>
      </c>
      <c r="E147" s="220" t="s">
        <v>4170</v>
      </c>
      <c r="F147" s="221" t="s">
        <v>4171</v>
      </c>
      <c r="G147" s="222" t="s">
        <v>2304</v>
      </c>
      <c r="H147" s="223">
        <v>7</v>
      </c>
      <c r="I147" s="224"/>
      <c r="J147" s="225">
        <f>ROUND(I147*H147,2)</f>
        <v>0</v>
      </c>
      <c r="K147" s="221" t="s">
        <v>1</v>
      </c>
      <c r="L147" s="45"/>
      <c r="M147" s="226" t="s">
        <v>1</v>
      </c>
      <c r="N147" s="227" t="s">
        <v>43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161</v>
      </c>
      <c r="AT147" s="230" t="s">
        <v>156</v>
      </c>
      <c r="AU147" s="230" t="s">
        <v>88</v>
      </c>
      <c r="AY147" s="18" t="s">
        <v>153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86</v>
      </c>
      <c r="BK147" s="231">
        <f>ROUND(I147*H147,2)</f>
        <v>0</v>
      </c>
      <c r="BL147" s="18" t="s">
        <v>161</v>
      </c>
      <c r="BM147" s="230" t="s">
        <v>320</v>
      </c>
    </row>
    <row r="148" s="2" customFormat="1" ht="16.5" customHeight="1">
      <c r="A148" s="39"/>
      <c r="B148" s="40"/>
      <c r="C148" s="219" t="s">
        <v>240</v>
      </c>
      <c r="D148" s="219" t="s">
        <v>156</v>
      </c>
      <c r="E148" s="220" t="s">
        <v>4172</v>
      </c>
      <c r="F148" s="221" t="s">
        <v>4173</v>
      </c>
      <c r="G148" s="222" t="s">
        <v>2304</v>
      </c>
      <c r="H148" s="223">
        <v>7</v>
      </c>
      <c r="I148" s="224"/>
      <c r="J148" s="225">
        <f>ROUND(I148*H148,2)</f>
        <v>0</v>
      </c>
      <c r="K148" s="221" t="s">
        <v>1</v>
      </c>
      <c r="L148" s="45"/>
      <c r="M148" s="226" t="s">
        <v>1</v>
      </c>
      <c r="N148" s="227" t="s">
        <v>43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161</v>
      </c>
      <c r="AT148" s="230" t="s">
        <v>156</v>
      </c>
      <c r="AU148" s="230" t="s">
        <v>88</v>
      </c>
      <c r="AY148" s="18" t="s">
        <v>153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86</v>
      </c>
      <c r="BK148" s="231">
        <f>ROUND(I148*H148,2)</f>
        <v>0</v>
      </c>
      <c r="BL148" s="18" t="s">
        <v>161</v>
      </c>
      <c r="BM148" s="230" t="s">
        <v>332</v>
      </c>
    </row>
    <row r="149" s="2" customFormat="1" ht="16.5" customHeight="1">
      <c r="A149" s="39"/>
      <c r="B149" s="40"/>
      <c r="C149" s="219" t="s">
        <v>247</v>
      </c>
      <c r="D149" s="219" t="s">
        <v>156</v>
      </c>
      <c r="E149" s="220" t="s">
        <v>4174</v>
      </c>
      <c r="F149" s="221" t="s">
        <v>4175</v>
      </c>
      <c r="G149" s="222" t="s">
        <v>2304</v>
      </c>
      <c r="H149" s="223">
        <v>7</v>
      </c>
      <c r="I149" s="224"/>
      <c r="J149" s="225">
        <f>ROUND(I149*H149,2)</f>
        <v>0</v>
      </c>
      <c r="K149" s="221" t="s">
        <v>1</v>
      </c>
      <c r="L149" s="45"/>
      <c r="M149" s="226" t="s">
        <v>1</v>
      </c>
      <c r="N149" s="227" t="s">
        <v>43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161</v>
      </c>
      <c r="AT149" s="230" t="s">
        <v>156</v>
      </c>
      <c r="AU149" s="230" t="s">
        <v>88</v>
      </c>
      <c r="AY149" s="18" t="s">
        <v>153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86</v>
      </c>
      <c r="BK149" s="231">
        <f>ROUND(I149*H149,2)</f>
        <v>0</v>
      </c>
      <c r="BL149" s="18" t="s">
        <v>161</v>
      </c>
      <c r="BM149" s="230" t="s">
        <v>342</v>
      </c>
    </row>
    <row r="150" s="2" customFormat="1" ht="24.15" customHeight="1">
      <c r="A150" s="39"/>
      <c r="B150" s="40"/>
      <c r="C150" s="219" t="s">
        <v>252</v>
      </c>
      <c r="D150" s="219" t="s">
        <v>156</v>
      </c>
      <c r="E150" s="220" t="s">
        <v>4176</v>
      </c>
      <c r="F150" s="221" t="s">
        <v>4177</v>
      </c>
      <c r="G150" s="222" t="s">
        <v>170</v>
      </c>
      <c r="H150" s="223">
        <v>7</v>
      </c>
      <c r="I150" s="224"/>
      <c r="J150" s="225">
        <f>ROUND(I150*H150,2)</f>
        <v>0</v>
      </c>
      <c r="K150" s="221" t="s">
        <v>1</v>
      </c>
      <c r="L150" s="45"/>
      <c r="M150" s="226" t="s">
        <v>1</v>
      </c>
      <c r="N150" s="227" t="s">
        <v>43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161</v>
      </c>
      <c r="AT150" s="230" t="s">
        <v>156</v>
      </c>
      <c r="AU150" s="230" t="s">
        <v>88</v>
      </c>
      <c r="AY150" s="18" t="s">
        <v>153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86</v>
      </c>
      <c r="BK150" s="231">
        <f>ROUND(I150*H150,2)</f>
        <v>0</v>
      </c>
      <c r="BL150" s="18" t="s">
        <v>161</v>
      </c>
      <c r="BM150" s="230" t="s">
        <v>352</v>
      </c>
    </row>
    <row r="151" s="2" customFormat="1" ht="16.5" customHeight="1">
      <c r="A151" s="39"/>
      <c r="B151" s="40"/>
      <c r="C151" s="219" t="s">
        <v>256</v>
      </c>
      <c r="D151" s="219" t="s">
        <v>156</v>
      </c>
      <c r="E151" s="220" t="s">
        <v>4178</v>
      </c>
      <c r="F151" s="221" t="s">
        <v>4179</v>
      </c>
      <c r="G151" s="222" t="s">
        <v>2304</v>
      </c>
      <c r="H151" s="223">
        <v>7</v>
      </c>
      <c r="I151" s="224"/>
      <c r="J151" s="225">
        <f>ROUND(I151*H151,2)</f>
        <v>0</v>
      </c>
      <c r="K151" s="221" t="s">
        <v>1</v>
      </c>
      <c r="L151" s="45"/>
      <c r="M151" s="226" t="s">
        <v>1</v>
      </c>
      <c r="N151" s="227" t="s">
        <v>43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161</v>
      </c>
      <c r="AT151" s="230" t="s">
        <v>156</v>
      </c>
      <c r="AU151" s="230" t="s">
        <v>88</v>
      </c>
      <c r="AY151" s="18" t="s">
        <v>153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86</v>
      </c>
      <c r="BK151" s="231">
        <f>ROUND(I151*H151,2)</f>
        <v>0</v>
      </c>
      <c r="BL151" s="18" t="s">
        <v>161</v>
      </c>
      <c r="BM151" s="230" t="s">
        <v>365</v>
      </c>
    </row>
    <row r="152" s="12" customFormat="1" ht="22.8" customHeight="1">
      <c r="A152" s="12"/>
      <c r="B152" s="203"/>
      <c r="C152" s="204"/>
      <c r="D152" s="205" t="s">
        <v>77</v>
      </c>
      <c r="E152" s="217" t="s">
        <v>4180</v>
      </c>
      <c r="F152" s="217" t="s">
        <v>4181</v>
      </c>
      <c r="G152" s="204"/>
      <c r="H152" s="204"/>
      <c r="I152" s="207"/>
      <c r="J152" s="218">
        <f>BK152</f>
        <v>0</v>
      </c>
      <c r="K152" s="204"/>
      <c r="L152" s="209"/>
      <c r="M152" s="210"/>
      <c r="N152" s="211"/>
      <c r="O152" s="211"/>
      <c r="P152" s="212">
        <f>SUM(P153:P155)</f>
        <v>0</v>
      </c>
      <c r="Q152" s="211"/>
      <c r="R152" s="212">
        <f>SUM(R153:R155)</f>
        <v>0</v>
      </c>
      <c r="S152" s="211"/>
      <c r="T152" s="213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4" t="s">
        <v>86</v>
      </c>
      <c r="AT152" s="215" t="s">
        <v>77</v>
      </c>
      <c r="AU152" s="215" t="s">
        <v>86</v>
      </c>
      <c r="AY152" s="214" t="s">
        <v>153</v>
      </c>
      <c r="BK152" s="216">
        <f>SUM(BK153:BK155)</f>
        <v>0</v>
      </c>
    </row>
    <row r="153" s="2" customFormat="1" ht="24.15" customHeight="1">
      <c r="A153" s="39"/>
      <c r="B153" s="40"/>
      <c r="C153" s="219" t="s">
        <v>261</v>
      </c>
      <c r="D153" s="219" t="s">
        <v>156</v>
      </c>
      <c r="E153" s="220" t="s">
        <v>4182</v>
      </c>
      <c r="F153" s="221" t="s">
        <v>4183</v>
      </c>
      <c r="G153" s="222" t="s">
        <v>159</v>
      </c>
      <c r="H153" s="223">
        <v>2.1000000000000001</v>
      </c>
      <c r="I153" s="224"/>
      <c r="J153" s="225">
        <f>ROUND(I153*H153,2)</f>
        <v>0</v>
      </c>
      <c r="K153" s="221" t="s">
        <v>1</v>
      </c>
      <c r="L153" s="45"/>
      <c r="M153" s="226" t="s">
        <v>1</v>
      </c>
      <c r="N153" s="227" t="s">
        <v>43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161</v>
      </c>
      <c r="AT153" s="230" t="s">
        <v>156</v>
      </c>
      <c r="AU153" s="230" t="s">
        <v>88</v>
      </c>
      <c r="AY153" s="18" t="s">
        <v>153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86</v>
      </c>
      <c r="BK153" s="231">
        <f>ROUND(I153*H153,2)</f>
        <v>0</v>
      </c>
      <c r="BL153" s="18" t="s">
        <v>161</v>
      </c>
      <c r="BM153" s="230" t="s">
        <v>374</v>
      </c>
    </row>
    <row r="154" s="2" customFormat="1" ht="24.15" customHeight="1">
      <c r="A154" s="39"/>
      <c r="B154" s="40"/>
      <c r="C154" s="219" t="s">
        <v>7</v>
      </c>
      <c r="D154" s="219" t="s">
        <v>156</v>
      </c>
      <c r="E154" s="220" t="s">
        <v>4184</v>
      </c>
      <c r="F154" s="221" t="s">
        <v>4185</v>
      </c>
      <c r="G154" s="222" t="s">
        <v>2304</v>
      </c>
      <c r="H154" s="223">
        <v>7</v>
      </c>
      <c r="I154" s="224"/>
      <c r="J154" s="225">
        <f>ROUND(I154*H154,2)</f>
        <v>0</v>
      </c>
      <c r="K154" s="221" t="s">
        <v>1</v>
      </c>
      <c r="L154" s="45"/>
      <c r="M154" s="226" t="s">
        <v>1</v>
      </c>
      <c r="N154" s="227" t="s">
        <v>43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161</v>
      </c>
      <c r="AT154" s="230" t="s">
        <v>156</v>
      </c>
      <c r="AU154" s="230" t="s">
        <v>88</v>
      </c>
      <c r="AY154" s="18" t="s">
        <v>153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86</v>
      </c>
      <c r="BK154" s="231">
        <f>ROUND(I154*H154,2)</f>
        <v>0</v>
      </c>
      <c r="BL154" s="18" t="s">
        <v>161</v>
      </c>
      <c r="BM154" s="230" t="s">
        <v>386</v>
      </c>
    </row>
    <row r="155" s="2" customFormat="1" ht="16.5" customHeight="1">
      <c r="A155" s="39"/>
      <c r="B155" s="40"/>
      <c r="C155" s="219" t="s">
        <v>271</v>
      </c>
      <c r="D155" s="219" t="s">
        <v>156</v>
      </c>
      <c r="E155" s="220" t="s">
        <v>4186</v>
      </c>
      <c r="F155" s="221" t="s">
        <v>4187</v>
      </c>
      <c r="G155" s="222" t="s">
        <v>250</v>
      </c>
      <c r="H155" s="223">
        <v>12</v>
      </c>
      <c r="I155" s="224"/>
      <c r="J155" s="225">
        <f>ROUND(I155*H155,2)</f>
        <v>0</v>
      </c>
      <c r="K155" s="221" t="s">
        <v>1</v>
      </c>
      <c r="L155" s="45"/>
      <c r="M155" s="226" t="s">
        <v>1</v>
      </c>
      <c r="N155" s="227" t="s">
        <v>43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161</v>
      </c>
      <c r="AT155" s="230" t="s">
        <v>156</v>
      </c>
      <c r="AU155" s="230" t="s">
        <v>88</v>
      </c>
      <c r="AY155" s="18" t="s">
        <v>153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86</v>
      </c>
      <c r="BK155" s="231">
        <f>ROUND(I155*H155,2)</f>
        <v>0</v>
      </c>
      <c r="BL155" s="18" t="s">
        <v>161</v>
      </c>
      <c r="BM155" s="230" t="s">
        <v>399</v>
      </c>
    </row>
    <row r="156" s="12" customFormat="1" ht="22.8" customHeight="1">
      <c r="A156" s="12"/>
      <c r="B156" s="203"/>
      <c r="C156" s="204"/>
      <c r="D156" s="205" t="s">
        <v>77</v>
      </c>
      <c r="E156" s="217" t="s">
        <v>4188</v>
      </c>
      <c r="F156" s="217" t="s">
        <v>4189</v>
      </c>
      <c r="G156" s="204"/>
      <c r="H156" s="204"/>
      <c r="I156" s="207"/>
      <c r="J156" s="218">
        <f>BK156</f>
        <v>0</v>
      </c>
      <c r="K156" s="204"/>
      <c r="L156" s="209"/>
      <c r="M156" s="210"/>
      <c r="N156" s="211"/>
      <c r="O156" s="211"/>
      <c r="P156" s="212">
        <f>SUM(P157:P161)</f>
        <v>0</v>
      </c>
      <c r="Q156" s="211"/>
      <c r="R156" s="212">
        <f>SUM(R157:R161)</f>
        <v>0</v>
      </c>
      <c r="S156" s="211"/>
      <c r="T156" s="213">
        <f>SUM(T157:T161)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4" t="s">
        <v>86</v>
      </c>
      <c r="AT156" s="215" t="s">
        <v>77</v>
      </c>
      <c r="AU156" s="215" t="s">
        <v>86</v>
      </c>
      <c r="AY156" s="214" t="s">
        <v>153</v>
      </c>
      <c r="BK156" s="216">
        <f>SUM(BK157:BK161)</f>
        <v>0</v>
      </c>
    </row>
    <row r="157" s="2" customFormat="1" ht="24.15" customHeight="1">
      <c r="A157" s="39"/>
      <c r="B157" s="40"/>
      <c r="C157" s="219" t="s">
        <v>281</v>
      </c>
      <c r="D157" s="219" t="s">
        <v>156</v>
      </c>
      <c r="E157" s="220" t="s">
        <v>4190</v>
      </c>
      <c r="F157" s="221" t="s">
        <v>4191</v>
      </c>
      <c r="G157" s="222" t="s">
        <v>2304</v>
      </c>
      <c r="H157" s="223">
        <v>1</v>
      </c>
      <c r="I157" s="224"/>
      <c r="J157" s="225">
        <f>ROUND(I157*H157,2)</f>
        <v>0</v>
      </c>
      <c r="K157" s="221" t="s">
        <v>1</v>
      </c>
      <c r="L157" s="45"/>
      <c r="M157" s="226" t="s">
        <v>1</v>
      </c>
      <c r="N157" s="227" t="s">
        <v>43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161</v>
      </c>
      <c r="AT157" s="230" t="s">
        <v>156</v>
      </c>
      <c r="AU157" s="230" t="s">
        <v>88</v>
      </c>
      <c r="AY157" s="18" t="s">
        <v>153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86</v>
      </c>
      <c r="BK157" s="231">
        <f>ROUND(I157*H157,2)</f>
        <v>0</v>
      </c>
      <c r="BL157" s="18" t="s">
        <v>161</v>
      </c>
      <c r="BM157" s="230" t="s">
        <v>412</v>
      </c>
    </row>
    <row r="158" s="2" customFormat="1" ht="24.15" customHeight="1">
      <c r="A158" s="39"/>
      <c r="B158" s="40"/>
      <c r="C158" s="219" t="s">
        <v>286</v>
      </c>
      <c r="D158" s="219" t="s">
        <v>156</v>
      </c>
      <c r="E158" s="220" t="s">
        <v>4192</v>
      </c>
      <c r="F158" s="221" t="s">
        <v>4193</v>
      </c>
      <c r="G158" s="222" t="s">
        <v>2304</v>
      </c>
      <c r="H158" s="223">
        <v>1</v>
      </c>
      <c r="I158" s="224"/>
      <c r="J158" s="225">
        <f>ROUND(I158*H158,2)</f>
        <v>0</v>
      </c>
      <c r="K158" s="221" t="s">
        <v>1</v>
      </c>
      <c r="L158" s="45"/>
      <c r="M158" s="226" t="s">
        <v>1</v>
      </c>
      <c r="N158" s="227" t="s">
        <v>43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161</v>
      </c>
      <c r="AT158" s="230" t="s">
        <v>156</v>
      </c>
      <c r="AU158" s="230" t="s">
        <v>88</v>
      </c>
      <c r="AY158" s="18" t="s">
        <v>153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86</v>
      </c>
      <c r="BK158" s="231">
        <f>ROUND(I158*H158,2)</f>
        <v>0</v>
      </c>
      <c r="BL158" s="18" t="s">
        <v>161</v>
      </c>
      <c r="BM158" s="230" t="s">
        <v>646</v>
      </c>
    </row>
    <row r="159" s="2" customFormat="1" ht="24.15" customHeight="1">
      <c r="A159" s="39"/>
      <c r="B159" s="40"/>
      <c r="C159" s="219" t="s">
        <v>293</v>
      </c>
      <c r="D159" s="219" t="s">
        <v>156</v>
      </c>
      <c r="E159" s="220" t="s">
        <v>4194</v>
      </c>
      <c r="F159" s="221" t="s">
        <v>4195</v>
      </c>
      <c r="G159" s="222" t="s">
        <v>2304</v>
      </c>
      <c r="H159" s="223">
        <v>1</v>
      </c>
      <c r="I159" s="224"/>
      <c r="J159" s="225">
        <f>ROUND(I159*H159,2)</f>
        <v>0</v>
      </c>
      <c r="K159" s="221" t="s">
        <v>1</v>
      </c>
      <c r="L159" s="45"/>
      <c r="M159" s="226" t="s">
        <v>1</v>
      </c>
      <c r="N159" s="227" t="s">
        <v>43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161</v>
      </c>
      <c r="AT159" s="230" t="s">
        <v>156</v>
      </c>
      <c r="AU159" s="230" t="s">
        <v>88</v>
      </c>
      <c r="AY159" s="18" t="s">
        <v>153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86</v>
      </c>
      <c r="BK159" s="231">
        <f>ROUND(I159*H159,2)</f>
        <v>0</v>
      </c>
      <c r="BL159" s="18" t="s">
        <v>161</v>
      </c>
      <c r="BM159" s="230" t="s">
        <v>657</v>
      </c>
    </row>
    <row r="160" s="2" customFormat="1" ht="24.15" customHeight="1">
      <c r="A160" s="39"/>
      <c r="B160" s="40"/>
      <c r="C160" s="219" t="s">
        <v>298</v>
      </c>
      <c r="D160" s="219" t="s">
        <v>156</v>
      </c>
      <c r="E160" s="220" t="s">
        <v>4196</v>
      </c>
      <c r="F160" s="221" t="s">
        <v>4197</v>
      </c>
      <c r="G160" s="222" t="s">
        <v>2304</v>
      </c>
      <c r="H160" s="223">
        <v>1</v>
      </c>
      <c r="I160" s="224"/>
      <c r="J160" s="225">
        <f>ROUND(I160*H160,2)</f>
        <v>0</v>
      </c>
      <c r="K160" s="221" t="s">
        <v>1</v>
      </c>
      <c r="L160" s="45"/>
      <c r="M160" s="226" t="s">
        <v>1</v>
      </c>
      <c r="N160" s="227" t="s">
        <v>43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161</v>
      </c>
      <c r="AT160" s="230" t="s">
        <v>156</v>
      </c>
      <c r="AU160" s="230" t="s">
        <v>88</v>
      </c>
      <c r="AY160" s="18" t="s">
        <v>153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86</v>
      </c>
      <c r="BK160" s="231">
        <f>ROUND(I160*H160,2)</f>
        <v>0</v>
      </c>
      <c r="BL160" s="18" t="s">
        <v>161</v>
      </c>
      <c r="BM160" s="230" t="s">
        <v>669</v>
      </c>
    </row>
    <row r="161" s="2" customFormat="1" ht="24.15" customHeight="1">
      <c r="A161" s="39"/>
      <c r="B161" s="40"/>
      <c r="C161" s="219" t="s">
        <v>303</v>
      </c>
      <c r="D161" s="219" t="s">
        <v>156</v>
      </c>
      <c r="E161" s="220" t="s">
        <v>4198</v>
      </c>
      <c r="F161" s="221" t="s">
        <v>4199</v>
      </c>
      <c r="G161" s="222" t="s">
        <v>2304</v>
      </c>
      <c r="H161" s="223">
        <v>1</v>
      </c>
      <c r="I161" s="224"/>
      <c r="J161" s="225">
        <f>ROUND(I161*H161,2)</f>
        <v>0</v>
      </c>
      <c r="K161" s="221" t="s">
        <v>1</v>
      </c>
      <c r="L161" s="45"/>
      <c r="M161" s="226" t="s">
        <v>1</v>
      </c>
      <c r="N161" s="227" t="s">
        <v>43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161</v>
      </c>
      <c r="AT161" s="230" t="s">
        <v>156</v>
      </c>
      <c r="AU161" s="230" t="s">
        <v>88</v>
      </c>
      <c r="AY161" s="18" t="s">
        <v>153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86</v>
      </c>
      <c r="BK161" s="231">
        <f>ROUND(I161*H161,2)</f>
        <v>0</v>
      </c>
      <c r="BL161" s="18" t="s">
        <v>161</v>
      </c>
      <c r="BM161" s="230" t="s">
        <v>681</v>
      </c>
    </row>
    <row r="162" s="12" customFormat="1" ht="22.8" customHeight="1">
      <c r="A162" s="12"/>
      <c r="B162" s="203"/>
      <c r="C162" s="204"/>
      <c r="D162" s="205" t="s">
        <v>77</v>
      </c>
      <c r="E162" s="217" t="s">
        <v>4200</v>
      </c>
      <c r="F162" s="217" t="s">
        <v>4201</v>
      </c>
      <c r="G162" s="204"/>
      <c r="H162" s="204"/>
      <c r="I162" s="207"/>
      <c r="J162" s="218">
        <f>BK162</f>
        <v>0</v>
      </c>
      <c r="K162" s="204"/>
      <c r="L162" s="209"/>
      <c r="M162" s="210"/>
      <c r="N162" s="211"/>
      <c r="O162" s="211"/>
      <c r="P162" s="212">
        <f>SUM(P163:P171)</f>
        <v>0</v>
      </c>
      <c r="Q162" s="211"/>
      <c r="R162" s="212">
        <f>SUM(R163:R171)</f>
        <v>0</v>
      </c>
      <c r="S162" s="211"/>
      <c r="T162" s="213">
        <f>SUM(T163:T171)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4" t="s">
        <v>86</v>
      </c>
      <c r="AT162" s="215" t="s">
        <v>77</v>
      </c>
      <c r="AU162" s="215" t="s">
        <v>86</v>
      </c>
      <c r="AY162" s="214" t="s">
        <v>153</v>
      </c>
      <c r="BK162" s="216">
        <f>SUM(BK163:BK171)</f>
        <v>0</v>
      </c>
    </row>
    <row r="163" s="2" customFormat="1" ht="16.5" customHeight="1">
      <c r="A163" s="39"/>
      <c r="B163" s="40"/>
      <c r="C163" s="219" t="s">
        <v>308</v>
      </c>
      <c r="D163" s="219" t="s">
        <v>156</v>
      </c>
      <c r="E163" s="220" t="s">
        <v>4202</v>
      </c>
      <c r="F163" s="221" t="s">
        <v>4203</v>
      </c>
      <c r="G163" s="222" t="s">
        <v>512</v>
      </c>
      <c r="H163" s="223">
        <v>1.3999999999999999</v>
      </c>
      <c r="I163" s="224"/>
      <c r="J163" s="225">
        <f>ROUND(I163*H163,2)</f>
        <v>0</v>
      </c>
      <c r="K163" s="221" t="s">
        <v>1</v>
      </c>
      <c r="L163" s="45"/>
      <c r="M163" s="226" t="s">
        <v>1</v>
      </c>
      <c r="N163" s="227" t="s">
        <v>43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161</v>
      </c>
      <c r="AT163" s="230" t="s">
        <v>156</v>
      </c>
      <c r="AU163" s="230" t="s">
        <v>88</v>
      </c>
      <c r="AY163" s="18" t="s">
        <v>153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86</v>
      </c>
      <c r="BK163" s="231">
        <f>ROUND(I163*H163,2)</f>
        <v>0</v>
      </c>
      <c r="BL163" s="18" t="s">
        <v>161</v>
      </c>
      <c r="BM163" s="230" t="s">
        <v>693</v>
      </c>
    </row>
    <row r="164" s="2" customFormat="1" ht="16.5" customHeight="1">
      <c r="A164" s="39"/>
      <c r="B164" s="40"/>
      <c r="C164" s="219" t="s">
        <v>315</v>
      </c>
      <c r="D164" s="219" t="s">
        <v>156</v>
      </c>
      <c r="E164" s="220" t="s">
        <v>4204</v>
      </c>
      <c r="F164" s="221" t="s">
        <v>4205</v>
      </c>
      <c r="G164" s="222" t="s">
        <v>512</v>
      </c>
      <c r="H164" s="223">
        <v>1.3999999999999999</v>
      </c>
      <c r="I164" s="224"/>
      <c r="J164" s="225">
        <f>ROUND(I164*H164,2)</f>
        <v>0</v>
      </c>
      <c r="K164" s="221" t="s">
        <v>1</v>
      </c>
      <c r="L164" s="45"/>
      <c r="M164" s="226" t="s">
        <v>1</v>
      </c>
      <c r="N164" s="227" t="s">
        <v>43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161</v>
      </c>
      <c r="AT164" s="230" t="s">
        <v>156</v>
      </c>
      <c r="AU164" s="230" t="s">
        <v>88</v>
      </c>
      <c r="AY164" s="18" t="s">
        <v>153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86</v>
      </c>
      <c r="BK164" s="231">
        <f>ROUND(I164*H164,2)</f>
        <v>0</v>
      </c>
      <c r="BL164" s="18" t="s">
        <v>161</v>
      </c>
      <c r="BM164" s="230" t="s">
        <v>705</v>
      </c>
    </row>
    <row r="165" s="2" customFormat="1" ht="16.5" customHeight="1">
      <c r="A165" s="39"/>
      <c r="B165" s="40"/>
      <c r="C165" s="219" t="s">
        <v>320</v>
      </c>
      <c r="D165" s="219" t="s">
        <v>156</v>
      </c>
      <c r="E165" s="220" t="s">
        <v>4206</v>
      </c>
      <c r="F165" s="221" t="s">
        <v>4207</v>
      </c>
      <c r="G165" s="222" t="s">
        <v>159</v>
      </c>
      <c r="H165" s="223">
        <v>4</v>
      </c>
      <c r="I165" s="224"/>
      <c r="J165" s="225">
        <f>ROUND(I165*H165,2)</f>
        <v>0</v>
      </c>
      <c r="K165" s="221" t="s">
        <v>1</v>
      </c>
      <c r="L165" s="45"/>
      <c r="M165" s="226" t="s">
        <v>1</v>
      </c>
      <c r="N165" s="227" t="s">
        <v>43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161</v>
      </c>
      <c r="AT165" s="230" t="s">
        <v>156</v>
      </c>
      <c r="AU165" s="230" t="s">
        <v>88</v>
      </c>
      <c r="AY165" s="18" t="s">
        <v>153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86</v>
      </c>
      <c r="BK165" s="231">
        <f>ROUND(I165*H165,2)</f>
        <v>0</v>
      </c>
      <c r="BL165" s="18" t="s">
        <v>161</v>
      </c>
      <c r="BM165" s="230" t="s">
        <v>715</v>
      </c>
    </row>
    <row r="166" s="2" customFormat="1" ht="16.5" customHeight="1">
      <c r="A166" s="39"/>
      <c r="B166" s="40"/>
      <c r="C166" s="219" t="s">
        <v>325</v>
      </c>
      <c r="D166" s="219" t="s">
        <v>156</v>
      </c>
      <c r="E166" s="220" t="s">
        <v>4208</v>
      </c>
      <c r="F166" s="221" t="s">
        <v>4171</v>
      </c>
      <c r="G166" s="222" t="s">
        <v>2304</v>
      </c>
      <c r="H166" s="223">
        <v>7</v>
      </c>
      <c r="I166" s="224"/>
      <c r="J166" s="225">
        <f>ROUND(I166*H166,2)</f>
        <v>0</v>
      </c>
      <c r="K166" s="221" t="s">
        <v>1</v>
      </c>
      <c r="L166" s="45"/>
      <c r="M166" s="226" t="s">
        <v>1</v>
      </c>
      <c r="N166" s="227" t="s">
        <v>43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161</v>
      </c>
      <c r="AT166" s="230" t="s">
        <v>156</v>
      </c>
      <c r="AU166" s="230" t="s">
        <v>88</v>
      </c>
      <c r="AY166" s="18" t="s">
        <v>153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86</v>
      </c>
      <c r="BK166" s="231">
        <f>ROUND(I166*H166,2)</f>
        <v>0</v>
      </c>
      <c r="BL166" s="18" t="s">
        <v>161</v>
      </c>
      <c r="BM166" s="230" t="s">
        <v>724</v>
      </c>
    </row>
    <row r="167" s="2" customFormat="1" ht="21.75" customHeight="1">
      <c r="A167" s="39"/>
      <c r="B167" s="40"/>
      <c r="C167" s="219" t="s">
        <v>332</v>
      </c>
      <c r="D167" s="219" t="s">
        <v>156</v>
      </c>
      <c r="E167" s="220" t="s">
        <v>4209</v>
      </c>
      <c r="F167" s="221" t="s">
        <v>4210</v>
      </c>
      <c r="G167" s="222" t="s">
        <v>2304</v>
      </c>
      <c r="H167" s="223">
        <v>7</v>
      </c>
      <c r="I167" s="224"/>
      <c r="J167" s="225">
        <f>ROUND(I167*H167,2)</f>
        <v>0</v>
      </c>
      <c r="K167" s="221" t="s">
        <v>1</v>
      </c>
      <c r="L167" s="45"/>
      <c r="M167" s="226" t="s">
        <v>1</v>
      </c>
      <c r="N167" s="227" t="s">
        <v>43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161</v>
      </c>
      <c r="AT167" s="230" t="s">
        <v>156</v>
      </c>
      <c r="AU167" s="230" t="s">
        <v>88</v>
      </c>
      <c r="AY167" s="18" t="s">
        <v>153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86</v>
      </c>
      <c r="BK167" s="231">
        <f>ROUND(I167*H167,2)</f>
        <v>0</v>
      </c>
      <c r="BL167" s="18" t="s">
        <v>161</v>
      </c>
      <c r="BM167" s="230" t="s">
        <v>738</v>
      </c>
    </row>
    <row r="168" s="2" customFormat="1" ht="16.5" customHeight="1">
      <c r="A168" s="39"/>
      <c r="B168" s="40"/>
      <c r="C168" s="219" t="s">
        <v>337</v>
      </c>
      <c r="D168" s="219" t="s">
        <v>156</v>
      </c>
      <c r="E168" s="220" t="s">
        <v>4211</v>
      </c>
      <c r="F168" s="221" t="s">
        <v>4212</v>
      </c>
      <c r="G168" s="222" t="s">
        <v>159</v>
      </c>
      <c r="H168" s="223">
        <v>1</v>
      </c>
      <c r="I168" s="224"/>
      <c r="J168" s="225">
        <f>ROUND(I168*H168,2)</f>
        <v>0</v>
      </c>
      <c r="K168" s="221" t="s">
        <v>1</v>
      </c>
      <c r="L168" s="45"/>
      <c r="M168" s="226" t="s">
        <v>1</v>
      </c>
      <c r="N168" s="227" t="s">
        <v>43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161</v>
      </c>
      <c r="AT168" s="230" t="s">
        <v>156</v>
      </c>
      <c r="AU168" s="230" t="s">
        <v>88</v>
      </c>
      <c r="AY168" s="18" t="s">
        <v>153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86</v>
      </c>
      <c r="BK168" s="231">
        <f>ROUND(I168*H168,2)</f>
        <v>0</v>
      </c>
      <c r="BL168" s="18" t="s">
        <v>161</v>
      </c>
      <c r="BM168" s="230" t="s">
        <v>763</v>
      </c>
    </row>
    <row r="169" s="2" customFormat="1" ht="21.75" customHeight="1">
      <c r="A169" s="39"/>
      <c r="B169" s="40"/>
      <c r="C169" s="219" t="s">
        <v>342</v>
      </c>
      <c r="D169" s="219" t="s">
        <v>156</v>
      </c>
      <c r="E169" s="220" t="s">
        <v>4213</v>
      </c>
      <c r="F169" s="221" t="s">
        <v>4214</v>
      </c>
      <c r="G169" s="222" t="s">
        <v>2304</v>
      </c>
      <c r="H169" s="223">
        <v>21</v>
      </c>
      <c r="I169" s="224"/>
      <c r="J169" s="225">
        <f>ROUND(I169*H169,2)</f>
        <v>0</v>
      </c>
      <c r="K169" s="221" t="s">
        <v>1</v>
      </c>
      <c r="L169" s="45"/>
      <c r="M169" s="226" t="s">
        <v>1</v>
      </c>
      <c r="N169" s="227" t="s">
        <v>43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161</v>
      </c>
      <c r="AT169" s="230" t="s">
        <v>156</v>
      </c>
      <c r="AU169" s="230" t="s">
        <v>88</v>
      </c>
      <c r="AY169" s="18" t="s">
        <v>153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86</v>
      </c>
      <c r="BK169" s="231">
        <f>ROUND(I169*H169,2)</f>
        <v>0</v>
      </c>
      <c r="BL169" s="18" t="s">
        <v>161</v>
      </c>
      <c r="BM169" s="230" t="s">
        <v>794</v>
      </c>
    </row>
    <row r="170" s="2" customFormat="1" ht="16.5" customHeight="1">
      <c r="A170" s="39"/>
      <c r="B170" s="40"/>
      <c r="C170" s="219" t="s">
        <v>348</v>
      </c>
      <c r="D170" s="219" t="s">
        <v>156</v>
      </c>
      <c r="E170" s="220" t="s">
        <v>4215</v>
      </c>
      <c r="F170" s="221" t="s">
        <v>4216</v>
      </c>
      <c r="G170" s="222" t="s">
        <v>2304</v>
      </c>
      <c r="H170" s="223">
        <v>63</v>
      </c>
      <c r="I170" s="224"/>
      <c r="J170" s="225">
        <f>ROUND(I170*H170,2)</f>
        <v>0</v>
      </c>
      <c r="K170" s="221" t="s">
        <v>1</v>
      </c>
      <c r="L170" s="45"/>
      <c r="M170" s="226" t="s">
        <v>1</v>
      </c>
      <c r="N170" s="227" t="s">
        <v>43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161</v>
      </c>
      <c r="AT170" s="230" t="s">
        <v>156</v>
      </c>
      <c r="AU170" s="230" t="s">
        <v>88</v>
      </c>
      <c r="AY170" s="18" t="s">
        <v>153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86</v>
      </c>
      <c r="BK170" s="231">
        <f>ROUND(I170*H170,2)</f>
        <v>0</v>
      </c>
      <c r="BL170" s="18" t="s">
        <v>161</v>
      </c>
      <c r="BM170" s="230" t="s">
        <v>806</v>
      </c>
    </row>
    <row r="171" s="2" customFormat="1" ht="16.5" customHeight="1">
      <c r="A171" s="39"/>
      <c r="B171" s="40"/>
      <c r="C171" s="219" t="s">
        <v>352</v>
      </c>
      <c r="D171" s="219" t="s">
        <v>156</v>
      </c>
      <c r="E171" s="220" t="s">
        <v>4217</v>
      </c>
      <c r="F171" s="221" t="s">
        <v>4218</v>
      </c>
      <c r="G171" s="222" t="s">
        <v>2304</v>
      </c>
      <c r="H171" s="223">
        <v>7</v>
      </c>
      <c r="I171" s="224"/>
      <c r="J171" s="225">
        <f>ROUND(I171*H171,2)</f>
        <v>0</v>
      </c>
      <c r="K171" s="221" t="s">
        <v>1</v>
      </c>
      <c r="L171" s="45"/>
      <c r="M171" s="226" t="s">
        <v>1</v>
      </c>
      <c r="N171" s="227" t="s">
        <v>43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161</v>
      </c>
      <c r="AT171" s="230" t="s">
        <v>156</v>
      </c>
      <c r="AU171" s="230" t="s">
        <v>88</v>
      </c>
      <c r="AY171" s="18" t="s">
        <v>153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86</v>
      </c>
      <c r="BK171" s="231">
        <f>ROUND(I171*H171,2)</f>
        <v>0</v>
      </c>
      <c r="BL171" s="18" t="s">
        <v>161</v>
      </c>
      <c r="BM171" s="230" t="s">
        <v>815</v>
      </c>
    </row>
    <row r="172" s="12" customFormat="1" ht="22.8" customHeight="1">
      <c r="A172" s="12"/>
      <c r="B172" s="203"/>
      <c r="C172" s="204"/>
      <c r="D172" s="205" t="s">
        <v>77</v>
      </c>
      <c r="E172" s="217" t="s">
        <v>4219</v>
      </c>
      <c r="F172" s="217" t="s">
        <v>4220</v>
      </c>
      <c r="G172" s="204"/>
      <c r="H172" s="204"/>
      <c r="I172" s="207"/>
      <c r="J172" s="218">
        <f>BK172</f>
        <v>0</v>
      </c>
      <c r="K172" s="204"/>
      <c r="L172" s="209"/>
      <c r="M172" s="210"/>
      <c r="N172" s="211"/>
      <c r="O172" s="211"/>
      <c r="P172" s="212">
        <f>SUM(P173:P184)</f>
        <v>0</v>
      </c>
      <c r="Q172" s="211"/>
      <c r="R172" s="212">
        <f>SUM(R173:R184)</f>
        <v>0</v>
      </c>
      <c r="S172" s="211"/>
      <c r="T172" s="213">
        <f>SUM(T173:T184)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4" t="s">
        <v>86</v>
      </c>
      <c r="AT172" s="215" t="s">
        <v>77</v>
      </c>
      <c r="AU172" s="215" t="s">
        <v>86</v>
      </c>
      <c r="AY172" s="214" t="s">
        <v>153</v>
      </c>
      <c r="BK172" s="216">
        <f>SUM(BK173:BK184)</f>
        <v>0</v>
      </c>
    </row>
    <row r="173" s="2" customFormat="1" ht="16.5" customHeight="1">
      <c r="A173" s="39"/>
      <c r="B173" s="40"/>
      <c r="C173" s="219" t="s">
        <v>358</v>
      </c>
      <c r="D173" s="219" t="s">
        <v>156</v>
      </c>
      <c r="E173" s="220" t="s">
        <v>4221</v>
      </c>
      <c r="F173" s="221" t="s">
        <v>4222</v>
      </c>
      <c r="G173" s="222" t="s">
        <v>2304</v>
      </c>
      <c r="H173" s="223">
        <v>7</v>
      </c>
      <c r="I173" s="224"/>
      <c r="J173" s="225">
        <f>ROUND(I173*H173,2)</f>
        <v>0</v>
      </c>
      <c r="K173" s="221" t="s">
        <v>1</v>
      </c>
      <c r="L173" s="45"/>
      <c r="M173" s="226" t="s">
        <v>1</v>
      </c>
      <c r="N173" s="227" t="s">
        <v>43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161</v>
      </c>
      <c r="AT173" s="230" t="s">
        <v>156</v>
      </c>
      <c r="AU173" s="230" t="s">
        <v>88</v>
      </c>
      <c r="AY173" s="18" t="s">
        <v>153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86</v>
      </c>
      <c r="BK173" s="231">
        <f>ROUND(I173*H173,2)</f>
        <v>0</v>
      </c>
      <c r="BL173" s="18" t="s">
        <v>161</v>
      </c>
      <c r="BM173" s="230" t="s">
        <v>829</v>
      </c>
    </row>
    <row r="174" s="15" customFormat="1">
      <c r="A174" s="15"/>
      <c r="B174" s="258"/>
      <c r="C174" s="259"/>
      <c r="D174" s="234" t="s">
        <v>163</v>
      </c>
      <c r="E174" s="260" t="s">
        <v>1</v>
      </c>
      <c r="F174" s="261" t="s">
        <v>4223</v>
      </c>
      <c r="G174" s="259"/>
      <c r="H174" s="260" t="s">
        <v>1</v>
      </c>
      <c r="I174" s="262"/>
      <c r="J174" s="259"/>
      <c r="K174" s="259"/>
      <c r="L174" s="263"/>
      <c r="M174" s="264"/>
      <c r="N174" s="265"/>
      <c r="O174" s="265"/>
      <c r="P174" s="265"/>
      <c r="Q174" s="265"/>
      <c r="R174" s="265"/>
      <c r="S174" s="265"/>
      <c r="T174" s="26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7" t="s">
        <v>163</v>
      </c>
      <c r="AU174" s="267" t="s">
        <v>88</v>
      </c>
      <c r="AV174" s="15" t="s">
        <v>86</v>
      </c>
      <c r="AW174" s="15" t="s">
        <v>35</v>
      </c>
      <c r="AX174" s="15" t="s">
        <v>78</v>
      </c>
      <c r="AY174" s="267" t="s">
        <v>153</v>
      </c>
    </row>
    <row r="175" s="15" customFormat="1">
      <c r="A175" s="15"/>
      <c r="B175" s="258"/>
      <c r="C175" s="259"/>
      <c r="D175" s="234" t="s">
        <v>163</v>
      </c>
      <c r="E175" s="260" t="s">
        <v>1</v>
      </c>
      <c r="F175" s="261" t="s">
        <v>4224</v>
      </c>
      <c r="G175" s="259"/>
      <c r="H175" s="260" t="s">
        <v>1</v>
      </c>
      <c r="I175" s="262"/>
      <c r="J175" s="259"/>
      <c r="K175" s="259"/>
      <c r="L175" s="263"/>
      <c r="M175" s="264"/>
      <c r="N175" s="265"/>
      <c r="O175" s="265"/>
      <c r="P175" s="265"/>
      <c r="Q175" s="265"/>
      <c r="R175" s="265"/>
      <c r="S175" s="265"/>
      <c r="T175" s="26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7" t="s">
        <v>163</v>
      </c>
      <c r="AU175" s="267" t="s">
        <v>88</v>
      </c>
      <c r="AV175" s="15" t="s">
        <v>86</v>
      </c>
      <c r="AW175" s="15" t="s">
        <v>35</v>
      </c>
      <c r="AX175" s="15" t="s">
        <v>78</v>
      </c>
      <c r="AY175" s="267" t="s">
        <v>153</v>
      </c>
    </row>
    <row r="176" s="13" customFormat="1">
      <c r="A176" s="13"/>
      <c r="B176" s="232"/>
      <c r="C176" s="233"/>
      <c r="D176" s="234" t="s">
        <v>163</v>
      </c>
      <c r="E176" s="235" t="s">
        <v>1</v>
      </c>
      <c r="F176" s="236" t="s">
        <v>193</v>
      </c>
      <c r="G176" s="233"/>
      <c r="H176" s="237">
        <v>7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163</v>
      </c>
      <c r="AU176" s="243" t="s">
        <v>88</v>
      </c>
      <c r="AV176" s="13" t="s">
        <v>88</v>
      </c>
      <c r="AW176" s="13" t="s">
        <v>35</v>
      </c>
      <c r="AX176" s="13" t="s">
        <v>86</v>
      </c>
      <c r="AY176" s="243" t="s">
        <v>153</v>
      </c>
    </row>
    <row r="177" s="2" customFormat="1" ht="16.5" customHeight="1">
      <c r="A177" s="39"/>
      <c r="B177" s="40"/>
      <c r="C177" s="219" t="s">
        <v>365</v>
      </c>
      <c r="D177" s="219" t="s">
        <v>156</v>
      </c>
      <c r="E177" s="220" t="s">
        <v>4225</v>
      </c>
      <c r="F177" s="221" t="s">
        <v>4226</v>
      </c>
      <c r="G177" s="222" t="s">
        <v>2304</v>
      </c>
      <c r="H177" s="223">
        <v>7</v>
      </c>
      <c r="I177" s="224"/>
      <c r="J177" s="225">
        <f>ROUND(I177*H177,2)</f>
        <v>0</v>
      </c>
      <c r="K177" s="221" t="s">
        <v>1</v>
      </c>
      <c r="L177" s="45"/>
      <c r="M177" s="226" t="s">
        <v>1</v>
      </c>
      <c r="N177" s="227" t="s">
        <v>43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161</v>
      </c>
      <c r="AT177" s="230" t="s">
        <v>156</v>
      </c>
      <c r="AU177" s="230" t="s">
        <v>88</v>
      </c>
      <c r="AY177" s="18" t="s">
        <v>153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86</v>
      </c>
      <c r="BK177" s="231">
        <f>ROUND(I177*H177,2)</f>
        <v>0</v>
      </c>
      <c r="BL177" s="18" t="s">
        <v>161</v>
      </c>
      <c r="BM177" s="230" t="s">
        <v>842</v>
      </c>
    </row>
    <row r="178" s="15" customFormat="1">
      <c r="A178" s="15"/>
      <c r="B178" s="258"/>
      <c r="C178" s="259"/>
      <c r="D178" s="234" t="s">
        <v>163</v>
      </c>
      <c r="E178" s="260" t="s">
        <v>1</v>
      </c>
      <c r="F178" s="261" t="s">
        <v>4227</v>
      </c>
      <c r="G178" s="259"/>
      <c r="H178" s="260" t="s">
        <v>1</v>
      </c>
      <c r="I178" s="262"/>
      <c r="J178" s="259"/>
      <c r="K178" s="259"/>
      <c r="L178" s="263"/>
      <c r="M178" s="264"/>
      <c r="N178" s="265"/>
      <c r="O178" s="265"/>
      <c r="P178" s="265"/>
      <c r="Q178" s="265"/>
      <c r="R178" s="265"/>
      <c r="S178" s="265"/>
      <c r="T178" s="26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7" t="s">
        <v>163</v>
      </c>
      <c r="AU178" s="267" t="s">
        <v>88</v>
      </c>
      <c r="AV178" s="15" t="s">
        <v>86</v>
      </c>
      <c r="AW178" s="15" t="s">
        <v>35</v>
      </c>
      <c r="AX178" s="15" t="s">
        <v>78</v>
      </c>
      <c r="AY178" s="267" t="s">
        <v>153</v>
      </c>
    </row>
    <row r="179" s="15" customFormat="1">
      <c r="A179" s="15"/>
      <c r="B179" s="258"/>
      <c r="C179" s="259"/>
      <c r="D179" s="234" t="s">
        <v>163</v>
      </c>
      <c r="E179" s="260" t="s">
        <v>1</v>
      </c>
      <c r="F179" s="261" t="s">
        <v>4224</v>
      </c>
      <c r="G179" s="259"/>
      <c r="H179" s="260" t="s">
        <v>1</v>
      </c>
      <c r="I179" s="262"/>
      <c r="J179" s="259"/>
      <c r="K179" s="259"/>
      <c r="L179" s="263"/>
      <c r="M179" s="264"/>
      <c r="N179" s="265"/>
      <c r="O179" s="265"/>
      <c r="P179" s="265"/>
      <c r="Q179" s="265"/>
      <c r="R179" s="265"/>
      <c r="S179" s="265"/>
      <c r="T179" s="26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7" t="s">
        <v>163</v>
      </c>
      <c r="AU179" s="267" t="s">
        <v>88</v>
      </c>
      <c r="AV179" s="15" t="s">
        <v>86</v>
      </c>
      <c r="AW179" s="15" t="s">
        <v>35</v>
      </c>
      <c r="AX179" s="15" t="s">
        <v>78</v>
      </c>
      <c r="AY179" s="267" t="s">
        <v>153</v>
      </c>
    </row>
    <row r="180" s="13" customFormat="1">
      <c r="A180" s="13"/>
      <c r="B180" s="232"/>
      <c r="C180" s="233"/>
      <c r="D180" s="234" t="s">
        <v>163</v>
      </c>
      <c r="E180" s="235" t="s">
        <v>1</v>
      </c>
      <c r="F180" s="236" t="s">
        <v>193</v>
      </c>
      <c r="G180" s="233"/>
      <c r="H180" s="237">
        <v>7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163</v>
      </c>
      <c r="AU180" s="243" t="s">
        <v>88</v>
      </c>
      <c r="AV180" s="13" t="s">
        <v>88</v>
      </c>
      <c r="AW180" s="13" t="s">
        <v>35</v>
      </c>
      <c r="AX180" s="13" t="s">
        <v>86</v>
      </c>
      <c r="AY180" s="243" t="s">
        <v>153</v>
      </c>
    </row>
    <row r="181" s="2" customFormat="1" ht="16.5" customHeight="1">
      <c r="A181" s="39"/>
      <c r="B181" s="40"/>
      <c r="C181" s="219" t="s">
        <v>370</v>
      </c>
      <c r="D181" s="219" t="s">
        <v>156</v>
      </c>
      <c r="E181" s="220" t="s">
        <v>4228</v>
      </c>
      <c r="F181" s="221" t="s">
        <v>4229</v>
      </c>
      <c r="G181" s="222" t="s">
        <v>2304</v>
      </c>
      <c r="H181" s="223">
        <v>7</v>
      </c>
      <c r="I181" s="224"/>
      <c r="J181" s="225">
        <f>ROUND(I181*H181,2)</f>
        <v>0</v>
      </c>
      <c r="K181" s="221" t="s">
        <v>1</v>
      </c>
      <c r="L181" s="45"/>
      <c r="M181" s="226" t="s">
        <v>1</v>
      </c>
      <c r="N181" s="227" t="s">
        <v>43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161</v>
      </c>
      <c r="AT181" s="230" t="s">
        <v>156</v>
      </c>
      <c r="AU181" s="230" t="s">
        <v>88</v>
      </c>
      <c r="AY181" s="18" t="s">
        <v>153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86</v>
      </c>
      <c r="BK181" s="231">
        <f>ROUND(I181*H181,2)</f>
        <v>0</v>
      </c>
      <c r="BL181" s="18" t="s">
        <v>161</v>
      </c>
      <c r="BM181" s="230" t="s">
        <v>858</v>
      </c>
    </row>
    <row r="182" s="15" customFormat="1">
      <c r="A182" s="15"/>
      <c r="B182" s="258"/>
      <c r="C182" s="259"/>
      <c r="D182" s="234" t="s">
        <v>163</v>
      </c>
      <c r="E182" s="260" t="s">
        <v>1</v>
      </c>
      <c r="F182" s="261" t="s">
        <v>4230</v>
      </c>
      <c r="G182" s="259"/>
      <c r="H182" s="260" t="s">
        <v>1</v>
      </c>
      <c r="I182" s="262"/>
      <c r="J182" s="259"/>
      <c r="K182" s="259"/>
      <c r="L182" s="263"/>
      <c r="M182" s="264"/>
      <c r="N182" s="265"/>
      <c r="O182" s="265"/>
      <c r="P182" s="265"/>
      <c r="Q182" s="265"/>
      <c r="R182" s="265"/>
      <c r="S182" s="265"/>
      <c r="T182" s="26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7" t="s">
        <v>163</v>
      </c>
      <c r="AU182" s="267" t="s">
        <v>88</v>
      </c>
      <c r="AV182" s="15" t="s">
        <v>86</v>
      </c>
      <c r="AW182" s="15" t="s">
        <v>35</v>
      </c>
      <c r="AX182" s="15" t="s">
        <v>78</v>
      </c>
      <c r="AY182" s="267" t="s">
        <v>153</v>
      </c>
    </row>
    <row r="183" s="15" customFormat="1">
      <c r="A183" s="15"/>
      <c r="B183" s="258"/>
      <c r="C183" s="259"/>
      <c r="D183" s="234" t="s">
        <v>163</v>
      </c>
      <c r="E183" s="260" t="s">
        <v>1</v>
      </c>
      <c r="F183" s="261" t="s">
        <v>4231</v>
      </c>
      <c r="G183" s="259"/>
      <c r="H183" s="260" t="s">
        <v>1</v>
      </c>
      <c r="I183" s="262"/>
      <c r="J183" s="259"/>
      <c r="K183" s="259"/>
      <c r="L183" s="263"/>
      <c r="M183" s="264"/>
      <c r="N183" s="265"/>
      <c r="O183" s="265"/>
      <c r="P183" s="265"/>
      <c r="Q183" s="265"/>
      <c r="R183" s="265"/>
      <c r="S183" s="265"/>
      <c r="T183" s="26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7" t="s">
        <v>163</v>
      </c>
      <c r="AU183" s="267" t="s">
        <v>88</v>
      </c>
      <c r="AV183" s="15" t="s">
        <v>86</v>
      </c>
      <c r="AW183" s="15" t="s">
        <v>35</v>
      </c>
      <c r="AX183" s="15" t="s">
        <v>78</v>
      </c>
      <c r="AY183" s="267" t="s">
        <v>153</v>
      </c>
    </row>
    <row r="184" s="13" customFormat="1">
      <c r="A184" s="13"/>
      <c r="B184" s="232"/>
      <c r="C184" s="233"/>
      <c r="D184" s="234" t="s">
        <v>163</v>
      </c>
      <c r="E184" s="235" t="s">
        <v>1</v>
      </c>
      <c r="F184" s="236" t="s">
        <v>193</v>
      </c>
      <c r="G184" s="233"/>
      <c r="H184" s="237">
        <v>7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163</v>
      </c>
      <c r="AU184" s="243" t="s">
        <v>88</v>
      </c>
      <c r="AV184" s="13" t="s">
        <v>88</v>
      </c>
      <c r="AW184" s="13" t="s">
        <v>35</v>
      </c>
      <c r="AX184" s="13" t="s">
        <v>86</v>
      </c>
      <c r="AY184" s="243" t="s">
        <v>153</v>
      </c>
    </row>
    <row r="185" s="12" customFormat="1" ht="25.92" customHeight="1">
      <c r="A185" s="12"/>
      <c r="B185" s="203"/>
      <c r="C185" s="204"/>
      <c r="D185" s="205" t="s">
        <v>77</v>
      </c>
      <c r="E185" s="206" t="s">
        <v>4232</v>
      </c>
      <c r="F185" s="206" t="s">
        <v>4233</v>
      </c>
      <c r="G185" s="204"/>
      <c r="H185" s="204"/>
      <c r="I185" s="207"/>
      <c r="J185" s="208">
        <f>BK185</f>
        <v>0</v>
      </c>
      <c r="K185" s="204"/>
      <c r="L185" s="209"/>
      <c r="M185" s="210"/>
      <c r="N185" s="211"/>
      <c r="O185" s="211"/>
      <c r="P185" s="212">
        <f>P186</f>
        <v>0</v>
      </c>
      <c r="Q185" s="211"/>
      <c r="R185" s="212">
        <f>R186</f>
        <v>0</v>
      </c>
      <c r="S185" s="211"/>
      <c r="T185" s="213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4" t="s">
        <v>86</v>
      </c>
      <c r="AT185" s="215" t="s">
        <v>77</v>
      </c>
      <c r="AU185" s="215" t="s">
        <v>78</v>
      </c>
      <c r="AY185" s="214" t="s">
        <v>153</v>
      </c>
      <c r="BK185" s="216">
        <f>BK186</f>
        <v>0</v>
      </c>
    </row>
    <row r="186" s="12" customFormat="1" ht="22.8" customHeight="1">
      <c r="A186" s="12"/>
      <c r="B186" s="203"/>
      <c r="C186" s="204"/>
      <c r="D186" s="205" t="s">
        <v>77</v>
      </c>
      <c r="E186" s="217" t="s">
        <v>4234</v>
      </c>
      <c r="F186" s="217" t="s">
        <v>4235</v>
      </c>
      <c r="G186" s="204"/>
      <c r="H186" s="204"/>
      <c r="I186" s="207"/>
      <c r="J186" s="218">
        <f>BK186</f>
        <v>0</v>
      </c>
      <c r="K186" s="204"/>
      <c r="L186" s="209"/>
      <c r="M186" s="210"/>
      <c r="N186" s="211"/>
      <c r="O186" s="211"/>
      <c r="P186" s="212">
        <f>SUM(P187:P203)</f>
        <v>0</v>
      </c>
      <c r="Q186" s="211"/>
      <c r="R186" s="212">
        <f>SUM(R187:R203)</f>
        <v>0</v>
      </c>
      <c r="S186" s="211"/>
      <c r="T186" s="213">
        <f>SUM(T187:T203)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4" t="s">
        <v>86</v>
      </c>
      <c r="AT186" s="215" t="s">
        <v>77</v>
      </c>
      <c r="AU186" s="215" t="s">
        <v>86</v>
      </c>
      <c r="AY186" s="214" t="s">
        <v>153</v>
      </c>
      <c r="BK186" s="216">
        <f>SUM(BK187:BK203)</f>
        <v>0</v>
      </c>
    </row>
    <row r="187" s="2" customFormat="1" ht="16.5" customHeight="1">
      <c r="A187" s="39"/>
      <c r="B187" s="40"/>
      <c r="C187" s="219" t="s">
        <v>374</v>
      </c>
      <c r="D187" s="219" t="s">
        <v>156</v>
      </c>
      <c r="E187" s="220" t="s">
        <v>4236</v>
      </c>
      <c r="F187" s="221" t="s">
        <v>4237</v>
      </c>
      <c r="G187" s="222" t="s">
        <v>2415</v>
      </c>
      <c r="H187" s="289"/>
      <c r="I187" s="224"/>
      <c r="J187" s="225">
        <f>ROUND(I187*H187,2)</f>
        <v>0</v>
      </c>
      <c r="K187" s="221" t="s">
        <v>1</v>
      </c>
      <c r="L187" s="45"/>
      <c r="M187" s="226" t="s">
        <v>1</v>
      </c>
      <c r="N187" s="227" t="s">
        <v>43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161</v>
      </c>
      <c r="AT187" s="230" t="s">
        <v>156</v>
      </c>
      <c r="AU187" s="230" t="s">
        <v>88</v>
      </c>
      <c r="AY187" s="18" t="s">
        <v>153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86</v>
      </c>
      <c r="BK187" s="231">
        <f>ROUND(I187*H187,2)</f>
        <v>0</v>
      </c>
      <c r="BL187" s="18" t="s">
        <v>161</v>
      </c>
      <c r="BM187" s="230" t="s">
        <v>868</v>
      </c>
    </row>
    <row r="188" s="15" customFormat="1">
      <c r="A188" s="15"/>
      <c r="B188" s="258"/>
      <c r="C188" s="259"/>
      <c r="D188" s="234" t="s">
        <v>163</v>
      </c>
      <c r="E188" s="260" t="s">
        <v>1</v>
      </c>
      <c r="F188" s="261" t="s">
        <v>4238</v>
      </c>
      <c r="G188" s="259"/>
      <c r="H188" s="260" t="s">
        <v>1</v>
      </c>
      <c r="I188" s="262"/>
      <c r="J188" s="259"/>
      <c r="K188" s="259"/>
      <c r="L188" s="263"/>
      <c r="M188" s="264"/>
      <c r="N188" s="265"/>
      <c r="O188" s="265"/>
      <c r="P188" s="265"/>
      <c r="Q188" s="265"/>
      <c r="R188" s="265"/>
      <c r="S188" s="265"/>
      <c r="T188" s="26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7" t="s">
        <v>163</v>
      </c>
      <c r="AU188" s="267" t="s">
        <v>88</v>
      </c>
      <c r="AV188" s="15" t="s">
        <v>86</v>
      </c>
      <c r="AW188" s="15" t="s">
        <v>35</v>
      </c>
      <c r="AX188" s="15" t="s">
        <v>78</v>
      </c>
      <c r="AY188" s="267" t="s">
        <v>153</v>
      </c>
    </row>
    <row r="189" s="15" customFormat="1">
      <c r="A189" s="15"/>
      <c r="B189" s="258"/>
      <c r="C189" s="259"/>
      <c r="D189" s="234" t="s">
        <v>163</v>
      </c>
      <c r="E189" s="260" t="s">
        <v>1</v>
      </c>
      <c r="F189" s="261" t="s">
        <v>4239</v>
      </c>
      <c r="G189" s="259"/>
      <c r="H189" s="260" t="s">
        <v>1</v>
      </c>
      <c r="I189" s="262"/>
      <c r="J189" s="259"/>
      <c r="K189" s="259"/>
      <c r="L189" s="263"/>
      <c r="M189" s="264"/>
      <c r="N189" s="265"/>
      <c r="O189" s="265"/>
      <c r="P189" s="265"/>
      <c r="Q189" s="265"/>
      <c r="R189" s="265"/>
      <c r="S189" s="265"/>
      <c r="T189" s="26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7" t="s">
        <v>163</v>
      </c>
      <c r="AU189" s="267" t="s">
        <v>88</v>
      </c>
      <c r="AV189" s="15" t="s">
        <v>86</v>
      </c>
      <c r="AW189" s="15" t="s">
        <v>35</v>
      </c>
      <c r="AX189" s="15" t="s">
        <v>78</v>
      </c>
      <c r="AY189" s="267" t="s">
        <v>153</v>
      </c>
    </row>
    <row r="190" s="15" customFormat="1">
      <c r="A190" s="15"/>
      <c r="B190" s="258"/>
      <c r="C190" s="259"/>
      <c r="D190" s="234" t="s">
        <v>163</v>
      </c>
      <c r="E190" s="260" t="s">
        <v>1</v>
      </c>
      <c r="F190" s="261" t="s">
        <v>4240</v>
      </c>
      <c r="G190" s="259"/>
      <c r="H190" s="260" t="s">
        <v>1</v>
      </c>
      <c r="I190" s="262"/>
      <c r="J190" s="259"/>
      <c r="K190" s="259"/>
      <c r="L190" s="263"/>
      <c r="M190" s="264"/>
      <c r="N190" s="265"/>
      <c r="O190" s="265"/>
      <c r="P190" s="265"/>
      <c r="Q190" s="265"/>
      <c r="R190" s="265"/>
      <c r="S190" s="265"/>
      <c r="T190" s="26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7" t="s">
        <v>163</v>
      </c>
      <c r="AU190" s="267" t="s">
        <v>88</v>
      </c>
      <c r="AV190" s="15" t="s">
        <v>86</v>
      </c>
      <c r="AW190" s="15" t="s">
        <v>35</v>
      </c>
      <c r="AX190" s="15" t="s">
        <v>78</v>
      </c>
      <c r="AY190" s="267" t="s">
        <v>153</v>
      </c>
    </row>
    <row r="191" s="15" customFormat="1">
      <c r="A191" s="15"/>
      <c r="B191" s="258"/>
      <c r="C191" s="259"/>
      <c r="D191" s="234" t="s">
        <v>163</v>
      </c>
      <c r="E191" s="260" t="s">
        <v>1</v>
      </c>
      <c r="F191" s="261" t="s">
        <v>4241</v>
      </c>
      <c r="G191" s="259"/>
      <c r="H191" s="260" t="s">
        <v>1</v>
      </c>
      <c r="I191" s="262"/>
      <c r="J191" s="259"/>
      <c r="K191" s="259"/>
      <c r="L191" s="263"/>
      <c r="M191" s="264"/>
      <c r="N191" s="265"/>
      <c r="O191" s="265"/>
      <c r="P191" s="265"/>
      <c r="Q191" s="265"/>
      <c r="R191" s="265"/>
      <c r="S191" s="265"/>
      <c r="T191" s="26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7" t="s">
        <v>163</v>
      </c>
      <c r="AU191" s="267" t="s">
        <v>88</v>
      </c>
      <c r="AV191" s="15" t="s">
        <v>86</v>
      </c>
      <c r="AW191" s="15" t="s">
        <v>35</v>
      </c>
      <c r="AX191" s="15" t="s">
        <v>78</v>
      </c>
      <c r="AY191" s="267" t="s">
        <v>153</v>
      </c>
    </row>
    <row r="192" s="15" customFormat="1">
      <c r="A192" s="15"/>
      <c r="B192" s="258"/>
      <c r="C192" s="259"/>
      <c r="D192" s="234" t="s">
        <v>163</v>
      </c>
      <c r="E192" s="260" t="s">
        <v>1</v>
      </c>
      <c r="F192" s="261" t="s">
        <v>4242</v>
      </c>
      <c r="G192" s="259"/>
      <c r="H192" s="260" t="s">
        <v>1</v>
      </c>
      <c r="I192" s="262"/>
      <c r="J192" s="259"/>
      <c r="K192" s="259"/>
      <c r="L192" s="263"/>
      <c r="M192" s="264"/>
      <c r="N192" s="265"/>
      <c r="O192" s="265"/>
      <c r="P192" s="265"/>
      <c r="Q192" s="265"/>
      <c r="R192" s="265"/>
      <c r="S192" s="265"/>
      <c r="T192" s="26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7" t="s">
        <v>163</v>
      </c>
      <c r="AU192" s="267" t="s">
        <v>88</v>
      </c>
      <c r="AV192" s="15" t="s">
        <v>86</v>
      </c>
      <c r="AW192" s="15" t="s">
        <v>35</v>
      </c>
      <c r="AX192" s="15" t="s">
        <v>78</v>
      </c>
      <c r="AY192" s="267" t="s">
        <v>153</v>
      </c>
    </row>
    <row r="193" s="15" customFormat="1">
      <c r="A193" s="15"/>
      <c r="B193" s="258"/>
      <c r="C193" s="259"/>
      <c r="D193" s="234" t="s">
        <v>163</v>
      </c>
      <c r="E193" s="260" t="s">
        <v>1</v>
      </c>
      <c r="F193" s="261" t="s">
        <v>4243</v>
      </c>
      <c r="G193" s="259"/>
      <c r="H193" s="260" t="s">
        <v>1</v>
      </c>
      <c r="I193" s="262"/>
      <c r="J193" s="259"/>
      <c r="K193" s="259"/>
      <c r="L193" s="263"/>
      <c r="M193" s="264"/>
      <c r="N193" s="265"/>
      <c r="O193" s="265"/>
      <c r="P193" s="265"/>
      <c r="Q193" s="265"/>
      <c r="R193" s="265"/>
      <c r="S193" s="265"/>
      <c r="T193" s="26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7" t="s">
        <v>163</v>
      </c>
      <c r="AU193" s="267" t="s">
        <v>88</v>
      </c>
      <c r="AV193" s="15" t="s">
        <v>86</v>
      </c>
      <c r="AW193" s="15" t="s">
        <v>35</v>
      </c>
      <c r="AX193" s="15" t="s">
        <v>78</v>
      </c>
      <c r="AY193" s="267" t="s">
        <v>153</v>
      </c>
    </row>
    <row r="194" s="15" customFormat="1">
      <c r="A194" s="15"/>
      <c r="B194" s="258"/>
      <c r="C194" s="259"/>
      <c r="D194" s="234" t="s">
        <v>163</v>
      </c>
      <c r="E194" s="260" t="s">
        <v>1</v>
      </c>
      <c r="F194" s="261" t="s">
        <v>4244</v>
      </c>
      <c r="G194" s="259"/>
      <c r="H194" s="260" t="s">
        <v>1</v>
      </c>
      <c r="I194" s="262"/>
      <c r="J194" s="259"/>
      <c r="K194" s="259"/>
      <c r="L194" s="263"/>
      <c r="M194" s="264"/>
      <c r="N194" s="265"/>
      <c r="O194" s="265"/>
      <c r="P194" s="265"/>
      <c r="Q194" s="265"/>
      <c r="R194" s="265"/>
      <c r="S194" s="265"/>
      <c r="T194" s="26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7" t="s">
        <v>163</v>
      </c>
      <c r="AU194" s="267" t="s">
        <v>88</v>
      </c>
      <c r="AV194" s="15" t="s">
        <v>86</v>
      </c>
      <c r="AW194" s="15" t="s">
        <v>35</v>
      </c>
      <c r="AX194" s="15" t="s">
        <v>78</v>
      </c>
      <c r="AY194" s="267" t="s">
        <v>153</v>
      </c>
    </row>
    <row r="195" s="15" customFormat="1">
      <c r="A195" s="15"/>
      <c r="B195" s="258"/>
      <c r="C195" s="259"/>
      <c r="D195" s="234" t="s">
        <v>163</v>
      </c>
      <c r="E195" s="260" t="s">
        <v>1</v>
      </c>
      <c r="F195" s="261" t="s">
        <v>4245</v>
      </c>
      <c r="G195" s="259"/>
      <c r="H195" s="260" t="s">
        <v>1</v>
      </c>
      <c r="I195" s="262"/>
      <c r="J195" s="259"/>
      <c r="K195" s="259"/>
      <c r="L195" s="263"/>
      <c r="M195" s="264"/>
      <c r="N195" s="265"/>
      <c r="O195" s="265"/>
      <c r="P195" s="265"/>
      <c r="Q195" s="265"/>
      <c r="R195" s="265"/>
      <c r="S195" s="265"/>
      <c r="T195" s="26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7" t="s">
        <v>163</v>
      </c>
      <c r="AU195" s="267" t="s">
        <v>88</v>
      </c>
      <c r="AV195" s="15" t="s">
        <v>86</v>
      </c>
      <c r="AW195" s="15" t="s">
        <v>35</v>
      </c>
      <c r="AX195" s="15" t="s">
        <v>78</v>
      </c>
      <c r="AY195" s="267" t="s">
        <v>153</v>
      </c>
    </row>
    <row r="196" s="15" customFormat="1">
      <c r="A196" s="15"/>
      <c r="B196" s="258"/>
      <c r="C196" s="259"/>
      <c r="D196" s="234" t="s">
        <v>163</v>
      </c>
      <c r="E196" s="260" t="s">
        <v>1</v>
      </c>
      <c r="F196" s="261" t="s">
        <v>4246</v>
      </c>
      <c r="G196" s="259"/>
      <c r="H196" s="260" t="s">
        <v>1</v>
      </c>
      <c r="I196" s="262"/>
      <c r="J196" s="259"/>
      <c r="K196" s="259"/>
      <c r="L196" s="263"/>
      <c r="M196" s="264"/>
      <c r="N196" s="265"/>
      <c r="O196" s="265"/>
      <c r="P196" s="265"/>
      <c r="Q196" s="265"/>
      <c r="R196" s="265"/>
      <c r="S196" s="265"/>
      <c r="T196" s="26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7" t="s">
        <v>163</v>
      </c>
      <c r="AU196" s="267" t="s">
        <v>88</v>
      </c>
      <c r="AV196" s="15" t="s">
        <v>86</v>
      </c>
      <c r="AW196" s="15" t="s">
        <v>35</v>
      </c>
      <c r="AX196" s="15" t="s">
        <v>78</v>
      </c>
      <c r="AY196" s="267" t="s">
        <v>153</v>
      </c>
    </row>
    <row r="197" s="15" customFormat="1">
      <c r="A197" s="15"/>
      <c r="B197" s="258"/>
      <c r="C197" s="259"/>
      <c r="D197" s="234" t="s">
        <v>163</v>
      </c>
      <c r="E197" s="260" t="s">
        <v>1</v>
      </c>
      <c r="F197" s="261" t="s">
        <v>4247</v>
      </c>
      <c r="G197" s="259"/>
      <c r="H197" s="260" t="s">
        <v>1</v>
      </c>
      <c r="I197" s="262"/>
      <c r="J197" s="259"/>
      <c r="K197" s="259"/>
      <c r="L197" s="263"/>
      <c r="M197" s="264"/>
      <c r="N197" s="265"/>
      <c r="O197" s="265"/>
      <c r="P197" s="265"/>
      <c r="Q197" s="265"/>
      <c r="R197" s="265"/>
      <c r="S197" s="265"/>
      <c r="T197" s="26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7" t="s">
        <v>163</v>
      </c>
      <c r="AU197" s="267" t="s">
        <v>88</v>
      </c>
      <c r="AV197" s="15" t="s">
        <v>86</v>
      </c>
      <c r="AW197" s="15" t="s">
        <v>35</v>
      </c>
      <c r="AX197" s="15" t="s">
        <v>78</v>
      </c>
      <c r="AY197" s="267" t="s">
        <v>153</v>
      </c>
    </row>
    <row r="198" s="15" customFormat="1">
      <c r="A198" s="15"/>
      <c r="B198" s="258"/>
      <c r="C198" s="259"/>
      <c r="D198" s="234" t="s">
        <v>163</v>
      </c>
      <c r="E198" s="260" t="s">
        <v>1</v>
      </c>
      <c r="F198" s="261" t="s">
        <v>4248</v>
      </c>
      <c r="G198" s="259"/>
      <c r="H198" s="260" t="s">
        <v>1</v>
      </c>
      <c r="I198" s="262"/>
      <c r="J198" s="259"/>
      <c r="K198" s="259"/>
      <c r="L198" s="263"/>
      <c r="M198" s="264"/>
      <c r="N198" s="265"/>
      <c r="O198" s="265"/>
      <c r="P198" s="265"/>
      <c r="Q198" s="265"/>
      <c r="R198" s="265"/>
      <c r="S198" s="265"/>
      <c r="T198" s="26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7" t="s">
        <v>163</v>
      </c>
      <c r="AU198" s="267" t="s">
        <v>88</v>
      </c>
      <c r="AV198" s="15" t="s">
        <v>86</v>
      </c>
      <c r="AW198" s="15" t="s">
        <v>35</v>
      </c>
      <c r="AX198" s="15" t="s">
        <v>78</v>
      </c>
      <c r="AY198" s="267" t="s">
        <v>153</v>
      </c>
    </row>
    <row r="199" s="15" customFormat="1">
      <c r="A199" s="15"/>
      <c r="B199" s="258"/>
      <c r="C199" s="259"/>
      <c r="D199" s="234" t="s">
        <v>163</v>
      </c>
      <c r="E199" s="260" t="s">
        <v>1</v>
      </c>
      <c r="F199" s="261" t="s">
        <v>4249</v>
      </c>
      <c r="G199" s="259"/>
      <c r="H199" s="260" t="s">
        <v>1</v>
      </c>
      <c r="I199" s="262"/>
      <c r="J199" s="259"/>
      <c r="K199" s="259"/>
      <c r="L199" s="263"/>
      <c r="M199" s="264"/>
      <c r="N199" s="265"/>
      <c r="O199" s="265"/>
      <c r="P199" s="265"/>
      <c r="Q199" s="265"/>
      <c r="R199" s="265"/>
      <c r="S199" s="265"/>
      <c r="T199" s="26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7" t="s">
        <v>163</v>
      </c>
      <c r="AU199" s="267" t="s">
        <v>88</v>
      </c>
      <c r="AV199" s="15" t="s">
        <v>86</v>
      </c>
      <c r="AW199" s="15" t="s">
        <v>35</v>
      </c>
      <c r="AX199" s="15" t="s">
        <v>78</v>
      </c>
      <c r="AY199" s="267" t="s">
        <v>153</v>
      </c>
    </row>
    <row r="200" s="15" customFormat="1">
      <c r="A200" s="15"/>
      <c r="B200" s="258"/>
      <c r="C200" s="259"/>
      <c r="D200" s="234" t="s">
        <v>163</v>
      </c>
      <c r="E200" s="260" t="s">
        <v>1</v>
      </c>
      <c r="F200" s="261" t="s">
        <v>4250</v>
      </c>
      <c r="G200" s="259"/>
      <c r="H200" s="260" t="s">
        <v>1</v>
      </c>
      <c r="I200" s="262"/>
      <c r="J200" s="259"/>
      <c r="K200" s="259"/>
      <c r="L200" s="263"/>
      <c r="M200" s="264"/>
      <c r="N200" s="265"/>
      <c r="O200" s="265"/>
      <c r="P200" s="265"/>
      <c r="Q200" s="265"/>
      <c r="R200" s="265"/>
      <c r="S200" s="265"/>
      <c r="T200" s="26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7" t="s">
        <v>163</v>
      </c>
      <c r="AU200" s="267" t="s">
        <v>88</v>
      </c>
      <c r="AV200" s="15" t="s">
        <v>86</v>
      </c>
      <c r="AW200" s="15" t="s">
        <v>35</v>
      </c>
      <c r="AX200" s="15" t="s">
        <v>78</v>
      </c>
      <c r="AY200" s="267" t="s">
        <v>153</v>
      </c>
    </row>
    <row r="201" s="15" customFormat="1">
      <c r="A201" s="15"/>
      <c r="B201" s="258"/>
      <c r="C201" s="259"/>
      <c r="D201" s="234" t="s">
        <v>163</v>
      </c>
      <c r="E201" s="260" t="s">
        <v>1</v>
      </c>
      <c r="F201" s="261" t="s">
        <v>4251</v>
      </c>
      <c r="G201" s="259"/>
      <c r="H201" s="260" t="s">
        <v>1</v>
      </c>
      <c r="I201" s="262"/>
      <c r="J201" s="259"/>
      <c r="K201" s="259"/>
      <c r="L201" s="263"/>
      <c r="M201" s="264"/>
      <c r="N201" s="265"/>
      <c r="O201" s="265"/>
      <c r="P201" s="265"/>
      <c r="Q201" s="265"/>
      <c r="R201" s="265"/>
      <c r="S201" s="265"/>
      <c r="T201" s="26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7" t="s">
        <v>163</v>
      </c>
      <c r="AU201" s="267" t="s">
        <v>88</v>
      </c>
      <c r="AV201" s="15" t="s">
        <v>86</v>
      </c>
      <c r="AW201" s="15" t="s">
        <v>35</v>
      </c>
      <c r="AX201" s="15" t="s">
        <v>78</v>
      </c>
      <c r="AY201" s="267" t="s">
        <v>153</v>
      </c>
    </row>
    <row r="202" s="15" customFormat="1">
      <c r="A202" s="15"/>
      <c r="B202" s="258"/>
      <c r="C202" s="259"/>
      <c r="D202" s="234" t="s">
        <v>163</v>
      </c>
      <c r="E202" s="260" t="s">
        <v>1</v>
      </c>
      <c r="F202" s="261" t="s">
        <v>4252</v>
      </c>
      <c r="G202" s="259"/>
      <c r="H202" s="260" t="s">
        <v>1</v>
      </c>
      <c r="I202" s="262"/>
      <c r="J202" s="259"/>
      <c r="K202" s="259"/>
      <c r="L202" s="263"/>
      <c r="M202" s="264"/>
      <c r="N202" s="265"/>
      <c r="O202" s="265"/>
      <c r="P202" s="265"/>
      <c r="Q202" s="265"/>
      <c r="R202" s="265"/>
      <c r="S202" s="265"/>
      <c r="T202" s="26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7" t="s">
        <v>163</v>
      </c>
      <c r="AU202" s="267" t="s">
        <v>88</v>
      </c>
      <c r="AV202" s="15" t="s">
        <v>86</v>
      </c>
      <c r="AW202" s="15" t="s">
        <v>35</v>
      </c>
      <c r="AX202" s="15" t="s">
        <v>78</v>
      </c>
      <c r="AY202" s="267" t="s">
        <v>153</v>
      </c>
    </row>
    <row r="203" s="13" customFormat="1">
      <c r="A203" s="13"/>
      <c r="B203" s="232"/>
      <c r="C203" s="233"/>
      <c r="D203" s="234" t="s">
        <v>163</v>
      </c>
      <c r="E203" s="235" t="s">
        <v>1</v>
      </c>
      <c r="F203" s="236" t="s">
        <v>86</v>
      </c>
      <c r="G203" s="233"/>
      <c r="H203" s="237">
        <v>1</v>
      </c>
      <c r="I203" s="238"/>
      <c r="J203" s="233"/>
      <c r="K203" s="233"/>
      <c r="L203" s="239"/>
      <c r="M203" s="295"/>
      <c r="N203" s="296"/>
      <c r="O203" s="296"/>
      <c r="P203" s="296"/>
      <c r="Q203" s="296"/>
      <c r="R203" s="296"/>
      <c r="S203" s="296"/>
      <c r="T203" s="29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163</v>
      </c>
      <c r="AU203" s="243" t="s">
        <v>88</v>
      </c>
      <c r="AV203" s="13" t="s">
        <v>88</v>
      </c>
      <c r="AW203" s="13" t="s">
        <v>35</v>
      </c>
      <c r="AX203" s="13" t="s">
        <v>86</v>
      </c>
      <c r="AY203" s="243" t="s">
        <v>153</v>
      </c>
    </row>
    <row r="204" s="2" customFormat="1" ht="6.96" customHeight="1">
      <c r="A204" s="39"/>
      <c r="B204" s="67"/>
      <c r="C204" s="68"/>
      <c r="D204" s="68"/>
      <c r="E204" s="68"/>
      <c r="F204" s="68"/>
      <c r="G204" s="68"/>
      <c r="H204" s="68"/>
      <c r="I204" s="68"/>
      <c r="J204" s="68"/>
      <c r="K204" s="68"/>
      <c r="L204" s="45"/>
      <c r="M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</sheetData>
  <sheetProtection sheet="1" autoFilter="0" formatColumns="0" formatRows="0" objects="1" scenarios="1" spinCount="100000" saltValue="z7q876f01gfHEC50eijqIsytndRxI0ru0QrFrQyfTCAg5ddaEFg6HMqQJ264mz7gsOMCNR8v2FCXLSIPg5nSkg==" hashValue="4/k3hJQilBiXXRyQOMhbBgfuMtctdB41w78vHRCouHOTsxbQT9LGvDYomeadcngM/WDzPLZCfkVgleT42lqPeA==" algorithmName="SHA-512" password="CC35"/>
  <autoFilter ref="C126:K20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118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Přístavba MŠ Nad Palatou, objekt Pod Lipkami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4253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34</v>
      </c>
      <c r="G12" s="39"/>
      <c r="H12" s="39"/>
      <c r="I12" s="141" t="s">
        <v>22</v>
      </c>
      <c r="J12" s="145" t="str">
        <f>'Rekapitulace stavby'!AN8</f>
        <v>15.10.2023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>00063631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Městská část Praha 5</v>
      </c>
      <c r="F15" s="39"/>
      <c r="G15" s="39"/>
      <c r="H15" s="39"/>
      <c r="I15" s="141" t="s">
        <v>28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MEPRO s.r.o.</v>
      </c>
      <c r="F21" s="39"/>
      <c r="G21" s="39"/>
      <c r="H21" s="39"/>
      <c r="I21" s="141" t="s">
        <v>28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ROUND((SUM(BE123:BE251)),  2)</f>
        <v>0</v>
      </c>
      <c r="G33" s="39"/>
      <c r="H33" s="39"/>
      <c r="I33" s="156">
        <v>0.20999999999999999</v>
      </c>
      <c r="J33" s="155">
        <f>ROUND(((SUM(BE123:BE251))*I33),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ROUND((SUM(BF123:BF251)),  2)</f>
        <v>0</v>
      </c>
      <c r="G34" s="39"/>
      <c r="H34" s="39"/>
      <c r="I34" s="156">
        <v>0.14999999999999999</v>
      </c>
      <c r="J34" s="155">
        <f>ROUND(((SUM(BF123:BF251))*I34),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ROUND((SUM(BG123:BG251)),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ROUND((SUM(BH123:BH251)),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ROUND((SUM(BI123:BI251)),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Přístavba MŠ Nad Palatou, objekt Pod Lipkami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10 - ZP - Zpevněné plochy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15.10.2023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Městská část Praha 5</v>
      </c>
      <c r="G91" s="41"/>
      <c r="H91" s="41"/>
      <c r="I91" s="33" t="s">
        <v>31</v>
      </c>
      <c r="J91" s="37" t="str">
        <f>E21</f>
        <v>MEPRO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122</v>
      </c>
      <c r="D94" s="177"/>
      <c r="E94" s="177"/>
      <c r="F94" s="177"/>
      <c r="G94" s="177"/>
      <c r="H94" s="177"/>
      <c r="I94" s="177"/>
      <c r="J94" s="178" t="s">
        <v>123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124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125</v>
      </c>
    </row>
    <row r="97" s="9" customFormat="1" ht="24.96" customHeight="1">
      <c r="A97" s="9"/>
      <c r="B97" s="180"/>
      <c r="C97" s="181"/>
      <c r="D97" s="182" t="s">
        <v>126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419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421</v>
      </c>
      <c r="E99" s="189"/>
      <c r="F99" s="189"/>
      <c r="G99" s="189"/>
      <c r="H99" s="189"/>
      <c r="I99" s="189"/>
      <c r="J99" s="190">
        <f>J165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4254</v>
      </c>
      <c r="E100" s="189"/>
      <c r="F100" s="189"/>
      <c r="G100" s="189"/>
      <c r="H100" s="189"/>
      <c r="I100" s="189"/>
      <c r="J100" s="190">
        <f>J184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127</v>
      </c>
      <c r="E101" s="189"/>
      <c r="F101" s="189"/>
      <c r="G101" s="189"/>
      <c r="H101" s="189"/>
      <c r="I101" s="189"/>
      <c r="J101" s="190">
        <f>J211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128</v>
      </c>
      <c r="E102" s="189"/>
      <c r="F102" s="189"/>
      <c r="G102" s="189"/>
      <c r="H102" s="189"/>
      <c r="I102" s="189"/>
      <c r="J102" s="190">
        <f>J241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424</v>
      </c>
      <c r="E103" s="189"/>
      <c r="F103" s="189"/>
      <c r="G103" s="189"/>
      <c r="H103" s="189"/>
      <c r="I103" s="189"/>
      <c r="J103" s="190">
        <f>J250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138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5" t="str">
        <f>E7</f>
        <v>Přístavba MŠ Nad Palatou, objekt Pod Lipkami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119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10 - ZP - Zpevněné plochy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 </v>
      </c>
      <c r="G117" s="41"/>
      <c r="H117" s="41"/>
      <c r="I117" s="33" t="s">
        <v>22</v>
      </c>
      <c r="J117" s="80" t="str">
        <f>IF(J12="","",J12)</f>
        <v>15.10.2023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>Městská část Praha 5</v>
      </c>
      <c r="G119" s="41"/>
      <c r="H119" s="41"/>
      <c r="I119" s="33" t="s">
        <v>31</v>
      </c>
      <c r="J119" s="37" t="str">
        <f>E21</f>
        <v>MEPRO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29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139</v>
      </c>
      <c r="D122" s="195" t="s">
        <v>63</v>
      </c>
      <c r="E122" s="195" t="s">
        <v>59</v>
      </c>
      <c r="F122" s="195" t="s">
        <v>60</v>
      </c>
      <c r="G122" s="195" t="s">
        <v>140</v>
      </c>
      <c r="H122" s="195" t="s">
        <v>141</v>
      </c>
      <c r="I122" s="195" t="s">
        <v>142</v>
      </c>
      <c r="J122" s="195" t="s">
        <v>123</v>
      </c>
      <c r="K122" s="196" t="s">
        <v>143</v>
      </c>
      <c r="L122" s="197"/>
      <c r="M122" s="101" t="s">
        <v>1</v>
      </c>
      <c r="N122" s="102" t="s">
        <v>42</v>
      </c>
      <c r="O122" s="102" t="s">
        <v>144</v>
      </c>
      <c r="P122" s="102" t="s">
        <v>145</v>
      </c>
      <c r="Q122" s="102" t="s">
        <v>146</v>
      </c>
      <c r="R122" s="102" t="s">
        <v>147</v>
      </c>
      <c r="S122" s="102" t="s">
        <v>148</v>
      </c>
      <c r="T122" s="103" t="s">
        <v>149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150</v>
      </c>
      <c r="D123" s="41"/>
      <c r="E123" s="41"/>
      <c r="F123" s="41"/>
      <c r="G123" s="41"/>
      <c r="H123" s="41"/>
      <c r="I123" s="41"/>
      <c r="J123" s="198">
        <f>BK123</f>
        <v>0</v>
      </c>
      <c r="K123" s="41"/>
      <c r="L123" s="45"/>
      <c r="M123" s="104"/>
      <c r="N123" s="199"/>
      <c r="O123" s="105"/>
      <c r="P123" s="200">
        <f>P124</f>
        <v>0</v>
      </c>
      <c r="Q123" s="105"/>
      <c r="R123" s="200">
        <f>R124</f>
        <v>133.38696007999999</v>
      </c>
      <c r="S123" s="105"/>
      <c r="T123" s="201">
        <f>T124</f>
        <v>391.33983999999998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77</v>
      </c>
      <c r="AU123" s="18" t="s">
        <v>125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77</v>
      </c>
      <c r="E124" s="206" t="s">
        <v>151</v>
      </c>
      <c r="F124" s="206" t="s">
        <v>152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P125+P165+P184+P211+P241+P250</f>
        <v>0</v>
      </c>
      <c r="Q124" s="211"/>
      <c r="R124" s="212">
        <f>R125+R165+R184+R211+R241+R250</f>
        <v>133.38696007999999</v>
      </c>
      <c r="S124" s="211"/>
      <c r="T124" s="213">
        <f>T125+T165+T184+T211+T241+T250</f>
        <v>391.33983999999998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86</v>
      </c>
      <c r="AT124" s="215" t="s">
        <v>77</v>
      </c>
      <c r="AU124" s="215" t="s">
        <v>78</v>
      </c>
      <c r="AY124" s="214" t="s">
        <v>153</v>
      </c>
      <c r="BK124" s="216">
        <f>BK125+BK165+BK184+BK211+BK241+BK250</f>
        <v>0</v>
      </c>
    </row>
    <row r="125" s="12" customFormat="1" ht="22.8" customHeight="1">
      <c r="A125" s="12"/>
      <c r="B125" s="203"/>
      <c r="C125" s="204"/>
      <c r="D125" s="205" t="s">
        <v>77</v>
      </c>
      <c r="E125" s="217" t="s">
        <v>86</v>
      </c>
      <c r="F125" s="217" t="s">
        <v>435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SUM(P126:P164)</f>
        <v>0</v>
      </c>
      <c r="Q125" s="211"/>
      <c r="R125" s="212">
        <f>SUM(R126:R164)</f>
        <v>0</v>
      </c>
      <c r="S125" s="211"/>
      <c r="T125" s="213">
        <f>SUM(T126:T164)</f>
        <v>390.60999999999996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86</v>
      </c>
      <c r="AT125" s="215" t="s">
        <v>77</v>
      </c>
      <c r="AU125" s="215" t="s">
        <v>86</v>
      </c>
      <c r="AY125" s="214" t="s">
        <v>153</v>
      </c>
      <c r="BK125" s="216">
        <f>SUM(BK126:BK164)</f>
        <v>0</v>
      </c>
    </row>
    <row r="126" s="2" customFormat="1" ht="24.15" customHeight="1">
      <c r="A126" s="39"/>
      <c r="B126" s="40"/>
      <c r="C126" s="219" t="s">
        <v>86</v>
      </c>
      <c r="D126" s="219" t="s">
        <v>156</v>
      </c>
      <c r="E126" s="220" t="s">
        <v>4255</v>
      </c>
      <c r="F126" s="221" t="s">
        <v>4256</v>
      </c>
      <c r="G126" s="222" t="s">
        <v>170</v>
      </c>
      <c r="H126" s="223">
        <v>410</v>
      </c>
      <c r="I126" s="224"/>
      <c r="J126" s="225">
        <f>ROUND(I126*H126,2)</f>
        <v>0</v>
      </c>
      <c r="K126" s="221" t="s">
        <v>160</v>
      </c>
      <c r="L126" s="45"/>
      <c r="M126" s="226" t="s">
        <v>1</v>
      </c>
      <c r="N126" s="227" t="s">
        <v>43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0.22</v>
      </c>
      <c r="T126" s="229">
        <f>S126*H126</f>
        <v>90.200000000000003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161</v>
      </c>
      <c r="AT126" s="230" t="s">
        <v>156</v>
      </c>
      <c r="AU126" s="230" t="s">
        <v>88</v>
      </c>
      <c r="AY126" s="18" t="s">
        <v>153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86</v>
      </c>
      <c r="BK126" s="231">
        <f>ROUND(I126*H126,2)</f>
        <v>0</v>
      </c>
      <c r="BL126" s="18" t="s">
        <v>161</v>
      </c>
      <c r="BM126" s="230" t="s">
        <v>4257</v>
      </c>
    </row>
    <row r="127" s="15" customFormat="1">
      <c r="A127" s="15"/>
      <c r="B127" s="258"/>
      <c r="C127" s="259"/>
      <c r="D127" s="234" t="s">
        <v>163</v>
      </c>
      <c r="E127" s="260" t="s">
        <v>1</v>
      </c>
      <c r="F127" s="261" t="s">
        <v>4258</v>
      </c>
      <c r="G127" s="259"/>
      <c r="H127" s="260" t="s">
        <v>1</v>
      </c>
      <c r="I127" s="262"/>
      <c r="J127" s="259"/>
      <c r="K127" s="259"/>
      <c r="L127" s="263"/>
      <c r="M127" s="264"/>
      <c r="N127" s="265"/>
      <c r="O127" s="265"/>
      <c r="P127" s="265"/>
      <c r="Q127" s="265"/>
      <c r="R127" s="265"/>
      <c r="S127" s="265"/>
      <c r="T127" s="266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7" t="s">
        <v>163</v>
      </c>
      <c r="AU127" s="267" t="s">
        <v>88</v>
      </c>
      <c r="AV127" s="15" t="s">
        <v>86</v>
      </c>
      <c r="AW127" s="15" t="s">
        <v>35</v>
      </c>
      <c r="AX127" s="15" t="s">
        <v>78</v>
      </c>
      <c r="AY127" s="267" t="s">
        <v>153</v>
      </c>
    </row>
    <row r="128" s="13" customFormat="1">
      <c r="A128" s="13"/>
      <c r="B128" s="232"/>
      <c r="C128" s="233"/>
      <c r="D128" s="234" t="s">
        <v>163</v>
      </c>
      <c r="E128" s="235" t="s">
        <v>1</v>
      </c>
      <c r="F128" s="236" t="s">
        <v>4259</v>
      </c>
      <c r="G128" s="233"/>
      <c r="H128" s="237">
        <v>302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163</v>
      </c>
      <c r="AU128" s="243" t="s">
        <v>88</v>
      </c>
      <c r="AV128" s="13" t="s">
        <v>88</v>
      </c>
      <c r="AW128" s="13" t="s">
        <v>35</v>
      </c>
      <c r="AX128" s="13" t="s">
        <v>78</v>
      </c>
      <c r="AY128" s="243" t="s">
        <v>153</v>
      </c>
    </row>
    <row r="129" s="13" customFormat="1">
      <c r="A129" s="13"/>
      <c r="B129" s="232"/>
      <c r="C129" s="233"/>
      <c r="D129" s="234" t="s">
        <v>163</v>
      </c>
      <c r="E129" s="235" t="s">
        <v>1</v>
      </c>
      <c r="F129" s="236" t="s">
        <v>4260</v>
      </c>
      <c r="G129" s="233"/>
      <c r="H129" s="237">
        <v>22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163</v>
      </c>
      <c r="AU129" s="243" t="s">
        <v>88</v>
      </c>
      <c r="AV129" s="13" t="s">
        <v>88</v>
      </c>
      <c r="AW129" s="13" t="s">
        <v>35</v>
      </c>
      <c r="AX129" s="13" t="s">
        <v>78</v>
      </c>
      <c r="AY129" s="243" t="s">
        <v>153</v>
      </c>
    </row>
    <row r="130" s="13" customFormat="1">
      <c r="A130" s="13"/>
      <c r="B130" s="232"/>
      <c r="C130" s="233"/>
      <c r="D130" s="234" t="s">
        <v>163</v>
      </c>
      <c r="E130" s="235" t="s">
        <v>1</v>
      </c>
      <c r="F130" s="236" t="s">
        <v>4261</v>
      </c>
      <c r="G130" s="233"/>
      <c r="H130" s="237">
        <v>86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163</v>
      </c>
      <c r="AU130" s="243" t="s">
        <v>88</v>
      </c>
      <c r="AV130" s="13" t="s">
        <v>88</v>
      </c>
      <c r="AW130" s="13" t="s">
        <v>35</v>
      </c>
      <c r="AX130" s="13" t="s">
        <v>78</v>
      </c>
      <c r="AY130" s="243" t="s">
        <v>153</v>
      </c>
    </row>
    <row r="131" s="14" customFormat="1">
      <c r="A131" s="14"/>
      <c r="B131" s="244"/>
      <c r="C131" s="245"/>
      <c r="D131" s="234" t="s">
        <v>163</v>
      </c>
      <c r="E131" s="246" t="s">
        <v>1</v>
      </c>
      <c r="F131" s="247" t="s">
        <v>167</v>
      </c>
      <c r="G131" s="245"/>
      <c r="H131" s="248">
        <v>410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163</v>
      </c>
      <c r="AU131" s="254" t="s">
        <v>88</v>
      </c>
      <c r="AV131" s="14" t="s">
        <v>161</v>
      </c>
      <c r="AW131" s="14" t="s">
        <v>35</v>
      </c>
      <c r="AX131" s="14" t="s">
        <v>86</v>
      </c>
      <c r="AY131" s="254" t="s">
        <v>153</v>
      </c>
    </row>
    <row r="132" s="2" customFormat="1" ht="33" customHeight="1">
      <c r="A132" s="39"/>
      <c r="B132" s="40"/>
      <c r="C132" s="219" t="s">
        <v>88</v>
      </c>
      <c r="D132" s="219" t="s">
        <v>156</v>
      </c>
      <c r="E132" s="220" t="s">
        <v>4262</v>
      </c>
      <c r="F132" s="221" t="s">
        <v>4263</v>
      </c>
      <c r="G132" s="222" t="s">
        <v>170</v>
      </c>
      <c r="H132" s="223">
        <v>410</v>
      </c>
      <c r="I132" s="224"/>
      <c r="J132" s="225">
        <f>ROUND(I132*H132,2)</f>
        <v>0</v>
      </c>
      <c r="K132" s="221" t="s">
        <v>160</v>
      </c>
      <c r="L132" s="45"/>
      <c r="M132" s="226" t="s">
        <v>1</v>
      </c>
      <c r="N132" s="227" t="s">
        <v>43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0.32500000000000001</v>
      </c>
      <c r="T132" s="229">
        <f>S132*H132</f>
        <v>133.25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161</v>
      </c>
      <c r="AT132" s="230" t="s">
        <v>156</v>
      </c>
      <c r="AU132" s="230" t="s">
        <v>88</v>
      </c>
      <c r="AY132" s="18" t="s">
        <v>153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86</v>
      </c>
      <c r="BK132" s="231">
        <f>ROUND(I132*H132,2)</f>
        <v>0</v>
      </c>
      <c r="BL132" s="18" t="s">
        <v>161</v>
      </c>
      <c r="BM132" s="230" t="s">
        <v>4264</v>
      </c>
    </row>
    <row r="133" s="15" customFormat="1">
      <c r="A133" s="15"/>
      <c r="B133" s="258"/>
      <c r="C133" s="259"/>
      <c r="D133" s="234" t="s">
        <v>163</v>
      </c>
      <c r="E133" s="260" t="s">
        <v>1</v>
      </c>
      <c r="F133" s="261" t="s">
        <v>4265</v>
      </c>
      <c r="G133" s="259"/>
      <c r="H133" s="260" t="s">
        <v>1</v>
      </c>
      <c r="I133" s="262"/>
      <c r="J133" s="259"/>
      <c r="K133" s="259"/>
      <c r="L133" s="263"/>
      <c r="M133" s="264"/>
      <c r="N133" s="265"/>
      <c r="O133" s="265"/>
      <c r="P133" s="265"/>
      <c r="Q133" s="265"/>
      <c r="R133" s="265"/>
      <c r="S133" s="265"/>
      <c r="T133" s="26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7" t="s">
        <v>163</v>
      </c>
      <c r="AU133" s="267" t="s">
        <v>88</v>
      </c>
      <c r="AV133" s="15" t="s">
        <v>86</v>
      </c>
      <c r="AW133" s="15" t="s">
        <v>35</v>
      </c>
      <c r="AX133" s="15" t="s">
        <v>78</v>
      </c>
      <c r="AY133" s="267" t="s">
        <v>153</v>
      </c>
    </row>
    <row r="134" s="13" customFormat="1">
      <c r="A134" s="13"/>
      <c r="B134" s="232"/>
      <c r="C134" s="233"/>
      <c r="D134" s="234" t="s">
        <v>163</v>
      </c>
      <c r="E134" s="235" t="s">
        <v>1</v>
      </c>
      <c r="F134" s="236" t="s">
        <v>4259</v>
      </c>
      <c r="G134" s="233"/>
      <c r="H134" s="237">
        <v>302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163</v>
      </c>
      <c r="AU134" s="243" t="s">
        <v>88</v>
      </c>
      <c r="AV134" s="13" t="s">
        <v>88</v>
      </c>
      <c r="AW134" s="13" t="s">
        <v>35</v>
      </c>
      <c r="AX134" s="13" t="s">
        <v>78</v>
      </c>
      <c r="AY134" s="243" t="s">
        <v>153</v>
      </c>
    </row>
    <row r="135" s="13" customFormat="1">
      <c r="A135" s="13"/>
      <c r="B135" s="232"/>
      <c r="C135" s="233"/>
      <c r="D135" s="234" t="s">
        <v>163</v>
      </c>
      <c r="E135" s="235" t="s">
        <v>1</v>
      </c>
      <c r="F135" s="236" t="s">
        <v>4260</v>
      </c>
      <c r="G135" s="233"/>
      <c r="H135" s="237">
        <v>22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163</v>
      </c>
      <c r="AU135" s="243" t="s">
        <v>88</v>
      </c>
      <c r="AV135" s="13" t="s">
        <v>88</v>
      </c>
      <c r="AW135" s="13" t="s">
        <v>35</v>
      </c>
      <c r="AX135" s="13" t="s">
        <v>78</v>
      </c>
      <c r="AY135" s="243" t="s">
        <v>153</v>
      </c>
    </row>
    <row r="136" s="13" customFormat="1">
      <c r="A136" s="13"/>
      <c r="B136" s="232"/>
      <c r="C136" s="233"/>
      <c r="D136" s="234" t="s">
        <v>163</v>
      </c>
      <c r="E136" s="235" t="s">
        <v>1</v>
      </c>
      <c r="F136" s="236" t="s">
        <v>4261</v>
      </c>
      <c r="G136" s="233"/>
      <c r="H136" s="237">
        <v>86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163</v>
      </c>
      <c r="AU136" s="243" t="s">
        <v>88</v>
      </c>
      <c r="AV136" s="13" t="s">
        <v>88</v>
      </c>
      <c r="AW136" s="13" t="s">
        <v>35</v>
      </c>
      <c r="AX136" s="13" t="s">
        <v>78</v>
      </c>
      <c r="AY136" s="243" t="s">
        <v>153</v>
      </c>
    </row>
    <row r="137" s="14" customFormat="1">
      <c r="A137" s="14"/>
      <c r="B137" s="244"/>
      <c r="C137" s="245"/>
      <c r="D137" s="234" t="s">
        <v>163</v>
      </c>
      <c r="E137" s="246" t="s">
        <v>1</v>
      </c>
      <c r="F137" s="247" t="s">
        <v>167</v>
      </c>
      <c r="G137" s="245"/>
      <c r="H137" s="248">
        <v>410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163</v>
      </c>
      <c r="AU137" s="254" t="s">
        <v>88</v>
      </c>
      <c r="AV137" s="14" t="s">
        <v>161</v>
      </c>
      <c r="AW137" s="14" t="s">
        <v>35</v>
      </c>
      <c r="AX137" s="14" t="s">
        <v>86</v>
      </c>
      <c r="AY137" s="254" t="s">
        <v>153</v>
      </c>
    </row>
    <row r="138" s="2" customFormat="1" ht="33" customHeight="1">
      <c r="A138" s="39"/>
      <c r="B138" s="40"/>
      <c r="C138" s="219" t="s">
        <v>173</v>
      </c>
      <c r="D138" s="219" t="s">
        <v>156</v>
      </c>
      <c r="E138" s="220" t="s">
        <v>4266</v>
      </c>
      <c r="F138" s="221" t="s">
        <v>4267</v>
      </c>
      <c r="G138" s="222" t="s">
        <v>170</v>
      </c>
      <c r="H138" s="223">
        <v>410</v>
      </c>
      <c r="I138" s="224"/>
      <c r="J138" s="225">
        <f>ROUND(I138*H138,2)</f>
        <v>0</v>
      </c>
      <c r="K138" s="221" t="s">
        <v>160</v>
      </c>
      <c r="L138" s="45"/>
      <c r="M138" s="226" t="s">
        <v>1</v>
      </c>
      <c r="N138" s="227" t="s">
        <v>43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0.28999999999999998</v>
      </c>
      <c r="T138" s="229">
        <f>S138*H138</f>
        <v>118.89999999999999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161</v>
      </c>
      <c r="AT138" s="230" t="s">
        <v>156</v>
      </c>
      <c r="AU138" s="230" t="s">
        <v>88</v>
      </c>
      <c r="AY138" s="18" t="s">
        <v>153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86</v>
      </c>
      <c r="BK138" s="231">
        <f>ROUND(I138*H138,2)</f>
        <v>0</v>
      </c>
      <c r="BL138" s="18" t="s">
        <v>161</v>
      </c>
      <c r="BM138" s="230" t="s">
        <v>4268</v>
      </c>
    </row>
    <row r="139" s="13" customFormat="1">
      <c r="A139" s="13"/>
      <c r="B139" s="232"/>
      <c r="C139" s="233"/>
      <c r="D139" s="234" t="s">
        <v>163</v>
      </c>
      <c r="E139" s="235" t="s">
        <v>1</v>
      </c>
      <c r="F139" s="236" t="s">
        <v>4269</v>
      </c>
      <c r="G139" s="233"/>
      <c r="H139" s="237">
        <v>302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163</v>
      </c>
      <c r="AU139" s="243" t="s">
        <v>88</v>
      </c>
      <c r="AV139" s="13" t="s">
        <v>88</v>
      </c>
      <c r="AW139" s="13" t="s">
        <v>35</v>
      </c>
      <c r="AX139" s="13" t="s">
        <v>78</v>
      </c>
      <c r="AY139" s="243" t="s">
        <v>153</v>
      </c>
    </row>
    <row r="140" s="13" customFormat="1">
      <c r="A140" s="13"/>
      <c r="B140" s="232"/>
      <c r="C140" s="233"/>
      <c r="D140" s="234" t="s">
        <v>163</v>
      </c>
      <c r="E140" s="235" t="s">
        <v>1</v>
      </c>
      <c r="F140" s="236" t="s">
        <v>4270</v>
      </c>
      <c r="G140" s="233"/>
      <c r="H140" s="237">
        <v>22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163</v>
      </c>
      <c r="AU140" s="243" t="s">
        <v>88</v>
      </c>
      <c r="AV140" s="13" t="s">
        <v>88</v>
      </c>
      <c r="AW140" s="13" t="s">
        <v>35</v>
      </c>
      <c r="AX140" s="13" t="s">
        <v>78</v>
      </c>
      <c r="AY140" s="243" t="s">
        <v>153</v>
      </c>
    </row>
    <row r="141" s="13" customFormat="1">
      <c r="A141" s="13"/>
      <c r="B141" s="232"/>
      <c r="C141" s="233"/>
      <c r="D141" s="234" t="s">
        <v>163</v>
      </c>
      <c r="E141" s="235" t="s">
        <v>1</v>
      </c>
      <c r="F141" s="236" t="s">
        <v>4261</v>
      </c>
      <c r="G141" s="233"/>
      <c r="H141" s="237">
        <v>86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163</v>
      </c>
      <c r="AU141" s="243" t="s">
        <v>88</v>
      </c>
      <c r="AV141" s="13" t="s">
        <v>88</v>
      </c>
      <c r="AW141" s="13" t="s">
        <v>35</v>
      </c>
      <c r="AX141" s="13" t="s">
        <v>78</v>
      </c>
      <c r="AY141" s="243" t="s">
        <v>153</v>
      </c>
    </row>
    <row r="142" s="14" customFormat="1">
      <c r="A142" s="14"/>
      <c r="B142" s="244"/>
      <c r="C142" s="245"/>
      <c r="D142" s="234" t="s">
        <v>163</v>
      </c>
      <c r="E142" s="246" t="s">
        <v>1</v>
      </c>
      <c r="F142" s="247" t="s">
        <v>167</v>
      </c>
      <c r="G142" s="245"/>
      <c r="H142" s="248">
        <v>410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163</v>
      </c>
      <c r="AU142" s="254" t="s">
        <v>88</v>
      </c>
      <c r="AV142" s="14" t="s">
        <v>161</v>
      </c>
      <c r="AW142" s="14" t="s">
        <v>35</v>
      </c>
      <c r="AX142" s="14" t="s">
        <v>86</v>
      </c>
      <c r="AY142" s="254" t="s">
        <v>153</v>
      </c>
    </row>
    <row r="143" s="2" customFormat="1" ht="16.5" customHeight="1">
      <c r="A143" s="39"/>
      <c r="B143" s="40"/>
      <c r="C143" s="219" t="s">
        <v>161</v>
      </c>
      <c r="D143" s="219" t="s">
        <v>156</v>
      </c>
      <c r="E143" s="220" t="s">
        <v>4271</v>
      </c>
      <c r="F143" s="221" t="s">
        <v>4272</v>
      </c>
      <c r="G143" s="222" t="s">
        <v>170</v>
      </c>
      <c r="H143" s="223">
        <v>25</v>
      </c>
      <c r="I143" s="224"/>
      <c r="J143" s="225">
        <f>ROUND(I143*H143,2)</f>
        <v>0</v>
      </c>
      <c r="K143" s="221" t="s">
        <v>1</v>
      </c>
      <c r="L143" s="45"/>
      <c r="M143" s="226" t="s">
        <v>1</v>
      </c>
      <c r="N143" s="227" t="s">
        <v>43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0.5</v>
      </c>
      <c r="T143" s="229">
        <f>S143*H143</f>
        <v>12.5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161</v>
      </c>
      <c r="AT143" s="230" t="s">
        <v>156</v>
      </c>
      <c r="AU143" s="230" t="s">
        <v>88</v>
      </c>
      <c r="AY143" s="18" t="s">
        <v>153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86</v>
      </c>
      <c r="BK143" s="231">
        <f>ROUND(I143*H143,2)</f>
        <v>0</v>
      </c>
      <c r="BL143" s="18" t="s">
        <v>161</v>
      </c>
      <c r="BM143" s="230" t="s">
        <v>4273</v>
      </c>
    </row>
    <row r="144" s="13" customFormat="1">
      <c r="A144" s="13"/>
      <c r="B144" s="232"/>
      <c r="C144" s="233"/>
      <c r="D144" s="234" t="s">
        <v>163</v>
      </c>
      <c r="E144" s="235" t="s">
        <v>1</v>
      </c>
      <c r="F144" s="236" t="s">
        <v>4274</v>
      </c>
      <c r="G144" s="233"/>
      <c r="H144" s="237">
        <v>25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163</v>
      </c>
      <c r="AU144" s="243" t="s">
        <v>88</v>
      </c>
      <c r="AV144" s="13" t="s">
        <v>88</v>
      </c>
      <c r="AW144" s="13" t="s">
        <v>35</v>
      </c>
      <c r="AX144" s="13" t="s">
        <v>86</v>
      </c>
      <c r="AY144" s="243" t="s">
        <v>153</v>
      </c>
    </row>
    <row r="145" s="2" customFormat="1" ht="16.5" customHeight="1">
      <c r="A145" s="39"/>
      <c r="B145" s="40"/>
      <c r="C145" s="219" t="s">
        <v>183</v>
      </c>
      <c r="D145" s="219" t="s">
        <v>156</v>
      </c>
      <c r="E145" s="220" t="s">
        <v>4275</v>
      </c>
      <c r="F145" s="221" t="s">
        <v>4276</v>
      </c>
      <c r="G145" s="222" t="s">
        <v>170</v>
      </c>
      <c r="H145" s="223">
        <v>46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43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0.5</v>
      </c>
      <c r="T145" s="229">
        <f>S145*H145</f>
        <v>23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161</v>
      </c>
      <c r="AT145" s="230" t="s">
        <v>156</v>
      </c>
      <c r="AU145" s="230" t="s">
        <v>88</v>
      </c>
      <c r="AY145" s="18" t="s">
        <v>153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86</v>
      </c>
      <c r="BK145" s="231">
        <f>ROUND(I145*H145,2)</f>
        <v>0</v>
      </c>
      <c r="BL145" s="18" t="s">
        <v>161</v>
      </c>
      <c r="BM145" s="230" t="s">
        <v>4277</v>
      </c>
    </row>
    <row r="146" s="2" customFormat="1" ht="16.5" customHeight="1">
      <c r="A146" s="39"/>
      <c r="B146" s="40"/>
      <c r="C146" s="219" t="s">
        <v>188</v>
      </c>
      <c r="D146" s="219" t="s">
        <v>156</v>
      </c>
      <c r="E146" s="220" t="s">
        <v>4278</v>
      </c>
      <c r="F146" s="221" t="s">
        <v>4279</v>
      </c>
      <c r="G146" s="222" t="s">
        <v>196</v>
      </c>
      <c r="H146" s="223">
        <v>44</v>
      </c>
      <c r="I146" s="224"/>
      <c r="J146" s="225">
        <f>ROUND(I146*H146,2)</f>
        <v>0</v>
      </c>
      <c r="K146" s="221" t="s">
        <v>160</v>
      </c>
      <c r="L146" s="45"/>
      <c r="M146" s="226" t="s">
        <v>1</v>
      </c>
      <c r="N146" s="227" t="s">
        <v>43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0.28999999999999998</v>
      </c>
      <c r="T146" s="229">
        <f>S146*H146</f>
        <v>12.76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161</v>
      </c>
      <c r="AT146" s="230" t="s">
        <v>156</v>
      </c>
      <c r="AU146" s="230" t="s">
        <v>88</v>
      </c>
      <c r="AY146" s="18" t="s">
        <v>153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86</v>
      </c>
      <c r="BK146" s="231">
        <f>ROUND(I146*H146,2)</f>
        <v>0</v>
      </c>
      <c r="BL146" s="18" t="s">
        <v>161</v>
      </c>
      <c r="BM146" s="230" t="s">
        <v>4280</v>
      </c>
    </row>
    <row r="147" s="13" customFormat="1">
      <c r="A147" s="13"/>
      <c r="B147" s="232"/>
      <c r="C147" s="233"/>
      <c r="D147" s="234" t="s">
        <v>163</v>
      </c>
      <c r="E147" s="235" t="s">
        <v>1</v>
      </c>
      <c r="F147" s="236" t="s">
        <v>4281</v>
      </c>
      <c r="G147" s="233"/>
      <c r="H147" s="237">
        <v>12.5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163</v>
      </c>
      <c r="AU147" s="243" t="s">
        <v>88</v>
      </c>
      <c r="AV147" s="13" t="s">
        <v>88</v>
      </c>
      <c r="AW147" s="13" t="s">
        <v>35</v>
      </c>
      <c r="AX147" s="13" t="s">
        <v>78</v>
      </c>
      <c r="AY147" s="243" t="s">
        <v>153</v>
      </c>
    </row>
    <row r="148" s="13" customFormat="1">
      <c r="A148" s="13"/>
      <c r="B148" s="232"/>
      <c r="C148" s="233"/>
      <c r="D148" s="234" t="s">
        <v>163</v>
      </c>
      <c r="E148" s="235" t="s">
        <v>1</v>
      </c>
      <c r="F148" s="236" t="s">
        <v>4282</v>
      </c>
      <c r="G148" s="233"/>
      <c r="H148" s="237">
        <v>24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163</v>
      </c>
      <c r="AU148" s="243" t="s">
        <v>88</v>
      </c>
      <c r="AV148" s="13" t="s">
        <v>88</v>
      </c>
      <c r="AW148" s="13" t="s">
        <v>35</v>
      </c>
      <c r="AX148" s="13" t="s">
        <v>78</v>
      </c>
      <c r="AY148" s="243" t="s">
        <v>153</v>
      </c>
    </row>
    <row r="149" s="13" customFormat="1">
      <c r="A149" s="13"/>
      <c r="B149" s="232"/>
      <c r="C149" s="233"/>
      <c r="D149" s="234" t="s">
        <v>163</v>
      </c>
      <c r="E149" s="235" t="s">
        <v>1</v>
      </c>
      <c r="F149" s="236" t="s">
        <v>4283</v>
      </c>
      <c r="G149" s="233"/>
      <c r="H149" s="237">
        <v>7.5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163</v>
      </c>
      <c r="AU149" s="243" t="s">
        <v>88</v>
      </c>
      <c r="AV149" s="13" t="s">
        <v>88</v>
      </c>
      <c r="AW149" s="13" t="s">
        <v>35</v>
      </c>
      <c r="AX149" s="13" t="s">
        <v>78</v>
      </c>
      <c r="AY149" s="243" t="s">
        <v>153</v>
      </c>
    </row>
    <row r="150" s="14" customFormat="1">
      <c r="A150" s="14"/>
      <c r="B150" s="244"/>
      <c r="C150" s="245"/>
      <c r="D150" s="234" t="s">
        <v>163</v>
      </c>
      <c r="E150" s="246" t="s">
        <v>1</v>
      </c>
      <c r="F150" s="247" t="s">
        <v>167</v>
      </c>
      <c r="G150" s="245"/>
      <c r="H150" s="248">
        <v>44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163</v>
      </c>
      <c r="AU150" s="254" t="s">
        <v>88</v>
      </c>
      <c r="AV150" s="14" t="s">
        <v>161</v>
      </c>
      <c r="AW150" s="14" t="s">
        <v>35</v>
      </c>
      <c r="AX150" s="14" t="s">
        <v>86</v>
      </c>
      <c r="AY150" s="254" t="s">
        <v>153</v>
      </c>
    </row>
    <row r="151" s="2" customFormat="1" ht="24.15" customHeight="1">
      <c r="A151" s="39"/>
      <c r="B151" s="40"/>
      <c r="C151" s="219" t="s">
        <v>193</v>
      </c>
      <c r="D151" s="219" t="s">
        <v>156</v>
      </c>
      <c r="E151" s="220" t="s">
        <v>4284</v>
      </c>
      <c r="F151" s="221" t="s">
        <v>4285</v>
      </c>
      <c r="G151" s="222" t="s">
        <v>159</v>
      </c>
      <c r="H151" s="223">
        <v>1.2</v>
      </c>
      <c r="I151" s="224"/>
      <c r="J151" s="225">
        <f>ROUND(I151*H151,2)</f>
        <v>0</v>
      </c>
      <c r="K151" s="221" t="s">
        <v>160</v>
      </c>
      <c r="L151" s="45"/>
      <c r="M151" s="226" t="s">
        <v>1</v>
      </c>
      <c r="N151" s="227" t="s">
        <v>43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161</v>
      </c>
      <c r="AT151" s="230" t="s">
        <v>156</v>
      </c>
      <c r="AU151" s="230" t="s">
        <v>88</v>
      </c>
      <c r="AY151" s="18" t="s">
        <v>153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86</v>
      </c>
      <c r="BK151" s="231">
        <f>ROUND(I151*H151,2)</f>
        <v>0</v>
      </c>
      <c r="BL151" s="18" t="s">
        <v>161</v>
      </c>
      <c r="BM151" s="230" t="s">
        <v>4286</v>
      </c>
    </row>
    <row r="152" s="13" customFormat="1">
      <c r="A152" s="13"/>
      <c r="B152" s="232"/>
      <c r="C152" s="233"/>
      <c r="D152" s="234" t="s">
        <v>163</v>
      </c>
      <c r="E152" s="235" t="s">
        <v>1</v>
      </c>
      <c r="F152" s="236" t="s">
        <v>4287</v>
      </c>
      <c r="G152" s="233"/>
      <c r="H152" s="237">
        <v>0.80000000000000004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163</v>
      </c>
      <c r="AU152" s="243" t="s">
        <v>88</v>
      </c>
      <c r="AV152" s="13" t="s">
        <v>88</v>
      </c>
      <c r="AW152" s="13" t="s">
        <v>35</v>
      </c>
      <c r="AX152" s="13" t="s">
        <v>78</v>
      </c>
      <c r="AY152" s="243" t="s">
        <v>153</v>
      </c>
    </row>
    <row r="153" s="13" customFormat="1">
      <c r="A153" s="13"/>
      <c r="B153" s="232"/>
      <c r="C153" s="233"/>
      <c r="D153" s="234" t="s">
        <v>163</v>
      </c>
      <c r="E153" s="235" t="s">
        <v>1</v>
      </c>
      <c r="F153" s="236" t="s">
        <v>4288</v>
      </c>
      <c r="G153" s="233"/>
      <c r="H153" s="237">
        <v>0.40000000000000002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163</v>
      </c>
      <c r="AU153" s="243" t="s">
        <v>88</v>
      </c>
      <c r="AV153" s="13" t="s">
        <v>88</v>
      </c>
      <c r="AW153" s="13" t="s">
        <v>35</v>
      </c>
      <c r="AX153" s="13" t="s">
        <v>78</v>
      </c>
      <c r="AY153" s="243" t="s">
        <v>153</v>
      </c>
    </row>
    <row r="154" s="14" customFormat="1">
      <c r="A154" s="14"/>
      <c r="B154" s="244"/>
      <c r="C154" s="245"/>
      <c r="D154" s="234" t="s">
        <v>163</v>
      </c>
      <c r="E154" s="246" t="s">
        <v>1</v>
      </c>
      <c r="F154" s="247" t="s">
        <v>167</v>
      </c>
      <c r="G154" s="245"/>
      <c r="H154" s="248">
        <v>1.2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163</v>
      </c>
      <c r="AU154" s="254" t="s">
        <v>88</v>
      </c>
      <c r="AV154" s="14" t="s">
        <v>161</v>
      </c>
      <c r="AW154" s="14" t="s">
        <v>35</v>
      </c>
      <c r="AX154" s="14" t="s">
        <v>86</v>
      </c>
      <c r="AY154" s="254" t="s">
        <v>153</v>
      </c>
    </row>
    <row r="155" s="2" customFormat="1" ht="24.15" customHeight="1">
      <c r="A155" s="39"/>
      <c r="B155" s="40"/>
      <c r="C155" s="219" t="s">
        <v>200</v>
      </c>
      <c r="D155" s="219" t="s">
        <v>156</v>
      </c>
      <c r="E155" s="220" t="s">
        <v>484</v>
      </c>
      <c r="F155" s="221" t="s">
        <v>485</v>
      </c>
      <c r="G155" s="222" t="s">
        <v>170</v>
      </c>
      <c r="H155" s="223">
        <v>372</v>
      </c>
      <c r="I155" s="224"/>
      <c r="J155" s="225">
        <f>ROUND(I155*H155,2)</f>
        <v>0</v>
      </c>
      <c r="K155" s="221" t="s">
        <v>160</v>
      </c>
      <c r="L155" s="45"/>
      <c r="M155" s="226" t="s">
        <v>1</v>
      </c>
      <c r="N155" s="227" t="s">
        <v>43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161</v>
      </c>
      <c r="AT155" s="230" t="s">
        <v>156</v>
      </c>
      <c r="AU155" s="230" t="s">
        <v>88</v>
      </c>
      <c r="AY155" s="18" t="s">
        <v>153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86</v>
      </c>
      <c r="BK155" s="231">
        <f>ROUND(I155*H155,2)</f>
        <v>0</v>
      </c>
      <c r="BL155" s="18" t="s">
        <v>161</v>
      </c>
      <c r="BM155" s="230" t="s">
        <v>4289</v>
      </c>
    </row>
    <row r="156" s="15" customFormat="1">
      <c r="A156" s="15"/>
      <c r="B156" s="258"/>
      <c r="C156" s="259"/>
      <c r="D156" s="234" t="s">
        <v>163</v>
      </c>
      <c r="E156" s="260" t="s">
        <v>1</v>
      </c>
      <c r="F156" s="261" t="s">
        <v>4290</v>
      </c>
      <c r="G156" s="259"/>
      <c r="H156" s="260" t="s">
        <v>1</v>
      </c>
      <c r="I156" s="262"/>
      <c r="J156" s="259"/>
      <c r="K156" s="259"/>
      <c r="L156" s="263"/>
      <c r="M156" s="264"/>
      <c r="N156" s="265"/>
      <c r="O156" s="265"/>
      <c r="P156" s="265"/>
      <c r="Q156" s="265"/>
      <c r="R156" s="265"/>
      <c r="S156" s="265"/>
      <c r="T156" s="26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7" t="s">
        <v>163</v>
      </c>
      <c r="AU156" s="267" t="s">
        <v>88</v>
      </c>
      <c r="AV156" s="15" t="s">
        <v>86</v>
      </c>
      <c r="AW156" s="15" t="s">
        <v>35</v>
      </c>
      <c r="AX156" s="15" t="s">
        <v>78</v>
      </c>
      <c r="AY156" s="267" t="s">
        <v>153</v>
      </c>
    </row>
    <row r="157" s="13" customFormat="1">
      <c r="A157" s="13"/>
      <c r="B157" s="232"/>
      <c r="C157" s="233"/>
      <c r="D157" s="234" t="s">
        <v>163</v>
      </c>
      <c r="E157" s="235" t="s">
        <v>1</v>
      </c>
      <c r="F157" s="236" t="s">
        <v>4291</v>
      </c>
      <c r="G157" s="233"/>
      <c r="H157" s="237">
        <v>110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163</v>
      </c>
      <c r="AU157" s="243" t="s">
        <v>88</v>
      </c>
      <c r="AV157" s="13" t="s">
        <v>88</v>
      </c>
      <c r="AW157" s="13" t="s">
        <v>35</v>
      </c>
      <c r="AX157" s="13" t="s">
        <v>78</v>
      </c>
      <c r="AY157" s="243" t="s">
        <v>153</v>
      </c>
    </row>
    <row r="158" s="13" customFormat="1">
      <c r="A158" s="13"/>
      <c r="B158" s="232"/>
      <c r="C158" s="233"/>
      <c r="D158" s="234" t="s">
        <v>163</v>
      </c>
      <c r="E158" s="235" t="s">
        <v>1</v>
      </c>
      <c r="F158" s="236" t="s">
        <v>4270</v>
      </c>
      <c r="G158" s="233"/>
      <c r="H158" s="237">
        <v>22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163</v>
      </c>
      <c r="AU158" s="243" t="s">
        <v>88</v>
      </c>
      <c r="AV158" s="13" t="s">
        <v>88</v>
      </c>
      <c r="AW158" s="13" t="s">
        <v>35</v>
      </c>
      <c r="AX158" s="13" t="s">
        <v>78</v>
      </c>
      <c r="AY158" s="243" t="s">
        <v>153</v>
      </c>
    </row>
    <row r="159" s="13" customFormat="1">
      <c r="A159" s="13"/>
      <c r="B159" s="232"/>
      <c r="C159" s="233"/>
      <c r="D159" s="234" t="s">
        <v>163</v>
      </c>
      <c r="E159" s="235" t="s">
        <v>1</v>
      </c>
      <c r="F159" s="236" t="s">
        <v>4292</v>
      </c>
      <c r="G159" s="233"/>
      <c r="H159" s="237">
        <v>135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163</v>
      </c>
      <c r="AU159" s="243" t="s">
        <v>88</v>
      </c>
      <c r="AV159" s="13" t="s">
        <v>88</v>
      </c>
      <c r="AW159" s="13" t="s">
        <v>35</v>
      </c>
      <c r="AX159" s="13" t="s">
        <v>78</v>
      </c>
      <c r="AY159" s="243" t="s">
        <v>153</v>
      </c>
    </row>
    <row r="160" s="16" customFormat="1">
      <c r="A160" s="16"/>
      <c r="B160" s="278"/>
      <c r="C160" s="279"/>
      <c r="D160" s="234" t="s">
        <v>163</v>
      </c>
      <c r="E160" s="280" t="s">
        <v>1</v>
      </c>
      <c r="F160" s="281" t="s">
        <v>606</v>
      </c>
      <c r="G160" s="279"/>
      <c r="H160" s="282">
        <v>267</v>
      </c>
      <c r="I160" s="283"/>
      <c r="J160" s="279"/>
      <c r="K160" s="279"/>
      <c r="L160" s="284"/>
      <c r="M160" s="285"/>
      <c r="N160" s="286"/>
      <c r="O160" s="286"/>
      <c r="P160" s="286"/>
      <c r="Q160" s="286"/>
      <c r="R160" s="286"/>
      <c r="S160" s="286"/>
      <c r="T160" s="287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88" t="s">
        <v>163</v>
      </c>
      <c r="AU160" s="288" t="s">
        <v>88</v>
      </c>
      <c r="AV160" s="16" t="s">
        <v>173</v>
      </c>
      <c r="AW160" s="16" t="s">
        <v>35</v>
      </c>
      <c r="AX160" s="16" t="s">
        <v>78</v>
      </c>
      <c r="AY160" s="288" t="s">
        <v>153</v>
      </c>
    </row>
    <row r="161" s="15" customFormat="1">
      <c r="A161" s="15"/>
      <c r="B161" s="258"/>
      <c r="C161" s="259"/>
      <c r="D161" s="234" t="s">
        <v>163</v>
      </c>
      <c r="E161" s="260" t="s">
        <v>1</v>
      </c>
      <c r="F161" s="261" t="s">
        <v>4293</v>
      </c>
      <c r="G161" s="259"/>
      <c r="H161" s="260" t="s">
        <v>1</v>
      </c>
      <c r="I161" s="262"/>
      <c r="J161" s="259"/>
      <c r="K161" s="259"/>
      <c r="L161" s="263"/>
      <c r="M161" s="264"/>
      <c r="N161" s="265"/>
      <c r="O161" s="265"/>
      <c r="P161" s="265"/>
      <c r="Q161" s="265"/>
      <c r="R161" s="265"/>
      <c r="S161" s="265"/>
      <c r="T161" s="26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7" t="s">
        <v>163</v>
      </c>
      <c r="AU161" s="267" t="s">
        <v>88</v>
      </c>
      <c r="AV161" s="15" t="s">
        <v>86</v>
      </c>
      <c r="AW161" s="15" t="s">
        <v>35</v>
      </c>
      <c r="AX161" s="15" t="s">
        <v>78</v>
      </c>
      <c r="AY161" s="267" t="s">
        <v>153</v>
      </c>
    </row>
    <row r="162" s="13" customFormat="1">
      <c r="A162" s="13"/>
      <c r="B162" s="232"/>
      <c r="C162" s="233"/>
      <c r="D162" s="234" t="s">
        <v>163</v>
      </c>
      <c r="E162" s="235" t="s">
        <v>1</v>
      </c>
      <c r="F162" s="236" t="s">
        <v>4294</v>
      </c>
      <c r="G162" s="233"/>
      <c r="H162" s="237">
        <v>105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163</v>
      </c>
      <c r="AU162" s="243" t="s">
        <v>88</v>
      </c>
      <c r="AV162" s="13" t="s">
        <v>88</v>
      </c>
      <c r="AW162" s="13" t="s">
        <v>35</v>
      </c>
      <c r="AX162" s="13" t="s">
        <v>78</v>
      </c>
      <c r="AY162" s="243" t="s">
        <v>153</v>
      </c>
    </row>
    <row r="163" s="16" customFormat="1">
      <c r="A163" s="16"/>
      <c r="B163" s="278"/>
      <c r="C163" s="279"/>
      <c r="D163" s="234" t="s">
        <v>163</v>
      </c>
      <c r="E163" s="280" t="s">
        <v>1</v>
      </c>
      <c r="F163" s="281" t="s">
        <v>606</v>
      </c>
      <c r="G163" s="279"/>
      <c r="H163" s="282">
        <v>105</v>
      </c>
      <c r="I163" s="283"/>
      <c r="J163" s="279"/>
      <c r="K163" s="279"/>
      <c r="L163" s="284"/>
      <c r="M163" s="285"/>
      <c r="N163" s="286"/>
      <c r="O163" s="286"/>
      <c r="P163" s="286"/>
      <c r="Q163" s="286"/>
      <c r="R163" s="286"/>
      <c r="S163" s="286"/>
      <c r="T163" s="287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88" t="s">
        <v>163</v>
      </c>
      <c r="AU163" s="288" t="s">
        <v>88</v>
      </c>
      <c r="AV163" s="16" t="s">
        <v>173</v>
      </c>
      <c r="AW163" s="16" t="s">
        <v>35</v>
      </c>
      <c r="AX163" s="16" t="s">
        <v>78</v>
      </c>
      <c r="AY163" s="288" t="s">
        <v>153</v>
      </c>
    </row>
    <row r="164" s="14" customFormat="1">
      <c r="A164" s="14"/>
      <c r="B164" s="244"/>
      <c r="C164" s="245"/>
      <c r="D164" s="234" t="s">
        <v>163</v>
      </c>
      <c r="E164" s="246" t="s">
        <v>1</v>
      </c>
      <c r="F164" s="247" t="s">
        <v>167</v>
      </c>
      <c r="G164" s="245"/>
      <c r="H164" s="248">
        <v>372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163</v>
      </c>
      <c r="AU164" s="254" t="s">
        <v>88</v>
      </c>
      <c r="AV164" s="14" t="s">
        <v>161</v>
      </c>
      <c r="AW164" s="14" t="s">
        <v>35</v>
      </c>
      <c r="AX164" s="14" t="s">
        <v>86</v>
      </c>
      <c r="AY164" s="254" t="s">
        <v>153</v>
      </c>
    </row>
    <row r="165" s="12" customFormat="1" ht="22.8" customHeight="1">
      <c r="A165" s="12"/>
      <c r="B165" s="203"/>
      <c r="C165" s="204"/>
      <c r="D165" s="205" t="s">
        <v>77</v>
      </c>
      <c r="E165" s="217" t="s">
        <v>173</v>
      </c>
      <c r="F165" s="217" t="s">
        <v>599</v>
      </c>
      <c r="G165" s="204"/>
      <c r="H165" s="204"/>
      <c r="I165" s="207"/>
      <c r="J165" s="218">
        <f>BK165</f>
        <v>0</v>
      </c>
      <c r="K165" s="204"/>
      <c r="L165" s="209"/>
      <c r="M165" s="210"/>
      <c r="N165" s="211"/>
      <c r="O165" s="211"/>
      <c r="P165" s="212">
        <f>SUM(P166:P183)</f>
        <v>0</v>
      </c>
      <c r="Q165" s="211"/>
      <c r="R165" s="212">
        <f>SUM(R166:R183)</f>
        <v>4.0939750799999999</v>
      </c>
      <c r="S165" s="211"/>
      <c r="T165" s="213">
        <f>SUM(T166:T183)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4" t="s">
        <v>86</v>
      </c>
      <c r="AT165" s="215" t="s">
        <v>77</v>
      </c>
      <c r="AU165" s="215" t="s">
        <v>86</v>
      </c>
      <c r="AY165" s="214" t="s">
        <v>153</v>
      </c>
      <c r="BK165" s="216">
        <f>SUM(BK166:BK183)</f>
        <v>0</v>
      </c>
    </row>
    <row r="166" s="2" customFormat="1" ht="24.15" customHeight="1">
      <c r="A166" s="39"/>
      <c r="B166" s="40"/>
      <c r="C166" s="219" t="s">
        <v>154</v>
      </c>
      <c r="D166" s="219" t="s">
        <v>156</v>
      </c>
      <c r="E166" s="220" t="s">
        <v>4295</v>
      </c>
      <c r="F166" s="221" t="s">
        <v>4296</v>
      </c>
      <c r="G166" s="222" t="s">
        <v>355</v>
      </c>
      <c r="H166" s="223">
        <v>4</v>
      </c>
      <c r="I166" s="224"/>
      <c r="J166" s="225">
        <f>ROUND(I166*H166,2)</f>
        <v>0</v>
      </c>
      <c r="K166" s="221" t="s">
        <v>160</v>
      </c>
      <c r="L166" s="45"/>
      <c r="M166" s="226" t="s">
        <v>1</v>
      </c>
      <c r="N166" s="227" t="s">
        <v>43</v>
      </c>
      <c r="O166" s="92"/>
      <c r="P166" s="228">
        <f>O166*H166</f>
        <v>0</v>
      </c>
      <c r="Q166" s="228">
        <v>0.17488999999999999</v>
      </c>
      <c r="R166" s="228">
        <f>Q166*H166</f>
        <v>0.69955999999999996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161</v>
      </c>
      <c r="AT166" s="230" t="s">
        <v>156</v>
      </c>
      <c r="AU166" s="230" t="s">
        <v>88</v>
      </c>
      <c r="AY166" s="18" t="s">
        <v>153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86</v>
      </c>
      <c r="BK166" s="231">
        <f>ROUND(I166*H166,2)</f>
        <v>0</v>
      </c>
      <c r="BL166" s="18" t="s">
        <v>161</v>
      </c>
      <c r="BM166" s="230" t="s">
        <v>4297</v>
      </c>
    </row>
    <row r="167" s="13" customFormat="1">
      <c r="A167" s="13"/>
      <c r="B167" s="232"/>
      <c r="C167" s="233"/>
      <c r="D167" s="234" t="s">
        <v>163</v>
      </c>
      <c r="E167" s="235" t="s">
        <v>1</v>
      </c>
      <c r="F167" s="236" t="s">
        <v>4298</v>
      </c>
      <c r="G167" s="233"/>
      <c r="H167" s="237">
        <v>4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163</v>
      </c>
      <c r="AU167" s="243" t="s">
        <v>88</v>
      </c>
      <c r="AV167" s="13" t="s">
        <v>88</v>
      </c>
      <c r="AW167" s="13" t="s">
        <v>35</v>
      </c>
      <c r="AX167" s="13" t="s">
        <v>86</v>
      </c>
      <c r="AY167" s="243" t="s">
        <v>153</v>
      </c>
    </row>
    <row r="168" s="2" customFormat="1" ht="24.15" customHeight="1">
      <c r="A168" s="39"/>
      <c r="B168" s="40"/>
      <c r="C168" s="268" t="s">
        <v>112</v>
      </c>
      <c r="D168" s="268" t="s">
        <v>509</v>
      </c>
      <c r="E168" s="269" t="s">
        <v>4299</v>
      </c>
      <c r="F168" s="270" t="s">
        <v>4300</v>
      </c>
      <c r="G168" s="271" t="s">
        <v>355</v>
      </c>
      <c r="H168" s="272">
        <v>4</v>
      </c>
      <c r="I168" s="273"/>
      <c r="J168" s="274">
        <f>ROUND(I168*H168,2)</f>
        <v>0</v>
      </c>
      <c r="K168" s="270" t="s">
        <v>160</v>
      </c>
      <c r="L168" s="275"/>
      <c r="M168" s="276" t="s">
        <v>1</v>
      </c>
      <c r="N168" s="277" t="s">
        <v>43</v>
      </c>
      <c r="O168" s="92"/>
      <c r="P168" s="228">
        <f>O168*H168</f>
        <v>0</v>
      </c>
      <c r="Q168" s="228">
        <v>0.0043</v>
      </c>
      <c r="R168" s="228">
        <f>Q168*H168</f>
        <v>0.0172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200</v>
      </c>
      <c r="AT168" s="230" t="s">
        <v>509</v>
      </c>
      <c r="AU168" s="230" t="s">
        <v>88</v>
      </c>
      <c r="AY168" s="18" t="s">
        <v>153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86</v>
      </c>
      <c r="BK168" s="231">
        <f>ROUND(I168*H168,2)</f>
        <v>0</v>
      </c>
      <c r="BL168" s="18" t="s">
        <v>161</v>
      </c>
      <c r="BM168" s="230" t="s">
        <v>4301</v>
      </c>
    </row>
    <row r="169" s="2" customFormat="1" ht="24.15" customHeight="1">
      <c r="A169" s="39"/>
      <c r="B169" s="40"/>
      <c r="C169" s="219" t="s">
        <v>115</v>
      </c>
      <c r="D169" s="219" t="s">
        <v>156</v>
      </c>
      <c r="E169" s="220" t="s">
        <v>4302</v>
      </c>
      <c r="F169" s="221" t="s">
        <v>4303</v>
      </c>
      <c r="G169" s="222" t="s">
        <v>196</v>
      </c>
      <c r="H169" s="223">
        <v>8</v>
      </c>
      <c r="I169" s="224"/>
      <c r="J169" s="225">
        <f>ROUND(I169*H169,2)</f>
        <v>0</v>
      </c>
      <c r="K169" s="221" t="s">
        <v>160</v>
      </c>
      <c r="L169" s="45"/>
      <c r="M169" s="226" t="s">
        <v>1</v>
      </c>
      <c r="N169" s="227" t="s">
        <v>43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161</v>
      </c>
      <c r="AT169" s="230" t="s">
        <v>156</v>
      </c>
      <c r="AU169" s="230" t="s">
        <v>88</v>
      </c>
      <c r="AY169" s="18" t="s">
        <v>153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86</v>
      </c>
      <c r="BK169" s="231">
        <f>ROUND(I169*H169,2)</f>
        <v>0</v>
      </c>
      <c r="BL169" s="18" t="s">
        <v>161</v>
      </c>
      <c r="BM169" s="230" t="s">
        <v>4304</v>
      </c>
    </row>
    <row r="170" s="13" customFormat="1">
      <c r="A170" s="13"/>
      <c r="B170" s="232"/>
      <c r="C170" s="233"/>
      <c r="D170" s="234" t="s">
        <v>163</v>
      </c>
      <c r="E170" s="235" t="s">
        <v>1</v>
      </c>
      <c r="F170" s="236" t="s">
        <v>4305</v>
      </c>
      <c r="G170" s="233"/>
      <c r="H170" s="237">
        <v>8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163</v>
      </c>
      <c r="AU170" s="243" t="s">
        <v>88</v>
      </c>
      <c r="AV170" s="13" t="s">
        <v>88</v>
      </c>
      <c r="AW170" s="13" t="s">
        <v>35</v>
      </c>
      <c r="AX170" s="13" t="s">
        <v>86</v>
      </c>
      <c r="AY170" s="243" t="s">
        <v>153</v>
      </c>
    </row>
    <row r="171" s="2" customFormat="1" ht="24.15" customHeight="1">
      <c r="A171" s="39"/>
      <c r="B171" s="40"/>
      <c r="C171" s="268" t="s">
        <v>219</v>
      </c>
      <c r="D171" s="268" t="s">
        <v>509</v>
      </c>
      <c r="E171" s="269" t="s">
        <v>4306</v>
      </c>
      <c r="F171" s="270" t="s">
        <v>4307</v>
      </c>
      <c r="G171" s="271" t="s">
        <v>196</v>
      </c>
      <c r="H171" s="272">
        <v>8.4000000000000004</v>
      </c>
      <c r="I171" s="273"/>
      <c r="J171" s="274">
        <f>ROUND(I171*H171,2)</f>
        <v>0</v>
      </c>
      <c r="K171" s="270" t="s">
        <v>160</v>
      </c>
      <c r="L171" s="275"/>
      <c r="M171" s="276" t="s">
        <v>1</v>
      </c>
      <c r="N171" s="277" t="s">
        <v>43</v>
      </c>
      <c r="O171" s="92"/>
      <c r="P171" s="228">
        <f>O171*H171</f>
        <v>0</v>
      </c>
      <c r="Q171" s="228">
        <v>0.00131</v>
      </c>
      <c r="R171" s="228">
        <f>Q171*H171</f>
        <v>0.011004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200</v>
      </c>
      <c r="AT171" s="230" t="s">
        <v>509</v>
      </c>
      <c r="AU171" s="230" t="s">
        <v>88</v>
      </c>
      <c r="AY171" s="18" t="s">
        <v>153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86</v>
      </c>
      <c r="BK171" s="231">
        <f>ROUND(I171*H171,2)</f>
        <v>0</v>
      </c>
      <c r="BL171" s="18" t="s">
        <v>161</v>
      </c>
      <c r="BM171" s="230" t="s">
        <v>4308</v>
      </c>
    </row>
    <row r="172" s="13" customFormat="1">
      <c r="A172" s="13"/>
      <c r="B172" s="232"/>
      <c r="C172" s="233"/>
      <c r="D172" s="234" t="s">
        <v>163</v>
      </c>
      <c r="E172" s="233"/>
      <c r="F172" s="236" t="s">
        <v>4309</v>
      </c>
      <c r="G172" s="233"/>
      <c r="H172" s="237">
        <v>8.4000000000000004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163</v>
      </c>
      <c r="AU172" s="243" t="s">
        <v>88</v>
      </c>
      <c r="AV172" s="13" t="s">
        <v>88</v>
      </c>
      <c r="AW172" s="13" t="s">
        <v>4</v>
      </c>
      <c r="AX172" s="13" t="s">
        <v>86</v>
      </c>
      <c r="AY172" s="243" t="s">
        <v>153</v>
      </c>
    </row>
    <row r="173" s="2" customFormat="1" ht="24.15" customHeight="1">
      <c r="A173" s="39"/>
      <c r="B173" s="40"/>
      <c r="C173" s="219" t="s">
        <v>224</v>
      </c>
      <c r="D173" s="219" t="s">
        <v>156</v>
      </c>
      <c r="E173" s="220" t="s">
        <v>4310</v>
      </c>
      <c r="F173" s="221" t="s">
        <v>4311</v>
      </c>
      <c r="G173" s="222" t="s">
        <v>2304</v>
      </c>
      <c r="H173" s="223">
        <v>1</v>
      </c>
      <c r="I173" s="224"/>
      <c r="J173" s="225">
        <f>ROUND(I173*H173,2)</f>
        <v>0</v>
      </c>
      <c r="K173" s="221" t="s">
        <v>1</v>
      </c>
      <c r="L173" s="45"/>
      <c r="M173" s="226" t="s">
        <v>1</v>
      </c>
      <c r="N173" s="227" t="s">
        <v>43</v>
      </c>
      <c r="O173" s="92"/>
      <c r="P173" s="228">
        <f>O173*H173</f>
        <v>0</v>
      </c>
      <c r="Q173" s="228">
        <v>0.050000000000000003</v>
      </c>
      <c r="R173" s="228">
        <f>Q173*H173</f>
        <v>0.050000000000000003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161</v>
      </c>
      <c r="AT173" s="230" t="s">
        <v>156</v>
      </c>
      <c r="AU173" s="230" t="s">
        <v>88</v>
      </c>
      <c r="AY173" s="18" t="s">
        <v>153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86</v>
      </c>
      <c r="BK173" s="231">
        <f>ROUND(I173*H173,2)</f>
        <v>0</v>
      </c>
      <c r="BL173" s="18" t="s">
        <v>161</v>
      </c>
      <c r="BM173" s="230" t="s">
        <v>4312</v>
      </c>
    </row>
    <row r="174" s="15" customFormat="1">
      <c r="A174" s="15"/>
      <c r="B174" s="258"/>
      <c r="C174" s="259"/>
      <c r="D174" s="234" t="s">
        <v>163</v>
      </c>
      <c r="E174" s="260" t="s">
        <v>1</v>
      </c>
      <c r="F174" s="261" t="s">
        <v>4313</v>
      </c>
      <c r="G174" s="259"/>
      <c r="H174" s="260" t="s">
        <v>1</v>
      </c>
      <c r="I174" s="262"/>
      <c r="J174" s="259"/>
      <c r="K174" s="259"/>
      <c r="L174" s="263"/>
      <c r="M174" s="264"/>
      <c r="N174" s="265"/>
      <c r="O174" s="265"/>
      <c r="P174" s="265"/>
      <c r="Q174" s="265"/>
      <c r="R174" s="265"/>
      <c r="S174" s="265"/>
      <c r="T174" s="26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7" t="s">
        <v>163</v>
      </c>
      <c r="AU174" s="267" t="s">
        <v>88</v>
      </c>
      <c r="AV174" s="15" t="s">
        <v>86</v>
      </c>
      <c r="AW174" s="15" t="s">
        <v>35</v>
      </c>
      <c r="AX174" s="15" t="s">
        <v>78</v>
      </c>
      <c r="AY174" s="267" t="s">
        <v>153</v>
      </c>
    </row>
    <row r="175" s="13" customFormat="1">
      <c r="A175" s="13"/>
      <c r="B175" s="232"/>
      <c r="C175" s="233"/>
      <c r="D175" s="234" t="s">
        <v>163</v>
      </c>
      <c r="E175" s="235" t="s">
        <v>1</v>
      </c>
      <c r="F175" s="236" t="s">
        <v>4314</v>
      </c>
      <c r="G175" s="233"/>
      <c r="H175" s="237">
        <v>1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163</v>
      </c>
      <c r="AU175" s="243" t="s">
        <v>88</v>
      </c>
      <c r="AV175" s="13" t="s">
        <v>88</v>
      </c>
      <c r="AW175" s="13" t="s">
        <v>35</v>
      </c>
      <c r="AX175" s="13" t="s">
        <v>86</v>
      </c>
      <c r="AY175" s="243" t="s">
        <v>153</v>
      </c>
    </row>
    <row r="176" s="2" customFormat="1" ht="37.8" customHeight="1">
      <c r="A176" s="39"/>
      <c r="B176" s="40"/>
      <c r="C176" s="219" t="s">
        <v>230</v>
      </c>
      <c r="D176" s="219" t="s">
        <v>156</v>
      </c>
      <c r="E176" s="220" t="s">
        <v>4315</v>
      </c>
      <c r="F176" s="221" t="s">
        <v>4316</v>
      </c>
      <c r="G176" s="222" t="s">
        <v>170</v>
      </c>
      <c r="H176" s="223">
        <v>5.6520000000000001</v>
      </c>
      <c r="I176" s="224"/>
      <c r="J176" s="225">
        <f>ROUND(I176*H176,2)</f>
        <v>0</v>
      </c>
      <c r="K176" s="221" t="s">
        <v>160</v>
      </c>
      <c r="L176" s="45"/>
      <c r="M176" s="226" t="s">
        <v>1</v>
      </c>
      <c r="N176" s="227" t="s">
        <v>43</v>
      </c>
      <c r="O176" s="92"/>
      <c r="P176" s="228">
        <f>O176*H176</f>
        <v>0</v>
      </c>
      <c r="Q176" s="228">
        <v>0.2631</v>
      </c>
      <c r="R176" s="228">
        <f>Q176*H176</f>
        <v>1.4870412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161</v>
      </c>
      <c r="AT176" s="230" t="s">
        <v>156</v>
      </c>
      <c r="AU176" s="230" t="s">
        <v>88</v>
      </c>
      <c r="AY176" s="18" t="s">
        <v>153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86</v>
      </c>
      <c r="BK176" s="231">
        <f>ROUND(I176*H176,2)</f>
        <v>0</v>
      </c>
      <c r="BL176" s="18" t="s">
        <v>161</v>
      </c>
      <c r="BM176" s="230" t="s">
        <v>4317</v>
      </c>
    </row>
    <row r="177" s="13" customFormat="1">
      <c r="A177" s="13"/>
      <c r="B177" s="232"/>
      <c r="C177" s="233"/>
      <c r="D177" s="234" t="s">
        <v>163</v>
      </c>
      <c r="E177" s="235" t="s">
        <v>1</v>
      </c>
      <c r="F177" s="236" t="s">
        <v>4318</v>
      </c>
      <c r="G177" s="233"/>
      <c r="H177" s="237">
        <v>5.6520000000000001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163</v>
      </c>
      <c r="AU177" s="243" t="s">
        <v>88</v>
      </c>
      <c r="AV177" s="13" t="s">
        <v>88</v>
      </c>
      <c r="AW177" s="13" t="s">
        <v>35</v>
      </c>
      <c r="AX177" s="13" t="s">
        <v>86</v>
      </c>
      <c r="AY177" s="243" t="s">
        <v>153</v>
      </c>
    </row>
    <row r="178" s="2" customFormat="1" ht="24.15" customHeight="1">
      <c r="A178" s="39"/>
      <c r="B178" s="40"/>
      <c r="C178" s="219" t="s">
        <v>8</v>
      </c>
      <c r="D178" s="219" t="s">
        <v>156</v>
      </c>
      <c r="E178" s="220" t="s">
        <v>4319</v>
      </c>
      <c r="F178" s="221" t="s">
        <v>4320</v>
      </c>
      <c r="G178" s="222" t="s">
        <v>196</v>
      </c>
      <c r="H178" s="223">
        <v>4.71</v>
      </c>
      <c r="I178" s="224"/>
      <c r="J178" s="225">
        <f>ROUND(I178*H178,2)</f>
        <v>0</v>
      </c>
      <c r="K178" s="221" t="s">
        <v>160</v>
      </c>
      <c r="L178" s="45"/>
      <c r="M178" s="226" t="s">
        <v>1</v>
      </c>
      <c r="N178" s="227" t="s">
        <v>43</v>
      </c>
      <c r="O178" s="92"/>
      <c r="P178" s="228">
        <f>O178*H178</f>
        <v>0</v>
      </c>
      <c r="Q178" s="228">
        <v>0.036400000000000002</v>
      </c>
      <c r="R178" s="228">
        <f>Q178*H178</f>
        <v>0.17144400000000001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161</v>
      </c>
      <c r="AT178" s="230" t="s">
        <v>156</v>
      </c>
      <c r="AU178" s="230" t="s">
        <v>88</v>
      </c>
      <c r="AY178" s="18" t="s">
        <v>153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86</v>
      </c>
      <c r="BK178" s="231">
        <f>ROUND(I178*H178,2)</f>
        <v>0</v>
      </c>
      <c r="BL178" s="18" t="s">
        <v>161</v>
      </c>
      <c r="BM178" s="230" t="s">
        <v>4321</v>
      </c>
    </row>
    <row r="179" s="13" customFormat="1">
      <c r="A179" s="13"/>
      <c r="B179" s="232"/>
      <c r="C179" s="233"/>
      <c r="D179" s="234" t="s">
        <v>163</v>
      </c>
      <c r="E179" s="235" t="s">
        <v>1</v>
      </c>
      <c r="F179" s="236" t="s">
        <v>4322</v>
      </c>
      <c r="G179" s="233"/>
      <c r="H179" s="237">
        <v>4.71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163</v>
      </c>
      <c r="AU179" s="243" t="s">
        <v>88</v>
      </c>
      <c r="AV179" s="13" t="s">
        <v>88</v>
      </c>
      <c r="AW179" s="13" t="s">
        <v>35</v>
      </c>
      <c r="AX179" s="13" t="s">
        <v>86</v>
      </c>
      <c r="AY179" s="243" t="s">
        <v>153</v>
      </c>
    </row>
    <row r="180" s="2" customFormat="1" ht="33" customHeight="1">
      <c r="A180" s="39"/>
      <c r="B180" s="40"/>
      <c r="C180" s="219" t="s">
        <v>240</v>
      </c>
      <c r="D180" s="219" t="s">
        <v>156</v>
      </c>
      <c r="E180" s="220" t="s">
        <v>4323</v>
      </c>
      <c r="F180" s="221" t="s">
        <v>4324</v>
      </c>
      <c r="G180" s="222" t="s">
        <v>170</v>
      </c>
      <c r="H180" s="223">
        <v>5.6520000000000001</v>
      </c>
      <c r="I180" s="224"/>
      <c r="J180" s="225">
        <f>ROUND(I180*H180,2)</f>
        <v>0</v>
      </c>
      <c r="K180" s="221" t="s">
        <v>160</v>
      </c>
      <c r="L180" s="45"/>
      <c r="M180" s="226" t="s">
        <v>1</v>
      </c>
      <c r="N180" s="227" t="s">
        <v>43</v>
      </c>
      <c r="O180" s="92"/>
      <c r="P180" s="228">
        <f>O180*H180</f>
        <v>0</v>
      </c>
      <c r="Q180" s="228">
        <v>0.25119000000000002</v>
      </c>
      <c r="R180" s="228">
        <f>Q180*H180</f>
        <v>1.4197258800000001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161</v>
      </c>
      <c r="AT180" s="230" t="s">
        <v>156</v>
      </c>
      <c r="AU180" s="230" t="s">
        <v>88</v>
      </c>
      <c r="AY180" s="18" t="s">
        <v>153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86</v>
      </c>
      <c r="BK180" s="231">
        <f>ROUND(I180*H180,2)</f>
        <v>0</v>
      </c>
      <c r="BL180" s="18" t="s">
        <v>161</v>
      </c>
      <c r="BM180" s="230" t="s">
        <v>4325</v>
      </c>
    </row>
    <row r="181" s="2" customFormat="1" ht="24.15" customHeight="1">
      <c r="A181" s="39"/>
      <c r="B181" s="40"/>
      <c r="C181" s="219" t="s">
        <v>247</v>
      </c>
      <c r="D181" s="219" t="s">
        <v>156</v>
      </c>
      <c r="E181" s="220" t="s">
        <v>4326</v>
      </c>
      <c r="F181" s="221" t="s">
        <v>4327</v>
      </c>
      <c r="G181" s="222" t="s">
        <v>196</v>
      </c>
      <c r="H181" s="223">
        <v>4.7599999999999998</v>
      </c>
      <c r="I181" s="224"/>
      <c r="J181" s="225">
        <f>ROUND(I181*H181,2)</f>
        <v>0</v>
      </c>
      <c r="K181" s="221" t="s">
        <v>1</v>
      </c>
      <c r="L181" s="45"/>
      <c r="M181" s="226" t="s">
        <v>1</v>
      </c>
      <c r="N181" s="227" t="s">
        <v>43</v>
      </c>
      <c r="O181" s="92"/>
      <c r="P181" s="228">
        <f>O181*H181</f>
        <v>0</v>
      </c>
      <c r="Q181" s="228">
        <v>0.050000000000000003</v>
      </c>
      <c r="R181" s="228">
        <f>Q181*H181</f>
        <v>0.23799999999999999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161</v>
      </c>
      <c r="AT181" s="230" t="s">
        <v>156</v>
      </c>
      <c r="AU181" s="230" t="s">
        <v>88</v>
      </c>
      <c r="AY181" s="18" t="s">
        <v>153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86</v>
      </c>
      <c r="BK181" s="231">
        <f>ROUND(I181*H181,2)</f>
        <v>0</v>
      </c>
      <c r="BL181" s="18" t="s">
        <v>161</v>
      </c>
      <c r="BM181" s="230" t="s">
        <v>4328</v>
      </c>
    </row>
    <row r="182" s="15" customFormat="1">
      <c r="A182" s="15"/>
      <c r="B182" s="258"/>
      <c r="C182" s="259"/>
      <c r="D182" s="234" t="s">
        <v>163</v>
      </c>
      <c r="E182" s="260" t="s">
        <v>1</v>
      </c>
      <c r="F182" s="261" t="s">
        <v>4329</v>
      </c>
      <c r="G182" s="259"/>
      <c r="H182" s="260" t="s">
        <v>1</v>
      </c>
      <c r="I182" s="262"/>
      <c r="J182" s="259"/>
      <c r="K182" s="259"/>
      <c r="L182" s="263"/>
      <c r="M182" s="264"/>
      <c r="N182" s="265"/>
      <c r="O182" s="265"/>
      <c r="P182" s="265"/>
      <c r="Q182" s="265"/>
      <c r="R182" s="265"/>
      <c r="S182" s="265"/>
      <c r="T182" s="26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7" t="s">
        <v>163</v>
      </c>
      <c r="AU182" s="267" t="s">
        <v>88</v>
      </c>
      <c r="AV182" s="15" t="s">
        <v>86</v>
      </c>
      <c r="AW182" s="15" t="s">
        <v>35</v>
      </c>
      <c r="AX182" s="15" t="s">
        <v>78</v>
      </c>
      <c r="AY182" s="267" t="s">
        <v>153</v>
      </c>
    </row>
    <row r="183" s="13" customFormat="1">
      <c r="A183" s="13"/>
      <c r="B183" s="232"/>
      <c r="C183" s="233"/>
      <c r="D183" s="234" t="s">
        <v>163</v>
      </c>
      <c r="E183" s="235" t="s">
        <v>1</v>
      </c>
      <c r="F183" s="236" t="s">
        <v>4330</v>
      </c>
      <c r="G183" s="233"/>
      <c r="H183" s="237">
        <v>4.7599999999999998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163</v>
      </c>
      <c r="AU183" s="243" t="s">
        <v>88</v>
      </c>
      <c r="AV183" s="13" t="s">
        <v>88</v>
      </c>
      <c r="AW183" s="13" t="s">
        <v>35</v>
      </c>
      <c r="AX183" s="13" t="s">
        <v>86</v>
      </c>
      <c r="AY183" s="243" t="s">
        <v>153</v>
      </c>
    </row>
    <row r="184" s="12" customFormat="1" ht="22.8" customHeight="1">
      <c r="A184" s="12"/>
      <c r="B184" s="203"/>
      <c r="C184" s="204"/>
      <c r="D184" s="205" t="s">
        <v>77</v>
      </c>
      <c r="E184" s="217" t="s">
        <v>183</v>
      </c>
      <c r="F184" s="217" t="s">
        <v>4331</v>
      </c>
      <c r="G184" s="204"/>
      <c r="H184" s="204"/>
      <c r="I184" s="207"/>
      <c r="J184" s="218">
        <f>BK184</f>
        <v>0</v>
      </c>
      <c r="K184" s="204"/>
      <c r="L184" s="209"/>
      <c r="M184" s="210"/>
      <c r="N184" s="211"/>
      <c r="O184" s="211"/>
      <c r="P184" s="212">
        <f>SUM(P185:P210)</f>
        <v>0</v>
      </c>
      <c r="Q184" s="211"/>
      <c r="R184" s="212">
        <f>SUM(R185:R210)</f>
        <v>101.27013</v>
      </c>
      <c r="S184" s="211"/>
      <c r="T184" s="213">
        <f>SUM(T185:T210)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4" t="s">
        <v>86</v>
      </c>
      <c r="AT184" s="215" t="s">
        <v>77</v>
      </c>
      <c r="AU184" s="215" t="s">
        <v>86</v>
      </c>
      <c r="AY184" s="214" t="s">
        <v>153</v>
      </c>
      <c r="BK184" s="216">
        <f>SUM(BK185:BK210)</f>
        <v>0</v>
      </c>
    </row>
    <row r="185" s="2" customFormat="1" ht="24.15" customHeight="1">
      <c r="A185" s="39"/>
      <c r="B185" s="40"/>
      <c r="C185" s="219" t="s">
        <v>252</v>
      </c>
      <c r="D185" s="219" t="s">
        <v>156</v>
      </c>
      <c r="E185" s="220" t="s">
        <v>4332</v>
      </c>
      <c r="F185" s="221" t="s">
        <v>4333</v>
      </c>
      <c r="G185" s="222" t="s">
        <v>170</v>
      </c>
      <c r="H185" s="223">
        <v>267</v>
      </c>
      <c r="I185" s="224"/>
      <c r="J185" s="225">
        <f>ROUND(I185*H185,2)</f>
        <v>0</v>
      </c>
      <c r="K185" s="221" t="s">
        <v>160</v>
      </c>
      <c r="L185" s="45"/>
      <c r="M185" s="226" t="s">
        <v>1</v>
      </c>
      <c r="N185" s="227" t="s">
        <v>43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161</v>
      </c>
      <c r="AT185" s="230" t="s">
        <v>156</v>
      </c>
      <c r="AU185" s="230" t="s">
        <v>88</v>
      </c>
      <c r="AY185" s="18" t="s">
        <v>153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86</v>
      </c>
      <c r="BK185" s="231">
        <f>ROUND(I185*H185,2)</f>
        <v>0</v>
      </c>
      <c r="BL185" s="18" t="s">
        <v>161</v>
      </c>
      <c r="BM185" s="230" t="s">
        <v>4334</v>
      </c>
    </row>
    <row r="186" s="15" customFormat="1">
      <c r="A186" s="15"/>
      <c r="B186" s="258"/>
      <c r="C186" s="259"/>
      <c r="D186" s="234" t="s">
        <v>163</v>
      </c>
      <c r="E186" s="260" t="s">
        <v>1</v>
      </c>
      <c r="F186" s="261" t="s">
        <v>4335</v>
      </c>
      <c r="G186" s="259"/>
      <c r="H186" s="260" t="s">
        <v>1</v>
      </c>
      <c r="I186" s="262"/>
      <c r="J186" s="259"/>
      <c r="K186" s="259"/>
      <c r="L186" s="263"/>
      <c r="M186" s="264"/>
      <c r="N186" s="265"/>
      <c r="O186" s="265"/>
      <c r="P186" s="265"/>
      <c r="Q186" s="265"/>
      <c r="R186" s="265"/>
      <c r="S186" s="265"/>
      <c r="T186" s="26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7" t="s">
        <v>163</v>
      </c>
      <c r="AU186" s="267" t="s">
        <v>88</v>
      </c>
      <c r="AV186" s="15" t="s">
        <v>86</v>
      </c>
      <c r="AW186" s="15" t="s">
        <v>35</v>
      </c>
      <c r="AX186" s="15" t="s">
        <v>78</v>
      </c>
      <c r="AY186" s="267" t="s">
        <v>153</v>
      </c>
    </row>
    <row r="187" s="13" customFormat="1">
      <c r="A187" s="13"/>
      <c r="B187" s="232"/>
      <c r="C187" s="233"/>
      <c r="D187" s="234" t="s">
        <v>163</v>
      </c>
      <c r="E187" s="235" t="s">
        <v>1</v>
      </c>
      <c r="F187" s="236" t="s">
        <v>4291</v>
      </c>
      <c r="G187" s="233"/>
      <c r="H187" s="237">
        <v>110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163</v>
      </c>
      <c r="AU187" s="243" t="s">
        <v>88</v>
      </c>
      <c r="AV187" s="13" t="s">
        <v>88</v>
      </c>
      <c r="AW187" s="13" t="s">
        <v>35</v>
      </c>
      <c r="AX187" s="13" t="s">
        <v>78</v>
      </c>
      <c r="AY187" s="243" t="s">
        <v>153</v>
      </c>
    </row>
    <row r="188" s="13" customFormat="1">
      <c r="A188" s="13"/>
      <c r="B188" s="232"/>
      <c r="C188" s="233"/>
      <c r="D188" s="234" t="s">
        <v>163</v>
      </c>
      <c r="E188" s="235" t="s">
        <v>1</v>
      </c>
      <c r="F188" s="236" t="s">
        <v>4270</v>
      </c>
      <c r="G188" s="233"/>
      <c r="H188" s="237">
        <v>22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163</v>
      </c>
      <c r="AU188" s="243" t="s">
        <v>88</v>
      </c>
      <c r="AV188" s="13" t="s">
        <v>88</v>
      </c>
      <c r="AW188" s="13" t="s">
        <v>35</v>
      </c>
      <c r="AX188" s="13" t="s">
        <v>78</v>
      </c>
      <c r="AY188" s="243" t="s">
        <v>153</v>
      </c>
    </row>
    <row r="189" s="13" customFormat="1">
      <c r="A189" s="13"/>
      <c r="B189" s="232"/>
      <c r="C189" s="233"/>
      <c r="D189" s="234" t="s">
        <v>163</v>
      </c>
      <c r="E189" s="235" t="s">
        <v>1</v>
      </c>
      <c r="F189" s="236" t="s">
        <v>4292</v>
      </c>
      <c r="G189" s="233"/>
      <c r="H189" s="237">
        <v>135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163</v>
      </c>
      <c r="AU189" s="243" t="s">
        <v>88</v>
      </c>
      <c r="AV189" s="13" t="s">
        <v>88</v>
      </c>
      <c r="AW189" s="13" t="s">
        <v>35</v>
      </c>
      <c r="AX189" s="13" t="s">
        <v>78</v>
      </c>
      <c r="AY189" s="243" t="s">
        <v>153</v>
      </c>
    </row>
    <row r="190" s="14" customFormat="1">
      <c r="A190" s="14"/>
      <c r="B190" s="244"/>
      <c r="C190" s="245"/>
      <c r="D190" s="234" t="s">
        <v>163</v>
      </c>
      <c r="E190" s="246" t="s">
        <v>1</v>
      </c>
      <c r="F190" s="247" t="s">
        <v>167</v>
      </c>
      <c r="G190" s="245"/>
      <c r="H190" s="248">
        <v>267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163</v>
      </c>
      <c r="AU190" s="254" t="s">
        <v>88</v>
      </c>
      <c r="AV190" s="14" t="s">
        <v>161</v>
      </c>
      <c r="AW190" s="14" t="s">
        <v>35</v>
      </c>
      <c r="AX190" s="14" t="s">
        <v>86</v>
      </c>
      <c r="AY190" s="254" t="s">
        <v>153</v>
      </c>
    </row>
    <row r="191" s="2" customFormat="1" ht="24.15" customHeight="1">
      <c r="A191" s="39"/>
      <c r="B191" s="40"/>
      <c r="C191" s="219" t="s">
        <v>256</v>
      </c>
      <c r="D191" s="219" t="s">
        <v>156</v>
      </c>
      <c r="E191" s="220" t="s">
        <v>4336</v>
      </c>
      <c r="F191" s="221" t="s">
        <v>4337</v>
      </c>
      <c r="G191" s="222" t="s">
        <v>170</v>
      </c>
      <c r="H191" s="223">
        <v>267</v>
      </c>
      <c r="I191" s="224"/>
      <c r="J191" s="225">
        <f>ROUND(I191*H191,2)</f>
        <v>0</v>
      </c>
      <c r="K191" s="221" t="s">
        <v>160</v>
      </c>
      <c r="L191" s="45"/>
      <c r="M191" s="226" t="s">
        <v>1</v>
      </c>
      <c r="N191" s="227" t="s">
        <v>43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161</v>
      </c>
      <c r="AT191" s="230" t="s">
        <v>156</v>
      </c>
      <c r="AU191" s="230" t="s">
        <v>88</v>
      </c>
      <c r="AY191" s="18" t="s">
        <v>153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86</v>
      </c>
      <c r="BK191" s="231">
        <f>ROUND(I191*H191,2)</f>
        <v>0</v>
      </c>
      <c r="BL191" s="18" t="s">
        <v>161</v>
      </c>
      <c r="BM191" s="230" t="s">
        <v>4338</v>
      </c>
    </row>
    <row r="192" s="15" customFormat="1">
      <c r="A192" s="15"/>
      <c r="B192" s="258"/>
      <c r="C192" s="259"/>
      <c r="D192" s="234" t="s">
        <v>163</v>
      </c>
      <c r="E192" s="260" t="s">
        <v>1</v>
      </c>
      <c r="F192" s="261" t="s">
        <v>4335</v>
      </c>
      <c r="G192" s="259"/>
      <c r="H192" s="260" t="s">
        <v>1</v>
      </c>
      <c r="I192" s="262"/>
      <c r="J192" s="259"/>
      <c r="K192" s="259"/>
      <c r="L192" s="263"/>
      <c r="M192" s="264"/>
      <c r="N192" s="265"/>
      <c r="O192" s="265"/>
      <c r="P192" s="265"/>
      <c r="Q192" s="265"/>
      <c r="R192" s="265"/>
      <c r="S192" s="265"/>
      <c r="T192" s="26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7" t="s">
        <v>163</v>
      </c>
      <c r="AU192" s="267" t="s">
        <v>88</v>
      </c>
      <c r="AV192" s="15" t="s">
        <v>86</v>
      </c>
      <c r="AW192" s="15" t="s">
        <v>35</v>
      </c>
      <c r="AX192" s="15" t="s">
        <v>78</v>
      </c>
      <c r="AY192" s="267" t="s">
        <v>153</v>
      </c>
    </row>
    <row r="193" s="13" customFormat="1">
      <c r="A193" s="13"/>
      <c r="B193" s="232"/>
      <c r="C193" s="233"/>
      <c r="D193" s="234" t="s">
        <v>163</v>
      </c>
      <c r="E193" s="235" t="s">
        <v>1</v>
      </c>
      <c r="F193" s="236" t="s">
        <v>4291</v>
      </c>
      <c r="G193" s="233"/>
      <c r="H193" s="237">
        <v>110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163</v>
      </c>
      <c r="AU193" s="243" t="s">
        <v>88</v>
      </c>
      <c r="AV193" s="13" t="s">
        <v>88</v>
      </c>
      <c r="AW193" s="13" t="s">
        <v>35</v>
      </c>
      <c r="AX193" s="13" t="s">
        <v>78</v>
      </c>
      <c r="AY193" s="243" t="s">
        <v>153</v>
      </c>
    </row>
    <row r="194" s="13" customFormat="1">
      <c r="A194" s="13"/>
      <c r="B194" s="232"/>
      <c r="C194" s="233"/>
      <c r="D194" s="234" t="s">
        <v>163</v>
      </c>
      <c r="E194" s="235" t="s">
        <v>1</v>
      </c>
      <c r="F194" s="236" t="s">
        <v>4270</v>
      </c>
      <c r="G194" s="233"/>
      <c r="H194" s="237">
        <v>22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163</v>
      </c>
      <c r="AU194" s="243" t="s">
        <v>88</v>
      </c>
      <c r="AV194" s="13" t="s">
        <v>88</v>
      </c>
      <c r="AW194" s="13" t="s">
        <v>35</v>
      </c>
      <c r="AX194" s="13" t="s">
        <v>78</v>
      </c>
      <c r="AY194" s="243" t="s">
        <v>153</v>
      </c>
    </row>
    <row r="195" s="13" customFormat="1">
      <c r="A195" s="13"/>
      <c r="B195" s="232"/>
      <c r="C195" s="233"/>
      <c r="D195" s="234" t="s">
        <v>163</v>
      </c>
      <c r="E195" s="235" t="s">
        <v>1</v>
      </c>
      <c r="F195" s="236" t="s">
        <v>4292</v>
      </c>
      <c r="G195" s="233"/>
      <c r="H195" s="237">
        <v>135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163</v>
      </c>
      <c r="AU195" s="243" t="s">
        <v>88</v>
      </c>
      <c r="AV195" s="13" t="s">
        <v>88</v>
      </c>
      <c r="AW195" s="13" t="s">
        <v>35</v>
      </c>
      <c r="AX195" s="13" t="s">
        <v>78</v>
      </c>
      <c r="AY195" s="243" t="s">
        <v>153</v>
      </c>
    </row>
    <row r="196" s="14" customFormat="1">
      <c r="A196" s="14"/>
      <c r="B196" s="244"/>
      <c r="C196" s="245"/>
      <c r="D196" s="234" t="s">
        <v>163</v>
      </c>
      <c r="E196" s="246" t="s">
        <v>1</v>
      </c>
      <c r="F196" s="247" t="s">
        <v>167</v>
      </c>
      <c r="G196" s="245"/>
      <c r="H196" s="248">
        <v>267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163</v>
      </c>
      <c r="AU196" s="254" t="s">
        <v>88</v>
      </c>
      <c r="AV196" s="14" t="s">
        <v>161</v>
      </c>
      <c r="AW196" s="14" t="s">
        <v>35</v>
      </c>
      <c r="AX196" s="14" t="s">
        <v>86</v>
      </c>
      <c r="AY196" s="254" t="s">
        <v>153</v>
      </c>
    </row>
    <row r="197" s="2" customFormat="1" ht="33" customHeight="1">
      <c r="A197" s="39"/>
      <c r="B197" s="40"/>
      <c r="C197" s="219" t="s">
        <v>261</v>
      </c>
      <c r="D197" s="219" t="s">
        <v>156</v>
      </c>
      <c r="E197" s="220" t="s">
        <v>4339</v>
      </c>
      <c r="F197" s="221" t="s">
        <v>4340</v>
      </c>
      <c r="G197" s="222" t="s">
        <v>170</v>
      </c>
      <c r="H197" s="223">
        <v>267</v>
      </c>
      <c r="I197" s="224"/>
      <c r="J197" s="225">
        <f>ROUND(I197*H197,2)</f>
        <v>0</v>
      </c>
      <c r="K197" s="221" t="s">
        <v>160</v>
      </c>
      <c r="L197" s="45"/>
      <c r="M197" s="226" t="s">
        <v>1</v>
      </c>
      <c r="N197" s="227" t="s">
        <v>43</v>
      </c>
      <c r="O197" s="92"/>
      <c r="P197" s="228">
        <f>O197*H197</f>
        <v>0</v>
      </c>
      <c r="Q197" s="228">
        <v>0.11162</v>
      </c>
      <c r="R197" s="228">
        <f>Q197*H197</f>
        <v>29.80254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161</v>
      </c>
      <c r="AT197" s="230" t="s">
        <v>156</v>
      </c>
      <c r="AU197" s="230" t="s">
        <v>88</v>
      </c>
      <c r="AY197" s="18" t="s">
        <v>153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86</v>
      </c>
      <c r="BK197" s="231">
        <f>ROUND(I197*H197,2)</f>
        <v>0</v>
      </c>
      <c r="BL197" s="18" t="s">
        <v>161</v>
      </c>
      <c r="BM197" s="230" t="s">
        <v>4341</v>
      </c>
    </row>
    <row r="198" s="15" customFormat="1">
      <c r="A198" s="15"/>
      <c r="B198" s="258"/>
      <c r="C198" s="259"/>
      <c r="D198" s="234" t="s">
        <v>163</v>
      </c>
      <c r="E198" s="260" t="s">
        <v>1</v>
      </c>
      <c r="F198" s="261" t="s">
        <v>4335</v>
      </c>
      <c r="G198" s="259"/>
      <c r="H198" s="260" t="s">
        <v>1</v>
      </c>
      <c r="I198" s="262"/>
      <c r="J198" s="259"/>
      <c r="K198" s="259"/>
      <c r="L198" s="263"/>
      <c r="M198" s="264"/>
      <c r="N198" s="265"/>
      <c r="O198" s="265"/>
      <c r="P198" s="265"/>
      <c r="Q198" s="265"/>
      <c r="R198" s="265"/>
      <c r="S198" s="265"/>
      <c r="T198" s="26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7" t="s">
        <v>163</v>
      </c>
      <c r="AU198" s="267" t="s">
        <v>88</v>
      </c>
      <c r="AV198" s="15" t="s">
        <v>86</v>
      </c>
      <c r="AW198" s="15" t="s">
        <v>35</v>
      </c>
      <c r="AX198" s="15" t="s">
        <v>78</v>
      </c>
      <c r="AY198" s="267" t="s">
        <v>153</v>
      </c>
    </row>
    <row r="199" s="13" customFormat="1">
      <c r="A199" s="13"/>
      <c r="B199" s="232"/>
      <c r="C199" s="233"/>
      <c r="D199" s="234" t="s">
        <v>163</v>
      </c>
      <c r="E199" s="235" t="s">
        <v>1</v>
      </c>
      <c r="F199" s="236" t="s">
        <v>4291</v>
      </c>
      <c r="G199" s="233"/>
      <c r="H199" s="237">
        <v>110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163</v>
      </c>
      <c r="AU199" s="243" t="s">
        <v>88</v>
      </c>
      <c r="AV199" s="13" t="s">
        <v>88</v>
      </c>
      <c r="AW199" s="13" t="s">
        <v>35</v>
      </c>
      <c r="AX199" s="13" t="s">
        <v>78</v>
      </c>
      <c r="AY199" s="243" t="s">
        <v>153</v>
      </c>
    </row>
    <row r="200" s="13" customFormat="1">
      <c r="A200" s="13"/>
      <c r="B200" s="232"/>
      <c r="C200" s="233"/>
      <c r="D200" s="234" t="s">
        <v>163</v>
      </c>
      <c r="E200" s="235" t="s">
        <v>1</v>
      </c>
      <c r="F200" s="236" t="s">
        <v>4270</v>
      </c>
      <c r="G200" s="233"/>
      <c r="H200" s="237">
        <v>22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163</v>
      </c>
      <c r="AU200" s="243" t="s">
        <v>88</v>
      </c>
      <c r="AV200" s="13" t="s">
        <v>88</v>
      </c>
      <c r="AW200" s="13" t="s">
        <v>35</v>
      </c>
      <c r="AX200" s="13" t="s">
        <v>78</v>
      </c>
      <c r="AY200" s="243" t="s">
        <v>153</v>
      </c>
    </row>
    <row r="201" s="13" customFormat="1">
      <c r="A201" s="13"/>
      <c r="B201" s="232"/>
      <c r="C201" s="233"/>
      <c r="D201" s="234" t="s">
        <v>163</v>
      </c>
      <c r="E201" s="235" t="s">
        <v>1</v>
      </c>
      <c r="F201" s="236" t="s">
        <v>4292</v>
      </c>
      <c r="G201" s="233"/>
      <c r="H201" s="237">
        <v>135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163</v>
      </c>
      <c r="AU201" s="243" t="s">
        <v>88</v>
      </c>
      <c r="AV201" s="13" t="s">
        <v>88</v>
      </c>
      <c r="AW201" s="13" t="s">
        <v>35</v>
      </c>
      <c r="AX201" s="13" t="s">
        <v>78</v>
      </c>
      <c r="AY201" s="243" t="s">
        <v>153</v>
      </c>
    </row>
    <row r="202" s="14" customFormat="1">
      <c r="A202" s="14"/>
      <c r="B202" s="244"/>
      <c r="C202" s="245"/>
      <c r="D202" s="234" t="s">
        <v>163</v>
      </c>
      <c r="E202" s="246" t="s">
        <v>1</v>
      </c>
      <c r="F202" s="247" t="s">
        <v>167</v>
      </c>
      <c r="G202" s="245"/>
      <c r="H202" s="248">
        <v>267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163</v>
      </c>
      <c r="AU202" s="254" t="s">
        <v>88</v>
      </c>
      <c r="AV202" s="14" t="s">
        <v>161</v>
      </c>
      <c r="AW202" s="14" t="s">
        <v>35</v>
      </c>
      <c r="AX202" s="14" t="s">
        <v>86</v>
      </c>
      <c r="AY202" s="254" t="s">
        <v>153</v>
      </c>
    </row>
    <row r="203" s="2" customFormat="1" ht="21.75" customHeight="1">
      <c r="A203" s="39"/>
      <c r="B203" s="40"/>
      <c r="C203" s="268" t="s">
        <v>7</v>
      </c>
      <c r="D203" s="268" t="s">
        <v>509</v>
      </c>
      <c r="E203" s="269" t="s">
        <v>4342</v>
      </c>
      <c r="F203" s="270" t="s">
        <v>4343</v>
      </c>
      <c r="G203" s="271" t="s">
        <v>170</v>
      </c>
      <c r="H203" s="272">
        <v>272.33999999999997</v>
      </c>
      <c r="I203" s="273"/>
      <c r="J203" s="274">
        <f>ROUND(I203*H203,2)</f>
        <v>0</v>
      </c>
      <c r="K203" s="270" t="s">
        <v>160</v>
      </c>
      <c r="L203" s="275"/>
      <c r="M203" s="276" t="s">
        <v>1</v>
      </c>
      <c r="N203" s="277" t="s">
        <v>43</v>
      </c>
      <c r="O203" s="92"/>
      <c r="P203" s="228">
        <f>O203*H203</f>
        <v>0</v>
      </c>
      <c r="Q203" s="228">
        <v>0.17599999999999999</v>
      </c>
      <c r="R203" s="228">
        <f>Q203*H203</f>
        <v>47.931839999999994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200</v>
      </c>
      <c r="AT203" s="230" t="s">
        <v>509</v>
      </c>
      <c r="AU203" s="230" t="s">
        <v>88</v>
      </c>
      <c r="AY203" s="18" t="s">
        <v>153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86</v>
      </c>
      <c r="BK203" s="231">
        <f>ROUND(I203*H203,2)</f>
        <v>0</v>
      </c>
      <c r="BL203" s="18" t="s">
        <v>161</v>
      </c>
      <c r="BM203" s="230" t="s">
        <v>4344</v>
      </c>
    </row>
    <row r="204" s="13" customFormat="1">
      <c r="A204" s="13"/>
      <c r="B204" s="232"/>
      <c r="C204" s="233"/>
      <c r="D204" s="234" t="s">
        <v>163</v>
      </c>
      <c r="E204" s="233"/>
      <c r="F204" s="236" t="s">
        <v>4345</v>
      </c>
      <c r="G204" s="233"/>
      <c r="H204" s="237">
        <v>272.33999999999997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163</v>
      </c>
      <c r="AU204" s="243" t="s">
        <v>88</v>
      </c>
      <c r="AV204" s="13" t="s">
        <v>88</v>
      </c>
      <c r="AW204" s="13" t="s">
        <v>4</v>
      </c>
      <c r="AX204" s="13" t="s">
        <v>86</v>
      </c>
      <c r="AY204" s="243" t="s">
        <v>153</v>
      </c>
    </row>
    <row r="205" s="2" customFormat="1" ht="24.15" customHeight="1">
      <c r="A205" s="39"/>
      <c r="B205" s="40"/>
      <c r="C205" s="219" t="s">
        <v>271</v>
      </c>
      <c r="D205" s="219" t="s">
        <v>156</v>
      </c>
      <c r="E205" s="220" t="s">
        <v>4346</v>
      </c>
      <c r="F205" s="221" t="s">
        <v>4347</v>
      </c>
      <c r="G205" s="222" t="s">
        <v>170</v>
      </c>
      <c r="H205" s="223">
        <v>105</v>
      </c>
      <c r="I205" s="224"/>
      <c r="J205" s="225">
        <f>ROUND(I205*H205,2)</f>
        <v>0</v>
      </c>
      <c r="K205" s="221" t="s">
        <v>160</v>
      </c>
      <c r="L205" s="45"/>
      <c r="M205" s="226" t="s">
        <v>1</v>
      </c>
      <c r="N205" s="227" t="s">
        <v>43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161</v>
      </c>
      <c r="AT205" s="230" t="s">
        <v>156</v>
      </c>
      <c r="AU205" s="230" t="s">
        <v>88</v>
      </c>
      <c r="AY205" s="18" t="s">
        <v>153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86</v>
      </c>
      <c r="BK205" s="231">
        <f>ROUND(I205*H205,2)</f>
        <v>0</v>
      </c>
      <c r="BL205" s="18" t="s">
        <v>161</v>
      </c>
      <c r="BM205" s="230" t="s">
        <v>4348</v>
      </c>
    </row>
    <row r="206" s="13" customFormat="1">
      <c r="A206" s="13"/>
      <c r="B206" s="232"/>
      <c r="C206" s="233"/>
      <c r="D206" s="234" t="s">
        <v>163</v>
      </c>
      <c r="E206" s="235" t="s">
        <v>1</v>
      </c>
      <c r="F206" s="236" t="s">
        <v>4349</v>
      </c>
      <c r="G206" s="233"/>
      <c r="H206" s="237">
        <v>105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163</v>
      </c>
      <c r="AU206" s="243" t="s">
        <v>88</v>
      </c>
      <c r="AV206" s="13" t="s">
        <v>88</v>
      </c>
      <c r="AW206" s="13" t="s">
        <v>35</v>
      </c>
      <c r="AX206" s="13" t="s">
        <v>86</v>
      </c>
      <c r="AY206" s="243" t="s">
        <v>153</v>
      </c>
    </row>
    <row r="207" s="2" customFormat="1" ht="33" customHeight="1">
      <c r="A207" s="39"/>
      <c r="B207" s="40"/>
      <c r="C207" s="219" t="s">
        <v>281</v>
      </c>
      <c r="D207" s="219" t="s">
        <v>156</v>
      </c>
      <c r="E207" s="220" t="s">
        <v>4350</v>
      </c>
      <c r="F207" s="221" t="s">
        <v>4351</v>
      </c>
      <c r="G207" s="222" t="s">
        <v>170</v>
      </c>
      <c r="H207" s="223">
        <v>105</v>
      </c>
      <c r="I207" s="224"/>
      <c r="J207" s="225">
        <f>ROUND(I207*H207,2)</f>
        <v>0</v>
      </c>
      <c r="K207" s="221" t="s">
        <v>160</v>
      </c>
      <c r="L207" s="45"/>
      <c r="M207" s="226" t="s">
        <v>1</v>
      </c>
      <c r="N207" s="227" t="s">
        <v>43</v>
      </c>
      <c r="O207" s="92"/>
      <c r="P207" s="228">
        <f>O207*H207</f>
        <v>0</v>
      </c>
      <c r="Q207" s="228">
        <v>0.089219999999999994</v>
      </c>
      <c r="R207" s="228">
        <f>Q207*H207</f>
        <v>9.3681000000000001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161</v>
      </c>
      <c r="AT207" s="230" t="s">
        <v>156</v>
      </c>
      <c r="AU207" s="230" t="s">
        <v>88</v>
      </c>
      <c r="AY207" s="18" t="s">
        <v>153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86</v>
      </c>
      <c r="BK207" s="231">
        <f>ROUND(I207*H207,2)</f>
        <v>0</v>
      </c>
      <c r="BL207" s="18" t="s">
        <v>161</v>
      </c>
      <c r="BM207" s="230" t="s">
        <v>4352</v>
      </c>
    </row>
    <row r="208" s="13" customFormat="1">
      <c r="A208" s="13"/>
      <c r="B208" s="232"/>
      <c r="C208" s="233"/>
      <c r="D208" s="234" t="s">
        <v>163</v>
      </c>
      <c r="E208" s="235" t="s">
        <v>1</v>
      </c>
      <c r="F208" s="236" t="s">
        <v>4349</v>
      </c>
      <c r="G208" s="233"/>
      <c r="H208" s="237">
        <v>105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163</v>
      </c>
      <c r="AU208" s="243" t="s">
        <v>88</v>
      </c>
      <c r="AV208" s="13" t="s">
        <v>88</v>
      </c>
      <c r="AW208" s="13" t="s">
        <v>35</v>
      </c>
      <c r="AX208" s="13" t="s">
        <v>86</v>
      </c>
      <c r="AY208" s="243" t="s">
        <v>153</v>
      </c>
    </row>
    <row r="209" s="2" customFormat="1" ht="21.75" customHeight="1">
      <c r="A209" s="39"/>
      <c r="B209" s="40"/>
      <c r="C209" s="268" t="s">
        <v>286</v>
      </c>
      <c r="D209" s="268" t="s">
        <v>509</v>
      </c>
      <c r="E209" s="269" t="s">
        <v>4353</v>
      </c>
      <c r="F209" s="270" t="s">
        <v>4354</v>
      </c>
      <c r="G209" s="271" t="s">
        <v>170</v>
      </c>
      <c r="H209" s="272">
        <v>108.15000000000001</v>
      </c>
      <c r="I209" s="273"/>
      <c r="J209" s="274">
        <f>ROUND(I209*H209,2)</f>
        <v>0</v>
      </c>
      <c r="K209" s="270" t="s">
        <v>160</v>
      </c>
      <c r="L209" s="275"/>
      <c r="M209" s="276" t="s">
        <v>1</v>
      </c>
      <c r="N209" s="277" t="s">
        <v>43</v>
      </c>
      <c r="O209" s="92"/>
      <c r="P209" s="228">
        <f>O209*H209</f>
        <v>0</v>
      </c>
      <c r="Q209" s="228">
        <v>0.13100000000000001</v>
      </c>
      <c r="R209" s="228">
        <f>Q209*H209</f>
        <v>14.167650000000002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200</v>
      </c>
      <c r="AT209" s="230" t="s">
        <v>509</v>
      </c>
      <c r="AU209" s="230" t="s">
        <v>88</v>
      </c>
      <c r="AY209" s="18" t="s">
        <v>153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86</v>
      </c>
      <c r="BK209" s="231">
        <f>ROUND(I209*H209,2)</f>
        <v>0</v>
      </c>
      <c r="BL209" s="18" t="s">
        <v>161</v>
      </c>
      <c r="BM209" s="230" t="s">
        <v>4355</v>
      </c>
    </row>
    <row r="210" s="13" customFormat="1">
      <c r="A210" s="13"/>
      <c r="B210" s="232"/>
      <c r="C210" s="233"/>
      <c r="D210" s="234" t="s">
        <v>163</v>
      </c>
      <c r="E210" s="233"/>
      <c r="F210" s="236" t="s">
        <v>4356</v>
      </c>
      <c r="G210" s="233"/>
      <c r="H210" s="237">
        <v>108.15000000000001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163</v>
      </c>
      <c r="AU210" s="243" t="s">
        <v>88</v>
      </c>
      <c r="AV210" s="13" t="s">
        <v>88</v>
      </c>
      <c r="AW210" s="13" t="s">
        <v>4</v>
      </c>
      <c r="AX210" s="13" t="s">
        <v>86</v>
      </c>
      <c r="AY210" s="243" t="s">
        <v>153</v>
      </c>
    </row>
    <row r="211" s="12" customFormat="1" ht="22.8" customHeight="1">
      <c r="A211" s="12"/>
      <c r="B211" s="203"/>
      <c r="C211" s="204"/>
      <c r="D211" s="205" t="s">
        <v>77</v>
      </c>
      <c r="E211" s="217" t="s">
        <v>154</v>
      </c>
      <c r="F211" s="217" t="s">
        <v>155</v>
      </c>
      <c r="G211" s="204"/>
      <c r="H211" s="204"/>
      <c r="I211" s="207"/>
      <c r="J211" s="218">
        <f>BK211</f>
        <v>0</v>
      </c>
      <c r="K211" s="204"/>
      <c r="L211" s="209"/>
      <c r="M211" s="210"/>
      <c r="N211" s="211"/>
      <c r="O211" s="211"/>
      <c r="P211" s="212">
        <f>SUM(P212:P240)</f>
        <v>0</v>
      </c>
      <c r="Q211" s="211"/>
      <c r="R211" s="212">
        <f>SUM(R212:R240)</f>
        <v>28.022855</v>
      </c>
      <c r="S211" s="211"/>
      <c r="T211" s="213">
        <f>SUM(T212:T240)</f>
        <v>0.72984000000000004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4" t="s">
        <v>86</v>
      </c>
      <c r="AT211" s="215" t="s">
        <v>77</v>
      </c>
      <c r="AU211" s="215" t="s">
        <v>86</v>
      </c>
      <c r="AY211" s="214" t="s">
        <v>153</v>
      </c>
      <c r="BK211" s="216">
        <f>SUM(BK212:BK240)</f>
        <v>0</v>
      </c>
    </row>
    <row r="212" s="2" customFormat="1" ht="16.5" customHeight="1">
      <c r="A212" s="39"/>
      <c r="B212" s="40"/>
      <c r="C212" s="219" t="s">
        <v>293</v>
      </c>
      <c r="D212" s="219" t="s">
        <v>156</v>
      </c>
      <c r="E212" s="220" t="s">
        <v>4357</v>
      </c>
      <c r="F212" s="221" t="s">
        <v>4358</v>
      </c>
      <c r="G212" s="222" t="s">
        <v>2304</v>
      </c>
      <c r="H212" s="223">
        <v>1</v>
      </c>
      <c r="I212" s="224"/>
      <c r="J212" s="225">
        <f>ROUND(I212*H212,2)</f>
        <v>0</v>
      </c>
      <c r="K212" s="221" t="s">
        <v>1</v>
      </c>
      <c r="L212" s="45"/>
      <c r="M212" s="226" t="s">
        <v>1</v>
      </c>
      <c r="N212" s="227" t="s">
        <v>43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0.050000000000000003</v>
      </c>
      <c r="T212" s="229">
        <f>S212*H212</f>
        <v>0.050000000000000003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161</v>
      </c>
      <c r="AT212" s="230" t="s">
        <v>156</v>
      </c>
      <c r="AU212" s="230" t="s">
        <v>88</v>
      </c>
      <c r="AY212" s="18" t="s">
        <v>153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86</v>
      </c>
      <c r="BK212" s="231">
        <f>ROUND(I212*H212,2)</f>
        <v>0</v>
      </c>
      <c r="BL212" s="18" t="s">
        <v>161</v>
      </c>
      <c r="BM212" s="230" t="s">
        <v>4359</v>
      </c>
    </row>
    <row r="213" s="13" customFormat="1">
      <c r="A213" s="13"/>
      <c r="B213" s="232"/>
      <c r="C213" s="233"/>
      <c r="D213" s="234" t="s">
        <v>163</v>
      </c>
      <c r="E213" s="235" t="s">
        <v>1</v>
      </c>
      <c r="F213" s="236" t="s">
        <v>4360</v>
      </c>
      <c r="G213" s="233"/>
      <c r="H213" s="237">
        <v>1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163</v>
      </c>
      <c r="AU213" s="243" t="s">
        <v>88</v>
      </c>
      <c r="AV213" s="13" t="s">
        <v>88</v>
      </c>
      <c r="AW213" s="13" t="s">
        <v>35</v>
      </c>
      <c r="AX213" s="13" t="s">
        <v>86</v>
      </c>
      <c r="AY213" s="243" t="s">
        <v>153</v>
      </c>
    </row>
    <row r="214" s="2" customFormat="1" ht="24.15" customHeight="1">
      <c r="A214" s="39"/>
      <c r="B214" s="40"/>
      <c r="C214" s="219" t="s">
        <v>298</v>
      </c>
      <c r="D214" s="219" t="s">
        <v>156</v>
      </c>
      <c r="E214" s="220" t="s">
        <v>4361</v>
      </c>
      <c r="F214" s="221" t="s">
        <v>4362</v>
      </c>
      <c r="G214" s="222" t="s">
        <v>355</v>
      </c>
      <c r="H214" s="223">
        <v>4</v>
      </c>
      <c r="I214" s="224"/>
      <c r="J214" s="225">
        <f>ROUND(I214*H214,2)</f>
        <v>0</v>
      </c>
      <c r="K214" s="221" t="s">
        <v>160</v>
      </c>
      <c r="L214" s="45"/>
      <c r="M214" s="226" t="s">
        <v>1</v>
      </c>
      <c r="N214" s="227" t="s">
        <v>43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0.16500000000000001</v>
      </c>
      <c r="T214" s="229">
        <f>S214*H214</f>
        <v>0.66000000000000003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161</v>
      </c>
      <c r="AT214" s="230" t="s">
        <v>156</v>
      </c>
      <c r="AU214" s="230" t="s">
        <v>88</v>
      </c>
      <c r="AY214" s="18" t="s">
        <v>153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86</v>
      </c>
      <c r="BK214" s="231">
        <f>ROUND(I214*H214,2)</f>
        <v>0</v>
      </c>
      <c r="BL214" s="18" t="s">
        <v>161</v>
      </c>
      <c r="BM214" s="230" t="s">
        <v>4363</v>
      </c>
    </row>
    <row r="215" s="13" customFormat="1">
      <c r="A215" s="13"/>
      <c r="B215" s="232"/>
      <c r="C215" s="233"/>
      <c r="D215" s="234" t="s">
        <v>163</v>
      </c>
      <c r="E215" s="235" t="s">
        <v>1</v>
      </c>
      <c r="F215" s="236" t="s">
        <v>4298</v>
      </c>
      <c r="G215" s="233"/>
      <c r="H215" s="237">
        <v>4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163</v>
      </c>
      <c r="AU215" s="243" t="s">
        <v>88</v>
      </c>
      <c r="AV215" s="13" t="s">
        <v>88</v>
      </c>
      <c r="AW215" s="13" t="s">
        <v>35</v>
      </c>
      <c r="AX215" s="13" t="s">
        <v>86</v>
      </c>
      <c r="AY215" s="243" t="s">
        <v>153</v>
      </c>
    </row>
    <row r="216" s="2" customFormat="1" ht="24.15" customHeight="1">
      <c r="A216" s="39"/>
      <c r="B216" s="40"/>
      <c r="C216" s="219" t="s">
        <v>303</v>
      </c>
      <c r="D216" s="219" t="s">
        <v>156</v>
      </c>
      <c r="E216" s="220" t="s">
        <v>4364</v>
      </c>
      <c r="F216" s="221" t="s">
        <v>4365</v>
      </c>
      <c r="G216" s="222" t="s">
        <v>196</v>
      </c>
      <c r="H216" s="223">
        <v>8</v>
      </c>
      <c r="I216" s="224"/>
      <c r="J216" s="225">
        <f>ROUND(I216*H216,2)</f>
        <v>0</v>
      </c>
      <c r="K216" s="221" t="s">
        <v>160</v>
      </c>
      <c r="L216" s="45"/>
      <c r="M216" s="226" t="s">
        <v>1</v>
      </c>
      <c r="N216" s="227" t="s">
        <v>43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0.00248</v>
      </c>
      <c r="T216" s="229">
        <f>S216*H216</f>
        <v>0.01984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161</v>
      </c>
      <c r="AT216" s="230" t="s">
        <v>156</v>
      </c>
      <c r="AU216" s="230" t="s">
        <v>88</v>
      </c>
      <c r="AY216" s="18" t="s">
        <v>153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86</v>
      </c>
      <c r="BK216" s="231">
        <f>ROUND(I216*H216,2)</f>
        <v>0</v>
      </c>
      <c r="BL216" s="18" t="s">
        <v>161</v>
      </c>
      <c r="BM216" s="230" t="s">
        <v>4366</v>
      </c>
    </row>
    <row r="217" s="13" customFormat="1">
      <c r="A217" s="13"/>
      <c r="B217" s="232"/>
      <c r="C217" s="233"/>
      <c r="D217" s="234" t="s">
        <v>163</v>
      </c>
      <c r="E217" s="235" t="s">
        <v>1</v>
      </c>
      <c r="F217" s="236" t="s">
        <v>4305</v>
      </c>
      <c r="G217" s="233"/>
      <c r="H217" s="237">
        <v>8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163</v>
      </c>
      <c r="AU217" s="243" t="s">
        <v>88</v>
      </c>
      <c r="AV217" s="13" t="s">
        <v>88</v>
      </c>
      <c r="AW217" s="13" t="s">
        <v>35</v>
      </c>
      <c r="AX217" s="13" t="s">
        <v>86</v>
      </c>
      <c r="AY217" s="243" t="s">
        <v>153</v>
      </c>
    </row>
    <row r="218" s="2" customFormat="1" ht="33" customHeight="1">
      <c r="A218" s="39"/>
      <c r="B218" s="40"/>
      <c r="C218" s="219" t="s">
        <v>308</v>
      </c>
      <c r="D218" s="219" t="s">
        <v>156</v>
      </c>
      <c r="E218" s="220" t="s">
        <v>4367</v>
      </c>
      <c r="F218" s="221" t="s">
        <v>4368</v>
      </c>
      <c r="G218" s="222" t="s">
        <v>196</v>
      </c>
      <c r="H218" s="223">
        <v>65</v>
      </c>
      <c r="I218" s="224"/>
      <c r="J218" s="225">
        <f>ROUND(I218*H218,2)</f>
        <v>0</v>
      </c>
      <c r="K218" s="221" t="s">
        <v>160</v>
      </c>
      <c r="L218" s="45"/>
      <c r="M218" s="226" t="s">
        <v>1</v>
      </c>
      <c r="N218" s="227" t="s">
        <v>43</v>
      </c>
      <c r="O218" s="92"/>
      <c r="P218" s="228">
        <f>O218*H218</f>
        <v>0</v>
      </c>
      <c r="Q218" s="228">
        <v>0.15540000000000001</v>
      </c>
      <c r="R218" s="228">
        <f>Q218*H218</f>
        <v>10.101000000000001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161</v>
      </c>
      <c r="AT218" s="230" t="s">
        <v>156</v>
      </c>
      <c r="AU218" s="230" t="s">
        <v>88</v>
      </c>
      <c r="AY218" s="18" t="s">
        <v>153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86</v>
      </c>
      <c r="BK218" s="231">
        <f>ROUND(I218*H218,2)</f>
        <v>0</v>
      </c>
      <c r="BL218" s="18" t="s">
        <v>161</v>
      </c>
      <c r="BM218" s="230" t="s">
        <v>4369</v>
      </c>
    </row>
    <row r="219" s="13" customFormat="1">
      <c r="A219" s="13"/>
      <c r="B219" s="232"/>
      <c r="C219" s="233"/>
      <c r="D219" s="234" t="s">
        <v>163</v>
      </c>
      <c r="E219" s="235" t="s">
        <v>1</v>
      </c>
      <c r="F219" s="236" t="s">
        <v>4370</v>
      </c>
      <c r="G219" s="233"/>
      <c r="H219" s="237">
        <v>27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163</v>
      </c>
      <c r="AU219" s="243" t="s">
        <v>88</v>
      </c>
      <c r="AV219" s="13" t="s">
        <v>88</v>
      </c>
      <c r="AW219" s="13" t="s">
        <v>35</v>
      </c>
      <c r="AX219" s="13" t="s">
        <v>78</v>
      </c>
      <c r="AY219" s="243" t="s">
        <v>153</v>
      </c>
    </row>
    <row r="220" s="13" customFormat="1">
      <c r="A220" s="13"/>
      <c r="B220" s="232"/>
      <c r="C220" s="233"/>
      <c r="D220" s="234" t="s">
        <v>163</v>
      </c>
      <c r="E220" s="235" t="s">
        <v>1</v>
      </c>
      <c r="F220" s="236" t="s">
        <v>4371</v>
      </c>
      <c r="G220" s="233"/>
      <c r="H220" s="237">
        <v>7.5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163</v>
      </c>
      <c r="AU220" s="243" t="s">
        <v>88</v>
      </c>
      <c r="AV220" s="13" t="s">
        <v>88</v>
      </c>
      <c r="AW220" s="13" t="s">
        <v>35</v>
      </c>
      <c r="AX220" s="13" t="s">
        <v>78</v>
      </c>
      <c r="AY220" s="243" t="s">
        <v>153</v>
      </c>
    </row>
    <row r="221" s="13" customFormat="1">
      <c r="A221" s="13"/>
      <c r="B221" s="232"/>
      <c r="C221" s="233"/>
      <c r="D221" s="234" t="s">
        <v>163</v>
      </c>
      <c r="E221" s="235" t="s">
        <v>1</v>
      </c>
      <c r="F221" s="236" t="s">
        <v>4372</v>
      </c>
      <c r="G221" s="233"/>
      <c r="H221" s="237">
        <v>30.5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163</v>
      </c>
      <c r="AU221" s="243" t="s">
        <v>88</v>
      </c>
      <c r="AV221" s="13" t="s">
        <v>88</v>
      </c>
      <c r="AW221" s="13" t="s">
        <v>35</v>
      </c>
      <c r="AX221" s="13" t="s">
        <v>78</v>
      </c>
      <c r="AY221" s="243" t="s">
        <v>153</v>
      </c>
    </row>
    <row r="222" s="14" customFormat="1">
      <c r="A222" s="14"/>
      <c r="B222" s="244"/>
      <c r="C222" s="245"/>
      <c r="D222" s="234" t="s">
        <v>163</v>
      </c>
      <c r="E222" s="246" t="s">
        <v>1</v>
      </c>
      <c r="F222" s="247" t="s">
        <v>167</v>
      </c>
      <c r="G222" s="245"/>
      <c r="H222" s="248">
        <v>65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163</v>
      </c>
      <c r="AU222" s="254" t="s">
        <v>88</v>
      </c>
      <c r="AV222" s="14" t="s">
        <v>161</v>
      </c>
      <c r="AW222" s="14" t="s">
        <v>35</v>
      </c>
      <c r="AX222" s="14" t="s">
        <v>86</v>
      </c>
      <c r="AY222" s="254" t="s">
        <v>153</v>
      </c>
    </row>
    <row r="223" s="2" customFormat="1" ht="16.5" customHeight="1">
      <c r="A223" s="39"/>
      <c r="B223" s="40"/>
      <c r="C223" s="268" t="s">
        <v>315</v>
      </c>
      <c r="D223" s="268" t="s">
        <v>509</v>
      </c>
      <c r="E223" s="269" t="s">
        <v>4373</v>
      </c>
      <c r="F223" s="270" t="s">
        <v>4374</v>
      </c>
      <c r="G223" s="271" t="s">
        <v>196</v>
      </c>
      <c r="H223" s="272">
        <v>68.25</v>
      </c>
      <c r="I223" s="273"/>
      <c r="J223" s="274">
        <f>ROUND(I223*H223,2)</f>
        <v>0</v>
      </c>
      <c r="K223" s="270" t="s">
        <v>160</v>
      </c>
      <c r="L223" s="275"/>
      <c r="M223" s="276" t="s">
        <v>1</v>
      </c>
      <c r="N223" s="277" t="s">
        <v>43</v>
      </c>
      <c r="O223" s="92"/>
      <c r="P223" s="228">
        <f>O223*H223</f>
        <v>0</v>
      </c>
      <c r="Q223" s="228">
        <v>0.080000000000000002</v>
      </c>
      <c r="R223" s="228">
        <f>Q223*H223</f>
        <v>5.46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200</v>
      </c>
      <c r="AT223" s="230" t="s">
        <v>509</v>
      </c>
      <c r="AU223" s="230" t="s">
        <v>88</v>
      </c>
      <c r="AY223" s="18" t="s">
        <v>153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86</v>
      </c>
      <c r="BK223" s="231">
        <f>ROUND(I223*H223,2)</f>
        <v>0</v>
      </c>
      <c r="BL223" s="18" t="s">
        <v>161</v>
      </c>
      <c r="BM223" s="230" t="s">
        <v>4375</v>
      </c>
    </row>
    <row r="224" s="13" customFormat="1">
      <c r="A224" s="13"/>
      <c r="B224" s="232"/>
      <c r="C224" s="233"/>
      <c r="D224" s="234" t="s">
        <v>163</v>
      </c>
      <c r="E224" s="233"/>
      <c r="F224" s="236" t="s">
        <v>4376</v>
      </c>
      <c r="G224" s="233"/>
      <c r="H224" s="237">
        <v>68.25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163</v>
      </c>
      <c r="AU224" s="243" t="s">
        <v>88</v>
      </c>
      <c r="AV224" s="13" t="s">
        <v>88</v>
      </c>
      <c r="AW224" s="13" t="s">
        <v>4</v>
      </c>
      <c r="AX224" s="13" t="s">
        <v>86</v>
      </c>
      <c r="AY224" s="243" t="s">
        <v>153</v>
      </c>
    </row>
    <row r="225" s="2" customFormat="1" ht="33" customHeight="1">
      <c r="A225" s="39"/>
      <c r="B225" s="40"/>
      <c r="C225" s="219" t="s">
        <v>320</v>
      </c>
      <c r="D225" s="219" t="s">
        <v>156</v>
      </c>
      <c r="E225" s="220" t="s">
        <v>4377</v>
      </c>
      <c r="F225" s="221" t="s">
        <v>4378</v>
      </c>
      <c r="G225" s="222" t="s">
        <v>196</v>
      </c>
      <c r="H225" s="223">
        <v>47.5</v>
      </c>
      <c r="I225" s="224"/>
      <c r="J225" s="225">
        <f>ROUND(I225*H225,2)</f>
        <v>0</v>
      </c>
      <c r="K225" s="221" t="s">
        <v>160</v>
      </c>
      <c r="L225" s="45"/>
      <c r="M225" s="226" t="s">
        <v>1</v>
      </c>
      <c r="N225" s="227" t="s">
        <v>43</v>
      </c>
      <c r="O225" s="92"/>
      <c r="P225" s="228">
        <f>O225*H225</f>
        <v>0</v>
      </c>
      <c r="Q225" s="228">
        <v>0.1295</v>
      </c>
      <c r="R225" s="228">
        <f>Q225*H225</f>
        <v>6.1512500000000001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161</v>
      </c>
      <c r="AT225" s="230" t="s">
        <v>156</v>
      </c>
      <c r="AU225" s="230" t="s">
        <v>88</v>
      </c>
      <c r="AY225" s="18" t="s">
        <v>153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86</v>
      </c>
      <c r="BK225" s="231">
        <f>ROUND(I225*H225,2)</f>
        <v>0</v>
      </c>
      <c r="BL225" s="18" t="s">
        <v>161</v>
      </c>
      <c r="BM225" s="230" t="s">
        <v>4379</v>
      </c>
    </row>
    <row r="226" s="13" customFormat="1">
      <c r="A226" s="13"/>
      <c r="B226" s="232"/>
      <c r="C226" s="233"/>
      <c r="D226" s="234" t="s">
        <v>163</v>
      </c>
      <c r="E226" s="235" t="s">
        <v>1</v>
      </c>
      <c r="F226" s="236" t="s">
        <v>4380</v>
      </c>
      <c r="G226" s="233"/>
      <c r="H226" s="237">
        <v>47.5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163</v>
      </c>
      <c r="AU226" s="243" t="s">
        <v>88</v>
      </c>
      <c r="AV226" s="13" t="s">
        <v>88</v>
      </c>
      <c r="AW226" s="13" t="s">
        <v>35</v>
      </c>
      <c r="AX226" s="13" t="s">
        <v>86</v>
      </c>
      <c r="AY226" s="243" t="s">
        <v>153</v>
      </c>
    </row>
    <row r="227" s="2" customFormat="1" ht="16.5" customHeight="1">
      <c r="A227" s="39"/>
      <c r="B227" s="40"/>
      <c r="C227" s="268" t="s">
        <v>325</v>
      </c>
      <c r="D227" s="268" t="s">
        <v>509</v>
      </c>
      <c r="E227" s="269" t="s">
        <v>4381</v>
      </c>
      <c r="F227" s="270" t="s">
        <v>4382</v>
      </c>
      <c r="G227" s="271" t="s">
        <v>196</v>
      </c>
      <c r="H227" s="272">
        <v>49.875</v>
      </c>
      <c r="I227" s="273"/>
      <c r="J227" s="274">
        <f>ROUND(I227*H227,2)</f>
        <v>0</v>
      </c>
      <c r="K227" s="270" t="s">
        <v>160</v>
      </c>
      <c r="L227" s="275"/>
      <c r="M227" s="276" t="s">
        <v>1</v>
      </c>
      <c r="N227" s="277" t="s">
        <v>43</v>
      </c>
      <c r="O227" s="92"/>
      <c r="P227" s="228">
        <f>O227*H227</f>
        <v>0</v>
      </c>
      <c r="Q227" s="228">
        <v>0.044999999999999998</v>
      </c>
      <c r="R227" s="228">
        <f>Q227*H227</f>
        <v>2.2443749999999998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200</v>
      </c>
      <c r="AT227" s="230" t="s">
        <v>509</v>
      </c>
      <c r="AU227" s="230" t="s">
        <v>88</v>
      </c>
      <c r="AY227" s="18" t="s">
        <v>153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86</v>
      </c>
      <c r="BK227" s="231">
        <f>ROUND(I227*H227,2)</f>
        <v>0</v>
      </c>
      <c r="BL227" s="18" t="s">
        <v>161</v>
      </c>
      <c r="BM227" s="230" t="s">
        <v>4383</v>
      </c>
    </row>
    <row r="228" s="13" customFormat="1">
      <c r="A228" s="13"/>
      <c r="B228" s="232"/>
      <c r="C228" s="233"/>
      <c r="D228" s="234" t="s">
        <v>163</v>
      </c>
      <c r="E228" s="233"/>
      <c r="F228" s="236" t="s">
        <v>4384</v>
      </c>
      <c r="G228" s="233"/>
      <c r="H228" s="237">
        <v>49.875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163</v>
      </c>
      <c r="AU228" s="243" t="s">
        <v>88</v>
      </c>
      <c r="AV228" s="13" t="s">
        <v>88</v>
      </c>
      <c r="AW228" s="13" t="s">
        <v>4</v>
      </c>
      <c r="AX228" s="13" t="s">
        <v>86</v>
      </c>
      <c r="AY228" s="243" t="s">
        <v>153</v>
      </c>
    </row>
    <row r="229" s="2" customFormat="1" ht="21.75" customHeight="1">
      <c r="A229" s="39"/>
      <c r="B229" s="40"/>
      <c r="C229" s="219" t="s">
        <v>332</v>
      </c>
      <c r="D229" s="219" t="s">
        <v>156</v>
      </c>
      <c r="E229" s="220" t="s">
        <v>4385</v>
      </c>
      <c r="F229" s="221" t="s">
        <v>4386</v>
      </c>
      <c r="G229" s="222" t="s">
        <v>170</v>
      </c>
      <c r="H229" s="223">
        <v>6.7999999999999998</v>
      </c>
      <c r="I229" s="224"/>
      <c r="J229" s="225">
        <f>ROUND(I229*H229,2)</f>
        <v>0</v>
      </c>
      <c r="K229" s="221" t="s">
        <v>160</v>
      </c>
      <c r="L229" s="45"/>
      <c r="M229" s="226" t="s">
        <v>1</v>
      </c>
      <c r="N229" s="227" t="s">
        <v>43</v>
      </c>
      <c r="O229" s="92"/>
      <c r="P229" s="228">
        <f>O229*H229</f>
        <v>0</v>
      </c>
      <c r="Q229" s="228">
        <v>0.27560000000000001</v>
      </c>
      <c r="R229" s="228">
        <f>Q229*H229</f>
        <v>1.87408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161</v>
      </c>
      <c r="AT229" s="230" t="s">
        <v>156</v>
      </c>
      <c r="AU229" s="230" t="s">
        <v>88</v>
      </c>
      <c r="AY229" s="18" t="s">
        <v>153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86</v>
      </c>
      <c r="BK229" s="231">
        <f>ROUND(I229*H229,2)</f>
        <v>0</v>
      </c>
      <c r="BL229" s="18" t="s">
        <v>161</v>
      </c>
      <c r="BM229" s="230" t="s">
        <v>4387</v>
      </c>
    </row>
    <row r="230" s="13" customFormat="1">
      <c r="A230" s="13"/>
      <c r="B230" s="232"/>
      <c r="C230" s="233"/>
      <c r="D230" s="234" t="s">
        <v>163</v>
      </c>
      <c r="E230" s="235" t="s">
        <v>1</v>
      </c>
      <c r="F230" s="236" t="s">
        <v>4388</v>
      </c>
      <c r="G230" s="233"/>
      <c r="H230" s="237">
        <v>4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163</v>
      </c>
      <c r="AU230" s="243" t="s">
        <v>88</v>
      </c>
      <c r="AV230" s="13" t="s">
        <v>88</v>
      </c>
      <c r="AW230" s="13" t="s">
        <v>35</v>
      </c>
      <c r="AX230" s="13" t="s">
        <v>78</v>
      </c>
      <c r="AY230" s="243" t="s">
        <v>153</v>
      </c>
    </row>
    <row r="231" s="13" customFormat="1">
      <c r="A231" s="13"/>
      <c r="B231" s="232"/>
      <c r="C231" s="233"/>
      <c r="D231" s="234" t="s">
        <v>163</v>
      </c>
      <c r="E231" s="235" t="s">
        <v>1</v>
      </c>
      <c r="F231" s="236" t="s">
        <v>4389</v>
      </c>
      <c r="G231" s="233"/>
      <c r="H231" s="237">
        <v>2.7999999999999998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163</v>
      </c>
      <c r="AU231" s="243" t="s">
        <v>88</v>
      </c>
      <c r="AV231" s="13" t="s">
        <v>88</v>
      </c>
      <c r="AW231" s="13" t="s">
        <v>35</v>
      </c>
      <c r="AX231" s="13" t="s">
        <v>78</v>
      </c>
      <c r="AY231" s="243" t="s">
        <v>153</v>
      </c>
    </row>
    <row r="232" s="14" customFormat="1">
      <c r="A232" s="14"/>
      <c r="B232" s="244"/>
      <c r="C232" s="245"/>
      <c r="D232" s="234" t="s">
        <v>163</v>
      </c>
      <c r="E232" s="246" t="s">
        <v>1</v>
      </c>
      <c r="F232" s="247" t="s">
        <v>167</v>
      </c>
      <c r="G232" s="245"/>
      <c r="H232" s="248">
        <v>6.7999999999999998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163</v>
      </c>
      <c r="AU232" s="254" t="s">
        <v>88</v>
      </c>
      <c r="AV232" s="14" t="s">
        <v>161</v>
      </c>
      <c r="AW232" s="14" t="s">
        <v>35</v>
      </c>
      <c r="AX232" s="14" t="s">
        <v>86</v>
      </c>
      <c r="AY232" s="254" t="s">
        <v>153</v>
      </c>
    </row>
    <row r="233" s="2" customFormat="1" ht="24.15" customHeight="1">
      <c r="A233" s="39"/>
      <c r="B233" s="40"/>
      <c r="C233" s="219" t="s">
        <v>337</v>
      </c>
      <c r="D233" s="219" t="s">
        <v>156</v>
      </c>
      <c r="E233" s="220" t="s">
        <v>4390</v>
      </c>
      <c r="F233" s="221" t="s">
        <v>4391</v>
      </c>
      <c r="G233" s="222" t="s">
        <v>196</v>
      </c>
      <c r="H233" s="223">
        <v>17</v>
      </c>
      <c r="I233" s="224"/>
      <c r="J233" s="225">
        <f>ROUND(I233*H233,2)</f>
        <v>0</v>
      </c>
      <c r="K233" s="221" t="s">
        <v>160</v>
      </c>
      <c r="L233" s="45"/>
      <c r="M233" s="226" t="s">
        <v>1</v>
      </c>
      <c r="N233" s="227" t="s">
        <v>43</v>
      </c>
      <c r="O233" s="92"/>
      <c r="P233" s="228">
        <f>O233*H233</f>
        <v>0</v>
      </c>
      <c r="Q233" s="228">
        <v>0.12895000000000001</v>
      </c>
      <c r="R233" s="228">
        <f>Q233*H233</f>
        <v>2.1921500000000003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161</v>
      </c>
      <c r="AT233" s="230" t="s">
        <v>156</v>
      </c>
      <c r="AU233" s="230" t="s">
        <v>88</v>
      </c>
      <c r="AY233" s="18" t="s">
        <v>153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86</v>
      </c>
      <c r="BK233" s="231">
        <f>ROUND(I233*H233,2)</f>
        <v>0</v>
      </c>
      <c r="BL233" s="18" t="s">
        <v>161</v>
      </c>
      <c r="BM233" s="230" t="s">
        <v>4392</v>
      </c>
    </row>
    <row r="234" s="13" customFormat="1">
      <c r="A234" s="13"/>
      <c r="B234" s="232"/>
      <c r="C234" s="233"/>
      <c r="D234" s="234" t="s">
        <v>163</v>
      </c>
      <c r="E234" s="235" t="s">
        <v>1</v>
      </c>
      <c r="F234" s="236" t="s">
        <v>4393</v>
      </c>
      <c r="G234" s="233"/>
      <c r="H234" s="237">
        <v>10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163</v>
      </c>
      <c r="AU234" s="243" t="s">
        <v>88</v>
      </c>
      <c r="AV234" s="13" t="s">
        <v>88</v>
      </c>
      <c r="AW234" s="13" t="s">
        <v>35</v>
      </c>
      <c r="AX234" s="13" t="s">
        <v>78</v>
      </c>
      <c r="AY234" s="243" t="s">
        <v>153</v>
      </c>
    </row>
    <row r="235" s="13" customFormat="1">
      <c r="A235" s="13"/>
      <c r="B235" s="232"/>
      <c r="C235" s="233"/>
      <c r="D235" s="234" t="s">
        <v>163</v>
      </c>
      <c r="E235" s="235" t="s">
        <v>1</v>
      </c>
      <c r="F235" s="236" t="s">
        <v>4394</v>
      </c>
      <c r="G235" s="233"/>
      <c r="H235" s="237">
        <v>7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163</v>
      </c>
      <c r="AU235" s="243" t="s">
        <v>88</v>
      </c>
      <c r="AV235" s="13" t="s">
        <v>88</v>
      </c>
      <c r="AW235" s="13" t="s">
        <v>35</v>
      </c>
      <c r="AX235" s="13" t="s">
        <v>78</v>
      </c>
      <c r="AY235" s="243" t="s">
        <v>153</v>
      </c>
    </row>
    <row r="236" s="14" customFormat="1">
      <c r="A236" s="14"/>
      <c r="B236" s="244"/>
      <c r="C236" s="245"/>
      <c r="D236" s="234" t="s">
        <v>163</v>
      </c>
      <c r="E236" s="246" t="s">
        <v>1</v>
      </c>
      <c r="F236" s="247" t="s">
        <v>167</v>
      </c>
      <c r="G236" s="245"/>
      <c r="H236" s="248">
        <v>17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163</v>
      </c>
      <c r="AU236" s="254" t="s">
        <v>88</v>
      </c>
      <c r="AV236" s="14" t="s">
        <v>161</v>
      </c>
      <c r="AW236" s="14" t="s">
        <v>35</v>
      </c>
      <c r="AX236" s="14" t="s">
        <v>86</v>
      </c>
      <c r="AY236" s="254" t="s">
        <v>153</v>
      </c>
    </row>
    <row r="237" s="2" customFormat="1" ht="16.5" customHeight="1">
      <c r="A237" s="39"/>
      <c r="B237" s="40"/>
      <c r="C237" s="219" t="s">
        <v>342</v>
      </c>
      <c r="D237" s="219" t="s">
        <v>156</v>
      </c>
      <c r="E237" s="220" t="s">
        <v>4395</v>
      </c>
      <c r="F237" s="221" t="s">
        <v>4396</v>
      </c>
      <c r="G237" s="222" t="s">
        <v>243</v>
      </c>
      <c r="H237" s="223">
        <v>1</v>
      </c>
      <c r="I237" s="224"/>
      <c r="J237" s="225">
        <f>ROUND(I237*H237,2)</f>
        <v>0</v>
      </c>
      <c r="K237" s="221" t="s">
        <v>1</v>
      </c>
      <c r="L237" s="45"/>
      <c r="M237" s="226" t="s">
        <v>1</v>
      </c>
      <c r="N237" s="227" t="s">
        <v>43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161</v>
      </c>
      <c r="AT237" s="230" t="s">
        <v>156</v>
      </c>
      <c r="AU237" s="230" t="s">
        <v>88</v>
      </c>
      <c r="AY237" s="18" t="s">
        <v>153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86</v>
      </c>
      <c r="BK237" s="231">
        <f>ROUND(I237*H237,2)</f>
        <v>0</v>
      </c>
      <c r="BL237" s="18" t="s">
        <v>161</v>
      </c>
      <c r="BM237" s="230" t="s">
        <v>4397</v>
      </c>
    </row>
    <row r="238" s="15" customFormat="1">
      <c r="A238" s="15"/>
      <c r="B238" s="258"/>
      <c r="C238" s="259"/>
      <c r="D238" s="234" t="s">
        <v>163</v>
      </c>
      <c r="E238" s="260" t="s">
        <v>1</v>
      </c>
      <c r="F238" s="261" t="s">
        <v>4398</v>
      </c>
      <c r="G238" s="259"/>
      <c r="H238" s="260" t="s">
        <v>1</v>
      </c>
      <c r="I238" s="262"/>
      <c r="J238" s="259"/>
      <c r="K238" s="259"/>
      <c r="L238" s="263"/>
      <c r="M238" s="264"/>
      <c r="N238" s="265"/>
      <c r="O238" s="265"/>
      <c r="P238" s="265"/>
      <c r="Q238" s="265"/>
      <c r="R238" s="265"/>
      <c r="S238" s="265"/>
      <c r="T238" s="26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7" t="s">
        <v>163</v>
      </c>
      <c r="AU238" s="267" t="s">
        <v>88</v>
      </c>
      <c r="AV238" s="15" t="s">
        <v>86</v>
      </c>
      <c r="AW238" s="15" t="s">
        <v>35</v>
      </c>
      <c r="AX238" s="15" t="s">
        <v>78</v>
      </c>
      <c r="AY238" s="267" t="s">
        <v>153</v>
      </c>
    </row>
    <row r="239" s="15" customFormat="1">
      <c r="A239" s="15"/>
      <c r="B239" s="258"/>
      <c r="C239" s="259"/>
      <c r="D239" s="234" t="s">
        <v>163</v>
      </c>
      <c r="E239" s="260" t="s">
        <v>1</v>
      </c>
      <c r="F239" s="261" t="s">
        <v>4399</v>
      </c>
      <c r="G239" s="259"/>
      <c r="H239" s="260" t="s">
        <v>1</v>
      </c>
      <c r="I239" s="262"/>
      <c r="J239" s="259"/>
      <c r="K239" s="259"/>
      <c r="L239" s="263"/>
      <c r="M239" s="264"/>
      <c r="N239" s="265"/>
      <c r="O239" s="265"/>
      <c r="P239" s="265"/>
      <c r="Q239" s="265"/>
      <c r="R239" s="265"/>
      <c r="S239" s="265"/>
      <c r="T239" s="26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7" t="s">
        <v>163</v>
      </c>
      <c r="AU239" s="267" t="s">
        <v>88</v>
      </c>
      <c r="AV239" s="15" t="s">
        <v>86</v>
      </c>
      <c r="AW239" s="15" t="s">
        <v>35</v>
      </c>
      <c r="AX239" s="15" t="s">
        <v>78</v>
      </c>
      <c r="AY239" s="267" t="s">
        <v>153</v>
      </c>
    </row>
    <row r="240" s="13" customFormat="1">
      <c r="A240" s="13"/>
      <c r="B240" s="232"/>
      <c r="C240" s="233"/>
      <c r="D240" s="234" t="s">
        <v>163</v>
      </c>
      <c r="E240" s="235" t="s">
        <v>1</v>
      </c>
      <c r="F240" s="236" t="s">
        <v>86</v>
      </c>
      <c r="G240" s="233"/>
      <c r="H240" s="237">
        <v>1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163</v>
      </c>
      <c r="AU240" s="243" t="s">
        <v>88</v>
      </c>
      <c r="AV240" s="13" t="s">
        <v>88</v>
      </c>
      <c r="AW240" s="13" t="s">
        <v>35</v>
      </c>
      <c r="AX240" s="13" t="s">
        <v>86</v>
      </c>
      <c r="AY240" s="243" t="s">
        <v>153</v>
      </c>
    </row>
    <row r="241" s="12" customFormat="1" ht="22.8" customHeight="1">
      <c r="A241" s="12"/>
      <c r="B241" s="203"/>
      <c r="C241" s="204"/>
      <c r="D241" s="205" t="s">
        <v>77</v>
      </c>
      <c r="E241" s="217" t="s">
        <v>245</v>
      </c>
      <c r="F241" s="217" t="s">
        <v>246</v>
      </c>
      <c r="G241" s="204"/>
      <c r="H241" s="204"/>
      <c r="I241" s="207"/>
      <c r="J241" s="218">
        <f>BK241</f>
        <v>0</v>
      </c>
      <c r="K241" s="204"/>
      <c r="L241" s="209"/>
      <c r="M241" s="210"/>
      <c r="N241" s="211"/>
      <c r="O241" s="211"/>
      <c r="P241" s="212">
        <f>SUM(P242:P249)</f>
        <v>0</v>
      </c>
      <c r="Q241" s="211"/>
      <c r="R241" s="212">
        <f>SUM(R242:R249)</f>
        <v>0</v>
      </c>
      <c r="S241" s="211"/>
      <c r="T241" s="213">
        <f>SUM(T242:T249)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4" t="s">
        <v>86</v>
      </c>
      <c r="AT241" s="215" t="s">
        <v>77</v>
      </c>
      <c r="AU241" s="215" t="s">
        <v>86</v>
      </c>
      <c r="AY241" s="214" t="s">
        <v>153</v>
      </c>
      <c r="BK241" s="216">
        <f>SUM(BK242:BK249)</f>
        <v>0</v>
      </c>
    </row>
    <row r="242" s="2" customFormat="1" ht="24.15" customHeight="1">
      <c r="A242" s="39"/>
      <c r="B242" s="40"/>
      <c r="C242" s="219" t="s">
        <v>348</v>
      </c>
      <c r="D242" s="219" t="s">
        <v>156</v>
      </c>
      <c r="E242" s="220" t="s">
        <v>253</v>
      </c>
      <c r="F242" s="221" t="s">
        <v>254</v>
      </c>
      <c r="G242" s="222" t="s">
        <v>250</v>
      </c>
      <c r="H242" s="223">
        <v>391.33999999999998</v>
      </c>
      <c r="I242" s="224"/>
      <c r="J242" s="225">
        <f>ROUND(I242*H242,2)</f>
        <v>0</v>
      </c>
      <c r="K242" s="221" t="s">
        <v>160</v>
      </c>
      <c r="L242" s="45"/>
      <c r="M242" s="226" t="s">
        <v>1</v>
      </c>
      <c r="N242" s="227" t="s">
        <v>43</v>
      </c>
      <c r="O242" s="92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161</v>
      </c>
      <c r="AT242" s="230" t="s">
        <v>156</v>
      </c>
      <c r="AU242" s="230" t="s">
        <v>88</v>
      </c>
      <c r="AY242" s="18" t="s">
        <v>153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86</v>
      </c>
      <c r="BK242" s="231">
        <f>ROUND(I242*H242,2)</f>
        <v>0</v>
      </c>
      <c r="BL242" s="18" t="s">
        <v>161</v>
      </c>
      <c r="BM242" s="230" t="s">
        <v>4400</v>
      </c>
    </row>
    <row r="243" s="2" customFormat="1" ht="24.15" customHeight="1">
      <c r="A243" s="39"/>
      <c r="B243" s="40"/>
      <c r="C243" s="219" t="s">
        <v>352</v>
      </c>
      <c r="D243" s="219" t="s">
        <v>156</v>
      </c>
      <c r="E243" s="220" t="s">
        <v>257</v>
      </c>
      <c r="F243" s="221" t="s">
        <v>258</v>
      </c>
      <c r="G243" s="222" t="s">
        <v>250</v>
      </c>
      <c r="H243" s="223">
        <v>7435.46</v>
      </c>
      <c r="I243" s="224"/>
      <c r="J243" s="225">
        <f>ROUND(I243*H243,2)</f>
        <v>0</v>
      </c>
      <c r="K243" s="221" t="s">
        <v>160</v>
      </c>
      <c r="L243" s="45"/>
      <c r="M243" s="226" t="s">
        <v>1</v>
      </c>
      <c r="N243" s="227" t="s">
        <v>43</v>
      </c>
      <c r="O243" s="92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161</v>
      </c>
      <c r="AT243" s="230" t="s">
        <v>156</v>
      </c>
      <c r="AU243" s="230" t="s">
        <v>88</v>
      </c>
      <c r="AY243" s="18" t="s">
        <v>153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86</v>
      </c>
      <c r="BK243" s="231">
        <f>ROUND(I243*H243,2)</f>
        <v>0</v>
      </c>
      <c r="BL243" s="18" t="s">
        <v>161</v>
      </c>
      <c r="BM243" s="230" t="s">
        <v>4401</v>
      </c>
    </row>
    <row r="244" s="13" customFormat="1">
      <c r="A244" s="13"/>
      <c r="B244" s="232"/>
      <c r="C244" s="233"/>
      <c r="D244" s="234" t="s">
        <v>163</v>
      </c>
      <c r="E244" s="233"/>
      <c r="F244" s="236" t="s">
        <v>4402</v>
      </c>
      <c r="G244" s="233"/>
      <c r="H244" s="237">
        <v>7435.46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163</v>
      </c>
      <c r="AU244" s="243" t="s">
        <v>88</v>
      </c>
      <c r="AV244" s="13" t="s">
        <v>88</v>
      </c>
      <c r="AW244" s="13" t="s">
        <v>4</v>
      </c>
      <c r="AX244" s="13" t="s">
        <v>86</v>
      </c>
      <c r="AY244" s="243" t="s">
        <v>153</v>
      </c>
    </row>
    <row r="245" s="2" customFormat="1" ht="44.25" customHeight="1">
      <c r="A245" s="39"/>
      <c r="B245" s="40"/>
      <c r="C245" s="219" t="s">
        <v>358</v>
      </c>
      <c r="D245" s="219" t="s">
        <v>156</v>
      </c>
      <c r="E245" s="220" t="s">
        <v>262</v>
      </c>
      <c r="F245" s="221" t="s">
        <v>263</v>
      </c>
      <c r="G245" s="222" t="s">
        <v>250</v>
      </c>
      <c r="H245" s="223">
        <v>0.72999999999999998</v>
      </c>
      <c r="I245" s="224"/>
      <c r="J245" s="225">
        <f>ROUND(I245*H245,2)</f>
        <v>0</v>
      </c>
      <c r="K245" s="221" t="s">
        <v>160</v>
      </c>
      <c r="L245" s="45"/>
      <c r="M245" s="226" t="s">
        <v>1</v>
      </c>
      <c r="N245" s="227" t="s">
        <v>43</v>
      </c>
      <c r="O245" s="92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161</v>
      </c>
      <c r="AT245" s="230" t="s">
        <v>156</v>
      </c>
      <c r="AU245" s="230" t="s">
        <v>88</v>
      </c>
      <c r="AY245" s="18" t="s">
        <v>153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86</v>
      </c>
      <c r="BK245" s="231">
        <f>ROUND(I245*H245,2)</f>
        <v>0</v>
      </c>
      <c r="BL245" s="18" t="s">
        <v>161</v>
      </c>
      <c r="BM245" s="230" t="s">
        <v>4403</v>
      </c>
    </row>
    <row r="246" s="2" customFormat="1" ht="37.8" customHeight="1">
      <c r="A246" s="39"/>
      <c r="B246" s="40"/>
      <c r="C246" s="219" t="s">
        <v>365</v>
      </c>
      <c r="D246" s="219" t="s">
        <v>156</v>
      </c>
      <c r="E246" s="220" t="s">
        <v>4404</v>
      </c>
      <c r="F246" s="221" t="s">
        <v>4405</v>
      </c>
      <c r="G246" s="222" t="s">
        <v>250</v>
      </c>
      <c r="H246" s="223">
        <v>146.00999999999999</v>
      </c>
      <c r="I246" s="224"/>
      <c r="J246" s="225">
        <f>ROUND(I246*H246,2)</f>
        <v>0</v>
      </c>
      <c r="K246" s="221" t="s">
        <v>160</v>
      </c>
      <c r="L246" s="45"/>
      <c r="M246" s="226" t="s">
        <v>1</v>
      </c>
      <c r="N246" s="227" t="s">
        <v>43</v>
      </c>
      <c r="O246" s="92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0" t="s">
        <v>161</v>
      </c>
      <c r="AT246" s="230" t="s">
        <v>156</v>
      </c>
      <c r="AU246" s="230" t="s">
        <v>88</v>
      </c>
      <c r="AY246" s="18" t="s">
        <v>153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8" t="s">
        <v>86</v>
      </c>
      <c r="BK246" s="231">
        <f>ROUND(I246*H246,2)</f>
        <v>0</v>
      </c>
      <c r="BL246" s="18" t="s">
        <v>161</v>
      </c>
      <c r="BM246" s="230" t="s">
        <v>4406</v>
      </c>
    </row>
    <row r="247" s="2" customFormat="1" ht="44.25" customHeight="1">
      <c r="A247" s="39"/>
      <c r="B247" s="40"/>
      <c r="C247" s="219" t="s">
        <v>370</v>
      </c>
      <c r="D247" s="219" t="s">
        <v>156</v>
      </c>
      <c r="E247" s="220" t="s">
        <v>4407</v>
      </c>
      <c r="F247" s="221" t="s">
        <v>4408</v>
      </c>
      <c r="G247" s="222" t="s">
        <v>250</v>
      </c>
      <c r="H247" s="223">
        <v>154.40000000000001</v>
      </c>
      <c r="I247" s="224"/>
      <c r="J247" s="225">
        <f>ROUND(I247*H247,2)</f>
        <v>0</v>
      </c>
      <c r="K247" s="221" t="s">
        <v>160</v>
      </c>
      <c r="L247" s="45"/>
      <c r="M247" s="226" t="s">
        <v>1</v>
      </c>
      <c r="N247" s="227" t="s">
        <v>43</v>
      </c>
      <c r="O247" s="92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161</v>
      </c>
      <c r="AT247" s="230" t="s">
        <v>156</v>
      </c>
      <c r="AU247" s="230" t="s">
        <v>88</v>
      </c>
      <c r="AY247" s="18" t="s">
        <v>153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86</v>
      </c>
      <c r="BK247" s="231">
        <f>ROUND(I247*H247,2)</f>
        <v>0</v>
      </c>
      <c r="BL247" s="18" t="s">
        <v>161</v>
      </c>
      <c r="BM247" s="230" t="s">
        <v>4409</v>
      </c>
    </row>
    <row r="248" s="13" customFormat="1">
      <c r="A248" s="13"/>
      <c r="B248" s="232"/>
      <c r="C248" s="233"/>
      <c r="D248" s="234" t="s">
        <v>163</v>
      </c>
      <c r="E248" s="235" t="s">
        <v>1</v>
      </c>
      <c r="F248" s="236" t="s">
        <v>4410</v>
      </c>
      <c r="G248" s="233"/>
      <c r="H248" s="237">
        <v>154.40000000000001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163</v>
      </c>
      <c r="AU248" s="243" t="s">
        <v>88</v>
      </c>
      <c r="AV248" s="13" t="s">
        <v>88</v>
      </c>
      <c r="AW248" s="13" t="s">
        <v>35</v>
      </c>
      <c r="AX248" s="13" t="s">
        <v>86</v>
      </c>
      <c r="AY248" s="243" t="s">
        <v>153</v>
      </c>
    </row>
    <row r="249" s="2" customFormat="1" ht="44.25" customHeight="1">
      <c r="A249" s="39"/>
      <c r="B249" s="40"/>
      <c r="C249" s="219" t="s">
        <v>374</v>
      </c>
      <c r="D249" s="219" t="s">
        <v>156</v>
      </c>
      <c r="E249" s="220" t="s">
        <v>4411</v>
      </c>
      <c r="F249" s="221" t="s">
        <v>4412</v>
      </c>
      <c r="G249" s="222" t="s">
        <v>250</v>
      </c>
      <c r="H249" s="223">
        <v>90.200000000000003</v>
      </c>
      <c r="I249" s="224"/>
      <c r="J249" s="225">
        <f>ROUND(I249*H249,2)</f>
        <v>0</v>
      </c>
      <c r="K249" s="221" t="s">
        <v>160</v>
      </c>
      <c r="L249" s="45"/>
      <c r="M249" s="226" t="s">
        <v>1</v>
      </c>
      <c r="N249" s="227" t="s">
        <v>43</v>
      </c>
      <c r="O249" s="92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161</v>
      </c>
      <c r="AT249" s="230" t="s">
        <v>156</v>
      </c>
      <c r="AU249" s="230" t="s">
        <v>88</v>
      </c>
      <c r="AY249" s="18" t="s">
        <v>153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86</v>
      </c>
      <c r="BK249" s="231">
        <f>ROUND(I249*H249,2)</f>
        <v>0</v>
      </c>
      <c r="BL249" s="18" t="s">
        <v>161</v>
      </c>
      <c r="BM249" s="230" t="s">
        <v>4413</v>
      </c>
    </row>
    <row r="250" s="12" customFormat="1" ht="22.8" customHeight="1">
      <c r="A250" s="12"/>
      <c r="B250" s="203"/>
      <c r="C250" s="204"/>
      <c r="D250" s="205" t="s">
        <v>77</v>
      </c>
      <c r="E250" s="217" t="s">
        <v>1505</v>
      </c>
      <c r="F250" s="217" t="s">
        <v>1506</v>
      </c>
      <c r="G250" s="204"/>
      <c r="H250" s="204"/>
      <c r="I250" s="207"/>
      <c r="J250" s="218">
        <f>BK250</f>
        <v>0</v>
      </c>
      <c r="K250" s="204"/>
      <c r="L250" s="209"/>
      <c r="M250" s="210"/>
      <c r="N250" s="211"/>
      <c r="O250" s="211"/>
      <c r="P250" s="212">
        <f>P251</f>
        <v>0</v>
      </c>
      <c r="Q250" s="211"/>
      <c r="R250" s="212">
        <f>R251</f>
        <v>0</v>
      </c>
      <c r="S250" s="211"/>
      <c r="T250" s="213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4" t="s">
        <v>86</v>
      </c>
      <c r="AT250" s="215" t="s">
        <v>77</v>
      </c>
      <c r="AU250" s="215" t="s">
        <v>86</v>
      </c>
      <c r="AY250" s="214" t="s">
        <v>153</v>
      </c>
      <c r="BK250" s="216">
        <f>BK251</f>
        <v>0</v>
      </c>
    </row>
    <row r="251" s="2" customFormat="1" ht="24.15" customHeight="1">
      <c r="A251" s="39"/>
      <c r="B251" s="40"/>
      <c r="C251" s="219" t="s">
        <v>381</v>
      </c>
      <c r="D251" s="219" t="s">
        <v>156</v>
      </c>
      <c r="E251" s="220" t="s">
        <v>4414</v>
      </c>
      <c r="F251" s="221" t="s">
        <v>4415</v>
      </c>
      <c r="G251" s="222" t="s">
        <v>250</v>
      </c>
      <c r="H251" s="223">
        <v>133.387</v>
      </c>
      <c r="I251" s="224"/>
      <c r="J251" s="225">
        <f>ROUND(I251*H251,2)</f>
        <v>0</v>
      </c>
      <c r="K251" s="221" t="s">
        <v>160</v>
      </c>
      <c r="L251" s="45"/>
      <c r="M251" s="290" t="s">
        <v>1</v>
      </c>
      <c r="N251" s="291" t="s">
        <v>43</v>
      </c>
      <c r="O251" s="292"/>
      <c r="P251" s="293">
        <f>O251*H251</f>
        <v>0</v>
      </c>
      <c r="Q251" s="293">
        <v>0</v>
      </c>
      <c r="R251" s="293">
        <f>Q251*H251</f>
        <v>0</v>
      </c>
      <c r="S251" s="293">
        <v>0</v>
      </c>
      <c r="T251" s="29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161</v>
      </c>
      <c r="AT251" s="230" t="s">
        <v>156</v>
      </c>
      <c r="AU251" s="230" t="s">
        <v>88</v>
      </c>
      <c r="AY251" s="18" t="s">
        <v>153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86</v>
      </c>
      <c r="BK251" s="231">
        <f>ROUND(I251*H251,2)</f>
        <v>0</v>
      </c>
      <c r="BL251" s="18" t="s">
        <v>161</v>
      </c>
      <c r="BM251" s="230" t="s">
        <v>4416</v>
      </c>
    </row>
    <row r="252" s="2" customFormat="1" ht="6.96" customHeight="1">
      <c r="A252" s="39"/>
      <c r="B252" s="67"/>
      <c r="C252" s="68"/>
      <c r="D252" s="68"/>
      <c r="E252" s="68"/>
      <c r="F252" s="68"/>
      <c r="G252" s="68"/>
      <c r="H252" s="68"/>
      <c r="I252" s="68"/>
      <c r="J252" s="68"/>
      <c r="K252" s="68"/>
      <c r="L252" s="45"/>
      <c r="M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</sheetData>
  <sheetProtection sheet="1" autoFilter="0" formatColumns="0" formatRows="0" objects="1" scenarios="1" spinCount="100000" saltValue="vgsY+jXkZXJCJHk2UAfgU9FF951n0Je/isJx413S9htNmftxRpJ1zPeNMV8WHqyG1YTw5ZeGtMwi8Z9jjINGjA==" hashValue="LC1obNbnpF5E3IY7O1GSBhomo2j5y6P9DvBvqLoB8uYAErvWlgGDY0ifx/gEGdUFJN96+Oh9z5GW/60PEpUMuA==" algorithmName="SHA-512" password="CC35"/>
  <autoFilter ref="C122:K25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118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Přístavba MŠ Nad Palatou, objekt Pod Lipkami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4417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34</v>
      </c>
      <c r="G12" s="39"/>
      <c r="H12" s="39"/>
      <c r="I12" s="141" t="s">
        <v>22</v>
      </c>
      <c r="J12" s="145" t="str">
        <f>'Rekapitulace stavby'!AN8</f>
        <v>15.10.2023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>00063631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Městská část Praha 5</v>
      </c>
      <c r="F15" s="39"/>
      <c r="G15" s="39"/>
      <c r="H15" s="39"/>
      <c r="I15" s="141" t="s">
        <v>28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MEPRO s.r.o.</v>
      </c>
      <c r="F21" s="39"/>
      <c r="G21" s="39"/>
      <c r="H21" s="39"/>
      <c r="I21" s="141" t="s">
        <v>28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ROUND((SUM(BE123:BE141)),  2)</f>
        <v>0</v>
      </c>
      <c r="G33" s="39"/>
      <c r="H33" s="39"/>
      <c r="I33" s="156">
        <v>0.20999999999999999</v>
      </c>
      <c r="J33" s="155">
        <f>ROUND(((SUM(BE123:BE141))*I33),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ROUND((SUM(BF123:BF141)),  2)</f>
        <v>0</v>
      </c>
      <c r="G34" s="39"/>
      <c r="H34" s="39"/>
      <c r="I34" s="156">
        <v>0.14999999999999999</v>
      </c>
      <c r="J34" s="155">
        <f>ROUND(((SUM(BF123:BF141))*I34),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ROUND((SUM(BG123:BG141)),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ROUND((SUM(BH123:BH141)),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ROUND((SUM(BI123:BI141)),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Přístavba MŠ Nad Palatou, objekt Pod Lipkami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11 - VRN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15.10.2023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Městská část Praha 5</v>
      </c>
      <c r="G91" s="41"/>
      <c r="H91" s="41"/>
      <c r="I91" s="33" t="s">
        <v>31</v>
      </c>
      <c r="J91" s="37" t="str">
        <f>E21</f>
        <v>MEPRO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122</v>
      </c>
      <c r="D94" s="177"/>
      <c r="E94" s="177"/>
      <c r="F94" s="177"/>
      <c r="G94" s="177"/>
      <c r="H94" s="177"/>
      <c r="I94" s="177"/>
      <c r="J94" s="178" t="s">
        <v>123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124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125</v>
      </c>
    </row>
    <row r="97" s="9" customFormat="1" ht="24.96" customHeight="1">
      <c r="A97" s="9"/>
      <c r="B97" s="180"/>
      <c r="C97" s="181"/>
      <c r="D97" s="182" t="s">
        <v>116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4418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4419</v>
      </c>
      <c r="E99" s="189"/>
      <c r="F99" s="189"/>
      <c r="G99" s="189"/>
      <c r="H99" s="189"/>
      <c r="I99" s="189"/>
      <c r="J99" s="190">
        <f>J131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4420</v>
      </c>
      <c r="E100" s="189"/>
      <c r="F100" s="189"/>
      <c r="G100" s="189"/>
      <c r="H100" s="189"/>
      <c r="I100" s="189"/>
      <c r="J100" s="190">
        <f>J133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4421</v>
      </c>
      <c r="E101" s="189"/>
      <c r="F101" s="189"/>
      <c r="G101" s="189"/>
      <c r="H101" s="189"/>
      <c r="I101" s="189"/>
      <c r="J101" s="190">
        <f>J136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4422</v>
      </c>
      <c r="E102" s="189"/>
      <c r="F102" s="189"/>
      <c r="G102" s="189"/>
      <c r="H102" s="189"/>
      <c r="I102" s="189"/>
      <c r="J102" s="190">
        <f>J138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4423</v>
      </c>
      <c r="E103" s="189"/>
      <c r="F103" s="189"/>
      <c r="G103" s="189"/>
      <c r="H103" s="189"/>
      <c r="I103" s="189"/>
      <c r="J103" s="190">
        <f>J140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138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5" t="str">
        <f>E7</f>
        <v>Přístavba MŠ Nad Palatou, objekt Pod Lipkami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119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11 - VRN - Vedlejší rozpočtové náklady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 </v>
      </c>
      <c r="G117" s="41"/>
      <c r="H117" s="41"/>
      <c r="I117" s="33" t="s">
        <v>22</v>
      </c>
      <c r="J117" s="80" t="str">
        <f>IF(J12="","",J12)</f>
        <v>15.10.2023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>Městská část Praha 5</v>
      </c>
      <c r="G119" s="41"/>
      <c r="H119" s="41"/>
      <c r="I119" s="33" t="s">
        <v>31</v>
      </c>
      <c r="J119" s="37" t="str">
        <f>E21</f>
        <v>MEPRO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29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139</v>
      </c>
      <c r="D122" s="195" t="s">
        <v>63</v>
      </c>
      <c r="E122" s="195" t="s">
        <v>59</v>
      </c>
      <c r="F122" s="195" t="s">
        <v>60</v>
      </c>
      <c r="G122" s="195" t="s">
        <v>140</v>
      </c>
      <c r="H122" s="195" t="s">
        <v>141</v>
      </c>
      <c r="I122" s="195" t="s">
        <v>142</v>
      </c>
      <c r="J122" s="195" t="s">
        <v>123</v>
      </c>
      <c r="K122" s="196" t="s">
        <v>143</v>
      </c>
      <c r="L122" s="197"/>
      <c r="M122" s="101" t="s">
        <v>1</v>
      </c>
      <c r="N122" s="102" t="s">
        <v>42</v>
      </c>
      <c r="O122" s="102" t="s">
        <v>144</v>
      </c>
      <c r="P122" s="102" t="s">
        <v>145</v>
      </c>
      <c r="Q122" s="102" t="s">
        <v>146</v>
      </c>
      <c r="R122" s="102" t="s">
        <v>147</v>
      </c>
      <c r="S122" s="102" t="s">
        <v>148</v>
      </c>
      <c r="T122" s="103" t="s">
        <v>149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150</v>
      </c>
      <c r="D123" s="41"/>
      <c r="E123" s="41"/>
      <c r="F123" s="41"/>
      <c r="G123" s="41"/>
      <c r="H123" s="41"/>
      <c r="I123" s="41"/>
      <c r="J123" s="198">
        <f>BK123</f>
        <v>0</v>
      </c>
      <c r="K123" s="41"/>
      <c r="L123" s="45"/>
      <c r="M123" s="104"/>
      <c r="N123" s="199"/>
      <c r="O123" s="105"/>
      <c r="P123" s="200">
        <f>P124</f>
        <v>0</v>
      </c>
      <c r="Q123" s="105"/>
      <c r="R123" s="200">
        <f>R124</f>
        <v>0</v>
      </c>
      <c r="S123" s="105"/>
      <c r="T123" s="201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77</v>
      </c>
      <c r="AU123" s="18" t="s">
        <v>125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77</v>
      </c>
      <c r="E124" s="206" t="s">
        <v>4233</v>
      </c>
      <c r="F124" s="206" t="s">
        <v>4237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P125+P131+P133+P136+P138+P140</f>
        <v>0</v>
      </c>
      <c r="Q124" s="211"/>
      <c r="R124" s="212">
        <f>R125+R131+R133+R136+R138+R140</f>
        <v>0</v>
      </c>
      <c r="S124" s="211"/>
      <c r="T124" s="213">
        <f>T125+T131+T133+T136+T138+T140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183</v>
      </c>
      <c r="AT124" s="215" t="s">
        <v>77</v>
      </c>
      <c r="AU124" s="215" t="s">
        <v>78</v>
      </c>
      <c r="AY124" s="214" t="s">
        <v>153</v>
      </c>
      <c r="BK124" s="216">
        <f>BK125+BK131+BK133+BK136+BK138+BK140</f>
        <v>0</v>
      </c>
    </row>
    <row r="125" s="12" customFormat="1" ht="22.8" customHeight="1">
      <c r="A125" s="12"/>
      <c r="B125" s="203"/>
      <c r="C125" s="204"/>
      <c r="D125" s="205" t="s">
        <v>77</v>
      </c>
      <c r="E125" s="217" t="s">
        <v>4424</v>
      </c>
      <c r="F125" s="217" t="s">
        <v>4425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SUM(P126:P130)</f>
        <v>0</v>
      </c>
      <c r="Q125" s="211"/>
      <c r="R125" s="212">
        <f>SUM(R126:R130)</f>
        <v>0</v>
      </c>
      <c r="S125" s="211"/>
      <c r="T125" s="213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183</v>
      </c>
      <c r="AT125" s="215" t="s">
        <v>77</v>
      </c>
      <c r="AU125" s="215" t="s">
        <v>86</v>
      </c>
      <c r="AY125" s="214" t="s">
        <v>153</v>
      </c>
      <c r="BK125" s="216">
        <f>SUM(BK126:BK130)</f>
        <v>0</v>
      </c>
    </row>
    <row r="126" s="2" customFormat="1" ht="16.5" customHeight="1">
      <c r="A126" s="39"/>
      <c r="B126" s="40"/>
      <c r="C126" s="219" t="s">
        <v>86</v>
      </c>
      <c r="D126" s="219" t="s">
        <v>156</v>
      </c>
      <c r="E126" s="220" t="s">
        <v>4426</v>
      </c>
      <c r="F126" s="221" t="s">
        <v>4427</v>
      </c>
      <c r="G126" s="222" t="s">
        <v>243</v>
      </c>
      <c r="H126" s="223">
        <v>1</v>
      </c>
      <c r="I126" s="224"/>
      <c r="J126" s="225">
        <f>ROUND(I126*H126,2)</f>
        <v>0</v>
      </c>
      <c r="K126" s="221" t="s">
        <v>160</v>
      </c>
      <c r="L126" s="45"/>
      <c r="M126" s="226" t="s">
        <v>1</v>
      </c>
      <c r="N126" s="227" t="s">
        <v>43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4428</v>
      </c>
      <c r="AT126" s="230" t="s">
        <v>156</v>
      </c>
      <c r="AU126" s="230" t="s">
        <v>88</v>
      </c>
      <c r="AY126" s="18" t="s">
        <v>153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86</v>
      </c>
      <c r="BK126" s="231">
        <f>ROUND(I126*H126,2)</f>
        <v>0</v>
      </c>
      <c r="BL126" s="18" t="s">
        <v>4428</v>
      </c>
      <c r="BM126" s="230" t="s">
        <v>4429</v>
      </c>
    </row>
    <row r="127" s="2" customFormat="1" ht="16.5" customHeight="1">
      <c r="A127" s="39"/>
      <c r="B127" s="40"/>
      <c r="C127" s="219" t="s">
        <v>88</v>
      </c>
      <c r="D127" s="219" t="s">
        <v>156</v>
      </c>
      <c r="E127" s="220" t="s">
        <v>4430</v>
      </c>
      <c r="F127" s="221" t="s">
        <v>4431</v>
      </c>
      <c r="G127" s="222" t="s">
        <v>243</v>
      </c>
      <c r="H127" s="223">
        <v>1</v>
      </c>
      <c r="I127" s="224"/>
      <c r="J127" s="225">
        <f>ROUND(I127*H127,2)</f>
        <v>0</v>
      </c>
      <c r="K127" s="221" t="s">
        <v>160</v>
      </c>
      <c r="L127" s="45"/>
      <c r="M127" s="226" t="s">
        <v>1</v>
      </c>
      <c r="N127" s="227" t="s">
        <v>43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4428</v>
      </c>
      <c r="AT127" s="230" t="s">
        <v>156</v>
      </c>
      <c r="AU127" s="230" t="s">
        <v>88</v>
      </c>
      <c r="AY127" s="18" t="s">
        <v>153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86</v>
      </c>
      <c r="BK127" s="231">
        <f>ROUND(I127*H127,2)</f>
        <v>0</v>
      </c>
      <c r="BL127" s="18" t="s">
        <v>4428</v>
      </c>
      <c r="BM127" s="230" t="s">
        <v>4432</v>
      </c>
    </row>
    <row r="128" s="2" customFormat="1" ht="16.5" customHeight="1">
      <c r="A128" s="39"/>
      <c r="B128" s="40"/>
      <c r="C128" s="219" t="s">
        <v>173</v>
      </c>
      <c r="D128" s="219" t="s">
        <v>156</v>
      </c>
      <c r="E128" s="220" t="s">
        <v>4433</v>
      </c>
      <c r="F128" s="221" t="s">
        <v>4434</v>
      </c>
      <c r="G128" s="222" t="s">
        <v>243</v>
      </c>
      <c r="H128" s="223">
        <v>1</v>
      </c>
      <c r="I128" s="224"/>
      <c r="J128" s="225">
        <f>ROUND(I128*H128,2)</f>
        <v>0</v>
      </c>
      <c r="K128" s="221" t="s">
        <v>160</v>
      </c>
      <c r="L128" s="45"/>
      <c r="M128" s="226" t="s">
        <v>1</v>
      </c>
      <c r="N128" s="227" t="s">
        <v>43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4428</v>
      </c>
      <c r="AT128" s="230" t="s">
        <v>156</v>
      </c>
      <c r="AU128" s="230" t="s">
        <v>88</v>
      </c>
      <c r="AY128" s="18" t="s">
        <v>153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86</v>
      </c>
      <c r="BK128" s="231">
        <f>ROUND(I128*H128,2)</f>
        <v>0</v>
      </c>
      <c r="BL128" s="18" t="s">
        <v>4428</v>
      </c>
      <c r="BM128" s="230" t="s">
        <v>4435</v>
      </c>
    </row>
    <row r="129" s="2" customFormat="1" ht="16.5" customHeight="1">
      <c r="A129" s="39"/>
      <c r="B129" s="40"/>
      <c r="C129" s="219" t="s">
        <v>161</v>
      </c>
      <c r="D129" s="219" t="s">
        <v>156</v>
      </c>
      <c r="E129" s="220" t="s">
        <v>4436</v>
      </c>
      <c r="F129" s="221" t="s">
        <v>4437</v>
      </c>
      <c r="G129" s="222" t="s">
        <v>243</v>
      </c>
      <c r="H129" s="223">
        <v>1</v>
      </c>
      <c r="I129" s="224"/>
      <c r="J129" s="225">
        <f>ROUND(I129*H129,2)</f>
        <v>0</v>
      </c>
      <c r="K129" s="221" t="s">
        <v>160</v>
      </c>
      <c r="L129" s="45"/>
      <c r="M129" s="226" t="s">
        <v>1</v>
      </c>
      <c r="N129" s="227" t="s">
        <v>43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4428</v>
      </c>
      <c r="AT129" s="230" t="s">
        <v>156</v>
      </c>
      <c r="AU129" s="230" t="s">
        <v>88</v>
      </c>
      <c r="AY129" s="18" t="s">
        <v>153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86</v>
      </c>
      <c r="BK129" s="231">
        <f>ROUND(I129*H129,2)</f>
        <v>0</v>
      </c>
      <c r="BL129" s="18" t="s">
        <v>4428</v>
      </c>
      <c r="BM129" s="230" t="s">
        <v>4438</v>
      </c>
    </row>
    <row r="130" s="2" customFormat="1" ht="16.5" customHeight="1">
      <c r="A130" s="39"/>
      <c r="B130" s="40"/>
      <c r="C130" s="219" t="s">
        <v>183</v>
      </c>
      <c r="D130" s="219" t="s">
        <v>156</v>
      </c>
      <c r="E130" s="220" t="s">
        <v>4439</v>
      </c>
      <c r="F130" s="221" t="s">
        <v>4440</v>
      </c>
      <c r="G130" s="222" t="s">
        <v>243</v>
      </c>
      <c r="H130" s="223">
        <v>1</v>
      </c>
      <c r="I130" s="224"/>
      <c r="J130" s="225">
        <f>ROUND(I130*H130,2)</f>
        <v>0</v>
      </c>
      <c r="K130" s="221" t="s">
        <v>160</v>
      </c>
      <c r="L130" s="45"/>
      <c r="M130" s="226" t="s">
        <v>1</v>
      </c>
      <c r="N130" s="227" t="s">
        <v>43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4428</v>
      </c>
      <c r="AT130" s="230" t="s">
        <v>156</v>
      </c>
      <c r="AU130" s="230" t="s">
        <v>88</v>
      </c>
      <c r="AY130" s="18" t="s">
        <v>153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86</v>
      </c>
      <c r="BK130" s="231">
        <f>ROUND(I130*H130,2)</f>
        <v>0</v>
      </c>
      <c r="BL130" s="18" t="s">
        <v>4428</v>
      </c>
      <c r="BM130" s="230" t="s">
        <v>4441</v>
      </c>
    </row>
    <row r="131" s="12" customFormat="1" ht="22.8" customHeight="1">
      <c r="A131" s="12"/>
      <c r="B131" s="203"/>
      <c r="C131" s="204"/>
      <c r="D131" s="205" t="s">
        <v>77</v>
      </c>
      <c r="E131" s="217" t="s">
        <v>4442</v>
      </c>
      <c r="F131" s="217" t="s">
        <v>4443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P132</f>
        <v>0</v>
      </c>
      <c r="Q131" s="211"/>
      <c r="R131" s="212">
        <f>R132</f>
        <v>0</v>
      </c>
      <c r="S131" s="211"/>
      <c r="T131" s="213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183</v>
      </c>
      <c r="AT131" s="215" t="s">
        <v>77</v>
      </c>
      <c r="AU131" s="215" t="s">
        <v>86</v>
      </c>
      <c r="AY131" s="214" t="s">
        <v>153</v>
      </c>
      <c r="BK131" s="216">
        <f>BK132</f>
        <v>0</v>
      </c>
    </row>
    <row r="132" s="2" customFormat="1" ht="49.05" customHeight="1">
      <c r="A132" s="39"/>
      <c r="B132" s="40"/>
      <c r="C132" s="219" t="s">
        <v>188</v>
      </c>
      <c r="D132" s="219" t="s">
        <v>156</v>
      </c>
      <c r="E132" s="220" t="s">
        <v>4444</v>
      </c>
      <c r="F132" s="221" t="s">
        <v>4445</v>
      </c>
      <c r="G132" s="222" t="s">
        <v>2415</v>
      </c>
      <c r="H132" s="289"/>
      <c r="I132" s="224"/>
      <c r="J132" s="225">
        <f>ROUND(I132*H132,2)</f>
        <v>0</v>
      </c>
      <c r="K132" s="221" t="s">
        <v>160</v>
      </c>
      <c r="L132" s="45"/>
      <c r="M132" s="226" t="s">
        <v>1</v>
      </c>
      <c r="N132" s="227" t="s">
        <v>43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4428</v>
      </c>
      <c r="AT132" s="230" t="s">
        <v>156</v>
      </c>
      <c r="AU132" s="230" t="s">
        <v>88</v>
      </c>
      <c r="AY132" s="18" t="s">
        <v>153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86</v>
      </c>
      <c r="BK132" s="231">
        <f>ROUND(I132*H132,2)</f>
        <v>0</v>
      </c>
      <c r="BL132" s="18" t="s">
        <v>4428</v>
      </c>
      <c r="BM132" s="230" t="s">
        <v>4446</v>
      </c>
    </row>
    <row r="133" s="12" customFormat="1" ht="22.8" customHeight="1">
      <c r="A133" s="12"/>
      <c r="B133" s="203"/>
      <c r="C133" s="204"/>
      <c r="D133" s="205" t="s">
        <v>77</v>
      </c>
      <c r="E133" s="217" t="s">
        <v>4447</v>
      </c>
      <c r="F133" s="217" t="s">
        <v>4448</v>
      </c>
      <c r="G133" s="204"/>
      <c r="H133" s="204"/>
      <c r="I133" s="207"/>
      <c r="J133" s="218">
        <f>BK133</f>
        <v>0</v>
      </c>
      <c r="K133" s="204"/>
      <c r="L133" s="209"/>
      <c r="M133" s="210"/>
      <c r="N133" s="211"/>
      <c r="O133" s="211"/>
      <c r="P133" s="212">
        <f>SUM(P134:P135)</f>
        <v>0</v>
      </c>
      <c r="Q133" s="211"/>
      <c r="R133" s="212">
        <f>SUM(R134:R135)</f>
        <v>0</v>
      </c>
      <c r="S133" s="211"/>
      <c r="T133" s="213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183</v>
      </c>
      <c r="AT133" s="215" t="s">
        <v>77</v>
      </c>
      <c r="AU133" s="215" t="s">
        <v>86</v>
      </c>
      <c r="AY133" s="214" t="s">
        <v>153</v>
      </c>
      <c r="BK133" s="216">
        <f>SUM(BK134:BK135)</f>
        <v>0</v>
      </c>
    </row>
    <row r="134" s="2" customFormat="1" ht="24.15" customHeight="1">
      <c r="A134" s="39"/>
      <c r="B134" s="40"/>
      <c r="C134" s="219" t="s">
        <v>193</v>
      </c>
      <c r="D134" s="219" t="s">
        <v>156</v>
      </c>
      <c r="E134" s="220" t="s">
        <v>4449</v>
      </c>
      <c r="F134" s="221" t="s">
        <v>4450</v>
      </c>
      <c r="G134" s="222" t="s">
        <v>243</v>
      </c>
      <c r="H134" s="223">
        <v>1</v>
      </c>
      <c r="I134" s="224"/>
      <c r="J134" s="225">
        <f>ROUND(I134*H134,2)</f>
        <v>0</v>
      </c>
      <c r="K134" s="221" t="s">
        <v>160</v>
      </c>
      <c r="L134" s="45"/>
      <c r="M134" s="226" t="s">
        <v>1</v>
      </c>
      <c r="N134" s="227" t="s">
        <v>43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4428</v>
      </c>
      <c r="AT134" s="230" t="s">
        <v>156</v>
      </c>
      <c r="AU134" s="230" t="s">
        <v>88</v>
      </c>
      <c r="AY134" s="18" t="s">
        <v>153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86</v>
      </c>
      <c r="BK134" s="231">
        <f>ROUND(I134*H134,2)</f>
        <v>0</v>
      </c>
      <c r="BL134" s="18" t="s">
        <v>4428</v>
      </c>
      <c r="BM134" s="230" t="s">
        <v>4451</v>
      </c>
    </row>
    <row r="135" s="2" customFormat="1" ht="16.5" customHeight="1">
      <c r="A135" s="39"/>
      <c r="B135" s="40"/>
      <c r="C135" s="219" t="s">
        <v>200</v>
      </c>
      <c r="D135" s="219" t="s">
        <v>156</v>
      </c>
      <c r="E135" s="220" t="s">
        <v>4452</v>
      </c>
      <c r="F135" s="221" t="s">
        <v>4453</v>
      </c>
      <c r="G135" s="222" t="s">
        <v>2415</v>
      </c>
      <c r="H135" s="289"/>
      <c r="I135" s="224"/>
      <c r="J135" s="225">
        <f>ROUND(I135*H135,2)</f>
        <v>0</v>
      </c>
      <c r="K135" s="221" t="s">
        <v>160</v>
      </c>
      <c r="L135" s="45"/>
      <c r="M135" s="226" t="s">
        <v>1</v>
      </c>
      <c r="N135" s="227" t="s">
        <v>43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4428</v>
      </c>
      <c r="AT135" s="230" t="s">
        <v>156</v>
      </c>
      <c r="AU135" s="230" t="s">
        <v>88</v>
      </c>
      <c r="AY135" s="18" t="s">
        <v>153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86</v>
      </c>
      <c r="BK135" s="231">
        <f>ROUND(I135*H135,2)</f>
        <v>0</v>
      </c>
      <c r="BL135" s="18" t="s">
        <v>4428</v>
      </c>
      <c r="BM135" s="230" t="s">
        <v>4454</v>
      </c>
    </row>
    <row r="136" s="12" customFormat="1" ht="22.8" customHeight="1">
      <c r="A136" s="12"/>
      <c r="B136" s="203"/>
      <c r="C136" s="204"/>
      <c r="D136" s="205" t="s">
        <v>77</v>
      </c>
      <c r="E136" s="217" t="s">
        <v>4455</v>
      </c>
      <c r="F136" s="217" t="s">
        <v>4456</v>
      </c>
      <c r="G136" s="204"/>
      <c r="H136" s="204"/>
      <c r="I136" s="207"/>
      <c r="J136" s="218">
        <f>BK136</f>
        <v>0</v>
      </c>
      <c r="K136" s="204"/>
      <c r="L136" s="209"/>
      <c r="M136" s="210"/>
      <c r="N136" s="211"/>
      <c r="O136" s="211"/>
      <c r="P136" s="212">
        <f>P137</f>
        <v>0</v>
      </c>
      <c r="Q136" s="211"/>
      <c r="R136" s="212">
        <f>R137</f>
        <v>0</v>
      </c>
      <c r="S136" s="211"/>
      <c r="T136" s="213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183</v>
      </c>
      <c r="AT136" s="215" t="s">
        <v>77</v>
      </c>
      <c r="AU136" s="215" t="s">
        <v>86</v>
      </c>
      <c r="AY136" s="214" t="s">
        <v>153</v>
      </c>
      <c r="BK136" s="216">
        <f>BK137</f>
        <v>0</v>
      </c>
    </row>
    <row r="137" s="2" customFormat="1" ht="16.5" customHeight="1">
      <c r="A137" s="39"/>
      <c r="B137" s="40"/>
      <c r="C137" s="219" t="s">
        <v>154</v>
      </c>
      <c r="D137" s="219" t="s">
        <v>156</v>
      </c>
      <c r="E137" s="220" t="s">
        <v>4457</v>
      </c>
      <c r="F137" s="221" t="s">
        <v>4458</v>
      </c>
      <c r="G137" s="222" t="s">
        <v>243</v>
      </c>
      <c r="H137" s="223">
        <v>1</v>
      </c>
      <c r="I137" s="224"/>
      <c r="J137" s="225">
        <f>ROUND(I137*H137,2)</f>
        <v>0</v>
      </c>
      <c r="K137" s="221" t="s">
        <v>160</v>
      </c>
      <c r="L137" s="45"/>
      <c r="M137" s="226" t="s">
        <v>1</v>
      </c>
      <c r="N137" s="227" t="s">
        <v>43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4428</v>
      </c>
      <c r="AT137" s="230" t="s">
        <v>156</v>
      </c>
      <c r="AU137" s="230" t="s">
        <v>88</v>
      </c>
      <c r="AY137" s="18" t="s">
        <v>153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86</v>
      </c>
      <c r="BK137" s="231">
        <f>ROUND(I137*H137,2)</f>
        <v>0</v>
      </c>
      <c r="BL137" s="18" t="s">
        <v>4428</v>
      </c>
      <c r="BM137" s="230" t="s">
        <v>4459</v>
      </c>
    </row>
    <row r="138" s="12" customFormat="1" ht="22.8" customHeight="1">
      <c r="A138" s="12"/>
      <c r="B138" s="203"/>
      <c r="C138" s="204"/>
      <c r="D138" s="205" t="s">
        <v>77</v>
      </c>
      <c r="E138" s="217" t="s">
        <v>4460</v>
      </c>
      <c r="F138" s="217" t="s">
        <v>4461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P139</f>
        <v>0</v>
      </c>
      <c r="Q138" s="211"/>
      <c r="R138" s="212">
        <f>R139</f>
        <v>0</v>
      </c>
      <c r="S138" s="211"/>
      <c r="T138" s="213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183</v>
      </c>
      <c r="AT138" s="215" t="s">
        <v>77</v>
      </c>
      <c r="AU138" s="215" t="s">
        <v>86</v>
      </c>
      <c r="AY138" s="214" t="s">
        <v>153</v>
      </c>
      <c r="BK138" s="216">
        <f>BK139</f>
        <v>0</v>
      </c>
    </row>
    <row r="139" s="2" customFormat="1" ht="16.5" customHeight="1">
      <c r="A139" s="39"/>
      <c r="B139" s="40"/>
      <c r="C139" s="219" t="s">
        <v>112</v>
      </c>
      <c r="D139" s="219" t="s">
        <v>156</v>
      </c>
      <c r="E139" s="220" t="s">
        <v>4462</v>
      </c>
      <c r="F139" s="221" t="s">
        <v>4461</v>
      </c>
      <c r="G139" s="222" t="s">
        <v>2415</v>
      </c>
      <c r="H139" s="289"/>
      <c r="I139" s="224"/>
      <c r="J139" s="225">
        <f>ROUND(I139*H139,2)</f>
        <v>0</v>
      </c>
      <c r="K139" s="221" t="s">
        <v>160</v>
      </c>
      <c r="L139" s="45"/>
      <c r="M139" s="226" t="s">
        <v>1</v>
      </c>
      <c r="N139" s="227" t="s">
        <v>43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4428</v>
      </c>
      <c r="AT139" s="230" t="s">
        <v>156</v>
      </c>
      <c r="AU139" s="230" t="s">
        <v>88</v>
      </c>
      <c r="AY139" s="18" t="s">
        <v>153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86</v>
      </c>
      <c r="BK139" s="231">
        <f>ROUND(I139*H139,2)</f>
        <v>0</v>
      </c>
      <c r="BL139" s="18" t="s">
        <v>4428</v>
      </c>
      <c r="BM139" s="230" t="s">
        <v>4463</v>
      </c>
    </row>
    <row r="140" s="12" customFormat="1" ht="22.8" customHeight="1">
      <c r="A140" s="12"/>
      <c r="B140" s="203"/>
      <c r="C140" s="204"/>
      <c r="D140" s="205" t="s">
        <v>77</v>
      </c>
      <c r="E140" s="217" t="s">
        <v>4464</v>
      </c>
      <c r="F140" s="217" t="s">
        <v>4465</v>
      </c>
      <c r="G140" s="204"/>
      <c r="H140" s="204"/>
      <c r="I140" s="207"/>
      <c r="J140" s="218">
        <f>BK140</f>
        <v>0</v>
      </c>
      <c r="K140" s="204"/>
      <c r="L140" s="209"/>
      <c r="M140" s="210"/>
      <c r="N140" s="211"/>
      <c r="O140" s="211"/>
      <c r="P140" s="212">
        <f>P141</f>
        <v>0</v>
      </c>
      <c r="Q140" s="211"/>
      <c r="R140" s="212">
        <f>R141</f>
        <v>0</v>
      </c>
      <c r="S140" s="211"/>
      <c r="T140" s="213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183</v>
      </c>
      <c r="AT140" s="215" t="s">
        <v>77</v>
      </c>
      <c r="AU140" s="215" t="s">
        <v>86</v>
      </c>
      <c r="AY140" s="214" t="s">
        <v>153</v>
      </c>
      <c r="BK140" s="216">
        <f>BK141</f>
        <v>0</v>
      </c>
    </row>
    <row r="141" s="2" customFormat="1" ht="16.5" customHeight="1">
      <c r="A141" s="39"/>
      <c r="B141" s="40"/>
      <c r="C141" s="219" t="s">
        <v>115</v>
      </c>
      <c r="D141" s="219" t="s">
        <v>156</v>
      </c>
      <c r="E141" s="220" t="s">
        <v>4466</v>
      </c>
      <c r="F141" s="221" t="s">
        <v>4467</v>
      </c>
      <c r="G141" s="222" t="s">
        <v>2415</v>
      </c>
      <c r="H141" s="289"/>
      <c r="I141" s="224"/>
      <c r="J141" s="225">
        <f>ROUND(I141*H141,2)</f>
        <v>0</v>
      </c>
      <c r="K141" s="221" t="s">
        <v>160</v>
      </c>
      <c r="L141" s="45"/>
      <c r="M141" s="290" t="s">
        <v>1</v>
      </c>
      <c r="N141" s="291" t="s">
        <v>43</v>
      </c>
      <c r="O141" s="292"/>
      <c r="P141" s="293">
        <f>O141*H141</f>
        <v>0</v>
      </c>
      <c r="Q141" s="293">
        <v>0</v>
      </c>
      <c r="R141" s="293">
        <f>Q141*H141</f>
        <v>0</v>
      </c>
      <c r="S141" s="293">
        <v>0</v>
      </c>
      <c r="T141" s="29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4428</v>
      </c>
      <c r="AT141" s="230" t="s">
        <v>156</v>
      </c>
      <c r="AU141" s="230" t="s">
        <v>88</v>
      </c>
      <c r="AY141" s="18" t="s">
        <v>153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86</v>
      </c>
      <c r="BK141" s="231">
        <f>ROUND(I141*H141,2)</f>
        <v>0</v>
      </c>
      <c r="BL141" s="18" t="s">
        <v>4428</v>
      </c>
      <c r="BM141" s="230" t="s">
        <v>4468</v>
      </c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famCsKUJ3KyTjDPxHGn8FI6rXisLrDRT0zGbdy8JkfmbUz7jw5E00ef5kU22cZxJmPFSxLLyfK+tLfkYuDWlpw==" hashValue="h91TnR3lMFv54wXJErJ9VKt41wR5+I55efvNQBJqRmkmy+dhWo6fJ0/cvJzaiNFshZdFI1nMUDt+uf+eF/jaOg==" algorithmName="SHA-512" password="CC35"/>
  <autoFilter ref="C122:K14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2024-01-17T18:22:55Z</dcterms:created>
  <dcterms:modified xsi:type="dcterms:W3CDTF">2024-01-17T18:23:19Z</dcterms:modified>
</cp:coreProperties>
</file>