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raha5.cz\odbory\KTA\OSS\VEŘEJNÉ ZAKÁZKY\2025\Pojištění ZŠ a MŠ\Pojištění\"/>
    </mc:Choice>
  </mc:AlternateContent>
  <xr:revisionPtr revIDLastSave="0" documentId="13_ncr:1_{6CDB4B59-4456-4358-ACB1-B976EBACC02F}" xr6:coauthVersionLast="36" xr6:coauthVersionMax="47" xr10:uidLastSave="{00000000-0000-0000-0000-000000000000}"/>
  <bookViews>
    <workbookView xWindow="0" yWindow="0" windowWidth="28800" windowHeight="12105" xr2:uid="{18D40F8D-3F32-4BBA-982B-4267E851AE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F19" i="1" l="1"/>
  <c r="F28" i="1"/>
  <c r="F26" i="1"/>
  <c r="F8" i="1"/>
  <c r="F7" i="1"/>
  <c r="F24" i="1"/>
  <c r="E32" i="1"/>
  <c r="E31" i="1"/>
  <c r="E21" i="1"/>
  <c r="E14" i="1"/>
  <c r="E33" i="1" l="1"/>
  <c r="F33" i="1"/>
</calcChain>
</file>

<file path=xl/sharedStrings.xml><?xml version="1.0" encoding="utf-8"?>
<sst xmlns="http://schemas.openxmlformats.org/spreadsheetml/2006/main" count="101" uniqueCount="66">
  <si>
    <t>Jméno školy</t>
  </si>
  <si>
    <t>IČ</t>
  </si>
  <si>
    <t>Sídlo</t>
  </si>
  <si>
    <t>Aktualizované hodnoty</t>
  </si>
  <si>
    <t>Počet žáků</t>
  </si>
  <si>
    <t>Fakultní ZŠ a MŠ Barrandov II při PEDF UK, Praha 5 - Hlubočepy, V Remízku 7/913, p.o.</t>
  </si>
  <si>
    <t>Fakultní ZŠ a MŠ PEDF UK, Praha 5 - Smíchov, Grafická 13/1060, p.o.</t>
  </si>
  <si>
    <t>FZŠ s rozšířenou výukou jazyků při PEDF UK, Praha 5 - Smíchov, Drtinova 1/1861, p.o.</t>
  </si>
  <si>
    <t>MŠ "Slunéčko" Praha 5 - Košíře, Beníškové 3/988, p.o.</t>
  </si>
  <si>
    <t>MŠ "U Krtečka" Praha 5 - Motol, Kudrnova 1a/235, p.o.</t>
  </si>
  <si>
    <t>MŠ Praha 5 - Barrandov, Kurandové 8/669, p.o.</t>
  </si>
  <si>
    <t>MŠ Praha 5 – Barrandov, Lohniského 12/851, p.o.</t>
  </si>
  <si>
    <t>MŠ Praha 5 - Barrandov, Lohniského 18/830, p.o.</t>
  </si>
  <si>
    <t>MŠ Praha 5 - Barrandov, Tréglova 3/780, p.o.</t>
  </si>
  <si>
    <t>MŠ Praha 5 - Hlubočepy, Hlubočepská 40/90, p.o.</t>
  </si>
  <si>
    <t>MŠ Praha 5 - Košíře, Peroutkova 24/1004, p.o.</t>
  </si>
  <si>
    <t>MŠ Praha 5 - Smíchov, Kroupova 2/2775, p.o.</t>
  </si>
  <si>
    <t>MŠ Praha 5 - Smíchov, Nad Palatou 29/613, p.o.</t>
  </si>
  <si>
    <t>MŠ Praha 5 - Smíchov, Podbělohorská 1/2185, p.o.</t>
  </si>
  <si>
    <t>MŠ Praha 5 - Smíchov, U Železničního mostu 4/2629, p.o.</t>
  </si>
  <si>
    <t>MŠ se speciálními třídami DUHA Praha 5 - Košíře, Trojdílná 18/1117, p.o.</t>
  </si>
  <si>
    <t>Tyršova ZŠ a MŠ Praha 5 - Jinonice, U Tyršovy školy 1/430, p.o.</t>
  </si>
  <si>
    <t>ZŠ a MŠ Barrandov I, Praha 5 - Hlubočepy, Chaplinovo nám. 615/1, p.o.</t>
  </si>
  <si>
    <t>ZŠ a MŠ Praha 5 - Košíře, Weberova 1/1090</t>
  </si>
  <si>
    <t>ZŠ a MŠ Praha 5 - Radlice, Radlická 140/115, p.o.</t>
  </si>
  <si>
    <t>ZŠ a MŠ Praha 5 - Smíchov, Kořenského 10/760, p.o.</t>
  </si>
  <si>
    <t>ZŠ a MŠ Praha 5 - Smíchov, U Santošky 1/1007, p.o.</t>
  </si>
  <si>
    <t>ZŠ Praha 5 - Hlubočepy, Pod Žahovem 463, p.o.</t>
  </si>
  <si>
    <t>ZŠ Praha 5 - Košíře, Nepomucká 1/139, p.o.</t>
  </si>
  <si>
    <t>ZŠ Praha 5 - Smíchov, Podbělohorská 26/720, p.o.</t>
  </si>
  <si>
    <t>ZŠ Waldorfská Praha 5 - Jinonice, Butovická 9/228, p.o.</t>
  </si>
  <si>
    <t>V Remízku 7, Praha 5 - Hlubočepy, 152 00</t>
  </si>
  <si>
    <t>Grafická 13, Praha 5 - Smíchov, 150 00</t>
  </si>
  <si>
    <t>Drtinova 1, Praha 5 - Smíchov, 150 00</t>
  </si>
  <si>
    <t>Beníškové 988, Praha 5 - Košíře, 150 00</t>
  </si>
  <si>
    <t>Kudrnova 235/1a, Praha 5 - Motol, 150 00</t>
  </si>
  <si>
    <t xml:space="preserve">Kurandové 669/18, Praha 5 - Barrandov, 152 00 </t>
  </si>
  <si>
    <t>Lohniského 18/830, Praha 5 - Barrandov, 152 00</t>
  </si>
  <si>
    <t>Lohniského 12/851, Praha 5 - Barrandov, 152 00</t>
  </si>
  <si>
    <t>Tréglova 3/780, Praha 5 - Barrandov, 152 00</t>
  </si>
  <si>
    <t>Hlubočepská 40, Praha 5 - Hlubočepy, 152 00</t>
  </si>
  <si>
    <t>Peroutkova 24, Praha 5 - Košíře, 158 00</t>
  </si>
  <si>
    <t>Kroupova 2/2775, Praha 5 - Smíchov, 150 00</t>
  </si>
  <si>
    <t>Nad Palatou 29, Praha 5 - Smíchov, 150 00</t>
  </si>
  <si>
    <t>Podbělohorská 1, Praha 5 - Smíchov, 150 00</t>
  </si>
  <si>
    <t>U Železničního mostu 4, Praha 5 - Smíchov, 150 00</t>
  </si>
  <si>
    <t>Trojdílná 1117/18, Praha 5 - Košíře, 150 00</t>
  </si>
  <si>
    <t>U Tyršovy školy 1, Praha 5 - Jinonice, 158 00</t>
  </si>
  <si>
    <t>Chaplinovo náměstí 615/1, Praha 5 - Hlubočepy, 152 00</t>
  </si>
  <si>
    <t>Weberova 1, Praha 5 - Košíře, 150 00</t>
  </si>
  <si>
    <t>Radlická 115/140, Praha 5 - Radlice, 150 00</t>
  </si>
  <si>
    <t>Kořenského 10, Praha 5 - Smíchov, 150 00</t>
  </si>
  <si>
    <t>U Santošky 1, Praha 5 - Smíchov, 150 00</t>
  </si>
  <si>
    <t>06919448</t>
  </si>
  <si>
    <t>Pod Žvahovem 463/21b, Praha 5 - Hlubočepy, 150 00</t>
  </si>
  <si>
    <t>Nepomucká 1, Praha 5 - Košíře, 150 00</t>
  </si>
  <si>
    <t>Podbělohorská 26, Praha 5 - Smíchov, 150 00</t>
  </si>
  <si>
    <t>Butovická 9, Praha 5 - Jinonice, 158 00</t>
  </si>
  <si>
    <t>K počátku PS</t>
  </si>
  <si>
    <t>Vstup do pojištění - nemovitosti</t>
  </si>
  <si>
    <t>Vstup do pojištění - věci movité</t>
  </si>
  <si>
    <t>Vstup do pojištění odpovědnost</t>
  </si>
  <si>
    <t>Celkem</t>
  </si>
  <si>
    <t>PČ nemovitostí v Kč</t>
  </si>
  <si>
    <t>PČ věci movité v Kč</t>
  </si>
  <si>
    <t>Příoha č.2 - PČ a harmonogram vstupu do pojištění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</si>
</sst>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charset val="238"/>
    </font>
    <font>
      <b/>
      <sz val="10"/>
      <color theme="7" tint="0.7999816888943144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3" fontId="0" fillId="0" borderId="1" xfId="0" applyNumberFormat="1" applyBorder="1"/>
    <xf numFmtId="3" fontId="0" fillId="0" borderId="6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" xfId="0" applyBorder="1" applyAlignment="1">
      <alignment horizontal="center"/>
    </xf>
    <xf numFmtId="0" fontId="1" fillId="2" borderId="14" xfId="0" applyFont="1" applyFill="1" applyBorder="1"/>
    <xf numFmtId="0" fontId="1" fillId="2" borderId="10" xfId="0" applyFont="1" applyFill="1" applyBorder="1" applyAlignment="1">
      <alignment horizontal="center"/>
    </xf>
    <xf numFmtId="14" fontId="0" fillId="0" borderId="15" xfId="0" applyNumberFormat="1" applyBorder="1" applyAlignment="1">
      <alignment horizontal="right"/>
    </xf>
    <xf numFmtId="14" fontId="0" fillId="0" borderId="16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14" fontId="0" fillId="0" borderId="6" xfId="0" applyNumberFormat="1" applyBorder="1" applyAlignment="1">
      <alignment horizontal="right"/>
    </xf>
    <xf numFmtId="0" fontId="0" fillId="0" borderId="19" xfId="0" applyBorder="1"/>
    <xf numFmtId="0" fontId="0" fillId="0" borderId="20" xfId="0" applyBorder="1"/>
    <xf numFmtId="3" fontId="0" fillId="0" borderId="17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18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3" fontId="0" fillId="0" borderId="24" xfId="0" applyNumberFormat="1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A3B2-FB43-4E4C-9801-391C2B8D1AB1}">
  <dimension ref="A2:I33"/>
  <sheetViews>
    <sheetView tabSelected="1" zoomScale="90" zoomScaleNormal="90" workbookViewId="0">
      <selection activeCell="C3" sqref="C3"/>
    </sheetView>
  </sheetViews>
  <sheetFormatPr defaultRowHeight="12.75" x14ac:dyDescent="0.2"/>
  <cols>
    <col min="1" max="1" width="76.140625" bestFit="1" customWidth="1"/>
    <col min="2" max="2" width="14.28515625" customWidth="1"/>
    <col min="3" max="3" width="45.7109375" bestFit="1" customWidth="1"/>
    <col min="4" max="4" width="18.85546875" bestFit="1" customWidth="1"/>
    <col min="5" max="5" width="18.7109375" bestFit="1" customWidth="1"/>
    <col min="6" max="6" width="11.85546875" customWidth="1"/>
    <col min="7" max="7" width="29.140625" bestFit="1" customWidth="1"/>
    <col min="8" max="9" width="29.140625" customWidth="1"/>
  </cols>
  <sheetData>
    <row r="2" spans="1:9" ht="15.75" x14ac:dyDescent="0.25">
      <c r="A2" s="34" t="s">
        <v>65</v>
      </c>
    </row>
    <row r="4" spans="1:9" ht="13.5" thickBot="1" x14ac:dyDescent="0.25"/>
    <row r="5" spans="1:9" ht="15" customHeight="1" x14ac:dyDescent="0.2">
      <c r="A5" s="35" t="s">
        <v>3</v>
      </c>
      <c r="B5" s="36"/>
      <c r="C5" s="36"/>
      <c r="D5" s="36"/>
      <c r="E5" s="36"/>
      <c r="F5" s="37"/>
      <c r="G5" s="15"/>
      <c r="H5" s="15"/>
      <c r="I5" s="19"/>
    </row>
    <row r="6" spans="1:9" ht="15" customHeight="1" thickBot="1" x14ac:dyDescent="0.25">
      <c r="A6" s="3" t="s">
        <v>0</v>
      </c>
      <c r="B6" s="8" t="s">
        <v>1</v>
      </c>
      <c r="C6" s="4" t="s">
        <v>2</v>
      </c>
      <c r="D6" s="4" t="s">
        <v>63</v>
      </c>
      <c r="E6" s="4" t="s">
        <v>64</v>
      </c>
      <c r="F6" s="5" t="s">
        <v>4</v>
      </c>
      <c r="G6" s="14" t="s">
        <v>59</v>
      </c>
      <c r="H6" s="14" t="s">
        <v>60</v>
      </c>
      <c r="I6" s="5" t="s">
        <v>61</v>
      </c>
    </row>
    <row r="7" spans="1:9" ht="15" customHeight="1" x14ac:dyDescent="0.2">
      <c r="A7" s="2" t="s">
        <v>5</v>
      </c>
      <c r="B7" s="9">
        <v>69781745</v>
      </c>
      <c r="C7" s="10" t="s">
        <v>31</v>
      </c>
      <c r="D7" s="11">
        <v>909172799.99999988</v>
      </c>
      <c r="E7" s="11">
        <v>86092319</v>
      </c>
      <c r="F7" s="12">
        <f>1000+84+112</f>
        <v>1196</v>
      </c>
      <c r="G7" s="18" t="s">
        <v>58</v>
      </c>
      <c r="H7" s="16">
        <v>46388</v>
      </c>
      <c r="I7" s="20" t="s">
        <v>58</v>
      </c>
    </row>
    <row r="8" spans="1:9" ht="15" customHeight="1" x14ac:dyDescent="0.2">
      <c r="A8" s="2" t="s">
        <v>6</v>
      </c>
      <c r="B8" s="13">
        <v>44851987</v>
      </c>
      <c r="C8" s="1" t="s">
        <v>32</v>
      </c>
      <c r="D8" s="11">
        <v>198384163.63636363</v>
      </c>
      <c r="E8" s="6">
        <v>23850269</v>
      </c>
      <c r="F8" s="7">
        <f>250+72</f>
        <v>322</v>
      </c>
      <c r="G8" s="18" t="s">
        <v>58</v>
      </c>
      <c r="H8" s="16">
        <v>46388</v>
      </c>
      <c r="I8" s="21">
        <v>46388</v>
      </c>
    </row>
    <row r="9" spans="1:9" ht="15" customHeight="1" x14ac:dyDescent="0.2">
      <c r="A9" s="2" t="s">
        <v>7</v>
      </c>
      <c r="B9" s="13">
        <v>69781869</v>
      </c>
      <c r="C9" s="1" t="s">
        <v>33</v>
      </c>
      <c r="D9" s="11">
        <v>318153286.36363631</v>
      </c>
      <c r="E9" s="6">
        <v>28926263</v>
      </c>
      <c r="F9" s="7">
        <v>720</v>
      </c>
      <c r="G9" s="17">
        <v>46174</v>
      </c>
      <c r="H9" s="16">
        <v>46174</v>
      </c>
      <c r="I9" s="20" t="s">
        <v>58</v>
      </c>
    </row>
    <row r="10" spans="1:9" ht="15" customHeight="1" x14ac:dyDescent="0.2">
      <c r="A10" s="2" t="s">
        <v>8</v>
      </c>
      <c r="B10" s="13">
        <v>70107769</v>
      </c>
      <c r="C10" s="1" t="s">
        <v>34</v>
      </c>
      <c r="D10" s="11">
        <v>43782957.272727266</v>
      </c>
      <c r="E10" s="6">
        <v>8657759</v>
      </c>
      <c r="F10" s="7">
        <v>108</v>
      </c>
      <c r="G10" s="17">
        <v>46204</v>
      </c>
      <c r="H10" s="17">
        <v>46204</v>
      </c>
      <c r="I10" s="20" t="s">
        <v>58</v>
      </c>
    </row>
    <row r="11" spans="1:9" ht="15" customHeight="1" x14ac:dyDescent="0.2">
      <c r="A11" s="2" t="s">
        <v>9</v>
      </c>
      <c r="B11" s="13">
        <v>70107777</v>
      </c>
      <c r="C11" s="1" t="s">
        <v>35</v>
      </c>
      <c r="D11" s="11">
        <v>126403199.99999999</v>
      </c>
      <c r="E11" s="6">
        <v>4707826</v>
      </c>
      <c r="F11" s="7">
        <v>110</v>
      </c>
      <c r="G11" s="18" t="s">
        <v>58</v>
      </c>
      <c r="H11" s="16">
        <v>46388</v>
      </c>
      <c r="I11" s="21">
        <v>46388</v>
      </c>
    </row>
    <row r="12" spans="1:9" ht="15" customHeight="1" x14ac:dyDescent="0.2">
      <c r="A12" s="2" t="s">
        <v>10</v>
      </c>
      <c r="B12" s="13">
        <v>70107815</v>
      </c>
      <c r="C12" s="1" t="s">
        <v>36</v>
      </c>
      <c r="D12" s="11">
        <v>63776159.999999993</v>
      </c>
      <c r="E12" s="6">
        <v>7127885</v>
      </c>
      <c r="F12" s="7">
        <v>112</v>
      </c>
      <c r="G12" s="18" t="s">
        <v>58</v>
      </c>
      <c r="H12" s="16">
        <v>46447</v>
      </c>
      <c r="I12" s="21">
        <v>46447</v>
      </c>
    </row>
    <row r="13" spans="1:9" ht="15" customHeight="1" x14ac:dyDescent="0.2">
      <c r="A13" s="2" t="s">
        <v>11</v>
      </c>
      <c r="B13" s="13">
        <v>70107572</v>
      </c>
      <c r="C13" s="1" t="s">
        <v>38</v>
      </c>
      <c r="D13" s="11">
        <v>57455999.999999993</v>
      </c>
      <c r="E13" s="6">
        <v>6261599</v>
      </c>
      <c r="F13" s="7">
        <v>112</v>
      </c>
      <c r="G13" s="18" t="s">
        <v>58</v>
      </c>
      <c r="H13" s="18" t="s">
        <v>58</v>
      </c>
      <c r="I13" s="21">
        <v>46204</v>
      </c>
    </row>
    <row r="14" spans="1:9" ht="15" customHeight="1" x14ac:dyDescent="0.2">
      <c r="A14" s="2" t="s">
        <v>12</v>
      </c>
      <c r="B14" s="13">
        <v>70107637</v>
      </c>
      <c r="C14" s="1" t="s">
        <v>37</v>
      </c>
      <c r="D14" s="11">
        <v>55814399.999999993</v>
      </c>
      <c r="E14" s="6">
        <f>3793653+350000+3025155</f>
        <v>7168808</v>
      </c>
      <c r="F14" s="7">
        <v>112</v>
      </c>
      <c r="G14" s="18" t="s">
        <v>58</v>
      </c>
      <c r="H14" s="16">
        <v>46447</v>
      </c>
      <c r="I14" s="21">
        <v>46447</v>
      </c>
    </row>
    <row r="15" spans="1:9" ht="15" customHeight="1" x14ac:dyDescent="0.2">
      <c r="A15" s="2" t="s">
        <v>13</v>
      </c>
      <c r="B15" s="13">
        <v>70107564</v>
      </c>
      <c r="C15" s="1" t="s">
        <v>39</v>
      </c>
      <c r="D15" s="11">
        <v>67059359.999999993</v>
      </c>
      <c r="E15" s="6">
        <v>6550958.9500000002</v>
      </c>
      <c r="F15" s="7">
        <v>81</v>
      </c>
      <c r="G15" s="18" t="s">
        <v>58</v>
      </c>
      <c r="H15" s="16">
        <v>46447</v>
      </c>
      <c r="I15" s="21">
        <v>46447</v>
      </c>
    </row>
    <row r="16" spans="1:9" ht="15" customHeight="1" x14ac:dyDescent="0.2">
      <c r="A16" s="2" t="s">
        <v>14</v>
      </c>
      <c r="B16" s="13">
        <v>70107581</v>
      </c>
      <c r="C16" s="1" t="s">
        <v>40</v>
      </c>
      <c r="D16" s="11">
        <v>53300676.36363636</v>
      </c>
      <c r="E16" s="6">
        <v>6603094</v>
      </c>
      <c r="F16" s="7">
        <v>84</v>
      </c>
      <c r="G16" s="18" t="s">
        <v>58</v>
      </c>
      <c r="H16" s="16">
        <v>46204</v>
      </c>
      <c r="I16" s="21">
        <v>46204</v>
      </c>
    </row>
    <row r="17" spans="1:9" ht="15" customHeight="1" x14ac:dyDescent="0.2">
      <c r="A17" s="2" t="s">
        <v>15</v>
      </c>
      <c r="B17" s="13">
        <v>70108170</v>
      </c>
      <c r="C17" s="1" t="s">
        <v>41</v>
      </c>
      <c r="D17" s="11">
        <v>31234103.636363633</v>
      </c>
      <c r="E17" s="6">
        <v>5738902</v>
      </c>
      <c r="F17" s="7">
        <v>104</v>
      </c>
      <c r="G17" s="17">
        <v>46143</v>
      </c>
      <c r="H17" s="17">
        <v>46143</v>
      </c>
      <c r="I17" s="22">
        <v>46143</v>
      </c>
    </row>
    <row r="18" spans="1:9" ht="15" customHeight="1" x14ac:dyDescent="0.2">
      <c r="A18" s="2" t="s">
        <v>16</v>
      </c>
      <c r="B18" s="13">
        <v>70107785</v>
      </c>
      <c r="C18" s="1" t="s">
        <v>42</v>
      </c>
      <c r="D18" s="11">
        <v>33284129.999999996</v>
      </c>
      <c r="E18" s="6">
        <v>4667995</v>
      </c>
      <c r="F18" s="7">
        <v>76</v>
      </c>
      <c r="G18" s="18" t="s">
        <v>58</v>
      </c>
      <c r="H18" s="16">
        <v>46388</v>
      </c>
      <c r="I18" s="21">
        <v>46388</v>
      </c>
    </row>
    <row r="19" spans="1:9" ht="15" customHeight="1" x14ac:dyDescent="0.2">
      <c r="A19" s="2" t="s">
        <v>17</v>
      </c>
      <c r="B19" s="13">
        <v>70107793</v>
      </c>
      <c r="C19" s="1" t="s">
        <v>43</v>
      </c>
      <c r="D19" s="11">
        <v>122119588.18181817</v>
      </c>
      <c r="E19" s="6">
        <v>19715700</v>
      </c>
      <c r="F19" s="7">
        <f>80+104</f>
        <v>184</v>
      </c>
      <c r="G19" s="18" t="s">
        <v>58</v>
      </c>
      <c r="H19" s="18" t="s">
        <v>58</v>
      </c>
      <c r="I19" s="20" t="s">
        <v>58</v>
      </c>
    </row>
    <row r="20" spans="1:9" ht="15" customHeight="1" x14ac:dyDescent="0.2">
      <c r="A20" s="2" t="s">
        <v>18</v>
      </c>
      <c r="B20" s="13">
        <v>70107751</v>
      </c>
      <c r="C20" s="1" t="s">
        <v>44</v>
      </c>
      <c r="D20" s="11">
        <v>72879906.36363636</v>
      </c>
      <c r="E20" s="6">
        <v>7730170</v>
      </c>
      <c r="F20" s="7">
        <v>168</v>
      </c>
      <c r="G20" s="18" t="s">
        <v>58</v>
      </c>
      <c r="H20" s="18" t="s">
        <v>58</v>
      </c>
      <c r="I20" s="20" t="s">
        <v>58</v>
      </c>
    </row>
    <row r="21" spans="1:9" ht="15" customHeight="1" x14ac:dyDescent="0.2">
      <c r="A21" s="2" t="s">
        <v>19</v>
      </c>
      <c r="B21" s="13">
        <v>70107726</v>
      </c>
      <c r="C21" s="1" t="s">
        <v>45</v>
      </c>
      <c r="D21" s="11">
        <v>42681600</v>
      </c>
      <c r="E21" s="6">
        <f>4836500+614107+1093600+1639000</f>
        <v>8183207</v>
      </c>
      <c r="F21" s="7">
        <v>104</v>
      </c>
      <c r="G21" s="18" t="s">
        <v>58</v>
      </c>
      <c r="H21" s="16">
        <v>46388</v>
      </c>
      <c r="I21" s="21">
        <v>46388</v>
      </c>
    </row>
    <row r="22" spans="1:9" ht="15" customHeight="1" x14ac:dyDescent="0.2">
      <c r="A22" s="2" t="s">
        <v>20</v>
      </c>
      <c r="B22" s="13">
        <v>70107742</v>
      </c>
      <c r="C22" s="1" t="s">
        <v>46</v>
      </c>
      <c r="D22" s="11">
        <v>78936117.272727266</v>
      </c>
      <c r="E22" s="6">
        <v>10589435</v>
      </c>
      <c r="F22" s="7">
        <v>143</v>
      </c>
      <c r="G22" s="18" t="s">
        <v>58</v>
      </c>
      <c r="H22" s="18" t="s">
        <v>58</v>
      </c>
      <c r="I22" s="21">
        <v>46388</v>
      </c>
    </row>
    <row r="23" spans="1:9" ht="15" customHeight="1" x14ac:dyDescent="0.2">
      <c r="A23" s="2" t="s">
        <v>21</v>
      </c>
      <c r="B23" s="13">
        <v>70107661</v>
      </c>
      <c r="C23" s="1" t="s">
        <v>47</v>
      </c>
      <c r="D23" s="11">
        <v>333920688.18181813</v>
      </c>
      <c r="E23" s="6">
        <v>27854959</v>
      </c>
      <c r="F23" s="7">
        <v>656</v>
      </c>
      <c r="G23" s="18" t="s">
        <v>58</v>
      </c>
      <c r="H23" s="16">
        <v>46447</v>
      </c>
      <c r="I23" s="20" t="s">
        <v>58</v>
      </c>
    </row>
    <row r="24" spans="1:9" ht="15" customHeight="1" x14ac:dyDescent="0.2">
      <c r="A24" s="2" t="s">
        <v>22</v>
      </c>
      <c r="B24" s="13">
        <v>65993527</v>
      </c>
      <c r="C24" s="1" t="s">
        <v>48</v>
      </c>
      <c r="D24" s="11">
        <v>698706535.45454538</v>
      </c>
      <c r="E24" s="6">
        <v>70672518</v>
      </c>
      <c r="F24" s="7">
        <f>900+192</f>
        <v>1092</v>
      </c>
      <c r="G24" s="17">
        <v>46388</v>
      </c>
      <c r="H24" s="17">
        <v>46388</v>
      </c>
      <c r="I24" s="22">
        <v>46388</v>
      </c>
    </row>
    <row r="25" spans="1:9" ht="15" customHeight="1" x14ac:dyDescent="0.2">
      <c r="A25" s="2" t="s">
        <v>23</v>
      </c>
      <c r="B25" s="13">
        <v>69781877</v>
      </c>
      <c r="C25" s="1" t="s">
        <v>49</v>
      </c>
      <c r="D25" s="11">
        <v>406908863.63636363</v>
      </c>
      <c r="E25" s="6">
        <v>35860501</v>
      </c>
      <c r="F25" s="7">
        <v>796</v>
      </c>
      <c r="G25" s="18" t="s">
        <v>58</v>
      </c>
      <c r="H25" s="16">
        <v>46357</v>
      </c>
      <c r="I25" s="21">
        <v>46357</v>
      </c>
    </row>
    <row r="26" spans="1:9" ht="15" customHeight="1" x14ac:dyDescent="0.2">
      <c r="A26" s="2" t="s">
        <v>24</v>
      </c>
      <c r="B26" s="13">
        <v>69781931</v>
      </c>
      <c r="C26" s="1" t="s">
        <v>50</v>
      </c>
      <c r="D26" s="11">
        <v>248698098.18181816</v>
      </c>
      <c r="E26" s="6">
        <v>30280330</v>
      </c>
      <c r="F26" s="7">
        <f>360+50+50</f>
        <v>460</v>
      </c>
      <c r="G26" s="18" t="s">
        <v>58</v>
      </c>
      <c r="H26" s="16">
        <v>46357</v>
      </c>
      <c r="I26" s="21">
        <v>46357</v>
      </c>
    </row>
    <row r="27" spans="1:9" ht="15" customHeight="1" x14ac:dyDescent="0.2">
      <c r="A27" s="2" t="s">
        <v>25</v>
      </c>
      <c r="B27" s="13">
        <v>70107416</v>
      </c>
      <c r="C27" s="1" t="s">
        <v>51</v>
      </c>
      <c r="D27" s="11">
        <v>182583184.54545453</v>
      </c>
      <c r="E27" s="6">
        <v>43528360</v>
      </c>
      <c r="F27" s="7">
        <v>440</v>
      </c>
      <c r="G27" s="18" t="s">
        <v>58</v>
      </c>
      <c r="H27" s="16">
        <v>46143</v>
      </c>
      <c r="I27" s="21">
        <v>46143</v>
      </c>
    </row>
    <row r="28" spans="1:9" ht="15" customHeight="1" x14ac:dyDescent="0.2">
      <c r="A28" s="2" t="s">
        <v>26</v>
      </c>
      <c r="B28" s="13">
        <v>69781907</v>
      </c>
      <c r="C28" s="1" t="s">
        <v>52</v>
      </c>
      <c r="D28" s="11">
        <v>370079599.99999994</v>
      </c>
      <c r="E28" s="6">
        <v>37848678</v>
      </c>
      <c r="F28" s="7">
        <f>640+93</f>
        <v>733</v>
      </c>
      <c r="G28" s="18" t="s">
        <v>58</v>
      </c>
      <c r="H28" s="16">
        <v>46357</v>
      </c>
      <c r="I28" s="21">
        <v>46357</v>
      </c>
    </row>
    <row r="29" spans="1:9" ht="15" customHeight="1" x14ac:dyDescent="0.2">
      <c r="A29" s="2" t="s">
        <v>27</v>
      </c>
      <c r="B29" s="13" t="s">
        <v>53</v>
      </c>
      <c r="C29" s="1" t="s">
        <v>54</v>
      </c>
      <c r="D29" s="11">
        <v>652561772.72727263</v>
      </c>
      <c r="E29" s="6">
        <v>40399680</v>
      </c>
      <c r="F29" s="7">
        <v>405</v>
      </c>
      <c r="G29" s="18" t="s">
        <v>58</v>
      </c>
      <c r="H29" s="18" t="s">
        <v>58</v>
      </c>
      <c r="I29" s="21">
        <v>46296</v>
      </c>
    </row>
    <row r="30" spans="1:9" ht="15" customHeight="1" x14ac:dyDescent="0.2">
      <c r="A30" s="2" t="s">
        <v>28</v>
      </c>
      <c r="B30" s="13">
        <v>69781761</v>
      </c>
      <c r="C30" s="1" t="s">
        <v>55</v>
      </c>
      <c r="D30" s="11">
        <v>307273998.18181813</v>
      </c>
      <c r="E30" s="6">
        <v>41444198</v>
      </c>
      <c r="F30" s="7">
        <v>700</v>
      </c>
      <c r="G30" s="18" t="s">
        <v>58</v>
      </c>
      <c r="H30" s="18" t="s">
        <v>58</v>
      </c>
      <c r="I30" s="21">
        <v>46174</v>
      </c>
    </row>
    <row r="31" spans="1:9" ht="15" customHeight="1" x14ac:dyDescent="0.2">
      <c r="A31" s="2" t="s">
        <v>29</v>
      </c>
      <c r="B31" s="13">
        <v>69781885</v>
      </c>
      <c r="C31" s="1" t="s">
        <v>56</v>
      </c>
      <c r="D31" s="11">
        <v>85250907.272727266</v>
      </c>
      <c r="E31" s="6">
        <f>6499402+3319385+1112130</f>
        <v>10930917</v>
      </c>
      <c r="F31" s="7">
        <v>290</v>
      </c>
      <c r="G31" s="18" t="s">
        <v>58</v>
      </c>
      <c r="H31" s="16">
        <v>46296</v>
      </c>
      <c r="I31" s="21">
        <v>46296</v>
      </c>
    </row>
    <row r="32" spans="1:9" ht="15" customHeight="1" thickBot="1" x14ac:dyDescent="0.25">
      <c r="A32" s="23" t="s">
        <v>30</v>
      </c>
      <c r="B32" s="13">
        <v>65990722</v>
      </c>
      <c r="C32" s="24" t="s">
        <v>57</v>
      </c>
      <c r="D32" s="25">
        <v>147558107.27272725</v>
      </c>
      <c r="E32" s="26">
        <f>13114000+7108000+1015000</f>
        <v>21237000</v>
      </c>
      <c r="F32" s="27">
        <v>390</v>
      </c>
      <c r="G32" s="28" t="s">
        <v>58</v>
      </c>
      <c r="H32" s="28" t="s">
        <v>58</v>
      </c>
      <c r="I32" s="29" t="s">
        <v>58</v>
      </c>
    </row>
    <row r="33" spans="1:9" ht="15" customHeight="1" thickBot="1" x14ac:dyDescent="0.25">
      <c r="A33" s="30" t="s">
        <v>62</v>
      </c>
      <c r="B33" s="31"/>
      <c r="C33" s="31"/>
      <c r="D33" s="33">
        <f>SUM(D7:D32)</f>
        <v>5707980204.5454531</v>
      </c>
      <c r="E33" s="33">
        <f>SUM(E7:E32)</f>
        <v>602629330.95000005</v>
      </c>
      <c r="F33" s="33">
        <f>SUM(F7:F32)</f>
        <v>9698</v>
      </c>
      <c r="G33" s="31"/>
      <c r="H33" s="31"/>
      <c r="I33" s="32"/>
    </row>
  </sheetData>
  <mergeCells count="1">
    <mergeCell ref="A5:F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85a2fb3b1d5fd38be92699c107eb4e26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9867a46a646c988c5b2c68dd605471ec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4C6F51D9-9FF0-46DC-9534-86D5A3231EAA}"/>
</file>

<file path=customXml/itemProps2.xml><?xml version="1.0" encoding="utf-8"?>
<ds:datastoreItem xmlns:ds="http://schemas.openxmlformats.org/officeDocument/2006/customXml" ds:itemID="{6B7E5A39-5D7E-404C-A731-DE738EF30423}"/>
</file>

<file path=customXml/itemProps3.xml><?xml version="1.0" encoding="utf-8"?>
<ds:datastoreItem xmlns:ds="http://schemas.openxmlformats.org/officeDocument/2006/customXml" ds:itemID="{CE9D3227-4444-41E4-B0DB-1EAEF2FD4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Mazánek Milan</dc:creator>
  <cp:lastModifiedBy>Vláčilová Petra, Mgr.</cp:lastModifiedBy>
  <dcterms:created xsi:type="dcterms:W3CDTF">2025-11-24T08:43:43Z</dcterms:created>
  <dcterms:modified xsi:type="dcterms:W3CDTF">2025-12-03T14:46:53Z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2025-11-24T08:48:38Z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4e025541-91e1-4afb-9203-1d13a91d3a19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  <property fmtid="{D5CDD505-2E9C-101B-9397-08002B2CF9AE}" pid="10" name="ContentTypeId">
    <vt:lpwstr>0x010100C7E26573D7C34A4489513B196B48345E</vt:lpwstr>
  </property>
</Properties>
</file>