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0\56-2020 Chodníky P5\Henerova, Brdlíkova\Rozpočet\"/>
    </mc:Choice>
  </mc:AlternateContent>
  <bookViews>
    <workbookView xWindow="0" yWindow="0" windowWidth="0" windowHeight="0"/>
  </bookViews>
  <sheets>
    <sheet name="Rekapitulace stavby" sheetId="1" r:id="rId1"/>
    <sheet name="1 - Brdlíkova I" sheetId="2" r:id="rId2"/>
    <sheet name="2 - Brdlíkova II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Brdlíkova I'!$C$127:$K$210</definedName>
    <definedName name="_xlnm.Print_Area" localSheetId="1">'1 - Brdlíkova I'!$C$4:$J$39,'1 - Brdlíkova I'!$C$50:$J$76,'1 - Brdlíkova I'!$C$115:$K$210</definedName>
    <definedName name="_xlnm.Print_Titles" localSheetId="1">'1 - Brdlíkova I'!$127:$127</definedName>
    <definedName name="_xlnm._FilterDatabase" localSheetId="2" hidden="1">'2 - Brdlíkova II'!$C$127:$K$224</definedName>
    <definedName name="_xlnm.Print_Area" localSheetId="2">'2 - Brdlíkova II'!$C$4:$J$39,'2 - Brdlíkova II'!$C$50:$J$76,'2 - Brdlíkova II'!$C$115:$K$224</definedName>
    <definedName name="_xlnm.Print_Titles" localSheetId="2">'2 - Brdlíkova II'!$127:$127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4"/>
  <c r="BH224"/>
  <c r="BG224"/>
  <c r="BF224"/>
  <c r="T224"/>
  <c r="T223"/>
  <c r="R224"/>
  <c r="R223"/>
  <c r="P224"/>
  <c r="P223"/>
  <c r="BI222"/>
  <c r="BH222"/>
  <c r="BG222"/>
  <c r="BF222"/>
  <c r="T222"/>
  <c r="T221"/>
  <c r="R222"/>
  <c r="R221"/>
  <c r="P222"/>
  <c r="P221"/>
  <c r="BI220"/>
  <c r="BH220"/>
  <c r="BG220"/>
  <c r="BF220"/>
  <c r="T220"/>
  <c r="T219"/>
  <c r="R220"/>
  <c r="R219"/>
  <c r="P220"/>
  <c r="P219"/>
  <c r="BI218"/>
  <c r="BH218"/>
  <c r="BG218"/>
  <c r="BF218"/>
  <c r="T218"/>
  <c r="T217"/>
  <c r="T216"/>
  <c r="R218"/>
  <c r="R217"/>
  <c r="R216"/>
  <c r="P218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210"/>
  <c r="BH210"/>
  <c r="BG210"/>
  <c r="BF210"/>
  <c r="T210"/>
  <c r="T209"/>
  <c r="R210"/>
  <c r="R209"/>
  <c r="P210"/>
  <c r="P209"/>
  <c r="BI208"/>
  <c r="BH208"/>
  <c r="BG208"/>
  <c r="BF208"/>
  <c r="T208"/>
  <c r="T207"/>
  <c r="R208"/>
  <c r="R207"/>
  <c r="P208"/>
  <c r="P207"/>
  <c r="BI206"/>
  <c r="BH206"/>
  <c r="BG206"/>
  <c r="BF206"/>
  <c r="T206"/>
  <c r="T205"/>
  <c r="R206"/>
  <c r="R205"/>
  <c r="P206"/>
  <c r="P205"/>
  <c r="BI204"/>
  <c r="BH204"/>
  <c r="BG204"/>
  <c r="BF204"/>
  <c r="T204"/>
  <c r="T203"/>
  <c r="T202"/>
  <c r="R204"/>
  <c r="R203"/>
  <c r="R202"/>
  <c r="P204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1" r="L90"/>
  <c r="AM90"/>
  <c r="AM89"/>
  <c r="L89"/>
  <c r="AM87"/>
  <c r="L87"/>
  <c r="L85"/>
  <c r="L84"/>
  <c i="3" r="J222"/>
  <c r="J220"/>
  <c r="J218"/>
  <c r="J212"/>
  <c r="J205"/>
  <c r="J198"/>
  <c r="J195"/>
  <c r="J193"/>
  <c r="BK192"/>
  <c r="J188"/>
  <c r="J179"/>
  <c r="BK172"/>
  <c r="J171"/>
  <c r="J170"/>
  <c r="BK168"/>
  <c r="J166"/>
  <c r="BK164"/>
  <c r="BK162"/>
  <c r="BK160"/>
  <c r="BK151"/>
  <c r="J149"/>
  <c r="J147"/>
  <c r="BK222"/>
  <c r="J214"/>
  <c r="BK212"/>
  <c r="BK203"/>
  <c r="BK198"/>
  <c r="BK186"/>
  <c r="BK181"/>
  <c r="J177"/>
  <c r="J175"/>
  <c r="BK171"/>
  <c r="J158"/>
  <c r="J151"/>
  <c r="BK139"/>
  <c r="BK135"/>
  <c i="2" r="J210"/>
  <c r="J204"/>
  <c r="BK193"/>
  <c r="BK191"/>
  <c r="J182"/>
  <c r="BK181"/>
  <c r="J180"/>
  <c r="BK178"/>
  <c r="J177"/>
  <c r="J175"/>
  <c r="J173"/>
  <c r="BK170"/>
  <c r="J168"/>
  <c r="BK153"/>
  <c r="J147"/>
  <c r="BK146"/>
  <c r="BK143"/>
  <c r="BK141"/>
  <c r="J139"/>
  <c r="J133"/>
  <c r="BK131"/>
  <c i="3" r="BK214"/>
  <c r="J213"/>
  <c r="J207"/>
  <c r="BK195"/>
  <c r="BK193"/>
  <c r="J192"/>
  <c r="BK190"/>
  <c r="J186"/>
  <c r="J181"/>
  <c r="BK175"/>
  <c r="J174"/>
  <c r="BK173"/>
  <c r="BK170"/>
  <c r="J168"/>
  <c r="J167"/>
  <c r="BK166"/>
  <c r="J165"/>
  <c r="J160"/>
  <c r="BK158"/>
  <c r="BK155"/>
  <c r="J153"/>
  <c r="BK145"/>
  <c r="BK137"/>
  <c r="BK133"/>
  <c r="J131"/>
  <c i="2" r="J208"/>
  <c r="J206"/>
  <c r="BK200"/>
  <c r="BK199"/>
  <c r="J192"/>
  <c r="J189"/>
  <c r="J184"/>
  <c r="BK180"/>
  <c r="J178"/>
  <c r="BK177"/>
  <c r="J174"/>
  <c r="J172"/>
  <c r="J170"/>
  <c r="BK167"/>
  <c r="BK165"/>
  <c r="BK164"/>
  <c r="BK163"/>
  <c r="J159"/>
  <c r="BK158"/>
  <c r="BK157"/>
  <c r="J155"/>
  <c r="J153"/>
  <c r="BK149"/>
  <c r="BK147"/>
  <c r="BK144"/>
  <c r="BK139"/>
  <c r="J137"/>
  <c r="J136"/>
  <c r="BK134"/>
  <c i="1" r="AS94"/>
  <c i="3" r="BK224"/>
  <c r="BK220"/>
  <c r="BK218"/>
  <c r="BK213"/>
  <c r="J206"/>
  <c r="BK205"/>
  <c r="J190"/>
  <c r="J184"/>
  <c r="J182"/>
  <c r="BK179"/>
  <c r="BK177"/>
  <c r="J173"/>
  <c r="J172"/>
  <c r="BK167"/>
  <c r="BK165"/>
  <c r="J164"/>
  <c r="BK153"/>
  <c r="BK149"/>
  <c r="BK143"/>
  <c r="BK141"/>
  <c r="J133"/>
  <c r="BK131"/>
  <c i="2" r="BK208"/>
  <c r="BK206"/>
  <c r="BK204"/>
  <c r="J200"/>
  <c r="J198"/>
  <c r="J193"/>
  <c r="BK189"/>
  <c r="BK184"/>
  <c r="BK182"/>
  <c r="BK175"/>
  <c r="BK172"/>
  <c r="BK171"/>
  <c r="BK168"/>
  <c r="J167"/>
  <c r="BK166"/>
  <c r="J161"/>
  <c r="J160"/>
  <c r="J152"/>
  <c r="J149"/>
  <c r="J146"/>
  <c r="J144"/>
  <c r="J135"/>
  <c r="J134"/>
  <c r="BK133"/>
  <c i="3" r="J224"/>
  <c r="BK207"/>
  <c r="BK206"/>
  <c r="J203"/>
  <c r="BK188"/>
  <c r="BK184"/>
  <c r="BK182"/>
  <c r="BK174"/>
  <c r="J162"/>
  <c r="J155"/>
  <c r="BK147"/>
  <c r="J145"/>
  <c r="J143"/>
  <c r="J141"/>
  <c r="J139"/>
  <c r="J137"/>
  <c r="J135"/>
  <c i="2" r="BK210"/>
  <c r="J199"/>
  <c r="BK198"/>
  <c r="BK192"/>
  <c r="J191"/>
  <c r="J181"/>
  <c r="BK174"/>
  <c r="BK173"/>
  <c r="J171"/>
  <c r="J166"/>
  <c r="J165"/>
  <c r="J164"/>
  <c r="J163"/>
  <c r="BK161"/>
  <c r="BK160"/>
  <c r="BK159"/>
  <c r="J158"/>
  <c r="J157"/>
  <c r="BK155"/>
  <c r="BK152"/>
  <c r="J143"/>
  <c r="J141"/>
  <c r="BK137"/>
  <c r="BK136"/>
  <c r="BK135"/>
  <c r="J131"/>
  <c l="1" r="BK130"/>
  <c r="BK151"/>
  <c r="J151"/>
  <c r="J99"/>
  <c r="P162"/>
  <c r="P183"/>
  <c r="P197"/>
  <c i="3" r="BK130"/>
  <c r="J130"/>
  <c r="J98"/>
  <c i="2" r="T130"/>
  <c r="R151"/>
  <c r="R162"/>
  <c r="P169"/>
  <c r="BK183"/>
  <c r="J183"/>
  <c r="J102"/>
  <c r="BK197"/>
  <c r="J197"/>
  <c r="J103"/>
  <c i="3" r="P130"/>
  <c r="T157"/>
  <c r="P176"/>
  <c i="2" r="P130"/>
  <c r="T151"/>
  <c r="BK169"/>
  <c r="J169"/>
  <c r="J101"/>
  <c r="R169"/>
  <c r="R183"/>
  <c r="R197"/>
  <c i="3" r="BK157"/>
  <c r="J157"/>
  <c r="J99"/>
  <c r="BK169"/>
  <c r="J169"/>
  <c r="J100"/>
  <c r="BK176"/>
  <c r="J176"/>
  <c r="J101"/>
  <c r="BK197"/>
  <c r="J197"/>
  <c r="J102"/>
  <c r="BK211"/>
  <c r="J211"/>
  <c r="J103"/>
  <c i="2" r="R130"/>
  <c r="R129"/>
  <c r="R128"/>
  <c r="P151"/>
  <c r="BK162"/>
  <c r="J162"/>
  <c r="J100"/>
  <c r="T162"/>
  <c r="T169"/>
  <c r="T183"/>
  <c r="T197"/>
  <c i="3" r="R130"/>
  <c r="P157"/>
  <c r="P169"/>
  <c r="T169"/>
  <c r="T176"/>
  <c r="R197"/>
  <c r="T130"/>
  <c r="R157"/>
  <c r="R169"/>
  <c r="R176"/>
  <c r="P197"/>
  <c r="T197"/>
  <c r="P211"/>
  <c r="R211"/>
  <c r="T211"/>
  <c i="2" r="E118"/>
  <c r="BE133"/>
  <c r="BE139"/>
  <c r="BE174"/>
  <c r="BE177"/>
  <c r="BE182"/>
  <c r="BE200"/>
  <c r="BE206"/>
  <c r="BE208"/>
  <c r="BE210"/>
  <c i="3" r="J122"/>
  <c r="F125"/>
  <c r="BE131"/>
  <c r="BE149"/>
  <c r="BE173"/>
  <c r="BE192"/>
  <c r="BE198"/>
  <c r="BE224"/>
  <c i="2" r="J89"/>
  <c r="BE135"/>
  <c r="BE152"/>
  <c r="BE155"/>
  <c r="BE159"/>
  <c r="BE163"/>
  <c r="BE168"/>
  <c r="BE172"/>
  <c r="BE181"/>
  <c r="BE191"/>
  <c r="BE198"/>
  <c r="BK209"/>
  <c r="J209"/>
  <c r="J108"/>
  <c i="3" r="E118"/>
  <c r="BE135"/>
  <c r="BE153"/>
  <c r="BE158"/>
  <c r="BE160"/>
  <c r="BE168"/>
  <c r="BE170"/>
  <c r="BE172"/>
  <c r="BE181"/>
  <c r="BE188"/>
  <c r="BE190"/>
  <c r="BE203"/>
  <c r="BE222"/>
  <c i="2" r="F125"/>
  <c r="BE131"/>
  <c r="BE137"/>
  <c r="BE141"/>
  <c r="BE143"/>
  <c r="BE144"/>
  <c r="BE146"/>
  <c r="BE147"/>
  <c r="BE157"/>
  <c r="BE161"/>
  <c r="BE170"/>
  <c r="BE189"/>
  <c r="BE193"/>
  <c r="BK205"/>
  <c r="J205"/>
  <c r="J106"/>
  <c i="3" r="BE139"/>
  <c r="BE143"/>
  <c r="BE145"/>
  <c r="BE147"/>
  <c r="BE151"/>
  <c r="BE179"/>
  <c r="BE184"/>
  <c r="BE207"/>
  <c r="BE212"/>
  <c r="BE220"/>
  <c i="2" r="BE134"/>
  <c r="BE136"/>
  <c r="BE149"/>
  <c r="BE153"/>
  <c r="BE158"/>
  <c r="BE160"/>
  <c r="BE164"/>
  <c r="BE165"/>
  <c r="BE166"/>
  <c r="BE167"/>
  <c r="BE171"/>
  <c r="BE173"/>
  <c r="BE175"/>
  <c r="BE178"/>
  <c r="BE180"/>
  <c r="BE184"/>
  <c r="BE192"/>
  <c r="BE199"/>
  <c r="BE204"/>
  <c r="BK203"/>
  <c r="J203"/>
  <c r="J105"/>
  <c r="BK207"/>
  <c r="J207"/>
  <c r="J107"/>
  <c i="3" r="BE133"/>
  <c r="BE137"/>
  <c r="BE141"/>
  <c r="BE155"/>
  <c r="BE162"/>
  <c r="BE164"/>
  <c r="BE166"/>
  <c r="BE167"/>
  <c r="BE174"/>
  <c r="BE175"/>
  <c r="BE182"/>
  <c r="BE205"/>
  <c r="BE206"/>
  <c r="BE213"/>
  <c r="BE165"/>
  <c r="BE171"/>
  <c r="BE177"/>
  <c r="BE186"/>
  <c r="BE193"/>
  <c r="BE195"/>
  <c r="BE214"/>
  <c r="BE218"/>
  <c r="BK217"/>
  <c r="J217"/>
  <c r="J105"/>
  <c r="BK219"/>
  <c r="J219"/>
  <c r="J106"/>
  <c r="BK221"/>
  <c r="J221"/>
  <c r="J107"/>
  <c r="BK223"/>
  <c r="J223"/>
  <c r="J108"/>
  <c r="J34"/>
  <c i="1" r="AW96"/>
  <c i="3" r="F37"/>
  <c i="1" r="BD96"/>
  <c i="2" r="F36"/>
  <c i="1" r="BC95"/>
  <c i="3" r="F35"/>
  <c i="1" r="BB96"/>
  <c i="2" r="F34"/>
  <c i="1" r="BA95"/>
  <c i="3" r="F36"/>
  <c i="1" r="BC96"/>
  <c i="2" r="F37"/>
  <c i="1" r="BD95"/>
  <c i="2" r="F35"/>
  <c i="1" r="BB95"/>
  <c i="3" r="F34"/>
  <c i="1" r="BA96"/>
  <c i="2" r="J34"/>
  <c i="1" r="AW95"/>
  <c i="3" l="1" r="T129"/>
  <c r="T128"/>
  <c r="R129"/>
  <c r="R128"/>
  <c i="2" r="P129"/>
  <c r="P128"/>
  <c i="1" r="AU95"/>
  <c i="3" r="P129"/>
  <c r="P128"/>
  <c i="1" r="AU96"/>
  <c i="2" r="T129"/>
  <c r="T128"/>
  <c r="BK129"/>
  <c r="J129"/>
  <c r="J97"/>
  <c r="J130"/>
  <c r="J98"/>
  <c r="BK202"/>
  <c r="J202"/>
  <c r="J104"/>
  <c i="3" r="BK129"/>
  <c r="J129"/>
  <c r="J97"/>
  <c r="BK216"/>
  <c r="J216"/>
  <c r="J104"/>
  <c i="2" r="F33"/>
  <c i="1" r="AZ95"/>
  <c r="BB94"/>
  <c r="W31"/>
  <c r="BD94"/>
  <c r="W33"/>
  <c i="3" r="F33"/>
  <c i="1" r="AZ96"/>
  <c r="BC94"/>
  <c r="W32"/>
  <c i="3" r="J33"/>
  <c i="1" r="AV96"/>
  <c r="AT96"/>
  <c r="BA94"/>
  <c r="W30"/>
  <c i="2" r="J33"/>
  <c i="1" r="AV95"/>
  <c r="AT95"/>
  <c i="2" l="1" r="BK128"/>
  <c r="J128"/>
  <c i="3" r="BK128"/>
  <c r="J128"/>
  <c r="J96"/>
  <c i="1" r="AU94"/>
  <c r="AZ94"/>
  <c r="AV94"/>
  <c r="AK29"/>
  <c i="2" r="J30"/>
  <c i="1" r="AG95"/>
  <c r="AN95"/>
  <c r="AX94"/>
  <c r="AW94"/>
  <c r="AK30"/>
  <c r="AY94"/>
  <c i="2" l="1" r="J39"/>
  <c r="J96"/>
  <c i="1" r="W29"/>
  <c i="3" r="J30"/>
  <c i="1" r="AG96"/>
  <c r="AN96"/>
  <c r="AT94"/>
  <c i="3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<sst xmlns="http://schemas.openxmlformats.org/spreadsheetml/2006/main">
  <si>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</si>
  <si>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</si>
  <si>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</si>
  <si>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</si>
  <si>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{1c0a4884-c79b-4bbf-89ad-48e9be34e1ea}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</si>
  <si>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</si>
  <si>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</si>
  <si>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</si>
  <si>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</si>
  <si>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</si>
  <si>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</si>
  <si>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</si>
  <si>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</si>
  <si>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</si>
  <si>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56-2020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</si>
  <si>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</si>
  <si>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</si>
  <si>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Chodníkový program P5 - oblast Brdlíkova</t>
  </si>
  <si>
    <t>KSO:</t>
  </si>
  <si>
    <t>CC-CZ:</t>
  </si>
  <si>
    <t>Místo:</t>
  </si>
  <si>
    <t>ul. Brdlíkova</t>
  </si>
  <si>
    <t>Datum:</t>
  </si>
  <si>
    <t>4. 9. 2020</t>
  </si>
  <si>
    <t>Zadavatel:</t>
  </si>
  <si>
    <t>IČ:</t>
  </si>
  <si>
    <t>00063631</t>
  </si>
  <si>
    <t>MČ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</si>
  <si>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</si>
  <si>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</si>
  <si>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</si>
  <si>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</si>
  <si>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</si>
  <si>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</si>
  <si>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</si>
  <si>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</si>
  <si>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</si>
  <si>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</si>
  <si>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</si>
  <si>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</si>
  <si>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</si>
  <si>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</si>
  <si>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</si>
  <si>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</si>
  <si>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</si>
  <si>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</si>
  <si>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</si>
  <si>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</si>
  <si>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</si>
  <si>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</si>
  <si>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</si>
  <si>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</si>
  <si>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</si>
  <si>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</si>
  <si>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</si>
  <si>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</si>
  <si>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</si>
  <si>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</si>
  <si>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</si>
  <si>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</si>
  <si>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</si>
  <si>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</si>
  <si>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</si>
  <si>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</si>
  <si>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</si>
  <si>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</si>
  <si>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</si>
  <si>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</si>
  <si>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</si>
  <si>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</si>
  <si>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</si>
  <si>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</si>
  <si>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</si>
  <si>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</si>
  <si>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</si>
  <si>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</si>
  <si>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</si>
  <si>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</si>
  <si>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</si>
  <si>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</si>
  <si>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</si>
  <si>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</si>
  <si>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</si>
  <si>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</si>
  <si>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</si>
  <si>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Brdlíkova I</t>
  </si>
  <si>
    <t>STA</t>
  </si>
  <si>
    <t>{ccc62be9-d01e-4d85-9a21-96f43810cd1c}</t>
  </si>
  <si>
    <t>2</t>
  </si>
  <si>
    <t>Brdlíkova II</t>
  </si>
  <si>
    <t>{6f182694-d0b9-4276-b89c-729e6500a606}</t>
  </si>
  <si>
    <t>KRYCÍ LIST SOUPISU PRACÍ</t>
  </si>
  <si>
    <t>Objekt:</t>
  </si>
  <si>
    <t>1 - Brdlíkova 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</si>
  <si>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</si>
  <si>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</si>
  <si>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</si>
  <si>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</si>
  <si>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</si>
  <si>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</si>
  <si>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</si>
  <si>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</si>
  <si>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</si>
  <si>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</si>
  <si>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</si>
  <si>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</si>
  <si>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</si>
  <si>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</si>
  <si>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</si>
  <si>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</si>
  <si>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</si>
  <si>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</si>
  <si>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</si>
  <si>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</si>
  <si>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</si>
  <si>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</si>
  <si>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</si>
  <si>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</si>
  <si>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</si>
  <si>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</si>
  <si>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</si>
  <si>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</si>
  <si>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</si>
  <si>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</si>
  <si>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</si>
  <si>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</si>
  <si>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</si>
  <si>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</si>
  <si>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</si>
  <si>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</si>
  <si>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podkladu živičného tl 100 mm strojně pl do 50 m2 - po částech</t>
  </si>
  <si>
    <t>m2</t>
  </si>
  <si>
    <t>CS ÚRS 2020 02</t>
  </si>
  <si>
    <t>4</t>
  </si>
  <si>
    <t>-160204584</t>
  </si>
  <si>
    <t>VV</t>
  </si>
  <si>
    <t>883,1+190,15</t>
  </si>
  <si>
    <t>113107330</t>
  </si>
  <si>
    <t>Odstranění podkladu z betonu prostého tl 100 mm strojně pl do 50 m2 - po částech</t>
  </si>
  <si>
    <t>-936600518</t>
  </si>
  <si>
    <t>3</t>
  </si>
  <si>
    <t>113107321</t>
  </si>
  <si>
    <t>Odstranění podkladu z kameniva drceného tl 100 mm strojně pl do 50 m2 - po částech</t>
  </si>
  <si>
    <t>-1142078550</t>
  </si>
  <si>
    <t>113202111</t>
  </si>
  <si>
    <t>Vytrhání obrub krajníků obrubníků stojatých</t>
  </si>
  <si>
    <t>m</t>
  </si>
  <si>
    <t>-1765981560</t>
  </si>
  <si>
    <t>5</t>
  </si>
  <si>
    <t>113204111</t>
  </si>
  <si>
    <t>Vytrhání obrub záhonových</t>
  </si>
  <si>
    <t>2094962035</t>
  </si>
  <si>
    <t>6</t>
  </si>
  <si>
    <t>122251101</t>
  </si>
  <si>
    <t>Odkopávky a prokopávky nezapažené v hornině třídy těžitelnosti I, skupiny 3 objem do 20 m3 strojně</t>
  </si>
  <si>
    <t>m3</t>
  </si>
  <si>
    <t>-1596236332</t>
  </si>
  <si>
    <t>190*0,1</t>
  </si>
  <si>
    <t>7</t>
  </si>
  <si>
    <t>162751117</t>
  </si>
  <si>
    <t>Vodorovné přemístění do 10000 m výkopku/sypaniny z horniny třídy těžitelnosti I, skupiny 1 až 3</t>
  </si>
  <si>
    <t>1135396500</t>
  </si>
  <si>
    <t>19 "odvoz</t>
  </si>
  <si>
    <t>8</t>
  </si>
  <si>
    <t>162751119</t>
  </si>
  <si>
    <t>Příplatek k vodorovnému přemístění výkopku/sypaniny z horniny třídy těžitelnosti I, skupiny 1 až 3 ZKD 1000 m přes 10000 m (15x)</t>
  </si>
  <si>
    <t>1388965140</t>
  </si>
  <si>
    <t>19*15</t>
  </si>
  <si>
    <t>9</t>
  </si>
  <si>
    <t>181351003</t>
  </si>
  <si>
    <t>Rozprostření ornice tl vrstvy do 200 mm pl do 100 m2 v rovině nebo ve svahu do 1:5 strojně</t>
  </si>
  <si>
    <t>437214636</t>
  </si>
  <si>
    <t>10</t>
  </si>
  <si>
    <t>M</t>
  </si>
  <si>
    <t>10364100</t>
  </si>
  <si>
    <t>zemina pro terénní úpravy - tříděná</t>
  </si>
  <si>
    <t>t</t>
  </si>
  <si>
    <t>-107471068</t>
  </si>
  <si>
    <t>19*1,6</t>
  </si>
  <si>
    <t>11</t>
  </si>
  <si>
    <t>181411131</t>
  </si>
  <si>
    <t>Založení parkového trávníku výsevem plochy do 1000 m2 v rovině a ve svahu do 1:5</t>
  </si>
  <si>
    <t>1941771624</t>
  </si>
  <si>
    <t>12</t>
  </si>
  <si>
    <t>00572410</t>
  </si>
  <si>
    <t>osivo směs travní parková</t>
  </si>
  <si>
    <t>kg</t>
  </si>
  <si>
    <t>161598151</t>
  </si>
  <si>
    <t>190*0,015 'Přepočtené koeficientem množství</t>
  </si>
  <si>
    <t>13</t>
  </si>
  <si>
    <t>181951112</t>
  </si>
  <si>
    <t>Úprava pláně v hornině třídy těžitelnosti I, skupiny 1 až 3 se zhutněním strojně</t>
  </si>
  <si>
    <t>-699894792</t>
  </si>
  <si>
    <t>883,1+190,15*0,5</t>
  </si>
  <si>
    <t>Komunikace pozemní</t>
  </si>
  <si>
    <t>14</t>
  </si>
  <si>
    <t>564851111</t>
  </si>
  <si>
    <t>Podklad ze štěrkodrtě ŠD tl 150 mm</t>
  </si>
  <si>
    <t>-2023943819</t>
  </si>
  <si>
    <t>565145101</t>
  </si>
  <si>
    <t>Asfaltový beton vrstva podkladní ACP 16 (obalované kamenivo OKS) tl 60 mm š do 1,5 m</t>
  </si>
  <si>
    <t>-1772084407</t>
  </si>
  <si>
    <t>16</t>
  </si>
  <si>
    <t>578142115</t>
  </si>
  <si>
    <t>Litý asfalt MA 8 (LAJ) tl 40 mm š do 3 m z nemodifikovaného asfaltu</t>
  </si>
  <si>
    <t>1558932527</t>
  </si>
  <si>
    <t>883,1-7,2</t>
  </si>
  <si>
    <t>17</t>
  </si>
  <si>
    <t>578143113</t>
  </si>
  <si>
    <t>Litý asfalt MA 11 (LAS) tl 40 mm š do 3 m z nemodifikovaného asfaltu</t>
  </si>
  <si>
    <t>2004736605</t>
  </si>
  <si>
    <t>18</t>
  </si>
  <si>
    <t>578901113</t>
  </si>
  <si>
    <t>Zdrsňovací posyp litého asfaltu v množství 8 kg/m2</t>
  </si>
  <si>
    <t>2128903953</t>
  </si>
  <si>
    <t>19</t>
  </si>
  <si>
    <t>578901114</t>
  </si>
  <si>
    <t>Zdrsňovací posyp litého asfaltu v množství 10 kg/m2</t>
  </si>
  <si>
    <t>-48569141</t>
  </si>
  <si>
    <t>20</t>
  </si>
  <si>
    <t>596211110</t>
  </si>
  <si>
    <t>Kladení zámkové dlažby komunikací pro pěší tl 60 mm skupiny A pl do 50 m2</t>
  </si>
  <si>
    <t>1350700790</t>
  </si>
  <si>
    <t>59245006</t>
  </si>
  <si>
    <t>dlažba tvar obdélník betonová pro nevidomé 200x100x60mm barevná</t>
  </si>
  <si>
    <t>-1269551726</t>
  </si>
  <si>
    <t>Trubní vedení</t>
  </si>
  <si>
    <t>22</t>
  </si>
  <si>
    <t>899102211</t>
  </si>
  <si>
    <t>Demontáž poklopů litinových nebo ocelových včetně rámů hmotnosti přes 50 do 100 kg</t>
  </si>
  <si>
    <t>kus</t>
  </si>
  <si>
    <t>963712248</t>
  </si>
  <si>
    <t>23</t>
  </si>
  <si>
    <t>899202211</t>
  </si>
  <si>
    <t>Demontáž mříží litinových včetně rámů hmotnosti přes 50 do 100 kg</t>
  </si>
  <si>
    <t>-164558015</t>
  </si>
  <si>
    <t>24</t>
  </si>
  <si>
    <t>899231111</t>
  </si>
  <si>
    <t>Výšková úprava uličního vstupu nebo vpusti do 200 mm zvýšením mříže</t>
  </si>
  <si>
    <t>-2083356149</t>
  </si>
  <si>
    <t>25</t>
  </si>
  <si>
    <t>899331111</t>
  </si>
  <si>
    <t>Výšková úprava uličního vstupu nebo vpusti do 200 mm zvýšením poklopu</t>
  </si>
  <si>
    <t>-1201007060</t>
  </si>
  <si>
    <t>26</t>
  </si>
  <si>
    <t>899431111</t>
  </si>
  <si>
    <t>Výšková úprava uličního vstupu nebo vpusti do 200 mm zvýšením krycího hrnce, šoupěte nebo hydrantu</t>
  </si>
  <si>
    <t>-55219219</t>
  </si>
  <si>
    <t>27</t>
  </si>
  <si>
    <t>42291352</t>
  </si>
  <si>
    <t>poklop litinový šoupátkový pro zemní soupravy osazení do terénu a do vozovky</t>
  </si>
  <si>
    <t>-1653475111</t>
  </si>
  <si>
    <t xml:space="preserve"> Ostatní konstrukce a práce, bourání</t>
  </si>
  <si>
    <t>28</t>
  </si>
  <si>
    <t>914511111</t>
  </si>
  <si>
    <t>Montáž sloupku dopravních značek délky do 3,5 m s betonovým základem</t>
  </si>
  <si>
    <t>718862810</t>
  </si>
  <si>
    <t>29</t>
  </si>
  <si>
    <t>916231213</t>
  </si>
  <si>
    <t>Osazení chodníkového obrubníku betonového stojatého s boční opěrou do lože z betonu prostého</t>
  </si>
  <si>
    <t>-1953624922</t>
  </si>
  <si>
    <t>30</t>
  </si>
  <si>
    <t>59217001</t>
  </si>
  <si>
    <t>obrubník betonový zahradní 1000x50x250mm</t>
  </si>
  <si>
    <t>191469428</t>
  </si>
  <si>
    <t>31</t>
  </si>
  <si>
    <t>916241213</t>
  </si>
  <si>
    <t>Osazení obrubníku kamenného stojatého s boční opěrou do lože z betonu prostého</t>
  </si>
  <si>
    <t>-1882229424</t>
  </si>
  <si>
    <t>32</t>
  </si>
  <si>
    <t>58380001</t>
  </si>
  <si>
    <t>krajník kamenný žulový silniční 130x200x300-800mm - ze skladu TSK hl. m. Prahy</t>
  </si>
  <si>
    <t>1936663312</t>
  </si>
  <si>
    <t>33</t>
  </si>
  <si>
    <t>916991121</t>
  </si>
  <si>
    <t>Lože pod obrubníky, krajníky nebo obruby z dlažebních kostek z betonu prostého</t>
  </si>
  <si>
    <t>1696720112</t>
  </si>
  <si>
    <t>380*0,07+380,3*0,07</t>
  </si>
  <si>
    <t>34</t>
  </si>
  <si>
    <t>919732211</t>
  </si>
  <si>
    <t>Styčná spára napojení nového živičného povrchu na stávající za tepla š 15 mm hl 25 mm s prořezáním</t>
  </si>
  <si>
    <t>-430807713</t>
  </si>
  <si>
    <t>35</t>
  </si>
  <si>
    <t>919735111</t>
  </si>
  <si>
    <t>Řezání stávajícího živičného krytu hl do 50 mm</t>
  </si>
  <si>
    <t>-43440557</t>
  </si>
  <si>
    <t>381,3+2+3</t>
  </si>
  <si>
    <t>36</t>
  </si>
  <si>
    <t>919735112</t>
  </si>
  <si>
    <t>Řezání stávajícího živičného krytu hl do 100 mm</t>
  </si>
  <si>
    <t>-1628160598</t>
  </si>
  <si>
    <t>37</t>
  </si>
  <si>
    <t>919735122</t>
  </si>
  <si>
    <t>Řezání stávajícího betonového krytu hl do 100 mm</t>
  </si>
  <si>
    <t>1746325719</t>
  </si>
  <si>
    <t>38</t>
  </si>
  <si>
    <t>979024443</t>
  </si>
  <si>
    <t>Očištění vybouraných obrubníků a krajníků silničních</t>
  </si>
  <si>
    <t>264261147</t>
  </si>
  <si>
    <t>997</t>
  </si>
  <si>
    <t>Přesun sutě</t>
  </si>
  <si>
    <t>39</t>
  </si>
  <si>
    <t>997211511</t>
  </si>
  <si>
    <t>Vodorovná doprava suti po suchu na vzdálenost do 1 km</t>
  </si>
  <si>
    <t>-100450063</t>
  </si>
  <si>
    <t>236,115 "asfalt</t>
  </si>
  <si>
    <t>227,144 "beton</t>
  </si>
  <si>
    <t>150,127+38,95 "kámen</t>
  </si>
  <si>
    <t>Součet</t>
  </si>
  <si>
    <t>40</t>
  </si>
  <si>
    <t>997211519</t>
  </si>
  <si>
    <t>Příplatek ZKD 1 km u vodorovné dopravy suti (24x)</t>
  </si>
  <si>
    <t>707684017</t>
  </si>
  <si>
    <t>652,336*24</t>
  </si>
  <si>
    <t>41</t>
  </si>
  <si>
    <t>997013601</t>
  </si>
  <si>
    <t>Poplatek za uložení na skládce (skládkovné) stavebního odpadu betonového kód odpadu 17 01 01</t>
  </si>
  <si>
    <t>1226483998</t>
  </si>
  <si>
    <t>42</t>
  </si>
  <si>
    <t>997013645</t>
  </si>
  <si>
    <t>Poplatek za uložení na skládce (skládkovné) odpadu asfaltového bez dehtu kód odpadu 17 03 02</t>
  </si>
  <si>
    <t>-1769831331</t>
  </si>
  <si>
    <t>43</t>
  </si>
  <si>
    <t>997013655</t>
  </si>
  <si>
    <t>Poplatek za uložení na skládce (skládkovné) zeminy a kamení kód odpadu 17 05 04</t>
  </si>
  <si>
    <t>1085046498</t>
  </si>
  <si>
    <t>19*1,6 "zemina</t>
  </si>
  <si>
    <t>998</t>
  </si>
  <si>
    <t>Přesun hmot</t>
  </si>
  <si>
    <t>44</t>
  </si>
  <si>
    <t>998225111</t>
  </si>
  <si>
    <t>Přesun hmot pro pozemní komunikace s krytem z kamene, monolitickým betonovým nebo živičným</t>
  </si>
  <si>
    <t>1751038146</t>
  </si>
  <si>
    <t>45</t>
  </si>
  <si>
    <t>998225191</t>
  </si>
  <si>
    <t>Příplatek k přesunu hmot pro pozemní komunikace s krytem z kamene, živičným, betonovým do 1000 m</t>
  </si>
  <si>
    <t>-1629257074</t>
  </si>
  <si>
    <t>46</t>
  </si>
  <si>
    <t>998225195</t>
  </si>
  <si>
    <t>Příplatek k přesunu hmot pro pozemní komunikace s krytem z kamene, živičným, betonovým ZKD 5000 m (5x)</t>
  </si>
  <si>
    <t>-164795761</t>
  </si>
  <si>
    <t>294,271*5 'Přepočtené koeficientem množství</t>
  </si>
  <si>
    <t>VRN</t>
  </si>
  <si>
    <t>Vedlejší rozpočtové náklady</t>
  </si>
  <si>
    <t>VRN1</t>
  </si>
  <si>
    <t>Průzkumné, geodetické a projektové práce</t>
  </si>
  <si>
    <t>47</t>
  </si>
  <si>
    <t>012303000</t>
  </si>
  <si>
    <t>Geodetické práce po výstavbě - zaměření skutečného provedení stavby, vč. odevzdání na IPR Praha</t>
  </si>
  <si>
    <t>kpl</t>
  </si>
  <si>
    <t>1024</t>
  </si>
  <si>
    <t>-1578866106</t>
  </si>
  <si>
    <t>VRN3</t>
  </si>
  <si>
    <t>Zařízení staveniště</t>
  </si>
  <si>
    <t>48</t>
  </si>
  <si>
    <t>030001000</t>
  </si>
  <si>
    <t>568170917</t>
  </si>
  <si>
    <t>VRN6</t>
  </si>
  <si>
    <t>Územní vlivy</t>
  </si>
  <si>
    <t>49</t>
  </si>
  <si>
    <t>060001000</t>
  </si>
  <si>
    <t>1133263633</t>
  </si>
  <si>
    <t>VRN7</t>
  </si>
  <si>
    <t>Provozní vlivy</t>
  </si>
  <si>
    <t>50</t>
  </si>
  <si>
    <t>070001000</t>
  </si>
  <si>
    <t>1161037759</t>
  </si>
  <si>
    <t>2 - Brdlíkova II</t>
  </si>
  <si>
    <t>30424516</t>
  </si>
  <si>
    <t>486,8+10+20</t>
  </si>
  <si>
    <t>1400482334</t>
  </si>
  <si>
    <t>401+10+20</t>
  </si>
  <si>
    <t>-1921282115</t>
  </si>
  <si>
    <t>2145855013</t>
  </si>
  <si>
    <t>172,6+12</t>
  </si>
  <si>
    <t>1161131849</t>
  </si>
  <si>
    <t>172+6+4</t>
  </si>
  <si>
    <t>-1487700748</t>
  </si>
  <si>
    <t>(86+5)*0,1</t>
  </si>
  <si>
    <t>1252388222</t>
  </si>
  <si>
    <t>9,1 "odvoz</t>
  </si>
  <si>
    <t>73410783</t>
  </si>
  <si>
    <t>9,1*15</t>
  </si>
  <si>
    <t>-889351264</t>
  </si>
  <si>
    <t>86+5</t>
  </si>
  <si>
    <t>1712867259</t>
  </si>
  <si>
    <t>9,1*1,6</t>
  </si>
  <si>
    <t>-583694083</t>
  </si>
  <si>
    <t>-1540308945</t>
  </si>
  <si>
    <t>91*0,015 'Přepočtené koeficientem množství</t>
  </si>
  <si>
    <t>666707427</t>
  </si>
  <si>
    <t>401+85,8*0,5</t>
  </si>
  <si>
    <t>313353576</t>
  </si>
  <si>
    <t>401+20+10</t>
  </si>
  <si>
    <t>-916771704</t>
  </si>
  <si>
    <t>401+10+20+85,8*0,5</t>
  </si>
  <si>
    <t>1325723941</t>
  </si>
  <si>
    <t>431-24</t>
  </si>
  <si>
    <t>413094503</t>
  </si>
  <si>
    <t>-1347504163</t>
  </si>
  <si>
    <t>1890221831</t>
  </si>
  <si>
    <t>-725665617</t>
  </si>
  <si>
    <t>-740609725</t>
  </si>
  <si>
    <t>-1232871403</t>
  </si>
  <si>
    <t>380911908</t>
  </si>
  <si>
    <t>333788407</t>
  </si>
  <si>
    <t>896579602</t>
  </si>
  <si>
    <t>-1551307123</t>
  </si>
  <si>
    <t>-1822729843</t>
  </si>
  <si>
    <t>-5426745</t>
  </si>
  <si>
    <t>5+2+1</t>
  </si>
  <si>
    <t>-1937090044</t>
  </si>
  <si>
    <t>541925200</t>
  </si>
  <si>
    <t>-1833440120</t>
  </si>
  <si>
    <t>-1951046208</t>
  </si>
  <si>
    <t>34+6</t>
  </si>
  <si>
    <t>1188223313</t>
  </si>
  <si>
    <t>182*0,07+184*0,07</t>
  </si>
  <si>
    <t>1030734762</t>
  </si>
  <si>
    <t>172,6+14</t>
  </si>
  <si>
    <t>-1790660180</t>
  </si>
  <si>
    <t>172,6+3+3+2+2+3+5+14</t>
  </si>
  <si>
    <t>-526015530</t>
  </si>
  <si>
    <t>1834950023</t>
  </si>
  <si>
    <t>-1688570259</t>
  </si>
  <si>
    <t>1802156196</t>
  </si>
  <si>
    <t>113,696 "asfalt</t>
  </si>
  <si>
    <t>110,720 "beton</t>
  </si>
  <si>
    <t>73,270+8,2 "kámen</t>
  </si>
  <si>
    <t>2030701837</t>
  </si>
  <si>
    <t>305,886*24</t>
  </si>
  <si>
    <t>-1968457136</t>
  </si>
  <si>
    <t>1324113379</t>
  </si>
  <si>
    <t>433378188</t>
  </si>
  <si>
    <t>9,1*1,6 "zemina</t>
  </si>
  <si>
    <t>1304562568</t>
  </si>
  <si>
    <t>1735964243</t>
  </si>
  <si>
    <t>409515356</t>
  </si>
  <si>
    <t>145,579*5 'Přepočtené koeficientem množství</t>
  </si>
  <si>
    <t>1469455787</t>
  </si>
  <si>
    <t>-278838173</t>
  </si>
  <si>
    <t>-1957715890</t>
  </si>
  <si>
    <t>-238973484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</si>
</sst>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36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37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56-2020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Chodníkový program P5 - oblast Brdlíkova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ul. Brdlíkova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4. 9. 2020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Sinpps s.r.o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68" t="str">
        <f>IF(E20="","",E20)</f>
        <v>Sinpps s.r.o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78</v>
      </c>
      <c r="BT94" s="100" t="s">
        <v>79</v>
      </c>
      <c r="BU94" s="101" t="s">
        <v>80</v>
      </c>
      <c r="BV94" s="100" t="s">
        <v>81</v>
      </c>
      <c r="BW94" s="100" t="s">
        <v>4</v>
      </c>
      <c r="BX94" s="100" t="s">
        <v>82</v>
      </c>
      <c r="CL94" s="100" t="s">
        <v>1</v>
      </c>
    </row>
    <row r="95" s="7" customFormat="1" ht="16.5" customHeight="1">
      <c r="A95" s="102" t="s">
        <v>83</v>
      </c>
      <c r="B95" s="103"/>
      <c r="C95" s="104"/>
      <c r="D95" s="105" t="s">
        <v>84</v>
      </c>
      <c r="E95" s="105"/>
      <c r="F95" s="105"/>
      <c r="G95" s="105"/>
      <c r="H95" s="105"/>
      <c r="I95" s="106"/>
      <c r="J95" s="105" t="s">
        <v>85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'1 - Brdlíkova I'!J30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86</v>
      </c>
      <c r="AR95" s="103"/>
      <c r="AS95" s="109">
        <v>0</v>
      </c>
      <c r="AT95" s="110">
        <f>ROUND(SUM(AV95:AW95),2)</f>
        <v>0</v>
      </c>
      <c r="AU95" s="111">
        <f>'1 - Brdlíkova I'!P128</f>
        <v>0</v>
      </c>
      <c r="AV95" s="110">
        <f>'1 - Brdlíkova I'!J33</f>
        <v>0</v>
      </c>
      <c r="AW95" s="110">
        <f>'1 - Brdlíkova I'!J34</f>
        <v>0</v>
      </c>
      <c r="AX95" s="110">
        <f>'1 - Brdlíkova I'!J35</f>
        <v>0</v>
      </c>
      <c r="AY95" s="110">
        <f>'1 - Brdlíkova I'!J36</f>
        <v>0</v>
      </c>
      <c r="AZ95" s="110">
        <f>'1 - Brdlíkova I'!F33</f>
        <v>0</v>
      </c>
      <c r="BA95" s="110">
        <f>'1 - Brdlíkova I'!F34</f>
        <v>0</v>
      </c>
      <c r="BB95" s="110">
        <f>'1 - Brdlíkova I'!F35</f>
        <v>0</v>
      </c>
      <c r="BC95" s="110">
        <f>'1 - Brdlíkova I'!F36</f>
        <v>0</v>
      </c>
      <c r="BD95" s="112">
        <f>'1 - Brdlíkova I'!F37</f>
        <v>0</v>
      </c>
      <c r="BE95" s="7"/>
      <c r="BT95" s="113" t="s">
        <v>84</v>
      </c>
      <c r="BV95" s="113" t="s">
        <v>81</v>
      </c>
      <c r="BW95" s="113" t="s">
        <v>87</v>
      </c>
      <c r="BX95" s="113" t="s">
        <v>4</v>
      </c>
      <c r="CL95" s="113" t="s">
        <v>1</v>
      </c>
      <c r="CM95" s="113" t="s">
        <v>88</v>
      </c>
    </row>
    <row r="96" s="7" customFormat="1" ht="16.5" customHeight="1">
      <c r="A96" s="102" t="s">
        <v>83</v>
      </c>
      <c r="B96" s="103"/>
      <c r="C96" s="104"/>
      <c r="D96" s="105" t="s">
        <v>88</v>
      </c>
      <c r="E96" s="105"/>
      <c r="F96" s="105"/>
      <c r="G96" s="105"/>
      <c r="H96" s="105"/>
      <c r="I96" s="106"/>
      <c r="J96" s="105" t="s">
        <v>89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'2 - Brdlíkova II'!J30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86</v>
      </c>
      <c r="AR96" s="103"/>
      <c r="AS96" s="114">
        <v>0</v>
      </c>
      <c r="AT96" s="115">
        <f>ROUND(SUM(AV96:AW96),2)</f>
        <v>0</v>
      </c>
      <c r="AU96" s="116">
        <f>'2 - Brdlíkova II'!P128</f>
        <v>0</v>
      </c>
      <c r="AV96" s="115">
        <f>'2 - Brdlíkova II'!J33</f>
        <v>0</v>
      </c>
      <c r="AW96" s="115">
        <f>'2 - Brdlíkova II'!J34</f>
        <v>0</v>
      </c>
      <c r="AX96" s="115">
        <f>'2 - Brdlíkova II'!J35</f>
        <v>0</v>
      </c>
      <c r="AY96" s="115">
        <f>'2 - Brdlíkova II'!J36</f>
        <v>0</v>
      </c>
      <c r="AZ96" s="115">
        <f>'2 - Brdlíkova II'!F33</f>
        <v>0</v>
      </c>
      <c r="BA96" s="115">
        <f>'2 - Brdlíkova II'!F34</f>
        <v>0</v>
      </c>
      <c r="BB96" s="115">
        <f>'2 - Brdlíkova II'!F35</f>
        <v>0</v>
      </c>
      <c r="BC96" s="115">
        <f>'2 - Brdlíkova II'!F36</f>
        <v>0</v>
      </c>
      <c r="BD96" s="117">
        <f>'2 - Brdlíkova II'!F37</f>
        <v>0</v>
      </c>
      <c r="BE96" s="7"/>
      <c r="BT96" s="113" t="s">
        <v>84</v>
      </c>
      <c r="BV96" s="113" t="s">
        <v>81</v>
      </c>
      <c r="BW96" s="113" t="s">
        <v>90</v>
      </c>
      <c r="BX96" s="113" t="s">
        <v>4</v>
      </c>
      <c r="CL96" s="113" t="s">
        <v>1</v>
      </c>
      <c r="CM96" s="113" t="s">
        <v>88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Brdlíkova I'!C2" display="/"/>
    <hyperlink ref="A96" location="'2 - Brdlíkova II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91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Chodníkový program P5 - oblast Brdlíkova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92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4. 9. 2020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ROUND((SUM(BE128:BE210)),  2)</f>
        <v>0</v>
      </c>
      <c r="G33" s="36"/>
      <c r="H33" s="36"/>
      <c r="I33" s="126">
        <v>0.20999999999999999</v>
      </c>
      <c r="J33" s="125">
        <f>ROUND(((SUM(BE128:BE210))*I33),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ROUND((SUM(BF128:BF210)),  2)</f>
        <v>0</v>
      </c>
      <c r="G34" s="36"/>
      <c r="H34" s="36"/>
      <c r="I34" s="126">
        <v>0.14999999999999999</v>
      </c>
      <c r="J34" s="125">
        <f>ROUND(((SUM(BF128:BF210))*I34),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ROUND((SUM(BG128:BG210)),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ROUND((SUM(BH128:BH210)),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ROUND((SUM(BI128:BI210)),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19" t="str">
        <f>E7</f>
        <v>Chodníkový program P5 - oblast Brdlíkova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92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1 - Brdlíkova I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>ul. Brdlíkova</v>
      </c>
      <c r="G89" s="36"/>
      <c r="H89" s="36"/>
      <c r="I89" s="30" t="s">
        <v>22</v>
      </c>
      <c r="J89" s="67" t="str">
        <f>IF(J12="","",J12)</f>
        <v>4. 9. 2020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MČ Praha 5</v>
      </c>
      <c r="G91" s="36"/>
      <c r="H91" s="36"/>
      <c r="I91" s="30" t="s">
        <v>32</v>
      </c>
      <c r="J91" s="34" t="str">
        <f>E21</f>
        <v>Sinpps s.r.o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36</v>
      </c>
      <c r="J92" s="34" t="str">
        <f>E24</f>
        <v>Sinpps s.r.o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35" t="s">
        <v>95</v>
      </c>
      <c r="D94" s="127"/>
      <c r="E94" s="127"/>
      <c r="F94" s="127"/>
      <c r="G94" s="127"/>
      <c r="H94" s="127"/>
      <c r="I94" s="127"/>
      <c r="J94" s="136" t="s">
        <v>96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37" t="s">
        <v>97</v>
      </c>
      <c r="D96" s="36"/>
      <c r="E96" s="36"/>
      <c r="F96" s="36"/>
      <c r="G96" s="36"/>
      <c r="H96" s="36"/>
      <c r="I96" s="36"/>
      <c r="J96" s="94">
        <f>J128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98</v>
      </c>
    </row>
    <row r="97" hidden="1" s="9" customFormat="1" ht="24.96" customHeight="1">
      <c r="A97" s="9"/>
      <c r="B97" s="138"/>
      <c r="C97" s="9"/>
      <c r="D97" s="139" t="s">
        <v>99</v>
      </c>
      <c r="E97" s="140"/>
      <c r="F97" s="140"/>
      <c r="G97" s="140"/>
      <c r="H97" s="140"/>
      <c r="I97" s="140"/>
      <c r="J97" s="141">
        <f>J129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2"/>
      <c r="C98" s="10"/>
      <c r="D98" s="143" t="s">
        <v>100</v>
      </c>
      <c r="E98" s="144"/>
      <c r="F98" s="144"/>
      <c r="G98" s="144"/>
      <c r="H98" s="144"/>
      <c r="I98" s="144"/>
      <c r="J98" s="145">
        <f>J130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2"/>
      <c r="C99" s="10"/>
      <c r="D99" s="143" t="s">
        <v>101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2"/>
      <c r="C100" s="10"/>
      <c r="D100" s="143" t="s">
        <v>102</v>
      </c>
      <c r="E100" s="144"/>
      <c r="F100" s="144"/>
      <c r="G100" s="144"/>
      <c r="H100" s="144"/>
      <c r="I100" s="144"/>
      <c r="J100" s="145">
        <f>J162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2"/>
      <c r="C101" s="10"/>
      <c r="D101" s="143" t="s">
        <v>103</v>
      </c>
      <c r="E101" s="144"/>
      <c r="F101" s="144"/>
      <c r="G101" s="144"/>
      <c r="H101" s="144"/>
      <c r="I101" s="144"/>
      <c r="J101" s="145">
        <f>J169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2"/>
      <c r="C102" s="10"/>
      <c r="D102" s="143" t="s">
        <v>104</v>
      </c>
      <c r="E102" s="144"/>
      <c r="F102" s="144"/>
      <c r="G102" s="144"/>
      <c r="H102" s="144"/>
      <c r="I102" s="144"/>
      <c r="J102" s="145">
        <f>J183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2"/>
      <c r="C103" s="10"/>
      <c r="D103" s="143" t="s">
        <v>105</v>
      </c>
      <c r="E103" s="144"/>
      <c r="F103" s="144"/>
      <c r="G103" s="144"/>
      <c r="H103" s="144"/>
      <c r="I103" s="144"/>
      <c r="J103" s="145">
        <f>J197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8"/>
      <c r="C104" s="9"/>
      <c r="D104" s="139" t="s">
        <v>106</v>
      </c>
      <c r="E104" s="140"/>
      <c r="F104" s="140"/>
      <c r="G104" s="140"/>
      <c r="H104" s="140"/>
      <c r="I104" s="140"/>
      <c r="J104" s="141">
        <f>J202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2"/>
      <c r="C105" s="10"/>
      <c r="D105" s="143" t="s">
        <v>107</v>
      </c>
      <c r="E105" s="144"/>
      <c r="F105" s="144"/>
      <c r="G105" s="144"/>
      <c r="H105" s="144"/>
      <c r="I105" s="144"/>
      <c r="J105" s="145">
        <f>J203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2"/>
      <c r="C106" s="10"/>
      <c r="D106" s="143" t="s">
        <v>108</v>
      </c>
      <c r="E106" s="144"/>
      <c r="F106" s="144"/>
      <c r="G106" s="144"/>
      <c r="H106" s="144"/>
      <c r="I106" s="144"/>
      <c r="J106" s="145">
        <f>J205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2"/>
      <c r="C107" s="10"/>
      <c r="D107" s="143" t="s">
        <v>109</v>
      </c>
      <c r="E107" s="144"/>
      <c r="F107" s="144"/>
      <c r="G107" s="144"/>
      <c r="H107" s="144"/>
      <c r="I107" s="144"/>
      <c r="J107" s="145">
        <f>J207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2"/>
      <c r="C108" s="10"/>
      <c r="D108" s="143" t="s">
        <v>110</v>
      </c>
      <c r="E108" s="144"/>
      <c r="F108" s="144"/>
      <c r="G108" s="144"/>
      <c r="H108" s="144"/>
      <c r="I108" s="144"/>
      <c r="J108" s="145">
        <f>J209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111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119" t="str">
        <f>E7</f>
        <v>Chodníkový program P5 - oblast Brdlíkova</v>
      </c>
      <c r="F118" s="30"/>
      <c r="G118" s="30"/>
      <c r="H118" s="30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92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65" t="str">
        <f>E9</f>
        <v>1 - Brdlíkova I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6"/>
      <c r="E122" s="36"/>
      <c r="F122" s="25" t="str">
        <f>F12</f>
        <v>ul. Brdlíkova</v>
      </c>
      <c r="G122" s="36"/>
      <c r="H122" s="36"/>
      <c r="I122" s="30" t="s">
        <v>22</v>
      </c>
      <c r="J122" s="67" t="str">
        <f>IF(J12="","",J12)</f>
        <v>4. 9. 2020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6"/>
      <c r="E124" s="36"/>
      <c r="F124" s="25" t="str">
        <f>E15</f>
        <v>MČ Praha 5</v>
      </c>
      <c r="G124" s="36"/>
      <c r="H124" s="36"/>
      <c r="I124" s="30" t="s">
        <v>32</v>
      </c>
      <c r="J124" s="34" t="str">
        <f>E21</f>
        <v>Sinpps s.r.o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6"/>
      <c r="E125" s="36"/>
      <c r="F125" s="25" t="str">
        <f>IF(E18="","",E18)</f>
        <v>Vyplň údaj</v>
      </c>
      <c r="G125" s="36"/>
      <c r="H125" s="36"/>
      <c r="I125" s="30" t="s">
        <v>36</v>
      </c>
      <c r="J125" s="34" t="str">
        <f>E24</f>
        <v>Sinpps s.r.o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46"/>
      <c r="B127" s="147"/>
      <c r="C127" s="148" t="s">
        <v>112</v>
      </c>
      <c r="D127" s="149" t="s">
        <v>64</v>
      </c>
      <c r="E127" s="149" t="s">
        <v>60</v>
      </c>
      <c r="F127" s="149" t="s">
        <v>61</v>
      </c>
      <c r="G127" s="149" t="s">
        <v>113</v>
      </c>
      <c r="H127" s="149" t="s">
        <v>114</v>
      </c>
      <c r="I127" s="149" t="s">
        <v>115</v>
      </c>
      <c r="J127" s="149" t="s">
        <v>96</v>
      </c>
      <c r="K127" s="150" t="s">
        <v>116</v>
      </c>
      <c r="L127" s="151"/>
      <c r="M127" s="84" t="s">
        <v>1</v>
      </c>
      <c r="N127" s="85" t="s">
        <v>43</v>
      </c>
      <c r="O127" s="85" t="s">
        <v>117</v>
      </c>
      <c r="P127" s="85" t="s">
        <v>118</v>
      </c>
      <c r="Q127" s="85" t="s">
        <v>119</v>
      </c>
      <c r="R127" s="85" t="s">
        <v>120</v>
      </c>
      <c r="S127" s="85" t="s">
        <v>121</v>
      </c>
      <c r="T127" s="86" t="s">
        <v>122</v>
      </c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</row>
    <row r="128" s="2" customFormat="1" ht="22.8" customHeight="1">
      <c r="A128" s="36"/>
      <c r="B128" s="37"/>
      <c r="C128" s="91" t="s">
        <v>123</v>
      </c>
      <c r="D128" s="36"/>
      <c r="E128" s="36"/>
      <c r="F128" s="36"/>
      <c r="G128" s="36"/>
      <c r="H128" s="36"/>
      <c r="I128" s="36"/>
      <c r="J128" s="152">
        <f>BK128</f>
        <v>0</v>
      </c>
      <c r="K128" s="36"/>
      <c r="L128" s="37"/>
      <c r="M128" s="87"/>
      <c r="N128" s="71"/>
      <c r="O128" s="88"/>
      <c r="P128" s="153">
        <f>P129+P202</f>
        <v>0</v>
      </c>
      <c r="Q128" s="88"/>
      <c r="R128" s="153">
        <f>R129+R202</f>
        <v>294.27072113999998</v>
      </c>
      <c r="S128" s="88"/>
      <c r="T128" s="154">
        <f>T129+T202</f>
        <v>691.94749999999999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78</v>
      </c>
      <c r="AU128" s="17" t="s">
        <v>98</v>
      </c>
      <c r="BK128" s="155">
        <f>BK129+BK202</f>
        <v>0</v>
      </c>
    </row>
    <row r="129" s="12" customFormat="1" ht="25.92" customHeight="1">
      <c r="A129" s="12"/>
      <c r="B129" s="156"/>
      <c r="C129" s="12"/>
      <c r="D129" s="157" t="s">
        <v>78</v>
      </c>
      <c r="E129" s="158" t="s">
        <v>124</v>
      </c>
      <c r="F129" s="158" t="s">
        <v>125</v>
      </c>
      <c r="G129" s="12"/>
      <c r="H129" s="12"/>
      <c r="I129" s="159"/>
      <c r="J129" s="160">
        <f>BK129</f>
        <v>0</v>
      </c>
      <c r="K129" s="12"/>
      <c r="L129" s="156"/>
      <c r="M129" s="161"/>
      <c r="N129" s="162"/>
      <c r="O129" s="162"/>
      <c r="P129" s="163">
        <f>P130+P151+P162+P169+P183+P197</f>
        <v>0</v>
      </c>
      <c r="Q129" s="162"/>
      <c r="R129" s="163">
        <f>R130+R151+R162+R169+R183+R197</f>
        <v>294.27072113999998</v>
      </c>
      <c r="S129" s="162"/>
      <c r="T129" s="164">
        <f>T130+T151+T162+T169+T183+T197</f>
        <v>691.94749999999999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84</v>
      </c>
      <c r="AT129" s="165" t="s">
        <v>78</v>
      </c>
      <c r="AU129" s="165" t="s">
        <v>79</v>
      </c>
      <c r="AY129" s="157" t="s">
        <v>126</v>
      </c>
      <c r="BK129" s="166">
        <f>BK130+BK151+BK162+BK169+BK183+BK197</f>
        <v>0</v>
      </c>
    </row>
    <row r="130" s="12" customFormat="1" ht="22.8" customHeight="1">
      <c r="A130" s="12"/>
      <c r="B130" s="156"/>
      <c r="C130" s="12"/>
      <c r="D130" s="157" t="s">
        <v>78</v>
      </c>
      <c r="E130" s="167" t="s">
        <v>84</v>
      </c>
      <c r="F130" s="167" t="s">
        <v>127</v>
      </c>
      <c r="G130" s="12"/>
      <c r="H130" s="12"/>
      <c r="I130" s="159"/>
      <c r="J130" s="168">
        <f>BK130</f>
        <v>0</v>
      </c>
      <c r="K130" s="12"/>
      <c r="L130" s="156"/>
      <c r="M130" s="161"/>
      <c r="N130" s="162"/>
      <c r="O130" s="162"/>
      <c r="P130" s="163">
        <f>SUM(P131:P150)</f>
        <v>0</v>
      </c>
      <c r="Q130" s="162"/>
      <c r="R130" s="163">
        <f>SUM(R131:R150)</f>
        <v>30.402849999999997</v>
      </c>
      <c r="S130" s="162"/>
      <c r="T130" s="164">
        <f>SUM(T131:T150)</f>
        <v>691.34749999999997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78</v>
      </c>
      <c r="AU130" s="165" t="s">
        <v>84</v>
      </c>
      <c r="AY130" s="157" t="s">
        <v>126</v>
      </c>
      <c r="BK130" s="166">
        <f>SUM(BK131:BK150)</f>
        <v>0</v>
      </c>
    </row>
    <row r="131" s="2" customFormat="1" ht="14.4" customHeight="1">
      <c r="A131" s="36"/>
      <c r="B131" s="169"/>
      <c r="C131" s="170" t="s">
        <v>84</v>
      </c>
      <c r="D131" s="170" t="s">
        <v>128</v>
      </c>
      <c r="E131" s="171" t="s">
        <v>129</v>
      </c>
      <c r="F131" s="172" t="s">
        <v>130</v>
      </c>
      <c r="G131" s="173" t="s">
        <v>131</v>
      </c>
      <c r="H131" s="174">
        <v>1073.25</v>
      </c>
      <c r="I131" s="175"/>
      <c r="J131" s="176">
        <f>ROUND(I131*H131,2)</f>
        <v>0</v>
      </c>
      <c r="K131" s="172" t="s">
        <v>132</v>
      </c>
      <c r="L131" s="37"/>
      <c r="M131" s="177" t="s">
        <v>1</v>
      </c>
      <c r="N131" s="178" t="s">
        <v>44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0.22</v>
      </c>
      <c r="T131" s="180">
        <f>S131*H131</f>
        <v>236.11500000000001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133</v>
      </c>
      <c r="AT131" s="181" t="s">
        <v>128</v>
      </c>
      <c r="AU131" s="181" t="s">
        <v>88</v>
      </c>
      <c r="AY131" s="17" t="s">
        <v>126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84</v>
      </c>
      <c r="BK131" s="182">
        <f>ROUND(I131*H131,2)</f>
        <v>0</v>
      </c>
      <c r="BL131" s="17" t="s">
        <v>133</v>
      </c>
      <c r="BM131" s="181" t="s">
        <v>134</v>
      </c>
    </row>
    <row r="132" s="13" customFormat="1">
      <c r="A132" s="13"/>
      <c r="B132" s="183"/>
      <c r="C132" s="13"/>
      <c r="D132" s="184" t="s">
        <v>135</v>
      </c>
      <c r="E132" s="185" t="s">
        <v>1</v>
      </c>
      <c r="F132" s="186" t="s">
        <v>136</v>
      </c>
      <c r="G132" s="13"/>
      <c r="H132" s="187">
        <v>1073.25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135</v>
      </c>
      <c r="AU132" s="185" t="s">
        <v>88</v>
      </c>
      <c r="AV132" s="13" t="s">
        <v>88</v>
      </c>
      <c r="AW132" s="13" t="s">
        <v>37</v>
      </c>
      <c r="AX132" s="13" t="s">
        <v>84</v>
      </c>
      <c r="AY132" s="185" t="s">
        <v>126</v>
      </c>
    </row>
    <row r="133" s="2" customFormat="1" ht="14.4" customHeight="1">
      <c r="A133" s="36"/>
      <c r="B133" s="169"/>
      <c r="C133" s="170" t="s">
        <v>88</v>
      </c>
      <c r="D133" s="170" t="s">
        <v>128</v>
      </c>
      <c r="E133" s="171" t="s">
        <v>137</v>
      </c>
      <c r="F133" s="172" t="s">
        <v>138</v>
      </c>
      <c r="G133" s="173" t="s">
        <v>131</v>
      </c>
      <c r="H133" s="174">
        <v>883.10000000000002</v>
      </c>
      <c r="I133" s="175"/>
      <c r="J133" s="176">
        <f>ROUND(I133*H133,2)</f>
        <v>0</v>
      </c>
      <c r="K133" s="172" t="s">
        <v>132</v>
      </c>
      <c r="L133" s="37"/>
      <c r="M133" s="177" t="s">
        <v>1</v>
      </c>
      <c r="N133" s="178" t="s">
        <v>44</v>
      </c>
      <c r="O133" s="75"/>
      <c r="P133" s="179">
        <f>O133*H133</f>
        <v>0</v>
      </c>
      <c r="Q133" s="179">
        <v>0</v>
      </c>
      <c r="R133" s="179">
        <f>Q133*H133</f>
        <v>0</v>
      </c>
      <c r="S133" s="179">
        <v>0.23999999999999999</v>
      </c>
      <c r="T133" s="180">
        <f>S133*H133</f>
        <v>211.94399999999999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1" t="s">
        <v>133</v>
      </c>
      <c r="AT133" s="181" t="s">
        <v>128</v>
      </c>
      <c r="AU133" s="181" t="s">
        <v>88</v>
      </c>
      <c r="AY133" s="17" t="s">
        <v>126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7" t="s">
        <v>84</v>
      </c>
      <c r="BK133" s="182">
        <f>ROUND(I133*H133,2)</f>
        <v>0</v>
      </c>
      <c r="BL133" s="17" t="s">
        <v>133</v>
      </c>
      <c r="BM133" s="181" t="s">
        <v>139</v>
      </c>
    </row>
    <row r="134" s="2" customFormat="1" ht="14.4" customHeight="1">
      <c r="A134" s="36"/>
      <c r="B134" s="169"/>
      <c r="C134" s="170" t="s">
        <v>140</v>
      </c>
      <c r="D134" s="170" t="s">
        <v>128</v>
      </c>
      <c r="E134" s="171" t="s">
        <v>141</v>
      </c>
      <c r="F134" s="172" t="s">
        <v>142</v>
      </c>
      <c r="G134" s="173" t="s">
        <v>131</v>
      </c>
      <c r="H134" s="174">
        <v>883.10000000000002</v>
      </c>
      <c r="I134" s="175"/>
      <c r="J134" s="176">
        <f>ROUND(I134*H134,2)</f>
        <v>0</v>
      </c>
      <c r="K134" s="172" t="s">
        <v>132</v>
      </c>
      <c r="L134" s="37"/>
      <c r="M134" s="177" t="s">
        <v>1</v>
      </c>
      <c r="N134" s="178" t="s">
        <v>44</v>
      </c>
      <c r="O134" s="75"/>
      <c r="P134" s="179">
        <f>O134*H134</f>
        <v>0</v>
      </c>
      <c r="Q134" s="179">
        <v>0</v>
      </c>
      <c r="R134" s="179">
        <f>Q134*H134</f>
        <v>0</v>
      </c>
      <c r="S134" s="179">
        <v>0.17000000000000001</v>
      </c>
      <c r="T134" s="180">
        <f>S134*H134</f>
        <v>150.12700000000001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133</v>
      </c>
      <c r="AT134" s="181" t="s">
        <v>128</v>
      </c>
      <c r="AU134" s="181" t="s">
        <v>88</v>
      </c>
      <c r="AY134" s="17" t="s">
        <v>126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84</v>
      </c>
      <c r="BK134" s="182">
        <f>ROUND(I134*H134,2)</f>
        <v>0</v>
      </c>
      <c r="BL134" s="17" t="s">
        <v>133</v>
      </c>
      <c r="BM134" s="181" t="s">
        <v>143</v>
      </c>
    </row>
    <row r="135" s="2" customFormat="1" ht="14.4" customHeight="1">
      <c r="A135" s="36"/>
      <c r="B135" s="169"/>
      <c r="C135" s="170" t="s">
        <v>133</v>
      </c>
      <c r="D135" s="170" t="s">
        <v>128</v>
      </c>
      <c r="E135" s="171" t="s">
        <v>144</v>
      </c>
      <c r="F135" s="172" t="s">
        <v>145</v>
      </c>
      <c r="G135" s="173" t="s">
        <v>146</v>
      </c>
      <c r="H135" s="174">
        <v>380.30000000000001</v>
      </c>
      <c r="I135" s="175"/>
      <c r="J135" s="176">
        <f>ROUND(I135*H135,2)</f>
        <v>0</v>
      </c>
      <c r="K135" s="172" t="s">
        <v>132</v>
      </c>
      <c r="L135" s="37"/>
      <c r="M135" s="177" t="s">
        <v>1</v>
      </c>
      <c r="N135" s="178" t="s">
        <v>44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0.20499999999999999</v>
      </c>
      <c r="T135" s="180">
        <f>S135*H135</f>
        <v>77.961500000000001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133</v>
      </c>
      <c r="AT135" s="181" t="s">
        <v>128</v>
      </c>
      <c r="AU135" s="181" t="s">
        <v>88</v>
      </c>
      <c r="AY135" s="17" t="s">
        <v>126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84</v>
      </c>
      <c r="BK135" s="182">
        <f>ROUND(I135*H135,2)</f>
        <v>0</v>
      </c>
      <c r="BL135" s="17" t="s">
        <v>133</v>
      </c>
      <c r="BM135" s="181" t="s">
        <v>147</v>
      </c>
    </row>
    <row r="136" s="2" customFormat="1" ht="14.4" customHeight="1">
      <c r="A136" s="36"/>
      <c r="B136" s="169"/>
      <c r="C136" s="170" t="s">
        <v>148</v>
      </c>
      <c r="D136" s="170" t="s">
        <v>128</v>
      </c>
      <c r="E136" s="171" t="s">
        <v>149</v>
      </c>
      <c r="F136" s="172" t="s">
        <v>150</v>
      </c>
      <c r="G136" s="173" t="s">
        <v>146</v>
      </c>
      <c r="H136" s="174">
        <v>380</v>
      </c>
      <c r="I136" s="175"/>
      <c r="J136" s="176">
        <f>ROUND(I136*H136,2)</f>
        <v>0</v>
      </c>
      <c r="K136" s="172" t="s">
        <v>132</v>
      </c>
      <c r="L136" s="37"/>
      <c r="M136" s="177" t="s">
        <v>1</v>
      </c>
      <c r="N136" s="178" t="s">
        <v>44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0.040000000000000001</v>
      </c>
      <c r="T136" s="180">
        <f>S136*H136</f>
        <v>15.200000000000001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133</v>
      </c>
      <c r="AT136" s="181" t="s">
        <v>128</v>
      </c>
      <c r="AU136" s="181" t="s">
        <v>88</v>
      </c>
      <c r="AY136" s="17" t="s">
        <v>126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84</v>
      </c>
      <c r="BK136" s="182">
        <f>ROUND(I136*H136,2)</f>
        <v>0</v>
      </c>
      <c r="BL136" s="17" t="s">
        <v>133</v>
      </c>
      <c r="BM136" s="181" t="s">
        <v>151</v>
      </c>
    </row>
    <row r="137" s="2" customFormat="1" ht="14.4" customHeight="1">
      <c r="A137" s="36"/>
      <c r="B137" s="169"/>
      <c r="C137" s="170" t="s">
        <v>152</v>
      </c>
      <c r="D137" s="170" t="s">
        <v>128</v>
      </c>
      <c r="E137" s="171" t="s">
        <v>153</v>
      </c>
      <c r="F137" s="172" t="s">
        <v>154</v>
      </c>
      <c r="G137" s="173" t="s">
        <v>155</v>
      </c>
      <c r="H137" s="174">
        <v>19</v>
      </c>
      <c r="I137" s="175"/>
      <c r="J137" s="176">
        <f>ROUND(I137*H137,2)</f>
        <v>0</v>
      </c>
      <c r="K137" s="172" t="s">
        <v>132</v>
      </c>
      <c r="L137" s="37"/>
      <c r="M137" s="177" t="s">
        <v>1</v>
      </c>
      <c r="N137" s="178" t="s">
        <v>44</v>
      </c>
      <c r="O137" s="7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1" t="s">
        <v>133</v>
      </c>
      <c r="AT137" s="181" t="s">
        <v>128</v>
      </c>
      <c r="AU137" s="181" t="s">
        <v>88</v>
      </c>
      <c r="AY137" s="17" t="s">
        <v>126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84</v>
      </c>
      <c r="BK137" s="182">
        <f>ROUND(I137*H137,2)</f>
        <v>0</v>
      </c>
      <c r="BL137" s="17" t="s">
        <v>133</v>
      </c>
      <c r="BM137" s="181" t="s">
        <v>156</v>
      </c>
    </row>
    <row r="138" s="13" customFormat="1">
      <c r="A138" s="13"/>
      <c r="B138" s="183"/>
      <c r="C138" s="13"/>
      <c r="D138" s="184" t="s">
        <v>135</v>
      </c>
      <c r="E138" s="185" t="s">
        <v>1</v>
      </c>
      <c r="F138" s="186" t="s">
        <v>157</v>
      </c>
      <c r="G138" s="13"/>
      <c r="H138" s="187">
        <v>19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135</v>
      </c>
      <c r="AU138" s="185" t="s">
        <v>88</v>
      </c>
      <c r="AV138" s="13" t="s">
        <v>88</v>
      </c>
      <c r="AW138" s="13" t="s">
        <v>37</v>
      </c>
      <c r="AX138" s="13" t="s">
        <v>84</v>
      </c>
      <c r="AY138" s="185" t="s">
        <v>126</v>
      </c>
    </row>
    <row r="139" s="2" customFormat="1" ht="14.4" customHeight="1">
      <c r="A139" s="36"/>
      <c r="B139" s="169"/>
      <c r="C139" s="170" t="s">
        <v>158</v>
      </c>
      <c r="D139" s="170" t="s">
        <v>128</v>
      </c>
      <c r="E139" s="171" t="s">
        <v>159</v>
      </c>
      <c r="F139" s="172" t="s">
        <v>160</v>
      </c>
      <c r="G139" s="173" t="s">
        <v>155</v>
      </c>
      <c r="H139" s="174">
        <v>19</v>
      </c>
      <c r="I139" s="175"/>
      <c r="J139" s="176">
        <f>ROUND(I139*H139,2)</f>
        <v>0</v>
      </c>
      <c r="K139" s="172" t="s">
        <v>132</v>
      </c>
      <c r="L139" s="37"/>
      <c r="M139" s="177" t="s">
        <v>1</v>
      </c>
      <c r="N139" s="178" t="s">
        <v>44</v>
      </c>
      <c r="O139" s="7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1" t="s">
        <v>133</v>
      </c>
      <c r="AT139" s="181" t="s">
        <v>128</v>
      </c>
      <c r="AU139" s="181" t="s">
        <v>88</v>
      </c>
      <c r="AY139" s="17" t="s">
        <v>126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7" t="s">
        <v>84</v>
      </c>
      <c r="BK139" s="182">
        <f>ROUND(I139*H139,2)</f>
        <v>0</v>
      </c>
      <c r="BL139" s="17" t="s">
        <v>133</v>
      </c>
      <c r="BM139" s="181" t="s">
        <v>161</v>
      </c>
    </row>
    <row r="140" s="13" customFormat="1">
      <c r="A140" s="13"/>
      <c r="B140" s="183"/>
      <c r="C140" s="13"/>
      <c r="D140" s="184" t="s">
        <v>135</v>
      </c>
      <c r="E140" s="185" t="s">
        <v>1</v>
      </c>
      <c r="F140" s="186" t="s">
        <v>162</v>
      </c>
      <c r="G140" s="13"/>
      <c r="H140" s="187">
        <v>19</v>
      </c>
      <c r="I140" s="188"/>
      <c r="J140" s="13"/>
      <c r="K140" s="13"/>
      <c r="L140" s="183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5" t="s">
        <v>135</v>
      </c>
      <c r="AU140" s="185" t="s">
        <v>88</v>
      </c>
      <c r="AV140" s="13" t="s">
        <v>88</v>
      </c>
      <c r="AW140" s="13" t="s">
        <v>37</v>
      </c>
      <c r="AX140" s="13" t="s">
        <v>84</v>
      </c>
      <c r="AY140" s="185" t="s">
        <v>126</v>
      </c>
    </row>
    <row r="141" s="2" customFormat="1" ht="24.15" customHeight="1">
      <c r="A141" s="36"/>
      <c r="B141" s="169"/>
      <c r="C141" s="170" t="s">
        <v>163</v>
      </c>
      <c r="D141" s="170" t="s">
        <v>128</v>
      </c>
      <c r="E141" s="171" t="s">
        <v>164</v>
      </c>
      <c r="F141" s="172" t="s">
        <v>165</v>
      </c>
      <c r="G141" s="173" t="s">
        <v>155</v>
      </c>
      <c r="H141" s="174">
        <v>285</v>
      </c>
      <c r="I141" s="175"/>
      <c r="J141" s="176">
        <f>ROUND(I141*H141,2)</f>
        <v>0</v>
      </c>
      <c r="K141" s="172" t="s">
        <v>132</v>
      </c>
      <c r="L141" s="37"/>
      <c r="M141" s="177" t="s">
        <v>1</v>
      </c>
      <c r="N141" s="178" t="s">
        <v>44</v>
      </c>
      <c r="O141" s="7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133</v>
      </c>
      <c r="AT141" s="181" t="s">
        <v>128</v>
      </c>
      <c r="AU141" s="181" t="s">
        <v>88</v>
      </c>
      <c r="AY141" s="17" t="s">
        <v>126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84</v>
      </c>
      <c r="BK141" s="182">
        <f>ROUND(I141*H141,2)</f>
        <v>0</v>
      </c>
      <c r="BL141" s="17" t="s">
        <v>133</v>
      </c>
      <c r="BM141" s="181" t="s">
        <v>166</v>
      </c>
    </row>
    <row r="142" s="13" customFormat="1">
      <c r="A142" s="13"/>
      <c r="B142" s="183"/>
      <c r="C142" s="13"/>
      <c r="D142" s="184" t="s">
        <v>135</v>
      </c>
      <c r="E142" s="185" t="s">
        <v>1</v>
      </c>
      <c r="F142" s="186" t="s">
        <v>167</v>
      </c>
      <c r="G142" s="13"/>
      <c r="H142" s="187">
        <v>285</v>
      </c>
      <c r="I142" s="188"/>
      <c r="J142" s="13"/>
      <c r="K142" s="13"/>
      <c r="L142" s="183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135</v>
      </c>
      <c r="AU142" s="185" t="s">
        <v>88</v>
      </c>
      <c r="AV142" s="13" t="s">
        <v>88</v>
      </c>
      <c r="AW142" s="13" t="s">
        <v>37</v>
      </c>
      <c r="AX142" s="13" t="s">
        <v>84</v>
      </c>
      <c r="AY142" s="185" t="s">
        <v>126</v>
      </c>
    </row>
    <row r="143" s="2" customFormat="1" ht="14.4" customHeight="1">
      <c r="A143" s="36"/>
      <c r="B143" s="169"/>
      <c r="C143" s="170" t="s">
        <v>168</v>
      </c>
      <c r="D143" s="170" t="s">
        <v>128</v>
      </c>
      <c r="E143" s="171" t="s">
        <v>169</v>
      </c>
      <c r="F143" s="172" t="s">
        <v>170</v>
      </c>
      <c r="G143" s="173" t="s">
        <v>131</v>
      </c>
      <c r="H143" s="174">
        <v>190</v>
      </c>
      <c r="I143" s="175"/>
      <c r="J143" s="176">
        <f>ROUND(I143*H143,2)</f>
        <v>0</v>
      </c>
      <c r="K143" s="172" t="s">
        <v>132</v>
      </c>
      <c r="L143" s="37"/>
      <c r="M143" s="177" t="s">
        <v>1</v>
      </c>
      <c r="N143" s="178" t="s">
        <v>44</v>
      </c>
      <c r="O143" s="7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1" t="s">
        <v>133</v>
      </c>
      <c r="AT143" s="181" t="s">
        <v>128</v>
      </c>
      <c r="AU143" s="181" t="s">
        <v>88</v>
      </c>
      <c r="AY143" s="17" t="s">
        <v>126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84</v>
      </c>
      <c r="BK143" s="182">
        <f>ROUND(I143*H143,2)</f>
        <v>0</v>
      </c>
      <c r="BL143" s="17" t="s">
        <v>133</v>
      </c>
      <c r="BM143" s="181" t="s">
        <v>171</v>
      </c>
    </row>
    <row r="144" s="2" customFormat="1" ht="14.4" customHeight="1">
      <c r="A144" s="36"/>
      <c r="B144" s="169"/>
      <c r="C144" s="192" t="s">
        <v>172</v>
      </c>
      <c r="D144" s="192" t="s">
        <v>173</v>
      </c>
      <c r="E144" s="193" t="s">
        <v>174</v>
      </c>
      <c r="F144" s="194" t="s">
        <v>175</v>
      </c>
      <c r="G144" s="195" t="s">
        <v>176</v>
      </c>
      <c r="H144" s="196">
        <v>30.399999999999999</v>
      </c>
      <c r="I144" s="197"/>
      <c r="J144" s="198">
        <f>ROUND(I144*H144,2)</f>
        <v>0</v>
      </c>
      <c r="K144" s="194" t="s">
        <v>132</v>
      </c>
      <c r="L144" s="199"/>
      <c r="M144" s="200" t="s">
        <v>1</v>
      </c>
      <c r="N144" s="201" t="s">
        <v>44</v>
      </c>
      <c r="O144" s="75"/>
      <c r="P144" s="179">
        <f>O144*H144</f>
        <v>0</v>
      </c>
      <c r="Q144" s="179">
        <v>1</v>
      </c>
      <c r="R144" s="179">
        <f>Q144*H144</f>
        <v>30.399999999999999</v>
      </c>
      <c r="S144" s="179">
        <v>0</v>
      </c>
      <c r="T144" s="18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1" t="s">
        <v>163</v>
      </c>
      <c r="AT144" s="181" t="s">
        <v>173</v>
      </c>
      <c r="AU144" s="181" t="s">
        <v>88</v>
      </c>
      <c r="AY144" s="17" t="s">
        <v>126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84</v>
      </c>
      <c r="BK144" s="182">
        <f>ROUND(I144*H144,2)</f>
        <v>0</v>
      </c>
      <c r="BL144" s="17" t="s">
        <v>133</v>
      </c>
      <c r="BM144" s="181" t="s">
        <v>177</v>
      </c>
    </row>
    <row r="145" s="13" customFormat="1">
      <c r="A145" s="13"/>
      <c r="B145" s="183"/>
      <c r="C145" s="13"/>
      <c r="D145" s="184" t="s">
        <v>135</v>
      </c>
      <c r="E145" s="185" t="s">
        <v>1</v>
      </c>
      <c r="F145" s="186" t="s">
        <v>178</v>
      </c>
      <c r="G145" s="13"/>
      <c r="H145" s="187">
        <v>30.399999999999999</v>
      </c>
      <c r="I145" s="188"/>
      <c r="J145" s="13"/>
      <c r="K145" s="13"/>
      <c r="L145" s="183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5" t="s">
        <v>135</v>
      </c>
      <c r="AU145" s="185" t="s">
        <v>88</v>
      </c>
      <c r="AV145" s="13" t="s">
        <v>88</v>
      </c>
      <c r="AW145" s="13" t="s">
        <v>37</v>
      </c>
      <c r="AX145" s="13" t="s">
        <v>84</v>
      </c>
      <c r="AY145" s="185" t="s">
        <v>126</v>
      </c>
    </row>
    <row r="146" s="2" customFormat="1" ht="14.4" customHeight="1">
      <c r="A146" s="36"/>
      <c r="B146" s="169"/>
      <c r="C146" s="170" t="s">
        <v>179</v>
      </c>
      <c r="D146" s="170" t="s">
        <v>128</v>
      </c>
      <c r="E146" s="171" t="s">
        <v>180</v>
      </c>
      <c r="F146" s="172" t="s">
        <v>181</v>
      </c>
      <c r="G146" s="173" t="s">
        <v>131</v>
      </c>
      <c r="H146" s="174">
        <v>190</v>
      </c>
      <c r="I146" s="175"/>
      <c r="J146" s="176">
        <f>ROUND(I146*H146,2)</f>
        <v>0</v>
      </c>
      <c r="K146" s="172" t="s">
        <v>132</v>
      </c>
      <c r="L146" s="37"/>
      <c r="M146" s="177" t="s">
        <v>1</v>
      </c>
      <c r="N146" s="178" t="s">
        <v>44</v>
      </c>
      <c r="O146" s="7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1" t="s">
        <v>133</v>
      </c>
      <c r="AT146" s="181" t="s">
        <v>128</v>
      </c>
      <c r="AU146" s="181" t="s">
        <v>88</v>
      </c>
      <c r="AY146" s="17" t="s">
        <v>126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7" t="s">
        <v>84</v>
      </c>
      <c r="BK146" s="182">
        <f>ROUND(I146*H146,2)</f>
        <v>0</v>
      </c>
      <c r="BL146" s="17" t="s">
        <v>133</v>
      </c>
      <c r="BM146" s="181" t="s">
        <v>182</v>
      </c>
    </row>
    <row r="147" s="2" customFormat="1" ht="14.4" customHeight="1">
      <c r="A147" s="36"/>
      <c r="B147" s="169"/>
      <c r="C147" s="192" t="s">
        <v>183</v>
      </c>
      <c r="D147" s="192" t="s">
        <v>173</v>
      </c>
      <c r="E147" s="193" t="s">
        <v>184</v>
      </c>
      <c r="F147" s="194" t="s">
        <v>185</v>
      </c>
      <c r="G147" s="195" t="s">
        <v>186</v>
      </c>
      <c r="H147" s="196">
        <v>2.8500000000000001</v>
      </c>
      <c r="I147" s="197"/>
      <c r="J147" s="198">
        <f>ROUND(I147*H147,2)</f>
        <v>0</v>
      </c>
      <c r="K147" s="194" t="s">
        <v>132</v>
      </c>
      <c r="L147" s="199"/>
      <c r="M147" s="200" t="s">
        <v>1</v>
      </c>
      <c r="N147" s="201" t="s">
        <v>44</v>
      </c>
      <c r="O147" s="75"/>
      <c r="P147" s="179">
        <f>O147*H147</f>
        <v>0</v>
      </c>
      <c r="Q147" s="179">
        <v>0.001</v>
      </c>
      <c r="R147" s="179">
        <f>Q147*H147</f>
        <v>0.0028500000000000001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163</v>
      </c>
      <c r="AT147" s="181" t="s">
        <v>173</v>
      </c>
      <c r="AU147" s="181" t="s">
        <v>88</v>
      </c>
      <c r="AY147" s="17" t="s">
        <v>126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84</v>
      </c>
      <c r="BK147" s="182">
        <f>ROUND(I147*H147,2)</f>
        <v>0</v>
      </c>
      <c r="BL147" s="17" t="s">
        <v>133</v>
      </c>
      <c r="BM147" s="181" t="s">
        <v>187</v>
      </c>
    </row>
    <row r="148" s="13" customFormat="1">
      <c r="A148" s="13"/>
      <c r="B148" s="183"/>
      <c r="C148" s="13"/>
      <c r="D148" s="184" t="s">
        <v>135</v>
      </c>
      <c r="E148" s="13"/>
      <c r="F148" s="186" t="s">
        <v>188</v>
      </c>
      <c r="G148" s="13"/>
      <c r="H148" s="187">
        <v>2.8500000000000001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135</v>
      </c>
      <c r="AU148" s="185" t="s">
        <v>88</v>
      </c>
      <c r="AV148" s="13" t="s">
        <v>88</v>
      </c>
      <c r="AW148" s="13" t="s">
        <v>3</v>
      </c>
      <c r="AX148" s="13" t="s">
        <v>84</v>
      </c>
      <c r="AY148" s="185" t="s">
        <v>126</v>
      </c>
    </row>
    <row r="149" s="2" customFormat="1" ht="14.4" customHeight="1">
      <c r="A149" s="36"/>
      <c r="B149" s="169"/>
      <c r="C149" s="170" t="s">
        <v>189</v>
      </c>
      <c r="D149" s="170" t="s">
        <v>128</v>
      </c>
      <c r="E149" s="171" t="s">
        <v>190</v>
      </c>
      <c r="F149" s="172" t="s">
        <v>191</v>
      </c>
      <c r="G149" s="173" t="s">
        <v>131</v>
      </c>
      <c r="H149" s="174">
        <v>978.17499999999995</v>
      </c>
      <c r="I149" s="175"/>
      <c r="J149" s="176">
        <f>ROUND(I149*H149,2)</f>
        <v>0</v>
      </c>
      <c r="K149" s="172" t="s">
        <v>132</v>
      </c>
      <c r="L149" s="37"/>
      <c r="M149" s="177" t="s">
        <v>1</v>
      </c>
      <c r="N149" s="178" t="s">
        <v>44</v>
      </c>
      <c r="O149" s="75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1" t="s">
        <v>133</v>
      </c>
      <c r="AT149" s="181" t="s">
        <v>128</v>
      </c>
      <c r="AU149" s="181" t="s">
        <v>88</v>
      </c>
      <c r="AY149" s="17" t="s">
        <v>126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84</v>
      </c>
      <c r="BK149" s="182">
        <f>ROUND(I149*H149,2)</f>
        <v>0</v>
      </c>
      <c r="BL149" s="17" t="s">
        <v>133</v>
      </c>
      <c r="BM149" s="181" t="s">
        <v>192</v>
      </c>
    </row>
    <row r="150" s="13" customFormat="1">
      <c r="A150" s="13"/>
      <c r="B150" s="183"/>
      <c r="C150" s="13"/>
      <c r="D150" s="184" t="s">
        <v>135</v>
      </c>
      <c r="E150" s="185" t="s">
        <v>1</v>
      </c>
      <c r="F150" s="186" t="s">
        <v>193</v>
      </c>
      <c r="G150" s="13"/>
      <c r="H150" s="187">
        <v>978.17499999999995</v>
      </c>
      <c r="I150" s="188"/>
      <c r="J150" s="13"/>
      <c r="K150" s="13"/>
      <c r="L150" s="183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5" t="s">
        <v>135</v>
      </c>
      <c r="AU150" s="185" t="s">
        <v>88</v>
      </c>
      <c r="AV150" s="13" t="s">
        <v>88</v>
      </c>
      <c r="AW150" s="13" t="s">
        <v>37</v>
      </c>
      <c r="AX150" s="13" t="s">
        <v>84</v>
      </c>
      <c r="AY150" s="185" t="s">
        <v>126</v>
      </c>
    </row>
    <row r="151" s="12" customFormat="1" ht="22.8" customHeight="1">
      <c r="A151" s="12"/>
      <c r="B151" s="156"/>
      <c r="C151" s="12"/>
      <c r="D151" s="157" t="s">
        <v>78</v>
      </c>
      <c r="E151" s="167" t="s">
        <v>148</v>
      </c>
      <c r="F151" s="167" t="s">
        <v>194</v>
      </c>
      <c r="G151" s="12"/>
      <c r="H151" s="12"/>
      <c r="I151" s="159"/>
      <c r="J151" s="168">
        <f>BK151</f>
        <v>0</v>
      </c>
      <c r="K151" s="12"/>
      <c r="L151" s="156"/>
      <c r="M151" s="161"/>
      <c r="N151" s="162"/>
      <c r="O151" s="162"/>
      <c r="P151" s="163">
        <f>SUM(P152:P161)</f>
        <v>0</v>
      </c>
      <c r="Q151" s="162"/>
      <c r="R151" s="163">
        <f>SUM(R152:R161)</f>
        <v>11.34937</v>
      </c>
      <c r="S151" s="162"/>
      <c r="T151" s="164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7" t="s">
        <v>84</v>
      </c>
      <c r="AT151" s="165" t="s">
        <v>78</v>
      </c>
      <c r="AU151" s="165" t="s">
        <v>84</v>
      </c>
      <c r="AY151" s="157" t="s">
        <v>126</v>
      </c>
      <c r="BK151" s="166">
        <f>SUM(BK152:BK161)</f>
        <v>0</v>
      </c>
    </row>
    <row r="152" s="2" customFormat="1" ht="14.4" customHeight="1">
      <c r="A152" s="36"/>
      <c r="B152" s="169"/>
      <c r="C152" s="170" t="s">
        <v>195</v>
      </c>
      <c r="D152" s="170" t="s">
        <v>128</v>
      </c>
      <c r="E152" s="171" t="s">
        <v>196</v>
      </c>
      <c r="F152" s="172" t="s">
        <v>197</v>
      </c>
      <c r="G152" s="173" t="s">
        <v>131</v>
      </c>
      <c r="H152" s="174">
        <v>883.10000000000002</v>
      </c>
      <c r="I152" s="175"/>
      <c r="J152" s="176">
        <f>ROUND(I152*H152,2)</f>
        <v>0</v>
      </c>
      <c r="K152" s="172" t="s">
        <v>132</v>
      </c>
      <c r="L152" s="37"/>
      <c r="M152" s="177" t="s">
        <v>1</v>
      </c>
      <c r="N152" s="178" t="s">
        <v>44</v>
      </c>
      <c r="O152" s="7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133</v>
      </c>
      <c r="AT152" s="181" t="s">
        <v>128</v>
      </c>
      <c r="AU152" s="181" t="s">
        <v>88</v>
      </c>
      <c r="AY152" s="17" t="s">
        <v>126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84</v>
      </c>
      <c r="BK152" s="182">
        <f>ROUND(I152*H152,2)</f>
        <v>0</v>
      </c>
      <c r="BL152" s="17" t="s">
        <v>133</v>
      </c>
      <c r="BM152" s="181" t="s">
        <v>198</v>
      </c>
    </row>
    <row r="153" s="2" customFormat="1" ht="14.4" customHeight="1">
      <c r="A153" s="36"/>
      <c r="B153" s="169"/>
      <c r="C153" s="170" t="s">
        <v>8</v>
      </c>
      <c r="D153" s="170" t="s">
        <v>128</v>
      </c>
      <c r="E153" s="171" t="s">
        <v>199</v>
      </c>
      <c r="F153" s="172" t="s">
        <v>200</v>
      </c>
      <c r="G153" s="173" t="s">
        <v>131</v>
      </c>
      <c r="H153" s="174">
        <v>978.17499999999995</v>
      </c>
      <c r="I153" s="175"/>
      <c r="J153" s="176">
        <f>ROUND(I153*H153,2)</f>
        <v>0</v>
      </c>
      <c r="K153" s="172" t="s">
        <v>132</v>
      </c>
      <c r="L153" s="37"/>
      <c r="M153" s="177" t="s">
        <v>1</v>
      </c>
      <c r="N153" s="178" t="s">
        <v>44</v>
      </c>
      <c r="O153" s="7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133</v>
      </c>
      <c r="AT153" s="181" t="s">
        <v>128</v>
      </c>
      <c r="AU153" s="181" t="s">
        <v>88</v>
      </c>
      <c r="AY153" s="17" t="s">
        <v>126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84</v>
      </c>
      <c r="BK153" s="182">
        <f>ROUND(I153*H153,2)</f>
        <v>0</v>
      </c>
      <c r="BL153" s="17" t="s">
        <v>133</v>
      </c>
      <c r="BM153" s="181" t="s">
        <v>201</v>
      </c>
    </row>
    <row r="154" s="13" customFormat="1">
      <c r="A154" s="13"/>
      <c r="B154" s="183"/>
      <c r="C154" s="13"/>
      <c r="D154" s="184" t="s">
        <v>135</v>
      </c>
      <c r="E154" s="185" t="s">
        <v>1</v>
      </c>
      <c r="F154" s="186" t="s">
        <v>193</v>
      </c>
      <c r="G154" s="13"/>
      <c r="H154" s="187">
        <v>978.17499999999995</v>
      </c>
      <c r="I154" s="188"/>
      <c r="J154" s="13"/>
      <c r="K154" s="13"/>
      <c r="L154" s="183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5" t="s">
        <v>135</v>
      </c>
      <c r="AU154" s="185" t="s">
        <v>88</v>
      </c>
      <c r="AV154" s="13" t="s">
        <v>88</v>
      </c>
      <c r="AW154" s="13" t="s">
        <v>37</v>
      </c>
      <c r="AX154" s="13" t="s">
        <v>84</v>
      </c>
      <c r="AY154" s="185" t="s">
        <v>126</v>
      </c>
    </row>
    <row r="155" s="2" customFormat="1" ht="14.4" customHeight="1">
      <c r="A155" s="36"/>
      <c r="B155" s="169"/>
      <c r="C155" s="170" t="s">
        <v>202</v>
      </c>
      <c r="D155" s="170" t="s">
        <v>128</v>
      </c>
      <c r="E155" s="171" t="s">
        <v>203</v>
      </c>
      <c r="F155" s="172" t="s">
        <v>204</v>
      </c>
      <c r="G155" s="173" t="s">
        <v>131</v>
      </c>
      <c r="H155" s="174">
        <v>875.89999999999998</v>
      </c>
      <c r="I155" s="175"/>
      <c r="J155" s="176">
        <f>ROUND(I155*H155,2)</f>
        <v>0</v>
      </c>
      <c r="K155" s="172" t="s">
        <v>132</v>
      </c>
      <c r="L155" s="37"/>
      <c r="M155" s="177" t="s">
        <v>1</v>
      </c>
      <c r="N155" s="178" t="s">
        <v>44</v>
      </c>
      <c r="O155" s="7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133</v>
      </c>
      <c r="AT155" s="181" t="s">
        <v>128</v>
      </c>
      <c r="AU155" s="181" t="s">
        <v>88</v>
      </c>
      <c r="AY155" s="17" t="s">
        <v>126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84</v>
      </c>
      <c r="BK155" s="182">
        <f>ROUND(I155*H155,2)</f>
        <v>0</v>
      </c>
      <c r="BL155" s="17" t="s">
        <v>133</v>
      </c>
      <c r="BM155" s="181" t="s">
        <v>205</v>
      </c>
    </row>
    <row r="156" s="13" customFormat="1">
      <c r="A156" s="13"/>
      <c r="B156" s="183"/>
      <c r="C156" s="13"/>
      <c r="D156" s="184" t="s">
        <v>135</v>
      </c>
      <c r="E156" s="185" t="s">
        <v>1</v>
      </c>
      <c r="F156" s="186" t="s">
        <v>206</v>
      </c>
      <c r="G156" s="13"/>
      <c r="H156" s="187">
        <v>875.89999999999998</v>
      </c>
      <c r="I156" s="188"/>
      <c r="J156" s="13"/>
      <c r="K156" s="13"/>
      <c r="L156" s="183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5" t="s">
        <v>135</v>
      </c>
      <c r="AU156" s="185" t="s">
        <v>88</v>
      </c>
      <c r="AV156" s="13" t="s">
        <v>88</v>
      </c>
      <c r="AW156" s="13" t="s">
        <v>37</v>
      </c>
      <c r="AX156" s="13" t="s">
        <v>84</v>
      </c>
      <c r="AY156" s="185" t="s">
        <v>126</v>
      </c>
    </row>
    <row r="157" s="2" customFormat="1" ht="14.4" customHeight="1">
      <c r="A157" s="36"/>
      <c r="B157" s="169"/>
      <c r="C157" s="170" t="s">
        <v>207</v>
      </c>
      <c r="D157" s="170" t="s">
        <v>128</v>
      </c>
      <c r="E157" s="171" t="s">
        <v>208</v>
      </c>
      <c r="F157" s="172" t="s">
        <v>209</v>
      </c>
      <c r="G157" s="173" t="s">
        <v>131</v>
      </c>
      <c r="H157" s="174">
        <v>190.15000000000001</v>
      </c>
      <c r="I157" s="175"/>
      <c r="J157" s="176">
        <f>ROUND(I157*H157,2)</f>
        <v>0</v>
      </c>
      <c r="K157" s="172" t="s">
        <v>132</v>
      </c>
      <c r="L157" s="37"/>
      <c r="M157" s="177" t="s">
        <v>1</v>
      </c>
      <c r="N157" s="178" t="s">
        <v>44</v>
      </c>
      <c r="O157" s="75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1" t="s">
        <v>133</v>
      </c>
      <c r="AT157" s="181" t="s">
        <v>128</v>
      </c>
      <c r="AU157" s="181" t="s">
        <v>88</v>
      </c>
      <c r="AY157" s="17" t="s">
        <v>126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7" t="s">
        <v>84</v>
      </c>
      <c r="BK157" s="182">
        <f>ROUND(I157*H157,2)</f>
        <v>0</v>
      </c>
      <c r="BL157" s="17" t="s">
        <v>133</v>
      </c>
      <c r="BM157" s="181" t="s">
        <v>210</v>
      </c>
    </row>
    <row r="158" s="2" customFormat="1" ht="14.4" customHeight="1">
      <c r="A158" s="36"/>
      <c r="B158" s="169"/>
      <c r="C158" s="170" t="s">
        <v>211</v>
      </c>
      <c r="D158" s="170" t="s">
        <v>128</v>
      </c>
      <c r="E158" s="171" t="s">
        <v>212</v>
      </c>
      <c r="F158" s="172" t="s">
        <v>213</v>
      </c>
      <c r="G158" s="173" t="s">
        <v>131</v>
      </c>
      <c r="H158" s="174">
        <v>875.89999999999998</v>
      </c>
      <c r="I158" s="175"/>
      <c r="J158" s="176">
        <f>ROUND(I158*H158,2)</f>
        <v>0</v>
      </c>
      <c r="K158" s="172" t="s">
        <v>132</v>
      </c>
      <c r="L158" s="37"/>
      <c r="M158" s="177" t="s">
        <v>1</v>
      </c>
      <c r="N158" s="178" t="s">
        <v>44</v>
      </c>
      <c r="O158" s="75"/>
      <c r="P158" s="179">
        <f>O158*H158</f>
        <v>0</v>
      </c>
      <c r="Q158" s="179">
        <v>0.0088000000000000005</v>
      </c>
      <c r="R158" s="179">
        <f>Q158*H158</f>
        <v>7.7079200000000005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133</v>
      </c>
      <c r="AT158" s="181" t="s">
        <v>128</v>
      </c>
      <c r="AU158" s="181" t="s">
        <v>88</v>
      </c>
      <c r="AY158" s="17" t="s">
        <v>126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84</v>
      </c>
      <c r="BK158" s="182">
        <f>ROUND(I158*H158,2)</f>
        <v>0</v>
      </c>
      <c r="BL158" s="17" t="s">
        <v>133</v>
      </c>
      <c r="BM158" s="181" t="s">
        <v>214</v>
      </c>
    </row>
    <row r="159" s="2" customFormat="1" ht="14.4" customHeight="1">
      <c r="A159" s="36"/>
      <c r="B159" s="169"/>
      <c r="C159" s="170" t="s">
        <v>215</v>
      </c>
      <c r="D159" s="170" t="s">
        <v>128</v>
      </c>
      <c r="E159" s="171" t="s">
        <v>216</v>
      </c>
      <c r="F159" s="172" t="s">
        <v>217</v>
      </c>
      <c r="G159" s="173" t="s">
        <v>131</v>
      </c>
      <c r="H159" s="174">
        <v>190.15000000000001</v>
      </c>
      <c r="I159" s="175"/>
      <c r="J159" s="176">
        <f>ROUND(I159*H159,2)</f>
        <v>0</v>
      </c>
      <c r="K159" s="172" t="s">
        <v>132</v>
      </c>
      <c r="L159" s="37"/>
      <c r="M159" s="177" t="s">
        <v>1</v>
      </c>
      <c r="N159" s="178" t="s">
        <v>44</v>
      </c>
      <c r="O159" s="75"/>
      <c r="P159" s="179">
        <f>O159*H159</f>
        <v>0</v>
      </c>
      <c r="Q159" s="179">
        <v>0.010999999999999999</v>
      </c>
      <c r="R159" s="179">
        <f>Q159*H159</f>
        <v>2.09165</v>
      </c>
      <c r="S159" s="179">
        <v>0</v>
      </c>
      <c r="T159" s="18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133</v>
      </c>
      <c r="AT159" s="181" t="s">
        <v>128</v>
      </c>
      <c r="AU159" s="181" t="s">
        <v>88</v>
      </c>
      <c r="AY159" s="17" t="s">
        <v>126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84</v>
      </c>
      <c r="BK159" s="182">
        <f>ROUND(I159*H159,2)</f>
        <v>0</v>
      </c>
      <c r="BL159" s="17" t="s">
        <v>133</v>
      </c>
      <c r="BM159" s="181" t="s">
        <v>218</v>
      </c>
    </row>
    <row r="160" s="2" customFormat="1" ht="14.4" customHeight="1">
      <c r="A160" s="36"/>
      <c r="B160" s="169"/>
      <c r="C160" s="170" t="s">
        <v>219</v>
      </c>
      <c r="D160" s="170" t="s">
        <v>128</v>
      </c>
      <c r="E160" s="171" t="s">
        <v>220</v>
      </c>
      <c r="F160" s="172" t="s">
        <v>221</v>
      </c>
      <c r="G160" s="173" t="s">
        <v>131</v>
      </c>
      <c r="H160" s="174">
        <v>7.2000000000000002</v>
      </c>
      <c r="I160" s="175"/>
      <c r="J160" s="176">
        <f>ROUND(I160*H160,2)</f>
        <v>0</v>
      </c>
      <c r="K160" s="172" t="s">
        <v>132</v>
      </c>
      <c r="L160" s="37"/>
      <c r="M160" s="177" t="s">
        <v>1</v>
      </c>
      <c r="N160" s="178" t="s">
        <v>44</v>
      </c>
      <c r="O160" s="75"/>
      <c r="P160" s="179">
        <f>O160*H160</f>
        <v>0</v>
      </c>
      <c r="Q160" s="179">
        <v>0.084250000000000005</v>
      </c>
      <c r="R160" s="179">
        <f>Q160*H160</f>
        <v>0.60660000000000003</v>
      </c>
      <c r="S160" s="179">
        <v>0</v>
      </c>
      <c r="T160" s="18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1" t="s">
        <v>133</v>
      </c>
      <c r="AT160" s="181" t="s">
        <v>128</v>
      </c>
      <c r="AU160" s="181" t="s">
        <v>88</v>
      </c>
      <c r="AY160" s="17" t="s">
        <v>126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84</v>
      </c>
      <c r="BK160" s="182">
        <f>ROUND(I160*H160,2)</f>
        <v>0</v>
      </c>
      <c r="BL160" s="17" t="s">
        <v>133</v>
      </c>
      <c r="BM160" s="181" t="s">
        <v>222</v>
      </c>
    </row>
    <row r="161" s="2" customFormat="1" ht="14.4" customHeight="1">
      <c r="A161" s="36"/>
      <c r="B161" s="169"/>
      <c r="C161" s="192" t="s">
        <v>7</v>
      </c>
      <c r="D161" s="192" t="s">
        <v>173</v>
      </c>
      <c r="E161" s="193" t="s">
        <v>223</v>
      </c>
      <c r="F161" s="194" t="s">
        <v>224</v>
      </c>
      <c r="G161" s="195" t="s">
        <v>131</v>
      </c>
      <c r="H161" s="196">
        <v>7.2000000000000002</v>
      </c>
      <c r="I161" s="197"/>
      <c r="J161" s="198">
        <f>ROUND(I161*H161,2)</f>
        <v>0</v>
      </c>
      <c r="K161" s="194" t="s">
        <v>132</v>
      </c>
      <c r="L161" s="199"/>
      <c r="M161" s="200" t="s">
        <v>1</v>
      </c>
      <c r="N161" s="201" t="s">
        <v>44</v>
      </c>
      <c r="O161" s="75"/>
      <c r="P161" s="179">
        <f>O161*H161</f>
        <v>0</v>
      </c>
      <c r="Q161" s="179">
        <v>0.13100000000000001</v>
      </c>
      <c r="R161" s="179">
        <f>Q161*H161</f>
        <v>0.94320000000000004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163</v>
      </c>
      <c r="AT161" s="181" t="s">
        <v>173</v>
      </c>
      <c r="AU161" s="181" t="s">
        <v>88</v>
      </c>
      <c r="AY161" s="17" t="s">
        <v>126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84</v>
      </c>
      <c r="BK161" s="182">
        <f>ROUND(I161*H161,2)</f>
        <v>0</v>
      </c>
      <c r="BL161" s="17" t="s">
        <v>133</v>
      </c>
      <c r="BM161" s="181" t="s">
        <v>225</v>
      </c>
    </row>
    <row r="162" s="12" customFormat="1" ht="22.8" customHeight="1">
      <c r="A162" s="12"/>
      <c r="B162" s="156"/>
      <c r="C162" s="12"/>
      <c r="D162" s="157" t="s">
        <v>78</v>
      </c>
      <c r="E162" s="167" t="s">
        <v>163</v>
      </c>
      <c r="F162" s="167" t="s">
        <v>226</v>
      </c>
      <c r="G162" s="12"/>
      <c r="H162" s="12"/>
      <c r="I162" s="159"/>
      <c r="J162" s="168">
        <f>BK162</f>
        <v>0</v>
      </c>
      <c r="K162" s="12"/>
      <c r="L162" s="156"/>
      <c r="M162" s="161"/>
      <c r="N162" s="162"/>
      <c r="O162" s="162"/>
      <c r="P162" s="163">
        <f>SUM(P163:P168)</f>
        <v>0</v>
      </c>
      <c r="Q162" s="162"/>
      <c r="R162" s="163">
        <f>SUM(R163:R168)</f>
        <v>5.399659999999999</v>
      </c>
      <c r="S162" s="162"/>
      <c r="T162" s="164">
        <f>SUM(T163:T168)</f>
        <v>0.60000000000000009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7" t="s">
        <v>84</v>
      </c>
      <c r="AT162" s="165" t="s">
        <v>78</v>
      </c>
      <c r="AU162" s="165" t="s">
        <v>84</v>
      </c>
      <c r="AY162" s="157" t="s">
        <v>126</v>
      </c>
      <c r="BK162" s="166">
        <f>SUM(BK163:BK168)</f>
        <v>0</v>
      </c>
    </row>
    <row r="163" s="2" customFormat="1" ht="14.4" customHeight="1">
      <c r="A163" s="36"/>
      <c r="B163" s="169"/>
      <c r="C163" s="170" t="s">
        <v>227</v>
      </c>
      <c r="D163" s="170" t="s">
        <v>128</v>
      </c>
      <c r="E163" s="171" t="s">
        <v>228</v>
      </c>
      <c r="F163" s="172" t="s">
        <v>229</v>
      </c>
      <c r="G163" s="173" t="s">
        <v>230</v>
      </c>
      <c r="H163" s="174">
        <v>3</v>
      </c>
      <c r="I163" s="175"/>
      <c r="J163" s="176">
        <f>ROUND(I163*H163,2)</f>
        <v>0</v>
      </c>
      <c r="K163" s="172" t="s">
        <v>132</v>
      </c>
      <c r="L163" s="37"/>
      <c r="M163" s="177" t="s">
        <v>1</v>
      </c>
      <c r="N163" s="178" t="s">
        <v>44</v>
      </c>
      <c r="O163" s="75"/>
      <c r="P163" s="179">
        <f>O163*H163</f>
        <v>0</v>
      </c>
      <c r="Q163" s="179">
        <v>0</v>
      </c>
      <c r="R163" s="179">
        <f>Q163*H163</f>
        <v>0</v>
      </c>
      <c r="S163" s="179">
        <v>0.10000000000000001</v>
      </c>
      <c r="T163" s="180">
        <f>S163*H163</f>
        <v>0.30000000000000004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1" t="s">
        <v>133</v>
      </c>
      <c r="AT163" s="181" t="s">
        <v>128</v>
      </c>
      <c r="AU163" s="181" t="s">
        <v>88</v>
      </c>
      <c r="AY163" s="17" t="s">
        <v>126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7" t="s">
        <v>84</v>
      </c>
      <c r="BK163" s="182">
        <f>ROUND(I163*H163,2)</f>
        <v>0</v>
      </c>
      <c r="BL163" s="17" t="s">
        <v>133</v>
      </c>
      <c r="BM163" s="181" t="s">
        <v>231</v>
      </c>
    </row>
    <row r="164" s="2" customFormat="1" ht="14.4" customHeight="1">
      <c r="A164" s="36"/>
      <c r="B164" s="169"/>
      <c r="C164" s="170" t="s">
        <v>232</v>
      </c>
      <c r="D164" s="170" t="s">
        <v>128</v>
      </c>
      <c r="E164" s="171" t="s">
        <v>233</v>
      </c>
      <c r="F164" s="172" t="s">
        <v>234</v>
      </c>
      <c r="G164" s="173" t="s">
        <v>230</v>
      </c>
      <c r="H164" s="174">
        <v>3</v>
      </c>
      <c r="I164" s="175"/>
      <c r="J164" s="176">
        <f>ROUND(I164*H164,2)</f>
        <v>0</v>
      </c>
      <c r="K164" s="172" t="s">
        <v>132</v>
      </c>
      <c r="L164" s="37"/>
      <c r="M164" s="177" t="s">
        <v>1</v>
      </c>
      <c r="N164" s="178" t="s">
        <v>44</v>
      </c>
      <c r="O164" s="75"/>
      <c r="P164" s="179">
        <f>O164*H164</f>
        <v>0</v>
      </c>
      <c r="Q164" s="179">
        <v>0</v>
      </c>
      <c r="R164" s="179">
        <f>Q164*H164</f>
        <v>0</v>
      </c>
      <c r="S164" s="179">
        <v>0.10000000000000001</v>
      </c>
      <c r="T164" s="180">
        <f>S164*H164</f>
        <v>0.30000000000000004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133</v>
      </c>
      <c r="AT164" s="181" t="s">
        <v>128</v>
      </c>
      <c r="AU164" s="181" t="s">
        <v>88</v>
      </c>
      <c r="AY164" s="17" t="s">
        <v>126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84</v>
      </c>
      <c r="BK164" s="182">
        <f>ROUND(I164*H164,2)</f>
        <v>0</v>
      </c>
      <c r="BL164" s="17" t="s">
        <v>133</v>
      </c>
      <c r="BM164" s="181" t="s">
        <v>235</v>
      </c>
    </row>
    <row r="165" s="2" customFormat="1" ht="14.4" customHeight="1">
      <c r="A165" s="36"/>
      <c r="B165" s="169"/>
      <c r="C165" s="170" t="s">
        <v>236</v>
      </c>
      <c r="D165" s="170" t="s">
        <v>128</v>
      </c>
      <c r="E165" s="171" t="s">
        <v>237</v>
      </c>
      <c r="F165" s="172" t="s">
        <v>238</v>
      </c>
      <c r="G165" s="173" t="s">
        <v>230</v>
      </c>
      <c r="H165" s="174">
        <v>3</v>
      </c>
      <c r="I165" s="175"/>
      <c r="J165" s="176">
        <f>ROUND(I165*H165,2)</f>
        <v>0</v>
      </c>
      <c r="K165" s="172" t="s">
        <v>132</v>
      </c>
      <c r="L165" s="37"/>
      <c r="M165" s="177" t="s">
        <v>1</v>
      </c>
      <c r="N165" s="178" t="s">
        <v>44</v>
      </c>
      <c r="O165" s="75"/>
      <c r="P165" s="179">
        <f>O165*H165</f>
        <v>0</v>
      </c>
      <c r="Q165" s="179">
        <v>0.42368</v>
      </c>
      <c r="R165" s="179">
        <f>Q165*H165</f>
        <v>1.27104</v>
      </c>
      <c r="S165" s="179">
        <v>0</v>
      </c>
      <c r="T165" s="18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1" t="s">
        <v>133</v>
      </c>
      <c r="AT165" s="181" t="s">
        <v>128</v>
      </c>
      <c r="AU165" s="181" t="s">
        <v>88</v>
      </c>
      <c r="AY165" s="17" t="s">
        <v>126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84</v>
      </c>
      <c r="BK165" s="182">
        <f>ROUND(I165*H165,2)</f>
        <v>0</v>
      </c>
      <c r="BL165" s="17" t="s">
        <v>133</v>
      </c>
      <c r="BM165" s="181" t="s">
        <v>239</v>
      </c>
    </row>
    <row r="166" s="2" customFormat="1" ht="14.4" customHeight="1">
      <c r="A166" s="36"/>
      <c r="B166" s="169"/>
      <c r="C166" s="170" t="s">
        <v>240</v>
      </c>
      <c r="D166" s="170" t="s">
        <v>128</v>
      </c>
      <c r="E166" s="171" t="s">
        <v>241</v>
      </c>
      <c r="F166" s="172" t="s">
        <v>242</v>
      </c>
      <c r="G166" s="173" t="s">
        <v>230</v>
      </c>
      <c r="H166" s="174">
        <v>3</v>
      </c>
      <c r="I166" s="175"/>
      <c r="J166" s="176">
        <f>ROUND(I166*H166,2)</f>
        <v>0</v>
      </c>
      <c r="K166" s="172" t="s">
        <v>132</v>
      </c>
      <c r="L166" s="37"/>
      <c r="M166" s="177" t="s">
        <v>1</v>
      </c>
      <c r="N166" s="178" t="s">
        <v>44</v>
      </c>
      <c r="O166" s="75"/>
      <c r="P166" s="179">
        <f>O166*H166</f>
        <v>0</v>
      </c>
      <c r="Q166" s="179">
        <v>0.42080000000000001</v>
      </c>
      <c r="R166" s="179">
        <f>Q166*H166</f>
        <v>1.2624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133</v>
      </c>
      <c r="AT166" s="181" t="s">
        <v>128</v>
      </c>
      <c r="AU166" s="181" t="s">
        <v>88</v>
      </c>
      <c r="AY166" s="17" t="s">
        <v>126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84</v>
      </c>
      <c r="BK166" s="182">
        <f>ROUND(I166*H166,2)</f>
        <v>0</v>
      </c>
      <c r="BL166" s="17" t="s">
        <v>133</v>
      </c>
      <c r="BM166" s="181" t="s">
        <v>243</v>
      </c>
    </row>
    <row r="167" s="2" customFormat="1" ht="14.4" customHeight="1">
      <c r="A167" s="36"/>
      <c r="B167" s="169"/>
      <c r="C167" s="170" t="s">
        <v>244</v>
      </c>
      <c r="D167" s="170" t="s">
        <v>128</v>
      </c>
      <c r="E167" s="171" t="s">
        <v>245</v>
      </c>
      <c r="F167" s="172" t="s">
        <v>246</v>
      </c>
      <c r="G167" s="173" t="s">
        <v>230</v>
      </c>
      <c r="H167" s="174">
        <v>9</v>
      </c>
      <c r="I167" s="175"/>
      <c r="J167" s="176">
        <f>ROUND(I167*H167,2)</f>
        <v>0</v>
      </c>
      <c r="K167" s="172" t="s">
        <v>132</v>
      </c>
      <c r="L167" s="37"/>
      <c r="M167" s="177" t="s">
        <v>1</v>
      </c>
      <c r="N167" s="178" t="s">
        <v>44</v>
      </c>
      <c r="O167" s="75"/>
      <c r="P167" s="179">
        <f>O167*H167</f>
        <v>0</v>
      </c>
      <c r="Q167" s="179">
        <v>0.31108000000000002</v>
      </c>
      <c r="R167" s="179">
        <f>Q167*H167</f>
        <v>2.7997200000000002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133</v>
      </c>
      <c r="AT167" s="181" t="s">
        <v>128</v>
      </c>
      <c r="AU167" s="181" t="s">
        <v>88</v>
      </c>
      <c r="AY167" s="17" t="s">
        <v>126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84</v>
      </c>
      <c r="BK167" s="182">
        <f>ROUND(I167*H167,2)</f>
        <v>0</v>
      </c>
      <c r="BL167" s="17" t="s">
        <v>133</v>
      </c>
      <c r="BM167" s="181" t="s">
        <v>247</v>
      </c>
    </row>
    <row r="168" s="2" customFormat="1" ht="14.4" customHeight="1">
      <c r="A168" s="36"/>
      <c r="B168" s="169"/>
      <c r="C168" s="192" t="s">
        <v>248</v>
      </c>
      <c r="D168" s="192" t="s">
        <v>173</v>
      </c>
      <c r="E168" s="193" t="s">
        <v>249</v>
      </c>
      <c r="F168" s="194" t="s">
        <v>250</v>
      </c>
      <c r="G168" s="195" t="s">
        <v>230</v>
      </c>
      <c r="H168" s="196">
        <v>5</v>
      </c>
      <c r="I168" s="197"/>
      <c r="J168" s="198">
        <f>ROUND(I168*H168,2)</f>
        <v>0</v>
      </c>
      <c r="K168" s="194" t="s">
        <v>132</v>
      </c>
      <c r="L168" s="199"/>
      <c r="M168" s="200" t="s">
        <v>1</v>
      </c>
      <c r="N168" s="201" t="s">
        <v>44</v>
      </c>
      <c r="O168" s="75"/>
      <c r="P168" s="179">
        <f>O168*H168</f>
        <v>0</v>
      </c>
      <c r="Q168" s="179">
        <v>0.013299999999999999</v>
      </c>
      <c r="R168" s="179">
        <f>Q168*H168</f>
        <v>0.066500000000000004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163</v>
      </c>
      <c r="AT168" s="181" t="s">
        <v>173</v>
      </c>
      <c r="AU168" s="181" t="s">
        <v>88</v>
      </c>
      <c r="AY168" s="17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84</v>
      </c>
      <c r="BK168" s="182">
        <f>ROUND(I168*H168,2)</f>
        <v>0</v>
      </c>
      <c r="BL168" s="17" t="s">
        <v>133</v>
      </c>
      <c r="BM168" s="181" t="s">
        <v>251</v>
      </c>
    </row>
    <row r="169" s="12" customFormat="1" ht="22.8" customHeight="1">
      <c r="A169" s="12"/>
      <c r="B169" s="156"/>
      <c r="C169" s="12"/>
      <c r="D169" s="157" t="s">
        <v>78</v>
      </c>
      <c r="E169" s="167" t="s">
        <v>168</v>
      </c>
      <c r="F169" s="167" t="s">
        <v>252</v>
      </c>
      <c r="G169" s="12"/>
      <c r="H169" s="12"/>
      <c r="I169" s="159"/>
      <c r="J169" s="168">
        <f>BK169</f>
        <v>0</v>
      </c>
      <c r="K169" s="12"/>
      <c r="L169" s="156"/>
      <c r="M169" s="161"/>
      <c r="N169" s="162"/>
      <c r="O169" s="162"/>
      <c r="P169" s="163">
        <f>SUM(P170:P182)</f>
        <v>0</v>
      </c>
      <c r="Q169" s="162"/>
      <c r="R169" s="163">
        <f>SUM(R170:R182)</f>
        <v>247.11884113999997</v>
      </c>
      <c r="S169" s="162"/>
      <c r="T169" s="164">
        <f>SUM(T170:T182)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7" t="s">
        <v>84</v>
      </c>
      <c r="AT169" s="165" t="s">
        <v>78</v>
      </c>
      <c r="AU169" s="165" t="s">
        <v>84</v>
      </c>
      <c r="AY169" s="157" t="s">
        <v>126</v>
      </c>
      <c r="BK169" s="166">
        <f>SUM(BK170:BK182)</f>
        <v>0</v>
      </c>
    </row>
    <row r="170" s="2" customFormat="1" ht="14.4" customHeight="1">
      <c r="A170" s="36"/>
      <c r="B170" s="169"/>
      <c r="C170" s="170" t="s">
        <v>253</v>
      </c>
      <c r="D170" s="170" t="s">
        <v>128</v>
      </c>
      <c r="E170" s="171" t="s">
        <v>254</v>
      </c>
      <c r="F170" s="172" t="s">
        <v>255</v>
      </c>
      <c r="G170" s="173" t="s">
        <v>230</v>
      </c>
      <c r="H170" s="174">
        <v>10</v>
      </c>
      <c r="I170" s="175"/>
      <c r="J170" s="176">
        <f>ROUND(I170*H170,2)</f>
        <v>0</v>
      </c>
      <c r="K170" s="172" t="s">
        <v>132</v>
      </c>
      <c r="L170" s="37"/>
      <c r="M170" s="177" t="s">
        <v>1</v>
      </c>
      <c r="N170" s="178" t="s">
        <v>44</v>
      </c>
      <c r="O170" s="75"/>
      <c r="P170" s="179">
        <f>O170*H170</f>
        <v>0</v>
      </c>
      <c r="Q170" s="179">
        <v>0.10940999999999999</v>
      </c>
      <c r="R170" s="179">
        <f>Q170*H170</f>
        <v>1.0940999999999999</v>
      </c>
      <c r="S170" s="179">
        <v>0</v>
      </c>
      <c r="T170" s="18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1" t="s">
        <v>133</v>
      </c>
      <c r="AT170" s="181" t="s">
        <v>128</v>
      </c>
      <c r="AU170" s="181" t="s">
        <v>88</v>
      </c>
      <c r="AY170" s="17" t="s">
        <v>126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7" t="s">
        <v>84</v>
      </c>
      <c r="BK170" s="182">
        <f>ROUND(I170*H170,2)</f>
        <v>0</v>
      </c>
      <c r="BL170" s="17" t="s">
        <v>133</v>
      </c>
      <c r="BM170" s="181" t="s">
        <v>256</v>
      </c>
    </row>
    <row r="171" s="2" customFormat="1" ht="14.4" customHeight="1">
      <c r="A171" s="36"/>
      <c r="B171" s="169"/>
      <c r="C171" s="170" t="s">
        <v>257</v>
      </c>
      <c r="D171" s="170" t="s">
        <v>128</v>
      </c>
      <c r="E171" s="171" t="s">
        <v>258</v>
      </c>
      <c r="F171" s="172" t="s">
        <v>259</v>
      </c>
      <c r="G171" s="173" t="s">
        <v>146</v>
      </c>
      <c r="H171" s="174">
        <v>380</v>
      </c>
      <c r="I171" s="175"/>
      <c r="J171" s="176">
        <f>ROUND(I171*H171,2)</f>
        <v>0</v>
      </c>
      <c r="K171" s="172" t="s">
        <v>132</v>
      </c>
      <c r="L171" s="37"/>
      <c r="M171" s="177" t="s">
        <v>1</v>
      </c>
      <c r="N171" s="178" t="s">
        <v>44</v>
      </c>
      <c r="O171" s="75"/>
      <c r="P171" s="179">
        <f>O171*H171</f>
        <v>0</v>
      </c>
      <c r="Q171" s="179">
        <v>0.1295</v>
      </c>
      <c r="R171" s="179">
        <f>Q171*H171</f>
        <v>49.210000000000001</v>
      </c>
      <c r="S171" s="179">
        <v>0</v>
      </c>
      <c r="T171" s="18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133</v>
      </c>
      <c r="AT171" s="181" t="s">
        <v>128</v>
      </c>
      <c r="AU171" s="181" t="s">
        <v>88</v>
      </c>
      <c r="AY171" s="17" t="s">
        <v>126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84</v>
      </c>
      <c r="BK171" s="182">
        <f>ROUND(I171*H171,2)</f>
        <v>0</v>
      </c>
      <c r="BL171" s="17" t="s">
        <v>133</v>
      </c>
      <c r="BM171" s="181" t="s">
        <v>260</v>
      </c>
    </row>
    <row r="172" s="2" customFormat="1" ht="14.4" customHeight="1">
      <c r="A172" s="36"/>
      <c r="B172" s="169"/>
      <c r="C172" s="192" t="s">
        <v>261</v>
      </c>
      <c r="D172" s="192" t="s">
        <v>173</v>
      </c>
      <c r="E172" s="193" t="s">
        <v>262</v>
      </c>
      <c r="F172" s="194" t="s">
        <v>263</v>
      </c>
      <c r="G172" s="195" t="s">
        <v>146</v>
      </c>
      <c r="H172" s="196">
        <v>380</v>
      </c>
      <c r="I172" s="197"/>
      <c r="J172" s="198">
        <f>ROUND(I172*H172,2)</f>
        <v>0</v>
      </c>
      <c r="K172" s="194" t="s">
        <v>132</v>
      </c>
      <c r="L172" s="199"/>
      <c r="M172" s="200" t="s">
        <v>1</v>
      </c>
      <c r="N172" s="201" t="s">
        <v>44</v>
      </c>
      <c r="O172" s="75"/>
      <c r="P172" s="179">
        <f>O172*H172</f>
        <v>0</v>
      </c>
      <c r="Q172" s="179">
        <v>0.028000000000000001</v>
      </c>
      <c r="R172" s="179">
        <f>Q172*H172</f>
        <v>10.640000000000001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163</v>
      </c>
      <c r="AT172" s="181" t="s">
        <v>173</v>
      </c>
      <c r="AU172" s="181" t="s">
        <v>88</v>
      </c>
      <c r="AY172" s="17" t="s">
        <v>126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84</v>
      </c>
      <c r="BK172" s="182">
        <f>ROUND(I172*H172,2)</f>
        <v>0</v>
      </c>
      <c r="BL172" s="17" t="s">
        <v>133</v>
      </c>
      <c r="BM172" s="181" t="s">
        <v>264</v>
      </c>
    </row>
    <row r="173" s="2" customFormat="1" ht="14.4" customHeight="1">
      <c r="A173" s="36"/>
      <c r="B173" s="169"/>
      <c r="C173" s="170" t="s">
        <v>265</v>
      </c>
      <c r="D173" s="170" t="s">
        <v>128</v>
      </c>
      <c r="E173" s="171" t="s">
        <v>266</v>
      </c>
      <c r="F173" s="172" t="s">
        <v>267</v>
      </c>
      <c r="G173" s="173" t="s">
        <v>146</v>
      </c>
      <c r="H173" s="174">
        <v>380.30000000000001</v>
      </c>
      <c r="I173" s="175"/>
      <c r="J173" s="176">
        <f>ROUND(I173*H173,2)</f>
        <v>0</v>
      </c>
      <c r="K173" s="172" t="s">
        <v>132</v>
      </c>
      <c r="L173" s="37"/>
      <c r="M173" s="177" t="s">
        <v>1</v>
      </c>
      <c r="N173" s="178" t="s">
        <v>44</v>
      </c>
      <c r="O173" s="75"/>
      <c r="P173" s="179">
        <f>O173*H173</f>
        <v>0</v>
      </c>
      <c r="Q173" s="179">
        <v>0.14066999999999999</v>
      </c>
      <c r="R173" s="179">
        <f>Q173*H173</f>
        <v>53.496800999999998</v>
      </c>
      <c r="S173" s="179">
        <v>0</v>
      </c>
      <c r="T173" s="18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1" t="s">
        <v>133</v>
      </c>
      <c r="AT173" s="181" t="s">
        <v>128</v>
      </c>
      <c r="AU173" s="181" t="s">
        <v>88</v>
      </c>
      <c r="AY173" s="17" t="s">
        <v>126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7" t="s">
        <v>84</v>
      </c>
      <c r="BK173" s="182">
        <f>ROUND(I173*H173,2)</f>
        <v>0</v>
      </c>
      <c r="BL173" s="17" t="s">
        <v>133</v>
      </c>
      <c r="BM173" s="181" t="s">
        <v>268</v>
      </c>
    </row>
    <row r="174" s="2" customFormat="1" ht="14.4" customHeight="1">
      <c r="A174" s="36"/>
      <c r="B174" s="169"/>
      <c r="C174" s="192" t="s">
        <v>269</v>
      </c>
      <c r="D174" s="192" t="s">
        <v>173</v>
      </c>
      <c r="E174" s="193" t="s">
        <v>270</v>
      </c>
      <c r="F174" s="194" t="s">
        <v>271</v>
      </c>
      <c r="G174" s="195" t="s">
        <v>146</v>
      </c>
      <c r="H174" s="196">
        <v>190</v>
      </c>
      <c r="I174" s="197"/>
      <c r="J174" s="198">
        <f>ROUND(I174*H174,2)</f>
        <v>0</v>
      </c>
      <c r="K174" s="194" t="s">
        <v>132</v>
      </c>
      <c r="L174" s="199"/>
      <c r="M174" s="200" t="s">
        <v>1</v>
      </c>
      <c r="N174" s="201" t="s">
        <v>44</v>
      </c>
      <c r="O174" s="75"/>
      <c r="P174" s="179">
        <f>O174*H174</f>
        <v>0</v>
      </c>
      <c r="Q174" s="179">
        <v>0.065000000000000002</v>
      </c>
      <c r="R174" s="179">
        <f>Q174*H174</f>
        <v>12.35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163</v>
      </c>
      <c r="AT174" s="181" t="s">
        <v>173</v>
      </c>
      <c r="AU174" s="181" t="s">
        <v>88</v>
      </c>
      <c r="AY174" s="17" t="s">
        <v>126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84</v>
      </c>
      <c r="BK174" s="182">
        <f>ROUND(I174*H174,2)</f>
        <v>0</v>
      </c>
      <c r="BL174" s="17" t="s">
        <v>133</v>
      </c>
      <c r="BM174" s="181" t="s">
        <v>272</v>
      </c>
    </row>
    <row r="175" s="2" customFormat="1" ht="14.4" customHeight="1">
      <c r="A175" s="36"/>
      <c r="B175" s="169"/>
      <c r="C175" s="170" t="s">
        <v>273</v>
      </c>
      <c r="D175" s="170" t="s">
        <v>128</v>
      </c>
      <c r="E175" s="171" t="s">
        <v>274</v>
      </c>
      <c r="F175" s="172" t="s">
        <v>275</v>
      </c>
      <c r="G175" s="173" t="s">
        <v>155</v>
      </c>
      <c r="H175" s="174">
        <v>53.220999999999997</v>
      </c>
      <c r="I175" s="175"/>
      <c r="J175" s="176">
        <f>ROUND(I175*H175,2)</f>
        <v>0</v>
      </c>
      <c r="K175" s="172" t="s">
        <v>1</v>
      </c>
      <c r="L175" s="37"/>
      <c r="M175" s="177" t="s">
        <v>1</v>
      </c>
      <c r="N175" s="178" t="s">
        <v>44</v>
      </c>
      <c r="O175" s="75"/>
      <c r="P175" s="179">
        <f>O175*H175</f>
        <v>0</v>
      </c>
      <c r="Q175" s="179">
        <v>2.2563399999999998</v>
      </c>
      <c r="R175" s="179">
        <f>Q175*H175</f>
        <v>120.08467113999998</v>
      </c>
      <c r="S175" s="179">
        <v>0</v>
      </c>
      <c r="T175" s="18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1" t="s">
        <v>133</v>
      </c>
      <c r="AT175" s="181" t="s">
        <v>128</v>
      </c>
      <c r="AU175" s="181" t="s">
        <v>88</v>
      </c>
      <c r="AY175" s="17" t="s">
        <v>126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7" t="s">
        <v>84</v>
      </c>
      <c r="BK175" s="182">
        <f>ROUND(I175*H175,2)</f>
        <v>0</v>
      </c>
      <c r="BL175" s="17" t="s">
        <v>133</v>
      </c>
      <c r="BM175" s="181" t="s">
        <v>276</v>
      </c>
    </row>
    <row r="176" s="13" customFormat="1">
      <c r="A176" s="13"/>
      <c r="B176" s="183"/>
      <c r="C176" s="13"/>
      <c r="D176" s="184" t="s">
        <v>135</v>
      </c>
      <c r="E176" s="185" t="s">
        <v>1</v>
      </c>
      <c r="F176" s="186" t="s">
        <v>277</v>
      </c>
      <c r="G176" s="13"/>
      <c r="H176" s="187">
        <v>53.220999999999997</v>
      </c>
      <c r="I176" s="188"/>
      <c r="J176" s="13"/>
      <c r="K176" s="13"/>
      <c r="L176" s="183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5" t="s">
        <v>135</v>
      </c>
      <c r="AU176" s="185" t="s">
        <v>88</v>
      </c>
      <c r="AV176" s="13" t="s">
        <v>88</v>
      </c>
      <c r="AW176" s="13" t="s">
        <v>37</v>
      </c>
      <c r="AX176" s="13" t="s">
        <v>84</v>
      </c>
      <c r="AY176" s="185" t="s">
        <v>126</v>
      </c>
    </row>
    <row r="177" s="2" customFormat="1" ht="14.4" customHeight="1">
      <c r="A177" s="36"/>
      <c r="B177" s="169"/>
      <c r="C177" s="170" t="s">
        <v>278</v>
      </c>
      <c r="D177" s="170" t="s">
        <v>128</v>
      </c>
      <c r="E177" s="171" t="s">
        <v>279</v>
      </c>
      <c r="F177" s="172" t="s">
        <v>280</v>
      </c>
      <c r="G177" s="173" t="s">
        <v>146</v>
      </c>
      <c r="H177" s="174">
        <v>386.30000000000001</v>
      </c>
      <c r="I177" s="175"/>
      <c r="J177" s="176">
        <f>ROUND(I177*H177,2)</f>
        <v>0</v>
      </c>
      <c r="K177" s="172" t="s">
        <v>132</v>
      </c>
      <c r="L177" s="37"/>
      <c r="M177" s="177" t="s">
        <v>1</v>
      </c>
      <c r="N177" s="178" t="s">
        <v>44</v>
      </c>
      <c r="O177" s="75"/>
      <c r="P177" s="179">
        <f>O177*H177</f>
        <v>0</v>
      </c>
      <c r="Q177" s="179">
        <v>0.00060999999999999997</v>
      </c>
      <c r="R177" s="179">
        <f>Q177*H177</f>
        <v>0.23564299999999999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133</v>
      </c>
      <c r="AT177" s="181" t="s">
        <v>128</v>
      </c>
      <c r="AU177" s="181" t="s">
        <v>88</v>
      </c>
      <c r="AY177" s="17" t="s">
        <v>126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7" t="s">
        <v>84</v>
      </c>
      <c r="BK177" s="182">
        <f>ROUND(I177*H177,2)</f>
        <v>0</v>
      </c>
      <c r="BL177" s="17" t="s">
        <v>133</v>
      </c>
      <c r="BM177" s="181" t="s">
        <v>281</v>
      </c>
    </row>
    <row r="178" s="2" customFormat="1" ht="14.4" customHeight="1">
      <c r="A178" s="36"/>
      <c r="B178" s="169"/>
      <c r="C178" s="170" t="s">
        <v>282</v>
      </c>
      <c r="D178" s="170" t="s">
        <v>128</v>
      </c>
      <c r="E178" s="171" t="s">
        <v>283</v>
      </c>
      <c r="F178" s="172" t="s">
        <v>284</v>
      </c>
      <c r="G178" s="173" t="s">
        <v>146</v>
      </c>
      <c r="H178" s="174">
        <v>386.30000000000001</v>
      </c>
      <c r="I178" s="175"/>
      <c r="J178" s="176">
        <f>ROUND(I178*H178,2)</f>
        <v>0</v>
      </c>
      <c r="K178" s="172" t="s">
        <v>132</v>
      </c>
      <c r="L178" s="37"/>
      <c r="M178" s="177" t="s">
        <v>1</v>
      </c>
      <c r="N178" s="178" t="s">
        <v>44</v>
      </c>
      <c r="O178" s="7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133</v>
      </c>
      <c r="AT178" s="181" t="s">
        <v>128</v>
      </c>
      <c r="AU178" s="181" t="s">
        <v>88</v>
      </c>
      <c r="AY178" s="17" t="s">
        <v>126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84</v>
      </c>
      <c r="BK178" s="182">
        <f>ROUND(I178*H178,2)</f>
        <v>0</v>
      </c>
      <c r="BL178" s="17" t="s">
        <v>133</v>
      </c>
      <c r="BM178" s="181" t="s">
        <v>285</v>
      </c>
    </row>
    <row r="179" s="13" customFormat="1">
      <c r="A179" s="13"/>
      <c r="B179" s="183"/>
      <c r="C179" s="13"/>
      <c r="D179" s="184" t="s">
        <v>135</v>
      </c>
      <c r="E179" s="185" t="s">
        <v>1</v>
      </c>
      <c r="F179" s="186" t="s">
        <v>286</v>
      </c>
      <c r="G179" s="13"/>
      <c r="H179" s="187">
        <v>386.30000000000001</v>
      </c>
      <c r="I179" s="188"/>
      <c r="J179" s="13"/>
      <c r="K179" s="13"/>
      <c r="L179" s="183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135</v>
      </c>
      <c r="AU179" s="185" t="s">
        <v>88</v>
      </c>
      <c r="AV179" s="13" t="s">
        <v>88</v>
      </c>
      <c r="AW179" s="13" t="s">
        <v>37</v>
      </c>
      <c r="AX179" s="13" t="s">
        <v>84</v>
      </c>
      <c r="AY179" s="185" t="s">
        <v>126</v>
      </c>
    </row>
    <row r="180" s="2" customFormat="1" ht="14.4" customHeight="1">
      <c r="A180" s="36"/>
      <c r="B180" s="169"/>
      <c r="C180" s="170" t="s">
        <v>287</v>
      </c>
      <c r="D180" s="170" t="s">
        <v>128</v>
      </c>
      <c r="E180" s="171" t="s">
        <v>288</v>
      </c>
      <c r="F180" s="172" t="s">
        <v>289</v>
      </c>
      <c r="G180" s="173" t="s">
        <v>146</v>
      </c>
      <c r="H180" s="174">
        <v>386.30000000000001</v>
      </c>
      <c r="I180" s="175"/>
      <c r="J180" s="176">
        <f>ROUND(I180*H180,2)</f>
        <v>0</v>
      </c>
      <c r="K180" s="172" t="s">
        <v>132</v>
      </c>
      <c r="L180" s="37"/>
      <c r="M180" s="177" t="s">
        <v>1</v>
      </c>
      <c r="N180" s="178" t="s">
        <v>44</v>
      </c>
      <c r="O180" s="7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133</v>
      </c>
      <c r="AT180" s="181" t="s">
        <v>128</v>
      </c>
      <c r="AU180" s="181" t="s">
        <v>88</v>
      </c>
      <c r="AY180" s="17" t="s">
        <v>126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84</v>
      </c>
      <c r="BK180" s="182">
        <f>ROUND(I180*H180,2)</f>
        <v>0</v>
      </c>
      <c r="BL180" s="17" t="s">
        <v>133</v>
      </c>
      <c r="BM180" s="181" t="s">
        <v>290</v>
      </c>
    </row>
    <row r="181" s="2" customFormat="1" ht="14.4" customHeight="1">
      <c r="A181" s="36"/>
      <c r="B181" s="169"/>
      <c r="C181" s="170" t="s">
        <v>291</v>
      </c>
      <c r="D181" s="170" t="s">
        <v>128</v>
      </c>
      <c r="E181" s="171" t="s">
        <v>292</v>
      </c>
      <c r="F181" s="172" t="s">
        <v>293</v>
      </c>
      <c r="G181" s="173" t="s">
        <v>146</v>
      </c>
      <c r="H181" s="174">
        <v>381.30000000000001</v>
      </c>
      <c r="I181" s="175"/>
      <c r="J181" s="176">
        <f>ROUND(I181*H181,2)</f>
        <v>0</v>
      </c>
      <c r="K181" s="172" t="s">
        <v>132</v>
      </c>
      <c r="L181" s="37"/>
      <c r="M181" s="177" t="s">
        <v>1</v>
      </c>
      <c r="N181" s="178" t="s">
        <v>44</v>
      </c>
      <c r="O181" s="75"/>
      <c r="P181" s="179">
        <f>O181*H181</f>
        <v>0</v>
      </c>
      <c r="Q181" s="179">
        <v>2.0000000000000002E-05</v>
      </c>
      <c r="R181" s="179">
        <f>Q181*H181</f>
        <v>0.0076260000000000008</v>
      </c>
      <c r="S181" s="179">
        <v>0</v>
      </c>
      <c r="T181" s="18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1" t="s">
        <v>133</v>
      </c>
      <c r="AT181" s="181" t="s">
        <v>128</v>
      </c>
      <c r="AU181" s="181" t="s">
        <v>88</v>
      </c>
      <c r="AY181" s="17" t="s">
        <v>126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7" t="s">
        <v>84</v>
      </c>
      <c r="BK181" s="182">
        <f>ROUND(I181*H181,2)</f>
        <v>0</v>
      </c>
      <c r="BL181" s="17" t="s">
        <v>133</v>
      </c>
      <c r="BM181" s="181" t="s">
        <v>294</v>
      </c>
    </row>
    <row r="182" s="2" customFormat="1" ht="14.4" customHeight="1">
      <c r="A182" s="36"/>
      <c r="B182" s="169"/>
      <c r="C182" s="170" t="s">
        <v>295</v>
      </c>
      <c r="D182" s="170" t="s">
        <v>128</v>
      </c>
      <c r="E182" s="171" t="s">
        <v>296</v>
      </c>
      <c r="F182" s="172" t="s">
        <v>297</v>
      </c>
      <c r="G182" s="173" t="s">
        <v>146</v>
      </c>
      <c r="H182" s="174">
        <v>380.30000000000001</v>
      </c>
      <c r="I182" s="175"/>
      <c r="J182" s="176">
        <f>ROUND(I182*H182,2)</f>
        <v>0</v>
      </c>
      <c r="K182" s="172" t="s">
        <v>132</v>
      </c>
      <c r="L182" s="37"/>
      <c r="M182" s="177" t="s">
        <v>1</v>
      </c>
      <c r="N182" s="178" t="s">
        <v>44</v>
      </c>
      <c r="O182" s="75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133</v>
      </c>
      <c r="AT182" s="181" t="s">
        <v>128</v>
      </c>
      <c r="AU182" s="181" t="s">
        <v>88</v>
      </c>
      <c r="AY182" s="17" t="s">
        <v>126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84</v>
      </c>
      <c r="BK182" s="182">
        <f>ROUND(I182*H182,2)</f>
        <v>0</v>
      </c>
      <c r="BL182" s="17" t="s">
        <v>133</v>
      </c>
      <c r="BM182" s="181" t="s">
        <v>298</v>
      </c>
    </row>
    <row r="183" s="12" customFormat="1" ht="22.8" customHeight="1">
      <c r="A183" s="12"/>
      <c r="B183" s="156"/>
      <c r="C183" s="12"/>
      <c r="D183" s="157" t="s">
        <v>78</v>
      </c>
      <c r="E183" s="167" t="s">
        <v>299</v>
      </c>
      <c r="F183" s="167" t="s">
        <v>300</v>
      </c>
      <c r="G183" s="12"/>
      <c r="H183" s="12"/>
      <c r="I183" s="159"/>
      <c r="J183" s="168">
        <f>BK183</f>
        <v>0</v>
      </c>
      <c r="K183" s="12"/>
      <c r="L183" s="156"/>
      <c r="M183" s="161"/>
      <c r="N183" s="162"/>
      <c r="O183" s="162"/>
      <c r="P183" s="163">
        <f>SUM(P184:P196)</f>
        <v>0</v>
      </c>
      <c r="Q183" s="162"/>
      <c r="R183" s="163">
        <f>SUM(R184:R196)</f>
        <v>0</v>
      </c>
      <c r="S183" s="162"/>
      <c r="T183" s="164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7" t="s">
        <v>84</v>
      </c>
      <c r="AT183" s="165" t="s">
        <v>78</v>
      </c>
      <c r="AU183" s="165" t="s">
        <v>84</v>
      </c>
      <c r="AY183" s="157" t="s">
        <v>126</v>
      </c>
      <c r="BK183" s="166">
        <f>SUM(BK184:BK196)</f>
        <v>0</v>
      </c>
    </row>
    <row r="184" s="2" customFormat="1" ht="14.4" customHeight="1">
      <c r="A184" s="36"/>
      <c r="B184" s="169"/>
      <c r="C184" s="170" t="s">
        <v>301</v>
      </c>
      <c r="D184" s="170" t="s">
        <v>128</v>
      </c>
      <c r="E184" s="171" t="s">
        <v>302</v>
      </c>
      <c r="F184" s="172" t="s">
        <v>303</v>
      </c>
      <c r="G184" s="173" t="s">
        <v>176</v>
      </c>
      <c r="H184" s="174">
        <v>652.33600000000001</v>
      </c>
      <c r="I184" s="175"/>
      <c r="J184" s="176">
        <f>ROUND(I184*H184,2)</f>
        <v>0</v>
      </c>
      <c r="K184" s="172" t="s">
        <v>132</v>
      </c>
      <c r="L184" s="37"/>
      <c r="M184" s="177" t="s">
        <v>1</v>
      </c>
      <c r="N184" s="178" t="s">
        <v>44</v>
      </c>
      <c r="O184" s="75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1" t="s">
        <v>133</v>
      </c>
      <c r="AT184" s="181" t="s">
        <v>128</v>
      </c>
      <c r="AU184" s="181" t="s">
        <v>88</v>
      </c>
      <c r="AY184" s="17" t="s">
        <v>126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7" t="s">
        <v>84</v>
      </c>
      <c r="BK184" s="182">
        <f>ROUND(I184*H184,2)</f>
        <v>0</v>
      </c>
      <c r="BL184" s="17" t="s">
        <v>133</v>
      </c>
      <c r="BM184" s="181" t="s">
        <v>304</v>
      </c>
    </row>
    <row r="185" s="13" customFormat="1">
      <c r="A185" s="13"/>
      <c r="B185" s="183"/>
      <c r="C185" s="13"/>
      <c r="D185" s="184" t="s">
        <v>135</v>
      </c>
      <c r="E185" s="185" t="s">
        <v>1</v>
      </c>
      <c r="F185" s="186" t="s">
        <v>305</v>
      </c>
      <c r="G185" s="13"/>
      <c r="H185" s="187">
        <v>236.11500000000001</v>
      </c>
      <c r="I185" s="188"/>
      <c r="J185" s="13"/>
      <c r="K185" s="13"/>
      <c r="L185" s="183"/>
      <c r="M185" s="189"/>
      <c r="N185" s="190"/>
      <c r="O185" s="190"/>
      <c r="P185" s="190"/>
      <c r="Q185" s="190"/>
      <c r="R185" s="190"/>
      <c r="S185" s="190"/>
      <c r="T185" s="19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5" t="s">
        <v>135</v>
      </c>
      <c r="AU185" s="185" t="s">
        <v>88</v>
      </c>
      <c r="AV185" s="13" t="s">
        <v>88</v>
      </c>
      <c r="AW185" s="13" t="s">
        <v>37</v>
      </c>
      <c r="AX185" s="13" t="s">
        <v>79</v>
      </c>
      <c r="AY185" s="185" t="s">
        <v>126</v>
      </c>
    </row>
    <row r="186" s="13" customFormat="1">
      <c r="A186" s="13"/>
      <c r="B186" s="183"/>
      <c r="C186" s="13"/>
      <c r="D186" s="184" t="s">
        <v>135</v>
      </c>
      <c r="E186" s="185" t="s">
        <v>1</v>
      </c>
      <c r="F186" s="186" t="s">
        <v>306</v>
      </c>
      <c r="G186" s="13"/>
      <c r="H186" s="187">
        <v>227.14400000000001</v>
      </c>
      <c r="I186" s="188"/>
      <c r="J186" s="13"/>
      <c r="K186" s="13"/>
      <c r="L186" s="183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5" t="s">
        <v>135</v>
      </c>
      <c r="AU186" s="185" t="s">
        <v>88</v>
      </c>
      <c r="AV186" s="13" t="s">
        <v>88</v>
      </c>
      <c r="AW186" s="13" t="s">
        <v>37</v>
      </c>
      <c r="AX186" s="13" t="s">
        <v>79</v>
      </c>
      <c r="AY186" s="185" t="s">
        <v>126</v>
      </c>
    </row>
    <row r="187" s="13" customFormat="1">
      <c r="A187" s="13"/>
      <c r="B187" s="183"/>
      <c r="C187" s="13"/>
      <c r="D187" s="184" t="s">
        <v>135</v>
      </c>
      <c r="E187" s="185" t="s">
        <v>1</v>
      </c>
      <c r="F187" s="186" t="s">
        <v>307</v>
      </c>
      <c r="G187" s="13"/>
      <c r="H187" s="187">
        <v>189.077</v>
      </c>
      <c r="I187" s="188"/>
      <c r="J187" s="13"/>
      <c r="K187" s="13"/>
      <c r="L187" s="183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5" t="s">
        <v>135</v>
      </c>
      <c r="AU187" s="185" t="s">
        <v>88</v>
      </c>
      <c r="AV187" s="13" t="s">
        <v>88</v>
      </c>
      <c r="AW187" s="13" t="s">
        <v>37</v>
      </c>
      <c r="AX187" s="13" t="s">
        <v>79</v>
      </c>
      <c r="AY187" s="185" t="s">
        <v>126</v>
      </c>
    </row>
    <row r="188" s="14" customFormat="1">
      <c r="A188" s="14"/>
      <c r="B188" s="202"/>
      <c r="C188" s="14"/>
      <c r="D188" s="184" t="s">
        <v>135</v>
      </c>
      <c r="E188" s="203" t="s">
        <v>1</v>
      </c>
      <c r="F188" s="204" t="s">
        <v>308</v>
      </c>
      <c r="G188" s="14"/>
      <c r="H188" s="205">
        <v>652.33600000000001</v>
      </c>
      <c r="I188" s="206"/>
      <c r="J188" s="14"/>
      <c r="K188" s="14"/>
      <c r="L188" s="202"/>
      <c r="M188" s="207"/>
      <c r="N188" s="208"/>
      <c r="O188" s="208"/>
      <c r="P188" s="208"/>
      <c r="Q188" s="208"/>
      <c r="R188" s="208"/>
      <c r="S188" s="208"/>
      <c r="T188" s="20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3" t="s">
        <v>135</v>
      </c>
      <c r="AU188" s="203" t="s">
        <v>88</v>
      </c>
      <c r="AV188" s="14" t="s">
        <v>133</v>
      </c>
      <c r="AW188" s="14" t="s">
        <v>37</v>
      </c>
      <c r="AX188" s="14" t="s">
        <v>84</v>
      </c>
      <c r="AY188" s="203" t="s">
        <v>126</v>
      </c>
    </row>
    <row r="189" s="2" customFormat="1" ht="14.4" customHeight="1">
      <c r="A189" s="36"/>
      <c r="B189" s="169"/>
      <c r="C189" s="170" t="s">
        <v>309</v>
      </c>
      <c r="D189" s="170" t="s">
        <v>128</v>
      </c>
      <c r="E189" s="171" t="s">
        <v>310</v>
      </c>
      <c r="F189" s="172" t="s">
        <v>311</v>
      </c>
      <c r="G189" s="173" t="s">
        <v>176</v>
      </c>
      <c r="H189" s="174">
        <v>15656.064</v>
      </c>
      <c r="I189" s="175"/>
      <c r="J189" s="176">
        <f>ROUND(I189*H189,2)</f>
        <v>0</v>
      </c>
      <c r="K189" s="172" t="s">
        <v>132</v>
      </c>
      <c r="L189" s="37"/>
      <c r="M189" s="177" t="s">
        <v>1</v>
      </c>
      <c r="N189" s="178" t="s">
        <v>44</v>
      </c>
      <c r="O189" s="75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1" t="s">
        <v>133</v>
      </c>
      <c r="AT189" s="181" t="s">
        <v>128</v>
      </c>
      <c r="AU189" s="181" t="s">
        <v>88</v>
      </c>
      <c r="AY189" s="17" t="s">
        <v>126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84</v>
      </c>
      <c r="BK189" s="182">
        <f>ROUND(I189*H189,2)</f>
        <v>0</v>
      </c>
      <c r="BL189" s="17" t="s">
        <v>133</v>
      </c>
      <c r="BM189" s="181" t="s">
        <v>312</v>
      </c>
    </row>
    <row r="190" s="13" customFormat="1">
      <c r="A190" s="13"/>
      <c r="B190" s="183"/>
      <c r="C190" s="13"/>
      <c r="D190" s="184" t="s">
        <v>135</v>
      </c>
      <c r="E190" s="185" t="s">
        <v>1</v>
      </c>
      <c r="F190" s="186" t="s">
        <v>313</v>
      </c>
      <c r="G190" s="13"/>
      <c r="H190" s="187">
        <v>15656.064</v>
      </c>
      <c r="I190" s="188"/>
      <c r="J190" s="13"/>
      <c r="K190" s="13"/>
      <c r="L190" s="183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5" t="s">
        <v>135</v>
      </c>
      <c r="AU190" s="185" t="s">
        <v>88</v>
      </c>
      <c r="AV190" s="13" t="s">
        <v>88</v>
      </c>
      <c r="AW190" s="13" t="s">
        <v>37</v>
      </c>
      <c r="AX190" s="13" t="s">
        <v>84</v>
      </c>
      <c r="AY190" s="185" t="s">
        <v>126</v>
      </c>
    </row>
    <row r="191" s="2" customFormat="1" ht="14.4" customHeight="1">
      <c r="A191" s="36"/>
      <c r="B191" s="169"/>
      <c r="C191" s="170" t="s">
        <v>314</v>
      </c>
      <c r="D191" s="170" t="s">
        <v>128</v>
      </c>
      <c r="E191" s="171" t="s">
        <v>315</v>
      </c>
      <c r="F191" s="172" t="s">
        <v>316</v>
      </c>
      <c r="G191" s="173" t="s">
        <v>176</v>
      </c>
      <c r="H191" s="174">
        <v>227.14400000000001</v>
      </c>
      <c r="I191" s="175"/>
      <c r="J191" s="176">
        <f>ROUND(I191*H191,2)</f>
        <v>0</v>
      </c>
      <c r="K191" s="172" t="s">
        <v>132</v>
      </c>
      <c r="L191" s="37"/>
      <c r="M191" s="177" t="s">
        <v>1</v>
      </c>
      <c r="N191" s="178" t="s">
        <v>44</v>
      </c>
      <c r="O191" s="7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133</v>
      </c>
      <c r="AT191" s="181" t="s">
        <v>128</v>
      </c>
      <c r="AU191" s="181" t="s">
        <v>88</v>
      </c>
      <c r="AY191" s="17" t="s">
        <v>126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7" t="s">
        <v>84</v>
      </c>
      <c r="BK191" s="182">
        <f>ROUND(I191*H191,2)</f>
        <v>0</v>
      </c>
      <c r="BL191" s="17" t="s">
        <v>133</v>
      </c>
      <c r="BM191" s="181" t="s">
        <v>317</v>
      </c>
    </row>
    <row r="192" s="2" customFormat="1" ht="14.4" customHeight="1">
      <c r="A192" s="36"/>
      <c r="B192" s="169"/>
      <c r="C192" s="170" t="s">
        <v>318</v>
      </c>
      <c r="D192" s="170" t="s">
        <v>128</v>
      </c>
      <c r="E192" s="171" t="s">
        <v>319</v>
      </c>
      <c r="F192" s="172" t="s">
        <v>320</v>
      </c>
      <c r="G192" s="173" t="s">
        <v>176</v>
      </c>
      <c r="H192" s="174">
        <v>236.11500000000001</v>
      </c>
      <c r="I192" s="175"/>
      <c r="J192" s="176">
        <f>ROUND(I192*H192,2)</f>
        <v>0</v>
      </c>
      <c r="K192" s="172" t="s">
        <v>132</v>
      </c>
      <c r="L192" s="37"/>
      <c r="M192" s="177" t="s">
        <v>1</v>
      </c>
      <c r="N192" s="178" t="s">
        <v>44</v>
      </c>
      <c r="O192" s="75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133</v>
      </c>
      <c r="AT192" s="181" t="s">
        <v>128</v>
      </c>
      <c r="AU192" s="181" t="s">
        <v>88</v>
      </c>
      <c r="AY192" s="17" t="s">
        <v>126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84</v>
      </c>
      <c r="BK192" s="182">
        <f>ROUND(I192*H192,2)</f>
        <v>0</v>
      </c>
      <c r="BL192" s="17" t="s">
        <v>133</v>
      </c>
      <c r="BM192" s="181" t="s">
        <v>321</v>
      </c>
    </row>
    <row r="193" s="2" customFormat="1" ht="14.4" customHeight="1">
      <c r="A193" s="36"/>
      <c r="B193" s="169"/>
      <c r="C193" s="170" t="s">
        <v>322</v>
      </c>
      <c r="D193" s="170" t="s">
        <v>128</v>
      </c>
      <c r="E193" s="171" t="s">
        <v>323</v>
      </c>
      <c r="F193" s="172" t="s">
        <v>324</v>
      </c>
      <c r="G193" s="173" t="s">
        <v>176</v>
      </c>
      <c r="H193" s="174">
        <v>219.477</v>
      </c>
      <c r="I193" s="175"/>
      <c r="J193" s="176">
        <f>ROUND(I193*H193,2)</f>
        <v>0</v>
      </c>
      <c r="K193" s="172" t="s">
        <v>132</v>
      </c>
      <c r="L193" s="37"/>
      <c r="M193" s="177" t="s">
        <v>1</v>
      </c>
      <c r="N193" s="178" t="s">
        <v>44</v>
      </c>
      <c r="O193" s="7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133</v>
      </c>
      <c r="AT193" s="181" t="s">
        <v>128</v>
      </c>
      <c r="AU193" s="181" t="s">
        <v>88</v>
      </c>
      <c r="AY193" s="17" t="s">
        <v>126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84</v>
      </c>
      <c r="BK193" s="182">
        <f>ROUND(I193*H193,2)</f>
        <v>0</v>
      </c>
      <c r="BL193" s="17" t="s">
        <v>133</v>
      </c>
      <c r="BM193" s="181" t="s">
        <v>325</v>
      </c>
    </row>
    <row r="194" s="13" customFormat="1">
      <c r="A194" s="13"/>
      <c r="B194" s="183"/>
      <c r="C194" s="13"/>
      <c r="D194" s="184" t="s">
        <v>135</v>
      </c>
      <c r="E194" s="185" t="s">
        <v>1</v>
      </c>
      <c r="F194" s="186" t="s">
        <v>307</v>
      </c>
      <c r="G194" s="13"/>
      <c r="H194" s="187">
        <v>189.077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135</v>
      </c>
      <c r="AU194" s="185" t="s">
        <v>88</v>
      </c>
      <c r="AV194" s="13" t="s">
        <v>88</v>
      </c>
      <c r="AW194" s="13" t="s">
        <v>37</v>
      </c>
      <c r="AX194" s="13" t="s">
        <v>79</v>
      </c>
      <c r="AY194" s="185" t="s">
        <v>126</v>
      </c>
    </row>
    <row r="195" s="13" customFormat="1">
      <c r="A195" s="13"/>
      <c r="B195" s="183"/>
      <c r="C195" s="13"/>
      <c r="D195" s="184" t="s">
        <v>135</v>
      </c>
      <c r="E195" s="185" t="s">
        <v>1</v>
      </c>
      <c r="F195" s="186" t="s">
        <v>326</v>
      </c>
      <c r="G195" s="13"/>
      <c r="H195" s="187">
        <v>30.399999999999999</v>
      </c>
      <c r="I195" s="188"/>
      <c r="J195" s="13"/>
      <c r="K195" s="13"/>
      <c r="L195" s="183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5" t="s">
        <v>135</v>
      </c>
      <c r="AU195" s="185" t="s">
        <v>88</v>
      </c>
      <c r="AV195" s="13" t="s">
        <v>88</v>
      </c>
      <c r="AW195" s="13" t="s">
        <v>37</v>
      </c>
      <c r="AX195" s="13" t="s">
        <v>79</v>
      </c>
      <c r="AY195" s="185" t="s">
        <v>126</v>
      </c>
    </row>
    <row r="196" s="14" customFormat="1">
      <c r="A196" s="14"/>
      <c r="B196" s="202"/>
      <c r="C196" s="14"/>
      <c r="D196" s="184" t="s">
        <v>135</v>
      </c>
      <c r="E196" s="203" t="s">
        <v>1</v>
      </c>
      <c r="F196" s="204" t="s">
        <v>308</v>
      </c>
      <c r="G196" s="14"/>
      <c r="H196" s="205">
        <v>219.477</v>
      </c>
      <c r="I196" s="206"/>
      <c r="J196" s="14"/>
      <c r="K196" s="14"/>
      <c r="L196" s="202"/>
      <c r="M196" s="207"/>
      <c r="N196" s="208"/>
      <c r="O196" s="208"/>
      <c r="P196" s="208"/>
      <c r="Q196" s="208"/>
      <c r="R196" s="208"/>
      <c r="S196" s="208"/>
      <c r="T196" s="20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3" t="s">
        <v>135</v>
      </c>
      <c r="AU196" s="203" t="s">
        <v>88</v>
      </c>
      <c r="AV196" s="14" t="s">
        <v>133</v>
      </c>
      <c r="AW196" s="14" t="s">
        <v>37</v>
      </c>
      <c r="AX196" s="14" t="s">
        <v>84</v>
      </c>
      <c r="AY196" s="203" t="s">
        <v>126</v>
      </c>
    </row>
    <row r="197" s="12" customFormat="1" ht="22.8" customHeight="1">
      <c r="A197" s="12"/>
      <c r="B197" s="156"/>
      <c r="C197" s="12"/>
      <c r="D197" s="157" t="s">
        <v>78</v>
      </c>
      <c r="E197" s="167" t="s">
        <v>327</v>
      </c>
      <c r="F197" s="167" t="s">
        <v>328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SUM(P198:P201)</f>
        <v>0</v>
      </c>
      <c r="Q197" s="162"/>
      <c r="R197" s="163">
        <f>SUM(R198:R201)</f>
        <v>0</v>
      </c>
      <c r="S197" s="162"/>
      <c r="T197" s="164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84</v>
      </c>
      <c r="AT197" s="165" t="s">
        <v>78</v>
      </c>
      <c r="AU197" s="165" t="s">
        <v>84</v>
      </c>
      <c r="AY197" s="157" t="s">
        <v>126</v>
      </c>
      <c r="BK197" s="166">
        <f>SUM(BK198:BK201)</f>
        <v>0</v>
      </c>
    </row>
    <row r="198" s="2" customFormat="1" ht="14.4" customHeight="1">
      <c r="A198" s="36"/>
      <c r="B198" s="169"/>
      <c r="C198" s="170" t="s">
        <v>329</v>
      </c>
      <c r="D198" s="170" t="s">
        <v>128</v>
      </c>
      <c r="E198" s="171" t="s">
        <v>330</v>
      </c>
      <c r="F198" s="172" t="s">
        <v>331</v>
      </c>
      <c r="G198" s="173" t="s">
        <v>176</v>
      </c>
      <c r="H198" s="174">
        <v>294.27100000000002</v>
      </c>
      <c r="I198" s="175"/>
      <c r="J198" s="176">
        <f>ROUND(I198*H198,2)</f>
        <v>0</v>
      </c>
      <c r="K198" s="172" t="s">
        <v>132</v>
      </c>
      <c r="L198" s="37"/>
      <c r="M198" s="177" t="s">
        <v>1</v>
      </c>
      <c r="N198" s="178" t="s">
        <v>44</v>
      </c>
      <c r="O198" s="75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1" t="s">
        <v>133</v>
      </c>
      <c r="AT198" s="181" t="s">
        <v>128</v>
      </c>
      <c r="AU198" s="181" t="s">
        <v>88</v>
      </c>
      <c r="AY198" s="17" t="s">
        <v>126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7" t="s">
        <v>84</v>
      </c>
      <c r="BK198" s="182">
        <f>ROUND(I198*H198,2)</f>
        <v>0</v>
      </c>
      <c r="BL198" s="17" t="s">
        <v>133</v>
      </c>
      <c r="BM198" s="181" t="s">
        <v>332</v>
      </c>
    </row>
    <row r="199" s="2" customFormat="1" ht="14.4" customHeight="1">
      <c r="A199" s="36"/>
      <c r="B199" s="169"/>
      <c r="C199" s="170" t="s">
        <v>333</v>
      </c>
      <c r="D199" s="170" t="s">
        <v>128</v>
      </c>
      <c r="E199" s="171" t="s">
        <v>334</v>
      </c>
      <c r="F199" s="172" t="s">
        <v>335</v>
      </c>
      <c r="G199" s="173" t="s">
        <v>176</v>
      </c>
      <c r="H199" s="174">
        <v>294.27100000000002</v>
      </c>
      <c r="I199" s="175"/>
      <c r="J199" s="176">
        <f>ROUND(I199*H199,2)</f>
        <v>0</v>
      </c>
      <c r="K199" s="172" t="s">
        <v>132</v>
      </c>
      <c r="L199" s="37"/>
      <c r="M199" s="177" t="s">
        <v>1</v>
      </c>
      <c r="N199" s="178" t="s">
        <v>44</v>
      </c>
      <c r="O199" s="75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133</v>
      </c>
      <c r="AT199" s="181" t="s">
        <v>128</v>
      </c>
      <c r="AU199" s="181" t="s">
        <v>88</v>
      </c>
      <c r="AY199" s="17" t="s">
        <v>126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7" t="s">
        <v>84</v>
      </c>
      <c r="BK199" s="182">
        <f>ROUND(I199*H199,2)</f>
        <v>0</v>
      </c>
      <c r="BL199" s="17" t="s">
        <v>133</v>
      </c>
      <c r="BM199" s="181" t="s">
        <v>336</v>
      </c>
    </row>
    <row r="200" s="2" customFormat="1" ht="14.4" customHeight="1">
      <c r="A200" s="36"/>
      <c r="B200" s="169"/>
      <c r="C200" s="170" t="s">
        <v>337</v>
      </c>
      <c r="D200" s="170" t="s">
        <v>128</v>
      </c>
      <c r="E200" s="171" t="s">
        <v>338</v>
      </c>
      <c r="F200" s="172" t="s">
        <v>339</v>
      </c>
      <c r="G200" s="173" t="s">
        <v>176</v>
      </c>
      <c r="H200" s="174">
        <v>1471.355</v>
      </c>
      <c r="I200" s="175"/>
      <c r="J200" s="176">
        <f>ROUND(I200*H200,2)</f>
        <v>0</v>
      </c>
      <c r="K200" s="172" t="s">
        <v>132</v>
      </c>
      <c r="L200" s="37"/>
      <c r="M200" s="177" t="s">
        <v>1</v>
      </c>
      <c r="N200" s="178" t="s">
        <v>44</v>
      </c>
      <c r="O200" s="75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1" t="s">
        <v>133</v>
      </c>
      <c r="AT200" s="181" t="s">
        <v>128</v>
      </c>
      <c r="AU200" s="181" t="s">
        <v>88</v>
      </c>
      <c r="AY200" s="17" t="s">
        <v>126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7" t="s">
        <v>84</v>
      </c>
      <c r="BK200" s="182">
        <f>ROUND(I200*H200,2)</f>
        <v>0</v>
      </c>
      <c r="BL200" s="17" t="s">
        <v>133</v>
      </c>
      <c r="BM200" s="181" t="s">
        <v>340</v>
      </c>
    </row>
    <row r="201" s="13" customFormat="1">
      <c r="A201" s="13"/>
      <c r="B201" s="183"/>
      <c r="C201" s="13"/>
      <c r="D201" s="184" t="s">
        <v>135</v>
      </c>
      <c r="E201" s="13"/>
      <c r="F201" s="186" t="s">
        <v>341</v>
      </c>
      <c r="G201" s="13"/>
      <c r="H201" s="187">
        <v>1471.355</v>
      </c>
      <c r="I201" s="188"/>
      <c r="J201" s="13"/>
      <c r="K201" s="13"/>
      <c r="L201" s="183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5" t="s">
        <v>135</v>
      </c>
      <c r="AU201" s="185" t="s">
        <v>88</v>
      </c>
      <c r="AV201" s="13" t="s">
        <v>88</v>
      </c>
      <c r="AW201" s="13" t="s">
        <v>3</v>
      </c>
      <c r="AX201" s="13" t="s">
        <v>84</v>
      </c>
      <c r="AY201" s="185" t="s">
        <v>126</v>
      </c>
    </row>
    <row r="202" s="12" customFormat="1" ht="25.92" customHeight="1">
      <c r="A202" s="12"/>
      <c r="B202" s="156"/>
      <c r="C202" s="12"/>
      <c r="D202" s="157" t="s">
        <v>78</v>
      </c>
      <c r="E202" s="158" t="s">
        <v>342</v>
      </c>
      <c r="F202" s="158" t="s">
        <v>343</v>
      </c>
      <c r="G202" s="12"/>
      <c r="H202" s="12"/>
      <c r="I202" s="159"/>
      <c r="J202" s="160">
        <f>BK202</f>
        <v>0</v>
      </c>
      <c r="K202" s="12"/>
      <c r="L202" s="156"/>
      <c r="M202" s="161"/>
      <c r="N202" s="162"/>
      <c r="O202" s="162"/>
      <c r="P202" s="163">
        <f>P203+P205+P207+P209</f>
        <v>0</v>
      </c>
      <c r="Q202" s="162"/>
      <c r="R202" s="163">
        <f>R203+R205+R207+R209</f>
        <v>0</v>
      </c>
      <c r="S202" s="162"/>
      <c r="T202" s="164">
        <f>T203+T205+T207+T209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7" t="s">
        <v>148</v>
      </c>
      <c r="AT202" s="165" t="s">
        <v>78</v>
      </c>
      <c r="AU202" s="165" t="s">
        <v>79</v>
      </c>
      <c r="AY202" s="157" t="s">
        <v>126</v>
      </c>
      <c r="BK202" s="166">
        <f>BK203+BK205+BK207+BK209</f>
        <v>0</v>
      </c>
    </row>
    <row r="203" s="12" customFormat="1" ht="22.8" customHeight="1">
      <c r="A203" s="12"/>
      <c r="B203" s="156"/>
      <c r="C203" s="12"/>
      <c r="D203" s="157" t="s">
        <v>78</v>
      </c>
      <c r="E203" s="167" t="s">
        <v>344</v>
      </c>
      <c r="F203" s="167" t="s">
        <v>345</v>
      </c>
      <c r="G203" s="12"/>
      <c r="H203" s="12"/>
      <c r="I203" s="159"/>
      <c r="J203" s="168">
        <f>BK203</f>
        <v>0</v>
      </c>
      <c r="K203" s="12"/>
      <c r="L203" s="156"/>
      <c r="M203" s="161"/>
      <c r="N203" s="162"/>
      <c r="O203" s="162"/>
      <c r="P203" s="163">
        <f>P204</f>
        <v>0</v>
      </c>
      <c r="Q203" s="162"/>
      <c r="R203" s="163">
        <f>R204</f>
        <v>0</v>
      </c>
      <c r="S203" s="162"/>
      <c r="T203" s="164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7" t="s">
        <v>148</v>
      </c>
      <c r="AT203" s="165" t="s">
        <v>78</v>
      </c>
      <c r="AU203" s="165" t="s">
        <v>84</v>
      </c>
      <c r="AY203" s="157" t="s">
        <v>126</v>
      </c>
      <c r="BK203" s="166">
        <f>BK204</f>
        <v>0</v>
      </c>
    </row>
    <row r="204" s="2" customFormat="1" ht="14.4" customHeight="1">
      <c r="A204" s="36"/>
      <c r="B204" s="169"/>
      <c r="C204" s="170" t="s">
        <v>346</v>
      </c>
      <c r="D204" s="170" t="s">
        <v>128</v>
      </c>
      <c r="E204" s="171" t="s">
        <v>347</v>
      </c>
      <c r="F204" s="172" t="s">
        <v>348</v>
      </c>
      <c r="G204" s="173" t="s">
        <v>349</v>
      </c>
      <c r="H204" s="174">
        <v>1</v>
      </c>
      <c r="I204" s="175"/>
      <c r="J204" s="176">
        <f>ROUND(I204*H204,2)</f>
        <v>0</v>
      </c>
      <c r="K204" s="172" t="s">
        <v>132</v>
      </c>
      <c r="L204" s="37"/>
      <c r="M204" s="177" t="s">
        <v>1</v>
      </c>
      <c r="N204" s="178" t="s">
        <v>44</v>
      </c>
      <c r="O204" s="75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1" t="s">
        <v>350</v>
      </c>
      <c r="AT204" s="181" t="s">
        <v>128</v>
      </c>
      <c r="AU204" s="181" t="s">
        <v>88</v>
      </c>
      <c r="AY204" s="17" t="s">
        <v>126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7" t="s">
        <v>84</v>
      </c>
      <c r="BK204" s="182">
        <f>ROUND(I204*H204,2)</f>
        <v>0</v>
      </c>
      <c r="BL204" s="17" t="s">
        <v>350</v>
      </c>
      <c r="BM204" s="181" t="s">
        <v>351</v>
      </c>
    </row>
    <row r="205" s="12" customFormat="1" ht="22.8" customHeight="1">
      <c r="A205" s="12"/>
      <c r="B205" s="156"/>
      <c r="C205" s="12"/>
      <c r="D205" s="157" t="s">
        <v>78</v>
      </c>
      <c r="E205" s="167" t="s">
        <v>352</v>
      </c>
      <c r="F205" s="167" t="s">
        <v>353</v>
      </c>
      <c r="G205" s="12"/>
      <c r="H205" s="12"/>
      <c r="I205" s="159"/>
      <c r="J205" s="168">
        <f>BK205</f>
        <v>0</v>
      </c>
      <c r="K205" s="12"/>
      <c r="L205" s="156"/>
      <c r="M205" s="161"/>
      <c r="N205" s="162"/>
      <c r="O205" s="162"/>
      <c r="P205" s="163">
        <f>P206</f>
        <v>0</v>
      </c>
      <c r="Q205" s="162"/>
      <c r="R205" s="163">
        <f>R206</f>
        <v>0</v>
      </c>
      <c r="S205" s="162"/>
      <c r="T205" s="164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7" t="s">
        <v>148</v>
      </c>
      <c r="AT205" s="165" t="s">
        <v>78</v>
      </c>
      <c r="AU205" s="165" t="s">
        <v>84</v>
      </c>
      <c r="AY205" s="157" t="s">
        <v>126</v>
      </c>
      <c r="BK205" s="166">
        <f>BK206</f>
        <v>0</v>
      </c>
    </row>
    <row r="206" s="2" customFormat="1" ht="14.4" customHeight="1">
      <c r="A206" s="36"/>
      <c r="B206" s="169"/>
      <c r="C206" s="170" t="s">
        <v>354</v>
      </c>
      <c r="D206" s="170" t="s">
        <v>128</v>
      </c>
      <c r="E206" s="171" t="s">
        <v>355</v>
      </c>
      <c r="F206" s="172" t="s">
        <v>353</v>
      </c>
      <c r="G206" s="173" t="s">
        <v>349</v>
      </c>
      <c r="H206" s="174">
        <v>1</v>
      </c>
      <c r="I206" s="175"/>
      <c r="J206" s="176">
        <f>ROUND(I206*H206,2)</f>
        <v>0</v>
      </c>
      <c r="K206" s="172" t="s">
        <v>132</v>
      </c>
      <c r="L206" s="37"/>
      <c r="M206" s="177" t="s">
        <v>1</v>
      </c>
      <c r="N206" s="178" t="s">
        <v>44</v>
      </c>
      <c r="O206" s="75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1" t="s">
        <v>350</v>
      </c>
      <c r="AT206" s="181" t="s">
        <v>128</v>
      </c>
      <c r="AU206" s="181" t="s">
        <v>88</v>
      </c>
      <c r="AY206" s="17" t="s">
        <v>126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7" t="s">
        <v>84</v>
      </c>
      <c r="BK206" s="182">
        <f>ROUND(I206*H206,2)</f>
        <v>0</v>
      </c>
      <c r="BL206" s="17" t="s">
        <v>350</v>
      </c>
      <c r="BM206" s="181" t="s">
        <v>356</v>
      </c>
    </row>
    <row r="207" s="12" customFormat="1" ht="22.8" customHeight="1">
      <c r="A207" s="12"/>
      <c r="B207" s="156"/>
      <c r="C207" s="12"/>
      <c r="D207" s="157" t="s">
        <v>78</v>
      </c>
      <c r="E207" s="167" t="s">
        <v>357</v>
      </c>
      <c r="F207" s="167" t="s">
        <v>358</v>
      </c>
      <c r="G207" s="12"/>
      <c r="H207" s="12"/>
      <c r="I207" s="159"/>
      <c r="J207" s="168">
        <f>BK207</f>
        <v>0</v>
      </c>
      <c r="K207" s="12"/>
      <c r="L207" s="156"/>
      <c r="M207" s="161"/>
      <c r="N207" s="162"/>
      <c r="O207" s="162"/>
      <c r="P207" s="163">
        <f>P208</f>
        <v>0</v>
      </c>
      <c r="Q207" s="162"/>
      <c r="R207" s="163">
        <f>R208</f>
        <v>0</v>
      </c>
      <c r="S207" s="162"/>
      <c r="T207" s="16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7" t="s">
        <v>148</v>
      </c>
      <c r="AT207" s="165" t="s">
        <v>78</v>
      </c>
      <c r="AU207" s="165" t="s">
        <v>84</v>
      </c>
      <c r="AY207" s="157" t="s">
        <v>126</v>
      </c>
      <c r="BK207" s="166">
        <f>BK208</f>
        <v>0</v>
      </c>
    </row>
    <row r="208" s="2" customFormat="1" ht="14.4" customHeight="1">
      <c r="A208" s="36"/>
      <c r="B208" s="169"/>
      <c r="C208" s="170" t="s">
        <v>359</v>
      </c>
      <c r="D208" s="170" t="s">
        <v>128</v>
      </c>
      <c r="E208" s="171" t="s">
        <v>360</v>
      </c>
      <c r="F208" s="172" t="s">
        <v>358</v>
      </c>
      <c r="G208" s="173" t="s">
        <v>349</v>
      </c>
      <c r="H208" s="174">
        <v>1</v>
      </c>
      <c r="I208" s="175"/>
      <c r="J208" s="176">
        <f>ROUND(I208*H208,2)</f>
        <v>0</v>
      </c>
      <c r="K208" s="172" t="s">
        <v>132</v>
      </c>
      <c r="L208" s="37"/>
      <c r="M208" s="177" t="s">
        <v>1</v>
      </c>
      <c r="N208" s="178" t="s">
        <v>44</v>
      </c>
      <c r="O208" s="75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1" t="s">
        <v>350</v>
      </c>
      <c r="AT208" s="181" t="s">
        <v>128</v>
      </c>
      <c r="AU208" s="181" t="s">
        <v>88</v>
      </c>
      <c r="AY208" s="17" t="s">
        <v>126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7" t="s">
        <v>84</v>
      </c>
      <c r="BK208" s="182">
        <f>ROUND(I208*H208,2)</f>
        <v>0</v>
      </c>
      <c r="BL208" s="17" t="s">
        <v>350</v>
      </c>
      <c r="BM208" s="181" t="s">
        <v>361</v>
      </c>
    </row>
    <row r="209" s="12" customFormat="1" ht="22.8" customHeight="1">
      <c r="A209" s="12"/>
      <c r="B209" s="156"/>
      <c r="C209" s="12"/>
      <c r="D209" s="157" t="s">
        <v>78</v>
      </c>
      <c r="E209" s="167" t="s">
        <v>362</v>
      </c>
      <c r="F209" s="167" t="s">
        <v>363</v>
      </c>
      <c r="G209" s="12"/>
      <c r="H209" s="12"/>
      <c r="I209" s="159"/>
      <c r="J209" s="168">
        <f>BK209</f>
        <v>0</v>
      </c>
      <c r="K209" s="12"/>
      <c r="L209" s="156"/>
      <c r="M209" s="161"/>
      <c r="N209" s="162"/>
      <c r="O209" s="162"/>
      <c r="P209" s="163">
        <f>P210</f>
        <v>0</v>
      </c>
      <c r="Q209" s="162"/>
      <c r="R209" s="163">
        <f>R210</f>
        <v>0</v>
      </c>
      <c r="S209" s="162"/>
      <c r="T209" s="16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7" t="s">
        <v>148</v>
      </c>
      <c r="AT209" s="165" t="s">
        <v>78</v>
      </c>
      <c r="AU209" s="165" t="s">
        <v>84</v>
      </c>
      <c r="AY209" s="157" t="s">
        <v>126</v>
      </c>
      <c r="BK209" s="166">
        <f>BK210</f>
        <v>0</v>
      </c>
    </row>
    <row r="210" s="2" customFormat="1" ht="14.4" customHeight="1">
      <c r="A210" s="36"/>
      <c r="B210" s="169"/>
      <c r="C210" s="170" t="s">
        <v>364</v>
      </c>
      <c r="D210" s="170" t="s">
        <v>128</v>
      </c>
      <c r="E210" s="171" t="s">
        <v>365</v>
      </c>
      <c r="F210" s="172" t="s">
        <v>363</v>
      </c>
      <c r="G210" s="173" t="s">
        <v>349</v>
      </c>
      <c r="H210" s="174">
        <v>1</v>
      </c>
      <c r="I210" s="175"/>
      <c r="J210" s="176">
        <f>ROUND(I210*H210,2)</f>
        <v>0</v>
      </c>
      <c r="K210" s="172" t="s">
        <v>132</v>
      </c>
      <c r="L210" s="37"/>
      <c r="M210" s="210" t="s">
        <v>1</v>
      </c>
      <c r="N210" s="211" t="s">
        <v>44</v>
      </c>
      <c r="O210" s="212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1" t="s">
        <v>350</v>
      </c>
      <c r="AT210" s="181" t="s">
        <v>128</v>
      </c>
      <c r="AU210" s="181" t="s">
        <v>88</v>
      </c>
      <c r="AY210" s="17" t="s">
        <v>126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7" t="s">
        <v>84</v>
      </c>
      <c r="BK210" s="182">
        <f>ROUND(I210*H210,2)</f>
        <v>0</v>
      </c>
      <c r="BL210" s="17" t="s">
        <v>350</v>
      </c>
      <c r="BM210" s="181" t="s">
        <v>366</v>
      </c>
    </row>
    <row r="211" s="2" customFormat="1" ht="6.96" customHeight="1">
      <c r="A211" s="36"/>
      <c r="B211" s="58"/>
      <c r="C211" s="59"/>
      <c r="D211" s="59"/>
      <c r="E211" s="59"/>
      <c r="F211" s="59"/>
      <c r="G211" s="59"/>
      <c r="H211" s="59"/>
      <c r="I211" s="59"/>
      <c r="J211" s="59"/>
      <c r="K211" s="59"/>
      <c r="L211" s="37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autoFilter ref="C127:K21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91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Chodníkový program P5 - oblast Brdlíkova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92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367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4. 9. 2020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26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29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ROUND((SUM(BE128:BE224)),  2)</f>
        <v>0</v>
      </c>
      <c r="G33" s="36"/>
      <c r="H33" s="36"/>
      <c r="I33" s="126">
        <v>0.20999999999999999</v>
      </c>
      <c r="J33" s="125">
        <f>ROUND(((SUM(BE128:BE224))*I33),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ROUND((SUM(BF128:BF224)),  2)</f>
        <v>0</v>
      </c>
      <c r="G34" s="36"/>
      <c r="H34" s="36"/>
      <c r="I34" s="126">
        <v>0.14999999999999999</v>
      </c>
      <c r="J34" s="125">
        <f>ROUND(((SUM(BF128:BF224))*I34),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ROUND((SUM(BG128:BG224)),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ROUND((SUM(BH128:BH224)),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ROUND((SUM(BI128:BI224)),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19" t="str">
        <f>E7</f>
        <v>Chodníkový program P5 - oblast Brdlíkova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92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2 - Brdlíkova II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>ul. Brdlíkova</v>
      </c>
      <c r="G89" s="36"/>
      <c r="H89" s="36"/>
      <c r="I89" s="30" t="s">
        <v>22</v>
      </c>
      <c r="J89" s="67" t="str">
        <f>IF(J12="","",J12)</f>
        <v>4. 9. 2020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MČ Praha 5</v>
      </c>
      <c r="G91" s="36"/>
      <c r="H91" s="36"/>
      <c r="I91" s="30" t="s">
        <v>32</v>
      </c>
      <c r="J91" s="34" t="str">
        <f>E21</f>
        <v>Sinpps s.r.o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36</v>
      </c>
      <c r="J92" s="34" t="str">
        <f>E24</f>
        <v>Sinpps s.r.o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35" t="s">
        <v>95</v>
      </c>
      <c r="D94" s="127"/>
      <c r="E94" s="127"/>
      <c r="F94" s="127"/>
      <c r="G94" s="127"/>
      <c r="H94" s="127"/>
      <c r="I94" s="127"/>
      <c r="J94" s="136" t="s">
        <v>96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37" t="s">
        <v>97</v>
      </c>
      <c r="D96" s="36"/>
      <c r="E96" s="36"/>
      <c r="F96" s="36"/>
      <c r="G96" s="36"/>
      <c r="H96" s="36"/>
      <c r="I96" s="36"/>
      <c r="J96" s="94">
        <f>J128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98</v>
      </c>
    </row>
    <row r="97" hidden="1" s="9" customFormat="1" ht="24.96" customHeight="1">
      <c r="A97" s="9"/>
      <c r="B97" s="138"/>
      <c r="C97" s="9"/>
      <c r="D97" s="139" t="s">
        <v>99</v>
      </c>
      <c r="E97" s="140"/>
      <c r="F97" s="140"/>
      <c r="G97" s="140"/>
      <c r="H97" s="140"/>
      <c r="I97" s="140"/>
      <c r="J97" s="141">
        <f>J129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2"/>
      <c r="C98" s="10"/>
      <c r="D98" s="143" t="s">
        <v>100</v>
      </c>
      <c r="E98" s="144"/>
      <c r="F98" s="144"/>
      <c r="G98" s="144"/>
      <c r="H98" s="144"/>
      <c r="I98" s="144"/>
      <c r="J98" s="145">
        <f>J130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2"/>
      <c r="C99" s="10"/>
      <c r="D99" s="143" t="s">
        <v>101</v>
      </c>
      <c r="E99" s="144"/>
      <c r="F99" s="144"/>
      <c r="G99" s="144"/>
      <c r="H99" s="144"/>
      <c r="I99" s="144"/>
      <c r="J99" s="145">
        <f>J157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2"/>
      <c r="C100" s="10"/>
      <c r="D100" s="143" t="s">
        <v>102</v>
      </c>
      <c r="E100" s="144"/>
      <c r="F100" s="144"/>
      <c r="G100" s="144"/>
      <c r="H100" s="144"/>
      <c r="I100" s="144"/>
      <c r="J100" s="145">
        <f>J169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2"/>
      <c r="C101" s="10"/>
      <c r="D101" s="143" t="s">
        <v>103</v>
      </c>
      <c r="E101" s="144"/>
      <c r="F101" s="144"/>
      <c r="G101" s="144"/>
      <c r="H101" s="144"/>
      <c r="I101" s="144"/>
      <c r="J101" s="145">
        <f>J176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2"/>
      <c r="C102" s="10"/>
      <c r="D102" s="143" t="s">
        <v>104</v>
      </c>
      <c r="E102" s="144"/>
      <c r="F102" s="144"/>
      <c r="G102" s="144"/>
      <c r="H102" s="144"/>
      <c r="I102" s="144"/>
      <c r="J102" s="145">
        <f>J197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2"/>
      <c r="C103" s="10"/>
      <c r="D103" s="143" t="s">
        <v>105</v>
      </c>
      <c r="E103" s="144"/>
      <c r="F103" s="144"/>
      <c r="G103" s="144"/>
      <c r="H103" s="144"/>
      <c r="I103" s="144"/>
      <c r="J103" s="145">
        <f>J211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38"/>
      <c r="C104" s="9"/>
      <c r="D104" s="139" t="s">
        <v>106</v>
      </c>
      <c r="E104" s="140"/>
      <c r="F104" s="140"/>
      <c r="G104" s="140"/>
      <c r="H104" s="140"/>
      <c r="I104" s="140"/>
      <c r="J104" s="141">
        <f>J216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2"/>
      <c r="C105" s="10"/>
      <c r="D105" s="143" t="s">
        <v>107</v>
      </c>
      <c r="E105" s="144"/>
      <c r="F105" s="144"/>
      <c r="G105" s="144"/>
      <c r="H105" s="144"/>
      <c r="I105" s="144"/>
      <c r="J105" s="145">
        <f>J217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2"/>
      <c r="C106" s="10"/>
      <c r="D106" s="143" t="s">
        <v>108</v>
      </c>
      <c r="E106" s="144"/>
      <c r="F106" s="144"/>
      <c r="G106" s="144"/>
      <c r="H106" s="144"/>
      <c r="I106" s="144"/>
      <c r="J106" s="145">
        <f>J219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2"/>
      <c r="C107" s="10"/>
      <c r="D107" s="143" t="s">
        <v>109</v>
      </c>
      <c r="E107" s="144"/>
      <c r="F107" s="144"/>
      <c r="G107" s="144"/>
      <c r="H107" s="144"/>
      <c r="I107" s="144"/>
      <c r="J107" s="145">
        <f>J221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2"/>
      <c r="C108" s="10"/>
      <c r="D108" s="143" t="s">
        <v>110</v>
      </c>
      <c r="E108" s="144"/>
      <c r="F108" s="144"/>
      <c r="G108" s="144"/>
      <c r="H108" s="144"/>
      <c r="I108" s="144"/>
      <c r="J108" s="145">
        <f>J223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111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119" t="str">
        <f>E7</f>
        <v>Chodníkový program P5 - oblast Brdlíkova</v>
      </c>
      <c r="F118" s="30"/>
      <c r="G118" s="30"/>
      <c r="H118" s="30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92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6"/>
      <c r="D120" s="36"/>
      <c r="E120" s="65" t="str">
        <f>E9</f>
        <v>2 - Brdlíkova II</v>
      </c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6"/>
      <c r="E122" s="36"/>
      <c r="F122" s="25" t="str">
        <f>F12</f>
        <v>ul. Brdlíkova</v>
      </c>
      <c r="G122" s="36"/>
      <c r="H122" s="36"/>
      <c r="I122" s="30" t="s">
        <v>22</v>
      </c>
      <c r="J122" s="67" t="str">
        <f>IF(J12="","",J12)</f>
        <v>4. 9. 2020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6"/>
      <c r="E124" s="36"/>
      <c r="F124" s="25" t="str">
        <f>E15</f>
        <v>MČ Praha 5</v>
      </c>
      <c r="G124" s="36"/>
      <c r="H124" s="36"/>
      <c r="I124" s="30" t="s">
        <v>32</v>
      </c>
      <c r="J124" s="34" t="str">
        <f>E21</f>
        <v>Sinpps s.r.o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30</v>
      </c>
      <c r="D125" s="36"/>
      <c r="E125" s="36"/>
      <c r="F125" s="25" t="str">
        <f>IF(E18="","",E18)</f>
        <v>Vyplň údaj</v>
      </c>
      <c r="G125" s="36"/>
      <c r="H125" s="36"/>
      <c r="I125" s="30" t="s">
        <v>36</v>
      </c>
      <c r="J125" s="34" t="str">
        <f>E24</f>
        <v>Sinpps s.r.o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46"/>
      <c r="B127" s="147"/>
      <c r="C127" s="148" t="s">
        <v>112</v>
      </c>
      <c r="D127" s="149" t="s">
        <v>64</v>
      </c>
      <c r="E127" s="149" t="s">
        <v>60</v>
      </c>
      <c r="F127" s="149" t="s">
        <v>61</v>
      </c>
      <c r="G127" s="149" t="s">
        <v>113</v>
      </c>
      <c r="H127" s="149" t="s">
        <v>114</v>
      </c>
      <c r="I127" s="149" t="s">
        <v>115</v>
      </c>
      <c r="J127" s="149" t="s">
        <v>96</v>
      </c>
      <c r="K127" s="150" t="s">
        <v>116</v>
      </c>
      <c r="L127" s="151"/>
      <c r="M127" s="84" t="s">
        <v>1</v>
      </c>
      <c r="N127" s="85" t="s">
        <v>43</v>
      </c>
      <c r="O127" s="85" t="s">
        <v>117</v>
      </c>
      <c r="P127" s="85" t="s">
        <v>118</v>
      </c>
      <c r="Q127" s="85" t="s">
        <v>119</v>
      </c>
      <c r="R127" s="85" t="s">
        <v>120</v>
      </c>
      <c r="S127" s="85" t="s">
        <v>121</v>
      </c>
      <c r="T127" s="86" t="s">
        <v>122</v>
      </c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</row>
    <row r="128" s="2" customFormat="1" ht="22.8" customHeight="1">
      <c r="A128" s="36"/>
      <c r="B128" s="37"/>
      <c r="C128" s="91" t="s">
        <v>123</v>
      </c>
      <c r="D128" s="36"/>
      <c r="E128" s="36"/>
      <c r="F128" s="36"/>
      <c r="G128" s="36"/>
      <c r="H128" s="36"/>
      <c r="I128" s="36"/>
      <c r="J128" s="152">
        <f>BK128</f>
        <v>0</v>
      </c>
      <c r="K128" s="36"/>
      <c r="L128" s="37"/>
      <c r="M128" s="87"/>
      <c r="N128" s="71"/>
      <c r="O128" s="88"/>
      <c r="P128" s="153">
        <f>P129+P216</f>
        <v>0</v>
      </c>
      <c r="Q128" s="88"/>
      <c r="R128" s="153">
        <f>R129+R216</f>
        <v>145.5785358</v>
      </c>
      <c r="S128" s="88"/>
      <c r="T128" s="154">
        <f>T129+T216</f>
        <v>336.029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78</v>
      </c>
      <c r="AU128" s="17" t="s">
        <v>98</v>
      </c>
      <c r="BK128" s="155">
        <f>BK129+BK216</f>
        <v>0</v>
      </c>
    </row>
    <row r="129" s="12" customFormat="1" ht="25.92" customHeight="1">
      <c r="A129" s="12"/>
      <c r="B129" s="156"/>
      <c r="C129" s="12"/>
      <c r="D129" s="157" t="s">
        <v>78</v>
      </c>
      <c r="E129" s="158" t="s">
        <v>124</v>
      </c>
      <c r="F129" s="158" t="s">
        <v>125</v>
      </c>
      <c r="G129" s="12"/>
      <c r="H129" s="12"/>
      <c r="I129" s="159"/>
      <c r="J129" s="160">
        <f>BK129</f>
        <v>0</v>
      </c>
      <c r="K129" s="12"/>
      <c r="L129" s="156"/>
      <c r="M129" s="161"/>
      <c r="N129" s="162"/>
      <c r="O129" s="162"/>
      <c r="P129" s="163">
        <f>P130+P157+P169+P176+P197+P211</f>
        <v>0</v>
      </c>
      <c r="Q129" s="162"/>
      <c r="R129" s="163">
        <f>R130+R157+R169+R176+R197+R211</f>
        <v>145.5785358</v>
      </c>
      <c r="S129" s="162"/>
      <c r="T129" s="164">
        <f>T130+T157+T169+T176+T197+T211</f>
        <v>336.029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84</v>
      </c>
      <c r="AT129" s="165" t="s">
        <v>78</v>
      </c>
      <c r="AU129" s="165" t="s">
        <v>79</v>
      </c>
      <c r="AY129" s="157" t="s">
        <v>126</v>
      </c>
      <c r="BK129" s="166">
        <f>BK130+BK157+BK169+BK176+BK197+BK211</f>
        <v>0</v>
      </c>
    </row>
    <row r="130" s="12" customFormat="1" ht="22.8" customHeight="1">
      <c r="A130" s="12"/>
      <c r="B130" s="156"/>
      <c r="C130" s="12"/>
      <c r="D130" s="157" t="s">
        <v>78</v>
      </c>
      <c r="E130" s="167" t="s">
        <v>84</v>
      </c>
      <c r="F130" s="167" t="s">
        <v>127</v>
      </c>
      <c r="G130" s="12"/>
      <c r="H130" s="12"/>
      <c r="I130" s="159"/>
      <c r="J130" s="168">
        <f>BK130</f>
        <v>0</v>
      </c>
      <c r="K130" s="12"/>
      <c r="L130" s="156"/>
      <c r="M130" s="161"/>
      <c r="N130" s="162"/>
      <c r="O130" s="162"/>
      <c r="P130" s="163">
        <f>SUM(P131:P156)</f>
        <v>0</v>
      </c>
      <c r="Q130" s="162"/>
      <c r="R130" s="163">
        <f>SUM(R131:R156)</f>
        <v>14.561365</v>
      </c>
      <c r="S130" s="162"/>
      <c r="T130" s="164">
        <f>SUM(T131:T156)</f>
        <v>335.529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7" t="s">
        <v>84</v>
      </c>
      <c r="AT130" s="165" t="s">
        <v>78</v>
      </c>
      <c r="AU130" s="165" t="s">
        <v>84</v>
      </c>
      <c r="AY130" s="157" t="s">
        <v>126</v>
      </c>
      <c r="BK130" s="166">
        <f>SUM(BK131:BK156)</f>
        <v>0</v>
      </c>
    </row>
    <row r="131" s="2" customFormat="1" ht="14.4" customHeight="1">
      <c r="A131" s="36"/>
      <c r="B131" s="169"/>
      <c r="C131" s="170" t="s">
        <v>84</v>
      </c>
      <c r="D131" s="170" t="s">
        <v>128</v>
      </c>
      <c r="E131" s="171" t="s">
        <v>129</v>
      </c>
      <c r="F131" s="172" t="s">
        <v>130</v>
      </c>
      <c r="G131" s="173" t="s">
        <v>131</v>
      </c>
      <c r="H131" s="174">
        <v>516.79999999999995</v>
      </c>
      <c r="I131" s="175"/>
      <c r="J131" s="176">
        <f>ROUND(I131*H131,2)</f>
        <v>0</v>
      </c>
      <c r="K131" s="172" t="s">
        <v>132</v>
      </c>
      <c r="L131" s="37"/>
      <c r="M131" s="177" t="s">
        <v>1</v>
      </c>
      <c r="N131" s="178" t="s">
        <v>44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0.22</v>
      </c>
      <c r="T131" s="180">
        <f>S131*H131</f>
        <v>113.69599999999998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133</v>
      </c>
      <c r="AT131" s="181" t="s">
        <v>128</v>
      </c>
      <c r="AU131" s="181" t="s">
        <v>88</v>
      </c>
      <c r="AY131" s="17" t="s">
        <v>126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84</v>
      </c>
      <c r="BK131" s="182">
        <f>ROUND(I131*H131,2)</f>
        <v>0</v>
      </c>
      <c r="BL131" s="17" t="s">
        <v>133</v>
      </c>
      <c r="BM131" s="181" t="s">
        <v>368</v>
      </c>
    </row>
    <row r="132" s="13" customFormat="1">
      <c r="A132" s="13"/>
      <c r="B132" s="183"/>
      <c r="C132" s="13"/>
      <c r="D132" s="184" t="s">
        <v>135</v>
      </c>
      <c r="E132" s="185" t="s">
        <v>1</v>
      </c>
      <c r="F132" s="186" t="s">
        <v>369</v>
      </c>
      <c r="G132" s="13"/>
      <c r="H132" s="187">
        <v>516.79999999999995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135</v>
      </c>
      <c r="AU132" s="185" t="s">
        <v>88</v>
      </c>
      <c r="AV132" s="13" t="s">
        <v>88</v>
      </c>
      <c r="AW132" s="13" t="s">
        <v>37</v>
      </c>
      <c r="AX132" s="13" t="s">
        <v>84</v>
      </c>
      <c r="AY132" s="185" t="s">
        <v>126</v>
      </c>
    </row>
    <row r="133" s="2" customFormat="1" ht="14.4" customHeight="1">
      <c r="A133" s="36"/>
      <c r="B133" s="169"/>
      <c r="C133" s="170" t="s">
        <v>88</v>
      </c>
      <c r="D133" s="170" t="s">
        <v>128</v>
      </c>
      <c r="E133" s="171" t="s">
        <v>137</v>
      </c>
      <c r="F133" s="172" t="s">
        <v>138</v>
      </c>
      <c r="G133" s="173" t="s">
        <v>131</v>
      </c>
      <c r="H133" s="174">
        <v>431</v>
      </c>
      <c r="I133" s="175"/>
      <c r="J133" s="176">
        <f>ROUND(I133*H133,2)</f>
        <v>0</v>
      </c>
      <c r="K133" s="172" t="s">
        <v>132</v>
      </c>
      <c r="L133" s="37"/>
      <c r="M133" s="177" t="s">
        <v>1</v>
      </c>
      <c r="N133" s="178" t="s">
        <v>44</v>
      </c>
      <c r="O133" s="75"/>
      <c r="P133" s="179">
        <f>O133*H133</f>
        <v>0</v>
      </c>
      <c r="Q133" s="179">
        <v>0</v>
      </c>
      <c r="R133" s="179">
        <f>Q133*H133</f>
        <v>0</v>
      </c>
      <c r="S133" s="179">
        <v>0.23999999999999999</v>
      </c>
      <c r="T133" s="180">
        <f>S133*H133</f>
        <v>103.44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1" t="s">
        <v>133</v>
      </c>
      <c r="AT133" s="181" t="s">
        <v>128</v>
      </c>
      <c r="AU133" s="181" t="s">
        <v>88</v>
      </c>
      <c r="AY133" s="17" t="s">
        <v>126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7" t="s">
        <v>84</v>
      </c>
      <c r="BK133" s="182">
        <f>ROUND(I133*H133,2)</f>
        <v>0</v>
      </c>
      <c r="BL133" s="17" t="s">
        <v>133</v>
      </c>
      <c r="BM133" s="181" t="s">
        <v>370</v>
      </c>
    </row>
    <row r="134" s="13" customFormat="1">
      <c r="A134" s="13"/>
      <c r="B134" s="183"/>
      <c r="C134" s="13"/>
      <c r="D134" s="184" t="s">
        <v>135</v>
      </c>
      <c r="E134" s="185" t="s">
        <v>1</v>
      </c>
      <c r="F134" s="186" t="s">
        <v>371</v>
      </c>
      <c r="G134" s="13"/>
      <c r="H134" s="187">
        <v>431</v>
      </c>
      <c r="I134" s="188"/>
      <c r="J134" s="13"/>
      <c r="K134" s="13"/>
      <c r="L134" s="183"/>
      <c r="M134" s="189"/>
      <c r="N134" s="190"/>
      <c r="O134" s="190"/>
      <c r="P134" s="190"/>
      <c r="Q134" s="190"/>
      <c r="R134" s="190"/>
      <c r="S134" s="190"/>
      <c r="T134" s="19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5" t="s">
        <v>135</v>
      </c>
      <c r="AU134" s="185" t="s">
        <v>88</v>
      </c>
      <c r="AV134" s="13" t="s">
        <v>88</v>
      </c>
      <c r="AW134" s="13" t="s">
        <v>37</v>
      </c>
      <c r="AX134" s="13" t="s">
        <v>84</v>
      </c>
      <c r="AY134" s="185" t="s">
        <v>126</v>
      </c>
    </row>
    <row r="135" s="2" customFormat="1" ht="14.4" customHeight="1">
      <c r="A135" s="36"/>
      <c r="B135" s="169"/>
      <c r="C135" s="170" t="s">
        <v>140</v>
      </c>
      <c r="D135" s="170" t="s">
        <v>128</v>
      </c>
      <c r="E135" s="171" t="s">
        <v>141</v>
      </c>
      <c r="F135" s="172" t="s">
        <v>142</v>
      </c>
      <c r="G135" s="173" t="s">
        <v>131</v>
      </c>
      <c r="H135" s="174">
        <v>431</v>
      </c>
      <c r="I135" s="175"/>
      <c r="J135" s="176">
        <f>ROUND(I135*H135,2)</f>
        <v>0</v>
      </c>
      <c r="K135" s="172" t="s">
        <v>132</v>
      </c>
      <c r="L135" s="37"/>
      <c r="M135" s="177" t="s">
        <v>1</v>
      </c>
      <c r="N135" s="178" t="s">
        <v>44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0.17000000000000001</v>
      </c>
      <c r="T135" s="180">
        <f>S135*H135</f>
        <v>73.27000000000001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133</v>
      </c>
      <c r="AT135" s="181" t="s">
        <v>128</v>
      </c>
      <c r="AU135" s="181" t="s">
        <v>88</v>
      </c>
      <c r="AY135" s="17" t="s">
        <v>126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84</v>
      </c>
      <c r="BK135" s="182">
        <f>ROUND(I135*H135,2)</f>
        <v>0</v>
      </c>
      <c r="BL135" s="17" t="s">
        <v>133</v>
      </c>
      <c r="BM135" s="181" t="s">
        <v>372</v>
      </c>
    </row>
    <row r="136" s="13" customFormat="1">
      <c r="A136" s="13"/>
      <c r="B136" s="183"/>
      <c r="C136" s="13"/>
      <c r="D136" s="184" t="s">
        <v>135</v>
      </c>
      <c r="E136" s="185" t="s">
        <v>1</v>
      </c>
      <c r="F136" s="186" t="s">
        <v>371</v>
      </c>
      <c r="G136" s="13"/>
      <c r="H136" s="187">
        <v>431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135</v>
      </c>
      <c r="AU136" s="185" t="s">
        <v>88</v>
      </c>
      <c r="AV136" s="13" t="s">
        <v>88</v>
      </c>
      <c r="AW136" s="13" t="s">
        <v>37</v>
      </c>
      <c r="AX136" s="13" t="s">
        <v>84</v>
      </c>
      <c r="AY136" s="185" t="s">
        <v>126</v>
      </c>
    </row>
    <row r="137" s="2" customFormat="1" ht="14.4" customHeight="1">
      <c r="A137" s="36"/>
      <c r="B137" s="169"/>
      <c r="C137" s="170" t="s">
        <v>133</v>
      </c>
      <c r="D137" s="170" t="s">
        <v>128</v>
      </c>
      <c r="E137" s="171" t="s">
        <v>144</v>
      </c>
      <c r="F137" s="172" t="s">
        <v>145</v>
      </c>
      <c r="G137" s="173" t="s">
        <v>146</v>
      </c>
      <c r="H137" s="174">
        <v>184.59999999999999</v>
      </c>
      <c r="I137" s="175"/>
      <c r="J137" s="176">
        <f>ROUND(I137*H137,2)</f>
        <v>0</v>
      </c>
      <c r="K137" s="172" t="s">
        <v>132</v>
      </c>
      <c r="L137" s="37"/>
      <c r="M137" s="177" t="s">
        <v>1</v>
      </c>
      <c r="N137" s="178" t="s">
        <v>44</v>
      </c>
      <c r="O137" s="75"/>
      <c r="P137" s="179">
        <f>O137*H137</f>
        <v>0</v>
      </c>
      <c r="Q137" s="179">
        <v>0</v>
      </c>
      <c r="R137" s="179">
        <f>Q137*H137</f>
        <v>0</v>
      </c>
      <c r="S137" s="179">
        <v>0.20499999999999999</v>
      </c>
      <c r="T137" s="180">
        <f>S137*H137</f>
        <v>37.842999999999996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1" t="s">
        <v>133</v>
      </c>
      <c r="AT137" s="181" t="s">
        <v>128</v>
      </c>
      <c r="AU137" s="181" t="s">
        <v>88</v>
      </c>
      <c r="AY137" s="17" t="s">
        <v>126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84</v>
      </c>
      <c r="BK137" s="182">
        <f>ROUND(I137*H137,2)</f>
        <v>0</v>
      </c>
      <c r="BL137" s="17" t="s">
        <v>133</v>
      </c>
      <c r="BM137" s="181" t="s">
        <v>373</v>
      </c>
    </row>
    <row r="138" s="13" customFormat="1">
      <c r="A138" s="13"/>
      <c r="B138" s="183"/>
      <c r="C138" s="13"/>
      <c r="D138" s="184" t="s">
        <v>135</v>
      </c>
      <c r="E138" s="185" t="s">
        <v>1</v>
      </c>
      <c r="F138" s="186" t="s">
        <v>374</v>
      </c>
      <c r="G138" s="13"/>
      <c r="H138" s="187">
        <v>184.59999999999999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135</v>
      </c>
      <c r="AU138" s="185" t="s">
        <v>88</v>
      </c>
      <c r="AV138" s="13" t="s">
        <v>88</v>
      </c>
      <c r="AW138" s="13" t="s">
        <v>37</v>
      </c>
      <c r="AX138" s="13" t="s">
        <v>84</v>
      </c>
      <c r="AY138" s="185" t="s">
        <v>126</v>
      </c>
    </row>
    <row r="139" s="2" customFormat="1" ht="14.4" customHeight="1">
      <c r="A139" s="36"/>
      <c r="B139" s="169"/>
      <c r="C139" s="170" t="s">
        <v>148</v>
      </c>
      <c r="D139" s="170" t="s">
        <v>128</v>
      </c>
      <c r="E139" s="171" t="s">
        <v>149</v>
      </c>
      <c r="F139" s="172" t="s">
        <v>150</v>
      </c>
      <c r="G139" s="173" t="s">
        <v>146</v>
      </c>
      <c r="H139" s="174">
        <v>182</v>
      </c>
      <c r="I139" s="175"/>
      <c r="J139" s="176">
        <f>ROUND(I139*H139,2)</f>
        <v>0</v>
      </c>
      <c r="K139" s="172" t="s">
        <v>132</v>
      </c>
      <c r="L139" s="37"/>
      <c r="M139" s="177" t="s">
        <v>1</v>
      </c>
      <c r="N139" s="178" t="s">
        <v>44</v>
      </c>
      <c r="O139" s="75"/>
      <c r="P139" s="179">
        <f>O139*H139</f>
        <v>0</v>
      </c>
      <c r="Q139" s="179">
        <v>0</v>
      </c>
      <c r="R139" s="179">
        <f>Q139*H139</f>
        <v>0</v>
      </c>
      <c r="S139" s="179">
        <v>0.040000000000000001</v>
      </c>
      <c r="T139" s="180">
        <f>S139*H139</f>
        <v>7.2800000000000002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1" t="s">
        <v>133</v>
      </c>
      <c r="AT139" s="181" t="s">
        <v>128</v>
      </c>
      <c r="AU139" s="181" t="s">
        <v>88</v>
      </c>
      <c r="AY139" s="17" t="s">
        <v>126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7" t="s">
        <v>84</v>
      </c>
      <c r="BK139" s="182">
        <f>ROUND(I139*H139,2)</f>
        <v>0</v>
      </c>
      <c r="BL139" s="17" t="s">
        <v>133</v>
      </c>
      <c r="BM139" s="181" t="s">
        <v>375</v>
      </c>
    </row>
    <row r="140" s="13" customFormat="1">
      <c r="A140" s="13"/>
      <c r="B140" s="183"/>
      <c r="C140" s="13"/>
      <c r="D140" s="184" t="s">
        <v>135</v>
      </c>
      <c r="E140" s="185" t="s">
        <v>1</v>
      </c>
      <c r="F140" s="186" t="s">
        <v>376</v>
      </c>
      <c r="G140" s="13"/>
      <c r="H140" s="187">
        <v>182</v>
      </c>
      <c r="I140" s="188"/>
      <c r="J140" s="13"/>
      <c r="K140" s="13"/>
      <c r="L140" s="183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5" t="s">
        <v>135</v>
      </c>
      <c r="AU140" s="185" t="s">
        <v>88</v>
      </c>
      <c r="AV140" s="13" t="s">
        <v>88</v>
      </c>
      <c r="AW140" s="13" t="s">
        <v>37</v>
      </c>
      <c r="AX140" s="13" t="s">
        <v>84</v>
      </c>
      <c r="AY140" s="185" t="s">
        <v>126</v>
      </c>
    </row>
    <row r="141" s="2" customFormat="1" ht="14.4" customHeight="1">
      <c r="A141" s="36"/>
      <c r="B141" s="169"/>
      <c r="C141" s="170" t="s">
        <v>152</v>
      </c>
      <c r="D141" s="170" t="s">
        <v>128</v>
      </c>
      <c r="E141" s="171" t="s">
        <v>153</v>
      </c>
      <c r="F141" s="172" t="s">
        <v>154</v>
      </c>
      <c r="G141" s="173" t="s">
        <v>155</v>
      </c>
      <c r="H141" s="174">
        <v>9.0999999999999996</v>
      </c>
      <c r="I141" s="175"/>
      <c r="J141" s="176">
        <f>ROUND(I141*H141,2)</f>
        <v>0</v>
      </c>
      <c r="K141" s="172" t="s">
        <v>132</v>
      </c>
      <c r="L141" s="37"/>
      <c r="M141" s="177" t="s">
        <v>1</v>
      </c>
      <c r="N141" s="178" t="s">
        <v>44</v>
      </c>
      <c r="O141" s="7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133</v>
      </c>
      <c r="AT141" s="181" t="s">
        <v>128</v>
      </c>
      <c r="AU141" s="181" t="s">
        <v>88</v>
      </c>
      <c r="AY141" s="17" t="s">
        <v>126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84</v>
      </c>
      <c r="BK141" s="182">
        <f>ROUND(I141*H141,2)</f>
        <v>0</v>
      </c>
      <c r="BL141" s="17" t="s">
        <v>133</v>
      </c>
      <c r="BM141" s="181" t="s">
        <v>377</v>
      </c>
    </row>
    <row r="142" s="13" customFormat="1">
      <c r="A142" s="13"/>
      <c r="B142" s="183"/>
      <c r="C142" s="13"/>
      <c r="D142" s="184" t="s">
        <v>135</v>
      </c>
      <c r="E142" s="185" t="s">
        <v>1</v>
      </c>
      <c r="F142" s="186" t="s">
        <v>378</v>
      </c>
      <c r="G142" s="13"/>
      <c r="H142" s="187">
        <v>9.0999999999999996</v>
      </c>
      <c r="I142" s="188"/>
      <c r="J142" s="13"/>
      <c r="K142" s="13"/>
      <c r="L142" s="183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135</v>
      </c>
      <c r="AU142" s="185" t="s">
        <v>88</v>
      </c>
      <c r="AV142" s="13" t="s">
        <v>88</v>
      </c>
      <c r="AW142" s="13" t="s">
        <v>37</v>
      </c>
      <c r="AX142" s="13" t="s">
        <v>84</v>
      </c>
      <c r="AY142" s="185" t="s">
        <v>126</v>
      </c>
    </row>
    <row r="143" s="2" customFormat="1" ht="14.4" customHeight="1">
      <c r="A143" s="36"/>
      <c r="B143" s="169"/>
      <c r="C143" s="170" t="s">
        <v>158</v>
      </c>
      <c r="D143" s="170" t="s">
        <v>128</v>
      </c>
      <c r="E143" s="171" t="s">
        <v>159</v>
      </c>
      <c r="F143" s="172" t="s">
        <v>160</v>
      </c>
      <c r="G143" s="173" t="s">
        <v>155</v>
      </c>
      <c r="H143" s="174">
        <v>9.0999999999999996</v>
      </c>
      <c r="I143" s="175"/>
      <c r="J143" s="176">
        <f>ROUND(I143*H143,2)</f>
        <v>0</v>
      </c>
      <c r="K143" s="172" t="s">
        <v>132</v>
      </c>
      <c r="L143" s="37"/>
      <c r="M143" s="177" t="s">
        <v>1</v>
      </c>
      <c r="N143" s="178" t="s">
        <v>44</v>
      </c>
      <c r="O143" s="75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1" t="s">
        <v>133</v>
      </c>
      <c r="AT143" s="181" t="s">
        <v>128</v>
      </c>
      <c r="AU143" s="181" t="s">
        <v>88</v>
      </c>
      <c r="AY143" s="17" t="s">
        <v>126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84</v>
      </c>
      <c r="BK143" s="182">
        <f>ROUND(I143*H143,2)</f>
        <v>0</v>
      </c>
      <c r="BL143" s="17" t="s">
        <v>133</v>
      </c>
      <c r="BM143" s="181" t="s">
        <v>379</v>
      </c>
    </row>
    <row r="144" s="13" customFormat="1">
      <c r="A144" s="13"/>
      <c r="B144" s="183"/>
      <c r="C144" s="13"/>
      <c r="D144" s="184" t="s">
        <v>135</v>
      </c>
      <c r="E144" s="185" t="s">
        <v>1</v>
      </c>
      <c r="F144" s="186" t="s">
        <v>380</v>
      </c>
      <c r="G144" s="13"/>
      <c r="H144" s="187">
        <v>9.0999999999999996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135</v>
      </c>
      <c r="AU144" s="185" t="s">
        <v>88</v>
      </c>
      <c r="AV144" s="13" t="s">
        <v>88</v>
      </c>
      <c r="AW144" s="13" t="s">
        <v>37</v>
      </c>
      <c r="AX144" s="13" t="s">
        <v>84</v>
      </c>
      <c r="AY144" s="185" t="s">
        <v>126</v>
      </c>
    </row>
    <row r="145" s="2" customFormat="1" ht="24.15" customHeight="1">
      <c r="A145" s="36"/>
      <c r="B145" s="169"/>
      <c r="C145" s="170" t="s">
        <v>163</v>
      </c>
      <c r="D145" s="170" t="s">
        <v>128</v>
      </c>
      <c r="E145" s="171" t="s">
        <v>164</v>
      </c>
      <c r="F145" s="172" t="s">
        <v>165</v>
      </c>
      <c r="G145" s="173" t="s">
        <v>155</v>
      </c>
      <c r="H145" s="174">
        <v>136.5</v>
      </c>
      <c r="I145" s="175"/>
      <c r="J145" s="176">
        <f>ROUND(I145*H145,2)</f>
        <v>0</v>
      </c>
      <c r="K145" s="172" t="s">
        <v>132</v>
      </c>
      <c r="L145" s="37"/>
      <c r="M145" s="177" t="s">
        <v>1</v>
      </c>
      <c r="N145" s="178" t="s">
        <v>44</v>
      </c>
      <c r="O145" s="7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133</v>
      </c>
      <c r="AT145" s="181" t="s">
        <v>128</v>
      </c>
      <c r="AU145" s="181" t="s">
        <v>88</v>
      </c>
      <c r="AY145" s="17" t="s">
        <v>126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84</v>
      </c>
      <c r="BK145" s="182">
        <f>ROUND(I145*H145,2)</f>
        <v>0</v>
      </c>
      <c r="BL145" s="17" t="s">
        <v>133</v>
      </c>
      <c r="BM145" s="181" t="s">
        <v>381</v>
      </c>
    </row>
    <row r="146" s="13" customFormat="1">
      <c r="A146" s="13"/>
      <c r="B146" s="183"/>
      <c r="C146" s="13"/>
      <c r="D146" s="184" t="s">
        <v>135</v>
      </c>
      <c r="E146" s="185" t="s">
        <v>1</v>
      </c>
      <c r="F146" s="186" t="s">
        <v>382</v>
      </c>
      <c r="G146" s="13"/>
      <c r="H146" s="187">
        <v>136.5</v>
      </c>
      <c r="I146" s="188"/>
      <c r="J146" s="13"/>
      <c r="K146" s="13"/>
      <c r="L146" s="183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5" t="s">
        <v>135</v>
      </c>
      <c r="AU146" s="185" t="s">
        <v>88</v>
      </c>
      <c r="AV146" s="13" t="s">
        <v>88</v>
      </c>
      <c r="AW146" s="13" t="s">
        <v>37</v>
      </c>
      <c r="AX146" s="13" t="s">
        <v>84</v>
      </c>
      <c r="AY146" s="185" t="s">
        <v>126</v>
      </c>
    </row>
    <row r="147" s="2" customFormat="1" ht="14.4" customHeight="1">
      <c r="A147" s="36"/>
      <c r="B147" s="169"/>
      <c r="C147" s="170" t="s">
        <v>168</v>
      </c>
      <c r="D147" s="170" t="s">
        <v>128</v>
      </c>
      <c r="E147" s="171" t="s">
        <v>169</v>
      </c>
      <c r="F147" s="172" t="s">
        <v>170</v>
      </c>
      <c r="G147" s="173" t="s">
        <v>131</v>
      </c>
      <c r="H147" s="174">
        <v>91</v>
      </c>
      <c r="I147" s="175"/>
      <c r="J147" s="176">
        <f>ROUND(I147*H147,2)</f>
        <v>0</v>
      </c>
      <c r="K147" s="172" t="s">
        <v>132</v>
      </c>
      <c r="L147" s="37"/>
      <c r="M147" s="177" t="s">
        <v>1</v>
      </c>
      <c r="N147" s="178" t="s">
        <v>44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133</v>
      </c>
      <c r="AT147" s="181" t="s">
        <v>128</v>
      </c>
      <c r="AU147" s="181" t="s">
        <v>88</v>
      </c>
      <c r="AY147" s="17" t="s">
        <v>126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84</v>
      </c>
      <c r="BK147" s="182">
        <f>ROUND(I147*H147,2)</f>
        <v>0</v>
      </c>
      <c r="BL147" s="17" t="s">
        <v>133</v>
      </c>
      <c r="BM147" s="181" t="s">
        <v>383</v>
      </c>
    </row>
    <row r="148" s="13" customFormat="1">
      <c r="A148" s="13"/>
      <c r="B148" s="183"/>
      <c r="C148" s="13"/>
      <c r="D148" s="184" t="s">
        <v>135</v>
      </c>
      <c r="E148" s="185" t="s">
        <v>1</v>
      </c>
      <c r="F148" s="186" t="s">
        <v>384</v>
      </c>
      <c r="G148" s="13"/>
      <c r="H148" s="187">
        <v>91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135</v>
      </c>
      <c r="AU148" s="185" t="s">
        <v>88</v>
      </c>
      <c r="AV148" s="13" t="s">
        <v>88</v>
      </c>
      <c r="AW148" s="13" t="s">
        <v>37</v>
      </c>
      <c r="AX148" s="13" t="s">
        <v>84</v>
      </c>
      <c r="AY148" s="185" t="s">
        <v>126</v>
      </c>
    </row>
    <row r="149" s="2" customFormat="1" ht="14.4" customHeight="1">
      <c r="A149" s="36"/>
      <c r="B149" s="169"/>
      <c r="C149" s="192" t="s">
        <v>172</v>
      </c>
      <c r="D149" s="192" t="s">
        <v>173</v>
      </c>
      <c r="E149" s="193" t="s">
        <v>174</v>
      </c>
      <c r="F149" s="194" t="s">
        <v>175</v>
      </c>
      <c r="G149" s="195" t="s">
        <v>176</v>
      </c>
      <c r="H149" s="196">
        <v>14.560000000000001</v>
      </c>
      <c r="I149" s="197"/>
      <c r="J149" s="198">
        <f>ROUND(I149*H149,2)</f>
        <v>0</v>
      </c>
      <c r="K149" s="194" t="s">
        <v>132</v>
      </c>
      <c r="L149" s="199"/>
      <c r="M149" s="200" t="s">
        <v>1</v>
      </c>
      <c r="N149" s="201" t="s">
        <v>44</v>
      </c>
      <c r="O149" s="75"/>
      <c r="P149" s="179">
        <f>O149*H149</f>
        <v>0</v>
      </c>
      <c r="Q149" s="179">
        <v>1</v>
      </c>
      <c r="R149" s="179">
        <f>Q149*H149</f>
        <v>14.560000000000001</v>
      </c>
      <c r="S149" s="179">
        <v>0</v>
      </c>
      <c r="T149" s="18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1" t="s">
        <v>163</v>
      </c>
      <c r="AT149" s="181" t="s">
        <v>173</v>
      </c>
      <c r="AU149" s="181" t="s">
        <v>88</v>
      </c>
      <c r="AY149" s="17" t="s">
        <v>126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84</v>
      </c>
      <c r="BK149" s="182">
        <f>ROUND(I149*H149,2)</f>
        <v>0</v>
      </c>
      <c r="BL149" s="17" t="s">
        <v>133</v>
      </c>
      <c r="BM149" s="181" t="s">
        <v>385</v>
      </c>
    </row>
    <row r="150" s="13" customFormat="1">
      <c r="A150" s="13"/>
      <c r="B150" s="183"/>
      <c r="C150" s="13"/>
      <c r="D150" s="184" t="s">
        <v>135</v>
      </c>
      <c r="E150" s="185" t="s">
        <v>1</v>
      </c>
      <c r="F150" s="186" t="s">
        <v>386</v>
      </c>
      <c r="G150" s="13"/>
      <c r="H150" s="187">
        <v>14.560000000000001</v>
      </c>
      <c r="I150" s="188"/>
      <c r="J150" s="13"/>
      <c r="K150" s="13"/>
      <c r="L150" s="183"/>
      <c r="M150" s="189"/>
      <c r="N150" s="190"/>
      <c r="O150" s="190"/>
      <c r="P150" s="190"/>
      <c r="Q150" s="190"/>
      <c r="R150" s="190"/>
      <c r="S150" s="190"/>
      <c r="T150" s="19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5" t="s">
        <v>135</v>
      </c>
      <c r="AU150" s="185" t="s">
        <v>88</v>
      </c>
      <c r="AV150" s="13" t="s">
        <v>88</v>
      </c>
      <c r="AW150" s="13" t="s">
        <v>37</v>
      </c>
      <c r="AX150" s="13" t="s">
        <v>84</v>
      </c>
      <c r="AY150" s="185" t="s">
        <v>126</v>
      </c>
    </row>
    <row r="151" s="2" customFormat="1" ht="14.4" customHeight="1">
      <c r="A151" s="36"/>
      <c r="B151" s="169"/>
      <c r="C151" s="170" t="s">
        <v>179</v>
      </c>
      <c r="D151" s="170" t="s">
        <v>128</v>
      </c>
      <c r="E151" s="171" t="s">
        <v>180</v>
      </c>
      <c r="F151" s="172" t="s">
        <v>181</v>
      </c>
      <c r="G151" s="173" t="s">
        <v>131</v>
      </c>
      <c r="H151" s="174">
        <v>91</v>
      </c>
      <c r="I151" s="175"/>
      <c r="J151" s="176">
        <f>ROUND(I151*H151,2)</f>
        <v>0</v>
      </c>
      <c r="K151" s="172" t="s">
        <v>132</v>
      </c>
      <c r="L151" s="37"/>
      <c r="M151" s="177" t="s">
        <v>1</v>
      </c>
      <c r="N151" s="178" t="s">
        <v>44</v>
      </c>
      <c r="O151" s="7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1" t="s">
        <v>133</v>
      </c>
      <c r="AT151" s="181" t="s">
        <v>128</v>
      </c>
      <c r="AU151" s="181" t="s">
        <v>88</v>
      </c>
      <c r="AY151" s="17" t="s">
        <v>126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7" t="s">
        <v>84</v>
      </c>
      <c r="BK151" s="182">
        <f>ROUND(I151*H151,2)</f>
        <v>0</v>
      </c>
      <c r="BL151" s="17" t="s">
        <v>133</v>
      </c>
      <c r="BM151" s="181" t="s">
        <v>387</v>
      </c>
    </row>
    <row r="152" s="13" customFormat="1">
      <c r="A152" s="13"/>
      <c r="B152" s="183"/>
      <c r="C152" s="13"/>
      <c r="D152" s="184" t="s">
        <v>135</v>
      </c>
      <c r="E152" s="185" t="s">
        <v>1</v>
      </c>
      <c r="F152" s="186" t="s">
        <v>384</v>
      </c>
      <c r="G152" s="13"/>
      <c r="H152" s="187">
        <v>91</v>
      </c>
      <c r="I152" s="188"/>
      <c r="J152" s="13"/>
      <c r="K152" s="13"/>
      <c r="L152" s="183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5" t="s">
        <v>135</v>
      </c>
      <c r="AU152" s="185" t="s">
        <v>88</v>
      </c>
      <c r="AV152" s="13" t="s">
        <v>88</v>
      </c>
      <c r="AW152" s="13" t="s">
        <v>37</v>
      </c>
      <c r="AX152" s="13" t="s">
        <v>84</v>
      </c>
      <c r="AY152" s="185" t="s">
        <v>126</v>
      </c>
    </row>
    <row r="153" s="2" customFormat="1" ht="14.4" customHeight="1">
      <c r="A153" s="36"/>
      <c r="B153" s="169"/>
      <c r="C153" s="192" t="s">
        <v>183</v>
      </c>
      <c r="D153" s="192" t="s">
        <v>173</v>
      </c>
      <c r="E153" s="193" t="s">
        <v>184</v>
      </c>
      <c r="F153" s="194" t="s">
        <v>185</v>
      </c>
      <c r="G153" s="195" t="s">
        <v>186</v>
      </c>
      <c r="H153" s="196">
        <v>1.365</v>
      </c>
      <c r="I153" s="197"/>
      <c r="J153" s="198">
        <f>ROUND(I153*H153,2)</f>
        <v>0</v>
      </c>
      <c r="K153" s="194" t="s">
        <v>132</v>
      </c>
      <c r="L153" s="199"/>
      <c r="M153" s="200" t="s">
        <v>1</v>
      </c>
      <c r="N153" s="201" t="s">
        <v>44</v>
      </c>
      <c r="O153" s="75"/>
      <c r="P153" s="179">
        <f>O153*H153</f>
        <v>0</v>
      </c>
      <c r="Q153" s="179">
        <v>0.001</v>
      </c>
      <c r="R153" s="179">
        <f>Q153*H153</f>
        <v>0.0013650000000000001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163</v>
      </c>
      <c r="AT153" s="181" t="s">
        <v>173</v>
      </c>
      <c r="AU153" s="181" t="s">
        <v>88</v>
      </c>
      <c r="AY153" s="17" t="s">
        <v>126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84</v>
      </c>
      <c r="BK153" s="182">
        <f>ROUND(I153*H153,2)</f>
        <v>0</v>
      </c>
      <c r="BL153" s="17" t="s">
        <v>133</v>
      </c>
      <c r="BM153" s="181" t="s">
        <v>388</v>
      </c>
    </row>
    <row r="154" s="13" customFormat="1">
      <c r="A154" s="13"/>
      <c r="B154" s="183"/>
      <c r="C154" s="13"/>
      <c r="D154" s="184" t="s">
        <v>135</v>
      </c>
      <c r="E154" s="13"/>
      <c r="F154" s="186" t="s">
        <v>389</v>
      </c>
      <c r="G154" s="13"/>
      <c r="H154" s="187">
        <v>1.365</v>
      </c>
      <c r="I154" s="188"/>
      <c r="J154" s="13"/>
      <c r="K154" s="13"/>
      <c r="L154" s="183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5" t="s">
        <v>135</v>
      </c>
      <c r="AU154" s="185" t="s">
        <v>88</v>
      </c>
      <c r="AV154" s="13" t="s">
        <v>88</v>
      </c>
      <c r="AW154" s="13" t="s">
        <v>3</v>
      </c>
      <c r="AX154" s="13" t="s">
        <v>84</v>
      </c>
      <c r="AY154" s="185" t="s">
        <v>126</v>
      </c>
    </row>
    <row r="155" s="2" customFormat="1" ht="14.4" customHeight="1">
      <c r="A155" s="36"/>
      <c r="B155" s="169"/>
      <c r="C155" s="170" t="s">
        <v>189</v>
      </c>
      <c r="D155" s="170" t="s">
        <v>128</v>
      </c>
      <c r="E155" s="171" t="s">
        <v>190</v>
      </c>
      <c r="F155" s="172" t="s">
        <v>191</v>
      </c>
      <c r="G155" s="173" t="s">
        <v>131</v>
      </c>
      <c r="H155" s="174">
        <v>443.89999999999998</v>
      </c>
      <c r="I155" s="175"/>
      <c r="J155" s="176">
        <f>ROUND(I155*H155,2)</f>
        <v>0</v>
      </c>
      <c r="K155" s="172" t="s">
        <v>132</v>
      </c>
      <c r="L155" s="37"/>
      <c r="M155" s="177" t="s">
        <v>1</v>
      </c>
      <c r="N155" s="178" t="s">
        <v>44</v>
      </c>
      <c r="O155" s="7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133</v>
      </c>
      <c r="AT155" s="181" t="s">
        <v>128</v>
      </c>
      <c r="AU155" s="181" t="s">
        <v>88</v>
      </c>
      <c r="AY155" s="17" t="s">
        <v>126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84</v>
      </c>
      <c r="BK155" s="182">
        <f>ROUND(I155*H155,2)</f>
        <v>0</v>
      </c>
      <c r="BL155" s="17" t="s">
        <v>133</v>
      </c>
      <c r="BM155" s="181" t="s">
        <v>390</v>
      </c>
    </row>
    <row r="156" s="13" customFormat="1">
      <c r="A156" s="13"/>
      <c r="B156" s="183"/>
      <c r="C156" s="13"/>
      <c r="D156" s="184" t="s">
        <v>135</v>
      </c>
      <c r="E156" s="185" t="s">
        <v>1</v>
      </c>
      <c r="F156" s="186" t="s">
        <v>391</v>
      </c>
      <c r="G156" s="13"/>
      <c r="H156" s="187">
        <v>443.89999999999998</v>
      </c>
      <c r="I156" s="188"/>
      <c r="J156" s="13"/>
      <c r="K156" s="13"/>
      <c r="L156" s="183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5" t="s">
        <v>135</v>
      </c>
      <c r="AU156" s="185" t="s">
        <v>88</v>
      </c>
      <c r="AV156" s="13" t="s">
        <v>88</v>
      </c>
      <c r="AW156" s="13" t="s">
        <v>37</v>
      </c>
      <c r="AX156" s="13" t="s">
        <v>84</v>
      </c>
      <c r="AY156" s="185" t="s">
        <v>126</v>
      </c>
    </row>
    <row r="157" s="12" customFormat="1" ht="22.8" customHeight="1">
      <c r="A157" s="12"/>
      <c r="B157" s="156"/>
      <c r="C157" s="12"/>
      <c r="D157" s="157" t="s">
        <v>78</v>
      </c>
      <c r="E157" s="167" t="s">
        <v>148</v>
      </c>
      <c r="F157" s="167" t="s">
        <v>194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SUM(P158:P168)</f>
        <v>0</v>
      </c>
      <c r="Q157" s="162"/>
      <c r="R157" s="163">
        <f>SUM(R158:R168)</f>
        <v>9.6914000000000016</v>
      </c>
      <c r="S157" s="162"/>
      <c r="T157" s="164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84</v>
      </c>
      <c r="AT157" s="165" t="s">
        <v>78</v>
      </c>
      <c r="AU157" s="165" t="s">
        <v>84</v>
      </c>
      <c r="AY157" s="157" t="s">
        <v>126</v>
      </c>
      <c r="BK157" s="166">
        <f>SUM(BK158:BK168)</f>
        <v>0</v>
      </c>
    </row>
    <row r="158" s="2" customFormat="1" ht="14.4" customHeight="1">
      <c r="A158" s="36"/>
      <c r="B158" s="169"/>
      <c r="C158" s="170" t="s">
        <v>195</v>
      </c>
      <c r="D158" s="170" t="s">
        <v>128</v>
      </c>
      <c r="E158" s="171" t="s">
        <v>196</v>
      </c>
      <c r="F158" s="172" t="s">
        <v>197</v>
      </c>
      <c r="G158" s="173" t="s">
        <v>131</v>
      </c>
      <c r="H158" s="174">
        <v>431</v>
      </c>
      <c r="I158" s="175"/>
      <c r="J158" s="176">
        <f>ROUND(I158*H158,2)</f>
        <v>0</v>
      </c>
      <c r="K158" s="172" t="s">
        <v>132</v>
      </c>
      <c r="L158" s="37"/>
      <c r="M158" s="177" t="s">
        <v>1</v>
      </c>
      <c r="N158" s="178" t="s">
        <v>44</v>
      </c>
      <c r="O158" s="75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133</v>
      </c>
      <c r="AT158" s="181" t="s">
        <v>128</v>
      </c>
      <c r="AU158" s="181" t="s">
        <v>88</v>
      </c>
      <c r="AY158" s="17" t="s">
        <v>126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84</v>
      </c>
      <c r="BK158" s="182">
        <f>ROUND(I158*H158,2)</f>
        <v>0</v>
      </c>
      <c r="BL158" s="17" t="s">
        <v>133</v>
      </c>
      <c r="BM158" s="181" t="s">
        <v>392</v>
      </c>
    </row>
    <row r="159" s="13" customFormat="1">
      <c r="A159" s="13"/>
      <c r="B159" s="183"/>
      <c r="C159" s="13"/>
      <c r="D159" s="184" t="s">
        <v>135</v>
      </c>
      <c r="E159" s="185" t="s">
        <v>1</v>
      </c>
      <c r="F159" s="186" t="s">
        <v>393</v>
      </c>
      <c r="G159" s="13"/>
      <c r="H159" s="187">
        <v>431</v>
      </c>
      <c r="I159" s="188"/>
      <c r="J159" s="13"/>
      <c r="K159" s="13"/>
      <c r="L159" s="183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5" t="s">
        <v>135</v>
      </c>
      <c r="AU159" s="185" t="s">
        <v>88</v>
      </c>
      <c r="AV159" s="13" t="s">
        <v>88</v>
      </c>
      <c r="AW159" s="13" t="s">
        <v>37</v>
      </c>
      <c r="AX159" s="13" t="s">
        <v>84</v>
      </c>
      <c r="AY159" s="185" t="s">
        <v>126</v>
      </c>
    </row>
    <row r="160" s="2" customFormat="1" ht="14.4" customHeight="1">
      <c r="A160" s="36"/>
      <c r="B160" s="169"/>
      <c r="C160" s="170" t="s">
        <v>8</v>
      </c>
      <c r="D160" s="170" t="s">
        <v>128</v>
      </c>
      <c r="E160" s="171" t="s">
        <v>199</v>
      </c>
      <c r="F160" s="172" t="s">
        <v>200</v>
      </c>
      <c r="G160" s="173" t="s">
        <v>131</v>
      </c>
      <c r="H160" s="174">
        <v>473.89999999999998</v>
      </c>
      <c r="I160" s="175"/>
      <c r="J160" s="176">
        <f>ROUND(I160*H160,2)</f>
        <v>0</v>
      </c>
      <c r="K160" s="172" t="s">
        <v>132</v>
      </c>
      <c r="L160" s="37"/>
      <c r="M160" s="177" t="s">
        <v>1</v>
      </c>
      <c r="N160" s="178" t="s">
        <v>44</v>
      </c>
      <c r="O160" s="75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1" t="s">
        <v>133</v>
      </c>
      <c r="AT160" s="181" t="s">
        <v>128</v>
      </c>
      <c r="AU160" s="181" t="s">
        <v>88</v>
      </c>
      <c r="AY160" s="17" t="s">
        <v>126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84</v>
      </c>
      <c r="BK160" s="182">
        <f>ROUND(I160*H160,2)</f>
        <v>0</v>
      </c>
      <c r="BL160" s="17" t="s">
        <v>133</v>
      </c>
      <c r="BM160" s="181" t="s">
        <v>394</v>
      </c>
    </row>
    <row r="161" s="13" customFormat="1">
      <c r="A161" s="13"/>
      <c r="B161" s="183"/>
      <c r="C161" s="13"/>
      <c r="D161" s="184" t="s">
        <v>135</v>
      </c>
      <c r="E161" s="185" t="s">
        <v>1</v>
      </c>
      <c r="F161" s="186" t="s">
        <v>395</v>
      </c>
      <c r="G161" s="13"/>
      <c r="H161" s="187">
        <v>473.89999999999998</v>
      </c>
      <c r="I161" s="188"/>
      <c r="J161" s="13"/>
      <c r="K161" s="13"/>
      <c r="L161" s="183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5" t="s">
        <v>135</v>
      </c>
      <c r="AU161" s="185" t="s">
        <v>88</v>
      </c>
      <c r="AV161" s="13" t="s">
        <v>88</v>
      </c>
      <c r="AW161" s="13" t="s">
        <v>37</v>
      </c>
      <c r="AX161" s="13" t="s">
        <v>84</v>
      </c>
      <c r="AY161" s="185" t="s">
        <v>126</v>
      </c>
    </row>
    <row r="162" s="2" customFormat="1" ht="14.4" customHeight="1">
      <c r="A162" s="36"/>
      <c r="B162" s="169"/>
      <c r="C162" s="170" t="s">
        <v>202</v>
      </c>
      <c r="D162" s="170" t="s">
        <v>128</v>
      </c>
      <c r="E162" s="171" t="s">
        <v>203</v>
      </c>
      <c r="F162" s="172" t="s">
        <v>204</v>
      </c>
      <c r="G162" s="173" t="s">
        <v>131</v>
      </c>
      <c r="H162" s="174">
        <v>407</v>
      </c>
      <c r="I162" s="175"/>
      <c r="J162" s="176">
        <f>ROUND(I162*H162,2)</f>
        <v>0</v>
      </c>
      <c r="K162" s="172" t="s">
        <v>132</v>
      </c>
      <c r="L162" s="37"/>
      <c r="M162" s="177" t="s">
        <v>1</v>
      </c>
      <c r="N162" s="178" t="s">
        <v>44</v>
      </c>
      <c r="O162" s="75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1" t="s">
        <v>133</v>
      </c>
      <c r="AT162" s="181" t="s">
        <v>128</v>
      </c>
      <c r="AU162" s="181" t="s">
        <v>88</v>
      </c>
      <c r="AY162" s="17" t="s">
        <v>126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7" t="s">
        <v>84</v>
      </c>
      <c r="BK162" s="182">
        <f>ROUND(I162*H162,2)</f>
        <v>0</v>
      </c>
      <c r="BL162" s="17" t="s">
        <v>133</v>
      </c>
      <c r="BM162" s="181" t="s">
        <v>396</v>
      </c>
    </row>
    <row r="163" s="13" customFormat="1">
      <c r="A163" s="13"/>
      <c r="B163" s="183"/>
      <c r="C163" s="13"/>
      <c r="D163" s="184" t="s">
        <v>135</v>
      </c>
      <c r="E163" s="185" t="s">
        <v>1</v>
      </c>
      <c r="F163" s="186" t="s">
        <v>397</v>
      </c>
      <c r="G163" s="13"/>
      <c r="H163" s="187">
        <v>407</v>
      </c>
      <c r="I163" s="188"/>
      <c r="J163" s="13"/>
      <c r="K163" s="13"/>
      <c r="L163" s="183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135</v>
      </c>
      <c r="AU163" s="185" t="s">
        <v>88</v>
      </c>
      <c r="AV163" s="13" t="s">
        <v>88</v>
      </c>
      <c r="AW163" s="13" t="s">
        <v>37</v>
      </c>
      <c r="AX163" s="13" t="s">
        <v>84</v>
      </c>
      <c r="AY163" s="185" t="s">
        <v>126</v>
      </c>
    </row>
    <row r="164" s="2" customFormat="1" ht="14.4" customHeight="1">
      <c r="A164" s="36"/>
      <c r="B164" s="169"/>
      <c r="C164" s="170" t="s">
        <v>207</v>
      </c>
      <c r="D164" s="170" t="s">
        <v>128</v>
      </c>
      <c r="E164" s="171" t="s">
        <v>208</v>
      </c>
      <c r="F164" s="172" t="s">
        <v>209</v>
      </c>
      <c r="G164" s="173" t="s">
        <v>131</v>
      </c>
      <c r="H164" s="174">
        <v>85.799999999999997</v>
      </c>
      <c r="I164" s="175"/>
      <c r="J164" s="176">
        <f>ROUND(I164*H164,2)</f>
        <v>0</v>
      </c>
      <c r="K164" s="172" t="s">
        <v>132</v>
      </c>
      <c r="L164" s="37"/>
      <c r="M164" s="177" t="s">
        <v>1</v>
      </c>
      <c r="N164" s="178" t="s">
        <v>44</v>
      </c>
      <c r="O164" s="7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133</v>
      </c>
      <c r="AT164" s="181" t="s">
        <v>128</v>
      </c>
      <c r="AU164" s="181" t="s">
        <v>88</v>
      </c>
      <c r="AY164" s="17" t="s">
        <v>126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84</v>
      </c>
      <c r="BK164" s="182">
        <f>ROUND(I164*H164,2)</f>
        <v>0</v>
      </c>
      <c r="BL164" s="17" t="s">
        <v>133</v>
      </c>
      <c r="BM164" s="181" t="s">
        <v>398</v>
      </c>
    </row>
    <row r="165" s="2" customFormat="1" ht="14.4" customHeight="1">
      <c r="A165" s="36"/>
      <c r="B165" s="169"/>
      <c r="C165" s="170" t="s">
        <v>211</v>
      </c>
      <c r="D165" s="170" t="s">
        <v>128</v>
      </c>
      <c r="E165" s="171" t="s">
        <v>212</v>
      </c>
      <c r="F165" s="172" t="s">
        <v>213</v>
      </c>
      <c r="G165" s="173" t="s">
        <v>131</v>
      </c>
      <c r="H165" s="174">
        <v>407</v>
      </c>
      <c r="I165" s="175"/>
      <c r="J165" s="176">
        <f>ROUND(I165*H165,2)</f>
        <v>0</v>
      </c>
      <c r="K165" s="172" t="s">
        <v>132</v>
      </c>
      <c r="L165" s="37"/>
      <c r="M165" s="177" t="s">
        <v>1</v>
      </c>
      <c r="N165" s="178" t="s">
        <v>44</v>
      </c>
      <c r="O165" s="75"/>
      <c r="P165" s="179">
        <f>O165*H165</f>
        <v>0</v>
      </c>
      <c r="Q165" s="179">
        <v>0.0088000000000000005</v>
      </c>
      <c r="R165" s="179">
        <f>Q165*H165</f>
        <v>3.5816000000000003</v>
      </c>
      <c r="S165" s="179">
        <v>0</v>
      </c>
      <c r="T165" s="18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1" t="s">
        <v>133</v>
      </c>
      <c r="AT165" s="181" t="s">
        <v>128</v>
      </c>
      <c r="AU165" s="181" t="s">
        <v>88</v>
      </c>
      <c r="AY165" s="17" t="s">
        <v>126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84</v>
      </c>
      <c r="BK165" s="182">
        <f>ROUND(I165*H165,2)</f>
        <v>0</v>
      </c>
      <c r="BL165" s="17" t="s">
        <v>133</v>
      </c>
      <c r="BM165" s="181" t="s">
        <v>399</v>
      </c>
    </row>
    <row r="166" s="2" customFormat="1" ht="14.4" customHeight="1">
      <c r="A166" s="36"/>
      <c r="B166" s="169"/>
      <c r="C166" s="170" t="s">
        <v>215</v>
      </c>
      <c r="D166" s="170" t="s">
        <v>128</v>
      </c>
      <c r="E166" s="171" t="s">
        <v>216</v>
      </c>
      <c r="F166" s="172" t="s">
        <v>217</v>
      </c>
      <c r="G166" s="173" t="s">
        <v>131</v>
      </c>
      <c r="H166" s="174">
        <v>85.799999999999997</v>
      </c>
      <c r="I166" s="175"/>
      <c r="J166" s="176">
        <f>ROUND(I166*H166,2)</f>
        <v>0</v>
      </c>
      <c r="K166" s="172" t="s">
        <v>132</v>
      </c>
      <c r="L166" s="37"/>
      <c r="M166" s="177" t="s">
        <v>1</v>
      </c>
      <c r="N166" s="178" t="s">
        <v>44</v>
      </c>
      <c r="O166" s="75"/>
      <c r="P166" s="179">
        <f>O166*H166</f>
        <v>0</v>
      </c>
      <c r="Q166" s="179">
        <v>0.010999999999999999</v>
      </c>
      <c r="R166" s="179">
        <f>Q166*H166</f>
        <v>0.94379999999999986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133</v>
      </c>
      <c r="AT166" s="181" t="s">
        <v>128</v>
      </c>
      <c r="AU166" s="181" t="s">
        <v>88</v>
      </c>
      <c r="AY166" s="17" t="s">
        <v>126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84</v>
      </c>
      <c r="BK166" s="182">
        <f>ROUND(I166*H166,2)</f>
        <v>0</v>
      </c>
      <c r="BL166" s="17" t="s">
        <v>133</v>
      </c>
      <c r="BM166" s="181" t="s">
        <v>400</v>
      </c>
    </row>
    <row r="167" s="2" customFormat="1" ht="14.4" customHeight="1">
      <c r="A167" s="36"/>
      <c r="B167" s="169"/>
      <c r="C167" s="170" t="s">
        <v>219</v>
      </c>
      <c r="D167" s="170" t="s">
        <v>128</v>
      </c>
      <c r="E167" s="171" t="s">
        <v>220</v>
      </c>
      <c r="F167" s="172" t="s">
        <v>221</v>
      </c>
      <c r="G167" s="173" t="s">
        <v>131</v>
      </c>
      <c r="H167" s="174">
        <v>24</v>
      </c>
      <c r="I167" s="175"/>
      <c r="J167" s="176">
        <f>ROUND(I167*H167,2)</f>
        <v>0</v>
      </c>
      <c r="K167" s="172" t="s">
        <v>132</v>
      </c>
      <c r="L167" s="37"/>
      <c r="M167" s="177" t="s">
        <v>1</v>
      </c>
      <c r="N167" s="178" t="s">
        <v>44</v>
      </c>
      <c r="O167" s="75"/>
      <c r="P167" s="179">
        <f>O167*H167</f>
        <v>0</v>
      </c>
      <c r="Q167" s="179">
        <v>0.084250000000000005</v>
      </c>
      <c r="R167" s="179">
        <f>Q167*H167</f>
        <v>2.0220000000000002</v>
      </c>
      <c r="S167" s="179">
        <v>0</v>
      </c>
      <c r="T167" s="18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1" t="s">
        <v>133</v>
      </c>
      <c r="AT167" s="181" t="s">
        <v>128</v>
      </c>
      <c r="AU167" s="181" t="s">
        <v>88</v>
      </c>
      <c r="AY167" s="17" t="s">
        <v>126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84</v>
      </c>
      <c r="BK167" s="182">
        <f>ROUND(I167*H167,2)</f>
        <v>0</v>
      </c>
      <c r="BL167" s="17" t="s">
        <v>133</v>
      </c>
      <c r="BM167" s="181" t="s">
        <v>401</v>
      </c>
    </row>
    <row r="168" s="2" customFormat="1" ht="14.4" customHeight="1">
      <c r="A168" s="36"/>
      <c r="B168" s="169"/>
      <c r="C168" s="192" t="s">
        <v>7</v>
      </c>
      <c r="D168" s="192" t="s">
        <v>173</v>
      </c>
      <c r="E168" s="193" t="s">
        <v>223</v>
      </c>
      <c r="F168" s="194" t="s">
        <v>224</v>
      </c>
      <c r="G168" s="195" t="s">
        <v>131</v>
      </c>
      <c r="H168" s="196">
        <v>24</v>
      </c>
      <c r="I168" s="197"/>
      <c r="J168" s="198">
        <f>ROUND(I168*H168,2)</f>
        <v>0</v>
      </c>
      <c r="K168" s="194" t="s">
        <v>132</v>
      </c>
      <c r="L168" s="199"/>
      <c r="M168" s="200" t="s">
        <v>1</v>
      </c>
      <c r="N168" s="201" t="s">
        <v>44</v>
      </c>
      <c r="O168" s="75"/>
      <c r="P168" s="179">
        <f>O168*H168</f>
        <v>0</v>
      </c>
      <c r="Q168" s="179">
        <v>0.13100000000000001</v>
      </c>
      <c r="R168" s="179">
        <f>Q168*H168</f>
        <v>3.1440000000000001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163</v>
      </c>
      <c r="AT168" s="181" t="s">
        <v>173</v>
      </c>
      <c r="AU168" s="181" t="s">
        <v>88</v>
      </c>
      <c r="AY168" s="17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84</v>
      </c>
      <c r="BK168" s="182">
        <f>ROUND(I168*H168,2)</f>
        <v>0</v>
      </c>
      <c r="BL168" s="17" t="s">
        <v>133</v>
      </c>
      <c r="BM168" s="181" t="s">
        <v>402</v>
      </c>
    </row>
    <row r="169" s="12" customFormat="1" ht="22.8" customHeight="1">
      <c r="A169" s="12"/>
      <c r="B169" s="156"/>
      <c r="C169" s="12"/>
      <c r="D169" s="157" t="s">
        <v>78</v>
      </c>
      <c r="E169" s="167" t="s">
        <v>163</v>
      </c>
      <c r="F169" s="167" t="s">
        <v>226</v>
      </c>
      <c r="G169" s="12"/>
      <c r="H169" s="12"/>
      <c r="I169" s="159"/>
      <c r="J169" s="168">
        <f>BK169</f>
        <v>0</v>
      </c>
      <c r="K169" s="12"/>
      <c r="L169" s="156"/>
      <c r="M169" s="161"/>
      <c r="N169" s="162"/>
      <c r="O169" s="162"/>
      <c r="P169" s="163">
        <f>SUM(P170:P175)</f>
        <v>0</v>
      </c>
      <c r="Q169" s="162"/>
      <c r="R169" s="163">
        <f>SUM(R170:R175)</f>
        <v>5.2928200000000007</v>
      </c>
      <c r="S169" s="162"/>
      <c r="T169" s="164">
        <f>SUM(T170:T175)</f>
        <v>0.5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7" t="s">
        <v>84</v>
      </c>
      <c r="AT169" s="165" t="s">
        <v>78</v>
      </c>
      <c r="AU169" s="165" t="s">
        <v>84</v>
      </c>
      <c r="AY169" s="157" t="s">
        <v>126</v>
      </c>
      <c r="BK169" s="166">
        <f>SUM(BK170:BK175)</f>
        <v>0</v>
      </c>
    </row>
    <row r="170" s="2" customFormat="1" ht="14.4" customHeight="1">
      <c r="A170" s="36"/>
      <c r="B170" s="169"/>
      <c r="C170" s="170" t="s">
        <v>227</v>
      </c>
      <c r="D170" s="170" t="s">
        <v>128</v>
      </c>
      <c r="E170" s="171" t="s">
        <v>228</v>
      </c>
      <c r="F170" s="172" t="s">
        <v>229</v>
      </c>
      <c r="G170" s="173" t="s">
        <v>230</v>
      </c>
      <c r="H170" s="174">
        <v>1</v>
      </c>
      <c r="I170" s="175"/>
      <c r="J170" s="176">
        <f>ROUND(I170*H170,2)</f>
        <v>0</v>
      </c>
      <c r="K170" s="172" t="s">
        <v>132</v>
      </c>
      <c r="L170" s="37"/>
      <c r="M170" s="177" t="s">
        <v>1</v>
      </c>
      <c r="N170" s="178" t="s">
        <v>44</v>
      </c>
      <c r="O170" s="75"/>
      <c r="P170" s="179">
        <f>O170*H170</f>
        <v>0</v>
      </c>
      <c r="Q170" s="179">
        <v>0</v>
      </c>
      <c r="R170" s="179">
        <f>Q170*H170</f>
        <v>0</v>
      </c>
      <c r="S170" s="179">
        <v>0.10000000000000001</v>
      </c>
      <c r="T170" s="180">
        <f>S170*H170</f>
        <v>0.10000000000000001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1" t="s">
        <v>133</v>
      </c>
      <c r="AT170" s="181" t="s">
        <v>128</v>
      </c>
      <c r="AU170" s="181" t="s">
        <v>88</v>
      </c>
      <c r="AY170" s="17" t="s">
        <v>126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7" t="s">
        <v>84</v>
      </c>
      <c r="BK170" s="182">
        <f>ROUND(I170*H170,2)</f>
        <v>0</v>
      </c>
      <c r="BL170" s="17" t="s">
        <v>133</v>
      </c>
      <c r="BM170" s="181" t="s">
        <v>403</v>
      </c>
    </row>
    <row r="171" s="2" customFormat="1" ht="14.4" customHeight="1">
      <c r="A171" s="36"/>
      <c r="B171" s="169"/>
      <c r="C171" s="170" t="s">
        <v>232</v>
      </c>
      <c r="D171" s="170" t="s">
        <v>128</v>
      </c>
      <c r="E171" s="171" t="s">
        <v>233</v>
      </c>
      <c r="F171" s="172" t="s">
        <v>234</v>
      </c>
      <c r="G171" s="173" t="s">
        <v>230</v>
      </c>
      <c r="H171" s="174">
        <v>4</v>
      </c>
      <c r="I171" s="175"/>
      <c r="J171" s="176">
        <f>ROUND(I171*H171,2)</f>
        <v>0</v>
      </c>
      <c r="K171" s="172" t="s">
        <v>132</v>
      </c>
      <c r="L171" s="37"/>
      <c r="M171" s="177" t="s">
        <v>1</v>
      </c>
      <c r="N171" s="178" t="s">
        <v>44</v>
      </c>
      <c r="O171" s="75"/>
      <c r="P171" s="179">
        <f>O171*H171</f>
        <v>0</v>
      </c>
      <c r="Q171" s="179">
        <v>0</v>
      </c>
      <c r="R171" s="179">
        <f>Q171*H171</f>
        <v>0</v>
      </c>
      <c r="S171" s="179">
        <v>0.10000000000000001</v>
      </c>
      <c r="T171" s="180">
        <f>S171*H171</f>
        <v>0.40000000000000002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133</v>
      </c>
      <c r="AT171" s="181" t="s">
        <v>128</v>
      </c>
      <c r="AU171" s="181" t="s">
        <v>88</v>
      </c>
      <c r="AY171" s="17" t="s">
        <v>126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84</v>
      </c>
      <c r="BK171" s="182">
        <f>ROUND(I171*H171,2)</f>
        <v>0</v>
      </c>
      <c r="BL171" s="17" t="s">
        <v>133</v>
      </c>
      <c r="BM171" s="181" t="s">
        <v>404</v>
      </c>
    </row>
    <row r="172" s="2" customFormat="1" ht="14.4" customHeight="1">
      <c r="A172" s="36"/>
      <c r="B172" s="169"/>
      <c r="C172" s="170" t="s">
        <v>236</v>
      </c>
      <c r="D172" s="170" t="s">
        <v>128</v>
      </c>
      <c r="E172" s="171" t="s">
        <v>237</v>
      </c>
      <c r="F172" s="172" t="s">
        <v>238</v>
      </c>
      <c r="G172" s="173" t="s">
        <v>230</v>
      </c>
      <c r="H172" s="174">
        <v>4</v>
      </c>
      <c r="I172" s="175"/>
      <c r="J172" s="176">
        <f>ROUND(I172*H172,2)</f>
        <v>0</v>
      </c>
      <c r="K172" s="172" t="s">
        <v>132</v>
      </c>
      <c r="L172" s="37"/>
      <c r="M172" s="177" t="s">
        <v>1</v>
      </c>
      <c r="N172" s="178" t="s">
        <v>44</v>
      </c>
      <c r="O172" s="75"/>
      <c r="P172" s="179">
        <f>O172*H172</f>
        <v>0</v>
      </c>
      <c r="Q172" s="179">
        <v>0.42368</v>
      </c>
      <c r="R172" s="179">
        <f>Q172*H172</f>
        <v>1.69472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133</v>
      </c>
      <c r="AT172" s="181" t="s">
        <v>128</v>
      </c>
      <c r="AU172" s="181" t="s">
        <v>88</v>
      </c>
      <c r="AY172" s="17" t="s">
        <v>126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84</v>
      </c>
      <c r="BK172" s="182">
        <f>ROUND(I172*H172,2)</f>
        <v>0</v>
      </c>
      <c r="BL172" s="17" t="s">
        <v>133</v>
      </c>
      <c r="BM172" s="181" t="s">
        <v>405</v>
      </c>
    </row>
    <row r="173" s="2" customFormat="1" ht="14.4" customHeight="1">
      <c r="A173" s="36"/>
      <c r="B173" s="169"/>
      <c r="C173" s="170" t="s">
        <v>240</v>
      </c>
      <c r="D173" s="170" t="s">
        <v>128</v>
      </c>
      <c r="E173" s="171" t="s">
        <v>241</v>
      </c>
      <c r="F173" s="172" t="s">
        <v>242</v>
      </c>
      <c r="G173" s="173" t="s">
        <v>230</v>
      </c>
      <c r="H173" s="174">
        <v>1</v>
      </c>
      <c r="I173" s="175"/>
      <c r="J173" s="176">
        <f>ROUND(I173*H173,2)</f>
        <v>0</v>
      </c>
      <c r="K173" s="172" t="s">
        <v>132</v>
      </c>
      <c r="L173" s="37"/>
      <c r="M173" s="177" t="s">
        <v>1</v>
      </c>
      <c r="N173" s="178" t="s">
        <v>44</v>
      </c>
      <c r="O173" s="75"/>
      <c r="P173" s="179">
        <f>O173*H173</f>
        <v>0</v>
      </c>
      <c r="Q173" s="179">
        <v>0.42080000000000001</v>
      </c>
      <c r="R173" s="179">
        <f>Q173*H173</f>
        <v>0.42080000000000001</v>
      </c>
      <c r="S173" s="179">
        <v>0</v>
      </c>
      <c r="T173" s="18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1" t="s">
        <v>133</v>
      </c>
      <c r="AT173" s="181" t="s">
        <v>128</v>
      </c>
      <c r="AU173" s="181" t="s">
        <v>88</v>
      </c>
      <c r="AY173" s="17" t="s">
        <v>126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7" t="s">
        <v>84</v>
      </c>
      <c r="BK173" s="182">
        <f>ROUND(I173*H173,2)</f>
        <v>0</v>
      </c>
      <c r="BL173" s="17" t="s">
        <v>133</v>
      </c>
      <c r="BM173" s="181" t="s">
        <v>406</v>
      </c>
    </row>
    <row r="174" s="2" customFormat="1" ht="14.4" customHeight="1">
      <c r="A174" s="36"/>
      <c r="B174" s="169"/>
      <c r="C174" s="170" t="s">
        <v>244</v>
      </c>
      <c r="D174" s="170" t="s">
        <v>128</v>
      </c>
      <c r="E174" s="171" t="s">
        <v>245</v>
      </c>
      <c r="F174" s="172" t="s">
        <v>246</v>
      </c>
      <c r="G174" s="173" t="s">
        <v>230</v>
      </c>
      <c r="H174" s="174">
        <v>10</v>
      </c>
      <c r="I174" s="175"/>
      <c r="J174" s="176">
        <f>ROUND(I174*H174,2)</f>
        <v>0</v>
      </c>
      <c r="K174" s="172" t="s">
        <v>132</v>
      </c>
      <c r="L174" s="37"/>
      <c r="M174" s="177" t="s">
        <v>1</v>
      </c>
      <c r="N174" s="178" t="s">
        <v>44</v>
      </c>
      <c r="O174" s="75"/>
      <c r="P174" s="179">
        <f>O174*H174</f>
        <v>0</v>
      </c>
      <c r="Q174" s="179">
        <v>0.31108000000000002</v>
      </c>
      <c r="R174" s="179">
        <f>Q174*H174</f>
        <v>3.1108000000000002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133</v>
      </c>
      <c r="AT174" s="181" t="s">
        <v>128</v>
      </c>
      <c r="AU174" s="181" t="s">
        <v>88</v>
      </c>
      <c r="AY174" s="17" t="s">
        <v>126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84</v>
      </c>
      <c r="BK174" s="182">
        <f>ROUND(I174*H174,2)</f>
        <v>0</v>
      </c>
      <c r="BL174" s="17" t="s">
        <v>133</v>
      </c>
      <c r="BM174" s="181" t="s">
        <v>407</v>
      </c>
    </row>
    <row r="175" s="2" customFormat="1" ht="14.4" customHeight="1">
      <c r="A175" s="36"/>
      <c r="B175" s="169"/>
      <c r="C175" s="192" t="s">
        <v>248</v>
      </c>
      <c r="D175" s="192" t="s">
        <v>173</v>
      </c>
      <c r="E175" s="193" t="s">
        <v>249</v>
      </c>
      <c r="F175" s="194" t="s">
        <v>250</v>
      </c>
      <c r="G175" s="195" t="s">
        <v>230</v>
      </c>
      <c r="H175" s="196">
        <v>5</v>
      </c>
      <c r="I175" s="197"/>
      <c r="J175" s="198">
        <f>ROUND(I175*H175,2)</f>
        <v>0</v>
      </c>
      <c r="K175" s="194" t="s">
        <v>132</v>
      </c>
      <c r="L175" s="199"/>
      <c r="M175" s="200" t="s">
        <v>1</v>
      </c>
      <c r="N175" s="201" t="s">
        <v>44</v>
      </c>
      <c r="O175" s="75"/>
      <c r="P175" s="179">
        <f>O175*H175</f>
        <v>0</v>
      </c>
      <c r="Q175" s="179">
        <v>0.013299999999999999</v>
      </c>
      <c r="R175" s="179">
        <f>Q175*H175</f>
        <v>0.066500000000000004</v>
      </c>
      <c r="S175" s="179">
        <v>0</v>
      </c>
      <c r="T175" s="18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1" t="s">
        <v>163</v>
      </c>
      <c r="AT175" s="181" t="s">
        <v>173</v>
      </c>
      <c r="AU175" s="181" t="s">
        <v>88</v>
      </c>
      <c r="AY175" s="17" t="s">
        <v>126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7" t="s">
        <v>84</v>
      </c>
      <c r="BK175" s="182">
        <f>ROUND(I175*H175,2)</f>
        <v>0</v>
      </c>
      <c r="BL175" s="17" t="s">
        <v>133</v>
      </c>
      <c r="BM175" s="181" t="s">
        <v>408</v>
      </c>
    </row>
    <row r="176" s="12" customFormat="1" ht="22.8" customHeight="1">
      <c r="A176" s="12"/>
      <c r="B176" s="156"/>
      <c r="C176" s="12"/>
      <c r="D176" s="157" t="s">
        <v>78</v>
      </c>
      <c r="E176" s="167" t="s">
        <v>168</v>
      </c>
      <c r="F176" s="167" t="s">
        <v>252</v>
      </c>
      <c r="G176" s="12"/>
      <c r="H176" s="12"/>
      <c r="I176" s="159"/>
      <c r="J176" s="168">
        <f>BK176</f>
        <v>0</v>
      </c>
      <c r="K176" s="12"/>
      <c r="L176" s="156"/>
      <c r="M176" s="161"/>
      <c r="N176" s="162"/>
      <c r="O176" s="162"/>
      <c r="P176" s="163">
        <f>SUM(P177:P196)</f>
        <v>0</v>
      </c>
      <c r="Q176" s="162"/>
      <c r="R176" s="163">
        <f>SUM(R177:R196)</f>
        <v>116.0329508</v>
      </c>
      <c r="S176" s="162"/>
      <c r="T176" s="164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7" t="s">
        <v>84</v>
      </c>
      <c r="AT176" s="165" t="s">
        <v>78</v>
      </c>
      <c r="AU176" s="165" t="s">
        <v>84</v>
      </c>
      <c r="AY176" s="157" t="s">
        <v>126</v>
      </c>
      <c r="BK176" s="166">
        <f>SUM(BK177:BK196)</f>
        <v>0</v>
      </c>
    </row>
    <row r="177" s="2" customFormat="1" ht="14.4" customHeight="1">
      <c r="A177" s="36"/>
      <c r="B177" s="169"/>
      <c r="C177" s="170" t="s">
        <v>253</v>
      </c>
      <c r="D177" s="170" t="s">
        <v>128</v>
      </c>
      <c r="E177" s="171" t="s">
        <v>254</v>
      </c>
      <c r="F177" s="172" t="s">
        <v>255</v>
      </c>
      <c r="G177" s="173" t="s">
        <v>230</v>
      </c>
      <c r="H177" s="174">
        <v>8</v>
      </c>
      <c r="I177" s="175"/>
      <c r="J177" s="176">
        <f>ROUND(I177*H177,2)</f>
        <v>0</v>
      </c>
      <c r="K177" s="172" t="s">
        <v>132</v>
      </c>
      <c r="L177" s="37"/>
      <c r="M177" s="177" t="s">
        <v>1</v>
      </c>
      <c r="N177" s="178" t="s">
        <v>44</v>
      </c>
      <c r="O177" s="75"/>
      <c r="P177" s="179">
        <f>O177*H177</f>
        <v>0</v>
      </c>
      <c r="Q177" s="179">
        <v>0.10940999999999999</v>
      </c>
      <c r="R177" s="179">
        <f>Q177*H177</f>
        <v>0.87527999999999995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133</v>
      </c>
      <c r="AT177" s="181" t="s">
        <v>128</v>
      </c>
      <c r="AU177" s="181" t="s">
        <v>88</v>
      </c>
      <c r="AY177" s="17" t="s">
        <v>126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7" t="s">
        <v>84</v>
      </c>
      <c r="BK177" s="182">
        <f>ROUND(I177*H177,2)</f>
        <v>0</v>
      </c>
      <c r="BL177" s="17" t="s">
        <v>133</v>
      </c>
      <c r="BM177" s="181" t="s">
        <v>409</v>
      </c>
    </row>
    <row r="178" s="13" customFormat="1">
      <c r="A178" s="13"/>
      <c r="B178" s="183"/>
      <c r="C178" s="13"/>
      <c r="D178" s="184" t="s">
        <v>135</v>
      </c>
      <c r="E178" s="185" t="s">
        <v>1</v>
      </c>
      <c r="F178" s="186" t="s">
        <v>410</v>
      </c>
      <c r="G178" s="13"/>
      <c r="H178" s="187">
        <v>8</v>
      </c>
      <c r="I178" s="188"/>
      <c r="J178" s="13"/>
      <c r="K178" s="13"/>
      <c r="L178" s="183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5" t="s">
        <v>135</v>
      </c>
      <c r="AU178" s="185" t="s">
        <v>88</v>
      </c>
      <c r="AV178" s="13" t="s">
        <v>88</v>
      </c>
      <c r="AW178" s="13" t="s">
        <v>37</v>
      </c>
      <c r="AX178" s="13" t="s">
        <v>84</v>
      </c>
      <c r="AY178" s="185" t="s">
        <v>126</v>
      </c>
    </row>
    <row r="179" s="2" customFormat="1" ht="14.4" customHeight="1">
      <c r="A179" s="36"/>
      <c r="B179" s="169"/>
      <c r="C179" s="170" t="s">
        <v>257</v>
      </c>
      <c r="D179" s="170" t="s">
        <v>128</v>
      </c>
      <c r="E179" s="171" t="s">
        <v>258</v>
      </c>
      <c r="F179" s="172" t="s">
        <v>259</v>
      </c>
      <c r="G179" s="173" t="s">
        <v>146</v>
      </c>
      <c r="H179" s="174">
        <v>182</v>
      </c>
      <c r="I179" s="175"/>
      <c r="J179" s="176">
        <f>ROUND(I179*H179,2)</f>
        <v>0</v>
      </c>
      <c r="K179" s="172" t="s">
        <v>132</v>
      </c>
      <c r="L179" s="37"/>
      <c r="M179" s="177" t="s">
        <v>1</v>
      </c>
      <c r="N179" s="178" t="s">
        <v>44</v>
      </c>
      <c r="O179" s="75"/>
      <c r="P179" s="179">
        <f>O179*H179</f>
        <v>0</v>
      </c>
      <c r="Q179" s="179">
        <v>0.1295</v>
      </c>
      <c r="R179" s="179">
        <f>Q179*H179</f>
        <v>23.568999999999999</v>
      </c>
      <c r="S179" s="179">
        <v>0</v>
      </c>
      <c r="T179" s="18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1" t="s">
        <v>133</v>
      </c>
      <c r="AT179" s="181" t="s">
        <v>128</v>
      </c>
      <c r="AU179" s="181" t="s">
        <v>88</v>
      </c>
      <c r="AY179" s="17" t="s">
        <v>126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7" t="s">
        <v>84</v>
      </c>
      <c r="BK179" s="182">
        <f>ROUND(I179*H179,2)</f>
        <v>0</v>
      </c>
      <c r="BL179" s="17" t="s">
        <v>133</v>
      </c>
      <c r="BM179" s="181" t="s">
        <v>411</v>
      </c>
    </row>
    <row r="180" s="13" customFormat="1">
      <c r="A180" s="13"/>
      <c r="B180" s="183"/>
      <c r="C180" s="13"/>
      <c r="D180" s="184" t="s">
        <v>135</v>
      </c>
      <c r="E180" s="185" t="s">
        <v>1</v>
      </c>
      <c r="F180" s="186" t="s">
        <v>376</v>
      </c>
      <c r="G180" s="13"/>
      <c r="H180" s="187">
        <v>182</v>
      </c>
      <c r="I180" s="188"/>
      <c r="J180" s="13"/>
      <c r="K180" s="13"/>
      <c r="L180" s="183"/>
      <c r="M180" s="189"/>
      <c r="N180" s="190"/>
      <c r="O180" s="190"/>
      <c r="P180" s="190"/>
      <c r="Q180" s="190"/>
      <c r="R180" s="190"/>
      <c r="S180" s="190"/>
      <c r="T180" s="19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5" t="s">
        <v>135</v>
      </c>
      <c r="AU180" s="185" t="s">
        <v>88</v>
      </c>
      <c r="AV180" s="13" t="s">
        <v>88</v>
      </c>
      <c r="AW180" s="13" t="s">
        <v>37</v>
      </c>
      <c r="AX180" s="13" t="s">
        <v>84</v>
      </c>
      <c r="AY180" s="185" t="s">
        <v>126</v>
      </c>
    </row>
    <row r="181" s="2" customFormat="1" ht="14.4" customHeight="1">
      <c r="A181" s="36"/>
      <c r="B181" s="169"/>
      <c r="C181" s="192" t="s">
        <v>261</v>
      </c>
      <c r="D181" s="192" t="s">
        <v>173</v>
      </c>
      <c r="E181" s="193" t="s">
        <v>262</v>
      </c>
      <c r="F181" s="194" t="s">
        <v>263</v>
      </c>
      <c r="G181" s="195" t="s">
        <v>146</v>
      </c>
      <c r="H181" s="196">
        <v>182</v>
      </c>
      <c r="I181" s="197"/>
      <c r="J181" s="198">
        <f>ROUND(I181*H181,2)</f>
        <v>0</v>
      </c>
      <c r="K181" s="194" t="s">
        <v>132</v>
      </c>
      <c r="L181" s="199"/>
      <c r="M181" s="200" t="s">
        <v>1</v>
      </c>
      <c r="N181" s="201" t="s">
        <v>44</v>
      </c>
      <c r="O181" s="75"/>
      <c r="P181" s="179">
        <f>O181*H181</f>
        <v>0</v>
      </c>
      <c r="Q181" s="179">
        <v>0.028000000000000001</v>
      </c>
      <c r="R181" s="179">
        <f>Q181*H181</f>
        <v>5.0960000000000001</v>
      </c>
      <c r="S181" s="179">
        <v>0</v>
      </c>
      <c r="T181" s="18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1" t="s">
        <v>163</v>
      </c>
      <c r="AT181" s="181" t="s">
        <v>173</v>
      </c>
      <c r="AU181" s="181" t="s">
        <v>88</v>
      </c>
      <c r="AY181" s="17" t="s">
        <v>126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7" t="s">
        <v>84</v>
      </c>
      <c r="BK181" s="182">
        <f>ROUND(I181*H181,2)</f>
        <v>0</v>
      </c>
      <c r="BL181" s="17" t="s">
        <v>133</v>
      </c>
      <c r="BM181" s="181" t="s">
        <v>412</v>
      </c>
    </row>
    <row r="182" s="2" customFormat="1" ht="14.4" customHeight="1">
      <c r="A182" s="36"/>
      <c r="B182" s="169"/>
      <c r="C182" s="170" t="s">
        <v>265</v>
      </c>
      <c r="D182" s="170" t="s">
        <v>128</v>
      </c>
      <c r="E182" s="171" t="s">
        <v>266</v>
      </c>
      <c r="F182" s="172" t="s">
        <v>267</v>
      </c>
      <c r="G182" s="173" t="s">
        <v>146</v>
      </c>
      <c r="H182" s="174">
        <v>184.59999999999999</v>
      </c>
      <c r="I182" s="175"/>
      <c r="J182" s="176">
        <f>ROUND(I182*H182,2)</f>
        <v>0</v>
      </c>
      <c r="K182" s="172" t="s">
        <v>132</v>
      </c>
      <c r="L182" s="37"/>
      <c r="M182" s="177" t="s">
        <v>1</v>
      </c>
      <c r="N182" s="178" t="s">
        <v>44</v>
      </c>
      <c r="O182" s="75"/>
      <c r="P182" s="179">
        <f>O182*H182</f>
        <v>0</v>
      </c>
      <c r="Q182" s="179">
        <v>0.14066999999999999</v>
      </c>
      <c r="R182" s="179">
        <f>Q182*H182</f>
        <v>25.967681999999996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133</v>
      </c>
      <c r="AT182" s="181" t="s">
        <v>128</v>
      </c>
      <c r="AU182" s="181" t="s">
        <v>88</v>
      </c>
      <c r="AY182" s="17" t="s">
        <v>126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84</v>
      </c>
      <c r="BK182" s="182">
        <f>ROUND(I182*H182,2)</f>
        <v>0</v>
      </c>
      <c r="BL182" s="17" t="s">
        <v>133</v>
      </c>
      <c r="BM182" s="181" t="s">
        <v>413</v>
      </c>
    </row>
    <row r="183" s="13" customFormat="1">
      <c r="A183" s="13"/>
      <c r="B183" s="183"/>
      <c r="C183" s="13"/>
      <c r="D183" s="184" t="s">
        <v>135</v>
      </c>
      <c r="E183" s="185" t="s">
        <v>1</v>
      </c>
      <c r="F183" s="186" t="s">
        <v>374</v>
      </c>
      <c r="G183" s="13"/>
      <c r="H183" s="187">
        <v>184.59999999999999</v>
      </c>
      <c r="I183" s="188"/>
      <c r="J183" s="13"/>
      <c r="K183" s="13"/>
      <c r="L183" s="183"/>
      <c r="M183" s="189"/>
      <c r="N183" s="190"/>
      <c r="O183" s="190"/>
      <c r="P183" s="190"/>
      <c r="Q183" s="190"/>
      <c r="R183" s="190"/>
      <c r="S183" s="190"/>
      <c r="T183" s="19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5" t="s">
        <v>135</v>
      </c>
      <c r="AU183" s="185" t="s">
        <v>88</v>
      </c>
      <c r="AV183" s="13" t="s">
        <v>88</v>
      </c>
      <c r="AW183" s="13" t="s">
        <v>37</v>
      </c>
      <c r="AX183" s="13" t="s">
        <v>84</v>
      </c>
      <c r="AY183" s="185" t="s">
        <v>126</v>
      </c>
    </row>
    <row r="184" s="2" customFormat="1" ht="14.4" customHeight="1">
      <c r="A184" s="36"/>
      <c r="B184" s="169"/>
      <c r="C184" s="192" t="s">
        <v>269</v>
      </c>
      <c r="D184" s="192" t="s">
        <v>173</v>
      </c>
      <c r="E184" s="193" t="s">
        <v>270</v>
      </c>
      <c r="F184" s="194" t="s">
        <v>271</v>
      </c>
      <c r="G184" s="195" t="s">
        <v>146</v>
      </c>
      <c r="H184" s="196">
        <v>40</v>
      </c>
      <c r="I184" s="197"/>
      <c r="J184" s="198">
        <f>ROUND(I184*H184,2)</f>
        <v>0</v>
      </c>
      <c r="K184" s="194" t="s">
        <v>132</v>
      </c>
      <c r="L184" s="199"/>
      <c r="M184" s="200" t="s">
        <v>1</v>
      </c>
      <c r="N184" s="201" t="s">
        <v>44</v>
      </c>
      <c r="O184" s="75"/>
      <c r="P184" s="179">
        <f>O184*H184</f>
        <v>0</v>
      </c>
      <c r="Q184" s="179">
        <v>0.065000000000000002</v>
      </c>
      <c r="R184" s="179">
        <f>Q184*H184</f>
        <v>2.6000000000000001</v>
      </c>
      <c r="S184" s="179">
        <v>0</v>
      </c>
      <c r="T184" s="18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1" t="s">
        <v>163</v>
      </c>
      <c r="AT184" s="181" t="s">
        <v>173</v>
      </c>
      <c r="AU184" s="181" t="s">
        <v>88</v>
      </c>
      <c r="AY184" s="17" t="s">
        <v>126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7" t="s">
        <v>84</v>
      </c>
      <c r="BK184" s="182">
        <f>ROUND(I184*H184,2)</f>
        <v>0</v>
      </c>
      <c r="BL184" s="17" t="s">
        <v>133</v>
      </c>
      <c r="BM184" s="181" t="s">
        <v>414</v>
      </c>
    </row>
    <row r="185" s="13" customFormat="1">
      <c r="A185" s="13"/>
      <c r="B185" s="183"/>
      <c r="C185" s="13"/>
      <c r="D185" s="184" t="s">
        <v>135</v>
      </c>
      <c r="E185" s="185" t="s">
        <v>1</v>
      </c>
      <c r="F185" s="186" t="s">
        <v>415</v>
      </c>
      <c r="G185" s="13"/>
      <c r="H185" s="187">
        <v>40</v>
      </c>
      <c r="I185" s="188"/>
      <c r="J185" s="13"/>
      <c r="K185" s="13"/>
      <c r="L185" s="183"/>
      <c r="M185" s="189"/>
      <c r="N185" s="190"/>
      <c r="O185" s="190"/>
      <c r="P185" s="190"/>
      <c r="Q185" s="190"/>
      <c r="R185" s="190"/>
      <c r="S185" s="190"/>
      <c r="T185" s="19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5" t="s">
        <v>135</v>
      </c>
      <c r="AU185" s="185" t="s">
        <v>88</v>
      </c>
      <c r="AV185" s="13" t="s">
        <v>88</v>
      </c>
      <c r="AW185" s="13" t="s">
        <v>37</v>
      </c>
      <c r="AX185" s="13" t="s">
        <v>84</v>
      </c>
      <c r="AY185" s="185" t="s">
        <v>126</v>
      </c>
    </row>
    <row r="186" s="2" customFormat="1" ht="14.4" customHeight="1">
      <c r="A186" s="36"/>
      <c r="B186" s="169"/>
      <c r="C186" s="170" t="s">
        <v>273</v>
      </c>
      <c r="D186" s="170" t="s">
        <v>128</v>
      </c>
      <c r="E186" s="171" t="s">
        <v>274</v>
      </c>
      <c r="F186" s="172" t="s">
        <v>275</v>
      </c>
      <c r="G186" s="173" t="s">
        <v>155</v>
      </c>
      <c r="H186" s="174">
        <v>25.620000000000001</v>
      </c>
      <c r="I186" s="175"/>
      <c r="J186" s="176">
        <f>ROUND(I186*H186,2)</f>
        <v>0</v>
      </c>
      <c r="K186" s="172" t="s">
        <v>1</v>
      </c>
      <c r="L186" s="37"/>
      <c r="M186" s="177" t="s">
        <v>1</v>
      </c>
      <c r="N186" s="178" t="s">
        <v>44</v>
      </c>
      <c r="O186" s="75"/>
      <c r="P186" s="179">
        <f>O186*H186</f>
        <v>0</v>
      </c>
      <c r="Q186" s="179">
        <v>2.2563399999999998</v>
      </c>
      <c r="R186" s="179">
        <f>Q186*H186</f>
        <v>57.807430799999999</v>
      </c>
      <c r="S186" s="179">
        <v>0</v>
      </c>
      <c r="T186" s="18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1" t="s">
        <v>133</v>
      </c>
      <c r="AT186" s="181" t="s">
        <v>128</v>
      </c>
      <c r="AU186" s="181" t="s">
        <v>88</v>
      </c>
      <c r="AY186" s="17" t="s">
        <v>126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7" t="s">
        <v>84</v>
      </c>
      <c r="BK186" s="182">
        <f>ROUND(I186*H186,2)</f>
        <v>0</v>
      </c>
      <c r="BL186" s="17" t="s">
        <v>133</v>
      </c>
      <c r="BM186" s="181" t="s">
        <v>416</v>
      </c>
    </row>
    <row r="187" s="13" customFormat="1">
      <c r="A187" s="13"/>
      <c r="B187" s="183"/>
      <c r="C187" s="13"/>
      <c r="D187" s="184" t="s">
        <v>135</v>
      </c>
      <c r="E187" s="185" t="s">
        <v>1</v>
      </c>
      <c r="F187" s="186" t="s">
        <v>417</v>
      </c>
      <c r="G187" s="13"/>
      <c r="H187" s="187">
        <v>25.620000000000001</v>
      </c>
      <c r="I187" s="188"/>
      <c r="J187" s="13"/>
      <c r="K187" s="13"/>
      <c r="L187" s="183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5" t="s">
        <v>135</v>
      </c>
      <c r="AU187" s="185" t="s">
        <v>88</v>
      </c>
      <c r="AV187" s="13" t="s">
        <v>88</v>
      </c>
      <c r="AW187" s="13" t="s">
        <v>37</v>
      </c>
      <c r="AX187" s="13" t="s">
        <v>84</v>
      </c>
      <c r="AY187" s="185" t="s">
        <v>126</v>
      </c>
    </row>
    <row r="188" s="2" customFormat="1" ht="14.4" customHeight="1">
      <c r="A188" s="36"/>
      <c r="B188" s="169"/>
      <c r="C188" s="170" t="s">
        <v>278</v>
      </c>
      <c r="D188" s="170" t="s">
        <v>128</v>
      </c>
      <c r="E188" s="171" t="s">
        <v>279</v>
      </c>
      <c r="F188" s="172" t="s">
        <v>280</v>
      </c>
      <c r="G188" s="173" t="s">
        <v>146</v>
      </c>
      <c r="H188" s="174">
        <v>186.59999999999999</v>
      </c>
      <c r="I188" s="175"/>
      <c r="J188" s="176">
        <f>ROUND(I188*H188,2)</f>
        <v>0</v>
      </c>
      <c r="K188" s="172" t="s">
        <v>132</v>
      </c>
      <c r="L188" s="37"/>
      <c r="M188" s="177" t="s">
        <v>1</v>
      </c>
      <c r="N188" s="178" t="s">
        <v>44</v>
      </c>
      <c r="O188" s="75"/>
      <c r="P188" s="179">
        <f>O188*H188</f>
        <v>0</v>
      </c>
      <c r="Q188" s="179">
        <v>0.00060999999999999997</v>
      </c>
      <c r="R188" s="179">
        <f>Q188*H188</f>
        <v>0.113826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133</v>
      </c>
      <c r="AT188" s="181" t="s">
        <v>128</v>
      </c>
      <c r="AU188" s="181" t="s">
        <v>88</v>
      </c>
      <c r="AY188" s="17" t="s">
        <v>126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7" t="s">
        <v>84</v>
      </c>
      <c r="BK188" s="182">
        <f>ROUND(I188*H188,2)</f>
        <v>0</v>
      </c>
      <c r="BL188" s="17" t="s">
        <v>133</v>
      </c>
      <c r="BM188" s="181" t="s">
        <v>418</v>
      </c>
    </row>
    <row r="189" s="13" customFormat="1">
      <c r="A189" s="13"/>
      <c r="B189" s="183"/>
      <c r="C189" s="13"/>
      <c r="D189" s="184" t="s">
        <v>135</v>
      </c>
      <c r="E189" s="185" t="s">
        <v>1</v>
      </c>
      <c r="F189" s="186" t="s">
        <v>419</v>
      </c>
      <c r="G189" s="13"/>
      <c r="H189" s="187">
        <v>186.59999999999999</v>
      </c>
      <c r="I189" s="188"/>
      <c r="J189" s="13"/>
      <c r="K189" s="13"/>
      <c r="L189" s="183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5" t="s">
        <v>135</v>
      </c>
      <c r="AU189" s="185" t="s">
        <v>88</v>
      </c>
      <c r="AV189" s="13" t="s">
        <v>88</v>
      </c>
      <c r="AW189" s="13" t="s">
        <v>37</v>
      </c>
      <c r="AX189" s="13" t="s">
        <v>84</v>
      </c>
      <c r="AY189" s="185" t="s">
        <v>126</v>
      </c>
    </row>
    <row r="190" s="2" customFormat="1" ht="14.4" customHeight="1">
      <c r="A190" s="36"/>
      <c r="B190" s="169"/>
      <c r="C190" s="170" t="s">
        <v>282</v>
      </c>
      <c r="D190" s="170" t="s">
        <v>128</v>
      </c>
      <c r="E190" s="171" t="s">
        <v>283</v>
      </c>
      <c r="F190" s="172" t="s">
        <v>284</v>
      </c>
      <c r="G190" s="173" t="s">
        <v>146</v>
      </c>
      <c r="H190" s="174">
        <v>204.59999999999999</v>
      </c>
      <c r="I190" s="175"/>
      <c r="J190" s="176">
        <f>ROUND(I190*H190,2)</f>
        <v>0</v>
      </c>
      <c r="K190" s="172" t="s">
        <v>132</v>
      </c>
      <c r="L190" s="37"/>
      <c r="M190" s="177" t="s">
        <v>1</v>
      </c>
      <c r="N190" s="178" t="s">
        <v>44</v>
      </c>
      <c r="O190" s="75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1" t="s">
        <v>133</v>
      </c>
      <c r="AT190" s="181" t="s">
        <v>128</v>
      </c>
      <c r="AU190" s="181" t="s">
        <v>88</v>
      </c>
      <c r="AY190" s="17" t="s">
        <v>126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7" t="s">
        <v>84</v>
      </c>
      <c r="BK190" s="182">
        <f>ROUND(I190*H190,2)</f>
        <v>0</v>
      </c>
      <c r="BL190" s="17" t="s">
        <v>133</v>
      </c>
      <c r="BM190" s="181" t="s">
        <v>420</v>
      </c>
    </row>
    <row r="191" s="13" customFormat="1">
      <c r="A191" s="13"/>
      <c r="B191" s="183"/>
      <c r="C191" s="13"/>
      <c r="D191" s="184" t="s">
        <v>135</v>
      </c>
      <c r="E191" s="185" t="s">
        <v>1</v>
      </c>
      <c r="F191" s="186" t="s">
        <v>421</v>
      </c>
      <c r="G191" s="13"/>
      <c r="H191" s="187">
        <v>204.59999999999999</v>
      </c>
      <c r="I191" s="188"/>
      <c r="J191" s="13"/>
      <c r="K191" s="13"/>
      <c r="L191" s="183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5" t="s">
        <v>135</v>
      </c>
      <c r="AU191" s="185" t="s">
        <v>88</v>
      </c>
      <c r="AV191" s="13" t="s">
        <v>88</v>
      </c>
      <c r="AW191" s="13" t="s">
        <v>37</v>
      </c>
      <c r="AX191" s="13" t="s">
        <v>84</v>
      </c>
      <c r="AY191" s="185" t="s">
        <v>126</v>
      </c>
    </row>
    <row r="192" s="2" customFormat="1" ht="14.4" customHeight="1">
      <c r="A192" s="36"/>
      <c r="B192" s="169"/>
      <c r="C192" s="170" t="s">
        <v>287</v>
      </c>
      <c r="D192" s="170" t="s">
        <v>128</v>
      </c>
      <c r="E192" s="171" t="s">
        <v>288</v>
      </c>
      <c r="F192" s="172" t="s">
        <v>289</v>
      </c>
      <c r="G192" s="173" t="s">
        <v>146</v>
      </c>
      <c r="H192" s="174">
        <v>204.59999999999999</v>
      </c>
      <c r="I192" s="175"/>
      <c r="J192" s="176">
        <f>ROUND(I192*H192,2)</f>
        <v>0</v>
      </c>
      <c r="K192" s="172" t="s">
        <v>132</v>
      </c>
      <c r="L192" s="37"/>
      <c r="M192" s="177" t="s">
        <v>1</v>
      </c>
      <c r="N192" s="178" t="s">
        <v>44</v>
      </c>
      <c r="O192" s="75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133</v>
      </c>
      <c r="AT192" s="181" t="s">
        <v>128</v>
      </c>
      <c r="AU192" s="181" t="s">
        <v>88</v>
      </c>
      <c r="AY192" s="17" t="s">
        <v>126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84</v>
      </c>
      <c r="BK192" s="182">
        <f>ROUND(I192*H192,2)</f>
        <v>0</v>
      </c>
      <c r="BL192" s="17" t="s">
        <v>133</v>
      </c>
      <c r="BM192" s="181" t="s">
        <v>422</v>
      </c>
    </row>
    <row r="193" s="2" customFormat="1" ht="14.4" customHeight="1">
      <c r="A193" s="36"/>
      <c r="B193" s="169"/>
      <c r="C193" s="170" t="s">
        <v>291</v>
      </c>
      <c r="D193" s="170" t="s">
        <v>128</v>
      </c>
      <c r="E193" s="171" t="s">
        <v>292</v>
      </c>
      <c r="F193" s="172" t="s">
        <v>293</v>
      </c>
      <c r="G193" s="173" t="s">
        <v>146</v>
      </c>
      <c r="H193" s="174">
        <v>186.59999999999999</v>
      </c>
      <c r="I193" s="175"/>
      <c r="J193" s="176">
        <f>ROUND(I193*H193,2)</f>
        <v>0</v>
      </c>
      <c r="K193" s="172" t="s">
        <v>132</v>
      </c>
      <c r="L193" s="37"/>
      <c r="M193" s="177" t="s">
        <v>1</v>
      </c>
      <c r="N193" s="178" t="s">
        <v>44</v>
      </c>
      <c r="O193" s="75"/>
      <c r="P193" s="179">
        <f>O193*H193</f>
        <v>0</v>
      </c>
      <c r="Q193" s="179">
        <v>2.0000000000000002E-05</v>
      </c>
      <c r="R193" s="179">
        <f>Q193*H193</f>
        <v>0.0037320000000000001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133</v>
      </c>
      <c r="AT193" s="181" t="s">
        <v>128</v>
      </c>
      <c r="AU193" s="181" t="s">
        <v>88</v>
      </c>
      <c r="AY193" s="17" t="s">
        <v>126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84</v>
      </c>
      <c r="BK193" s="182">
        <f>ROUND(I193*H193,2)</f>
        <v>0</v>
      </c>
      <c r="BL193" s="17" t="s">
        <v>133</v>
      </c>
      <c r="BM193" s="181" t="s">
        <v>423</v>
      </c>
    </row>
    <row r="194" s="13" customFormat="1">
      <c r="A194" s="13"/>
      <c r="B194" s="183"/>
      <c r="C194" s="13"/>
      <c r="D194" s="184" t="s">
        <v>135</v>
      </c>
      <c r="E194" s="185" t="s">
        <v>1</v>
      </c>
      <c r="F194" s="186" t="s">
        <v>419</v>
      </c>
      <c r="G194" s="13"/>
      <c r="H194" s="187">
        <v>186.59999999999999</v>
      </c>
      <c r="I194" s="188"/>
      <c r="J194" s="13"/>
      <c r="K194" s="13"/>
      <c r="L194" s="183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5" t="s">
        <v>135</v>
      </c>
      <c r="AU194" s="185" t="s">
        <v>88</v>
      </c>
      <c r="AV194" s="13" t="s">
        <v>88</v>
      </c>
      <c r="AW194" s="13" t="s">
        <v>37</v>
      </c>
      <c r="AX194" s="13" t="s">
        <v>84</v>
      </c>
      <c r="AY194" s="185" t="s">
        <v>126</v>
      </c>
    </row>
    <row r="195" s="2" customFormat="1" ht="14.4" customHeight="1">
      <c r="A195" s="36"/>
      <c r="B195" s="169"/>
      <c r="C195" s="170" t="s">
        <v>295</v>
      </c>
      <c r="D195" s="170" t="s">
        <v>128</v>
      </c>
      <c r="E195" s="171" t="s">
        <v>296</v>
      </c>
      <c r="F195" s="172" t="s">
        <v>297</v>
      </c>
      <c r="G195" s="173" t="s">
        <v>146</v>
      </c>
      <c r="H195" s="174">
        <v>184.59999999999999</v>
      </c>
      <c r="I195" s="175"/>
      <c r="J195" s="176">
        <f>ROUND(I195*H195,2)</f>
        <v>0</v>
      </c>
      <c r="K195" s="172" t="s">
        <v>132</v>
      </c>
      <c r="L195" s="37"/>
      <c r="M195" s="177" t="s">
        <v>1</v>
      </c>
      <c r="N195" s="178" t="s">
        <v>44</v>
      </c>
      <c r="O195" s="75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1" t="s">
        <v>133</v>
      </c>
      <c r="AT195" s="181" t="s">
        <v>128</v>
      </c>
      <c r="AU195" s="181" t="s">
        <v>88</v>
      </c>
      <c r="AY195" s="17" t="s">
        <v>126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7" t="s">
        <v>84</v>
      </c>
      <c r="BK195" s="182">
        <f>ROUND(I195*H195,2)</f>
        <v>0</v>
      </c>
      <c r="BL195" s="17" t="s">
        <v>133</v>
      </c>
      <c r="BM195" s="181" t="s">
        <v>424</v>
      </c>
    </row>
    <row r="196" s="13" customFormat="1">
      <c r="A196" s="13"/>
      <c r="B196" s="183"/>
      <c r="C196" s="13"/>
      <c r="D196" s="184" t="s">
        <v>135</v>
      </c>
      <c r="E196" s="185" t="s">
        <v>1</v>
      </c>
      <c r="F196" s="186" t="s">
        <v>374</v>
      </c>
      <c r="G196" s="13"/>
      <c r="H196" s="187">
        <v>184.59999999999999</v>
      </c>
      <c r="I196" s="188"/>
      <c r="J196" s="13"/>
      <c r="K196" s="13"/>
      <c r="L196" s="183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5" t="s">
        <v>135</v>
      </c>
      <c r="AU196" s="185" t="s">
        <v>88</v>
      </c>
      <c r="AV196" s="13" t="s">
        <v>88</v>
      </c>
      <c r="AW196" s="13" t="s">
        <v>37</v>
      </c>
      <c r="AX196" s="13" t="s">
        <v>84</v>
      </c>
      <c r="AY196" s="185" t="s">
        <v>126</v>
      </c>
    </row>
    <row r="197" s="12" customFormat="1" ht="22.8" customHeight="1">
      <c r="A197" s="12"/>
      <c r="B197" s="156"/>
      <c r="C197" s="12"/>
      <c r="D197" s="157" t="s">
        <v>78</v>
      </c>
      <c r="E197" s="167" t="s">
        <v>299</v>
      </c>
      <c r="F197" s="167" t="s">
        <v>300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SUM(P198:P210)</f>
        <v>0</v>
      </c>
      <c r="Q197" s="162"/>
      <c r="R197" s="163">
        <f>SUM(R198:R210)</f>
        <v>0</v>
      </c>
      <c r="S197" s="162"/>
      <c r="T197" s="164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84</v>
      </c>
      <c r="AT197" s="165" t="s">
        <v>78</v>
      </c>
      <c r="AU197" s="165" t="s">
        <v>84</v>
      </c>
      <c r="AY197" s="157" t="s">
        <v>126</v>
      </c>
      <c r="BK197" s="166">
        <f>SUM(BK198:BK210)</f>
        <v>0</v>
      </c>
    </row>
    <row r="198" s="2" customFormat="1" ht="14.4" customHeight="1">
      <c r="A198" s="36"/>
      <c r="B198" s="169"/>
      <c r="C198" s="170" t="s">
        <v>301</v>
      </c>
      <c r="D198" s="170" t="s">
        <v>128</v>
      </c>
      <c r="E198" s="171" t="s">
        <v>302</v>
      </c>
      <c r="F198" s="172" t="s">
        <v>303</v>
      </c>
      <c r="G198" s="173" t="s">
        <v>176</v>
      </c>
      <c r="H198" s="174">
        <v>305.88600000000002</v>
      </c>
      <c r="I198" s="175"/>
      <c r="J198" s="176">
        <f>ROUND(I198*H198,2)</f>
        <v>0</v>
      </c>
      <c r="K198" s="172" t="s">
        <v>132</v>
      </c>
      <c r="L198" s="37"/>
      <c r="M198" s="177" t="s">
        <v>1</v>
      </c>
      <c r="N198" s="178" t="s">
        <v>44</v>
      </c>
      <c r="O198" s="75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1" t="s">
        <v>133</v>
      </c>
      <c r="AT198" s="181" t="s">
        <v>128</v>
      </c>
      <c r="AU198" s="181" t="s">
        <v>88</v>
      </c>
      <c r="AY198" s="17" t="s">
        <v>126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7" t="s">
        <v>84</v>
      </c>
      <c r="BK198" s="182">
        <f>ROUND(I198*H198,2)</f>
        <v>0</v>
      </c>
      <c r="BL198" s="17" t="s">
        <v>133</v>
      </c>
      <c r="BM198" s="181" t="s">
        <v>425</v>
      </c>
    </row>
    <row r="199" s="13" customFormat="1">
      <c r="A199" s="13"/>
      <c r="B199" s="183"/>
      <c r="C199" s="13"/>
      <c r="D199" s="184" t="s">
        <v>135</v>
      </c>
      <c r="E199" s="185" t="s">
        <v>1</v>
      </c>
      <c r="F199" s="186" t="s">
        <v>426</v>
      </c>
      <c r="G199" s="13"/>
      <c r="H199" s="187">
        <v>113.696</v>
      </c>
      <c r="I199" s="188"/>
      <c r="J199" s="13"/>
      <c r="K199" s="13"/>
      <c r="L199" s="183"/>
      <c r="M199" s="189"/>
      <c r="N199" s="190"/>
      <c r="O199" s="190"/>
      <c r="P199" s="190"/>
      <c r="Q199" s="190"/>
      <c r="R199" s="190"/>
      <c r="S199" s="190"/>
      <c r="T199" s="19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5" t="s">
        <v>135</v>
      </c>
      <c r="AU199" s="185" t="s">
        <v>88</v>
      </c>
      <c r="AV199" s="13" t="s">
        <v>88</v>
      </c>
      <c r="AW199" s="13" t="s">
        <v>37</v>
      </c>
      <c r="AX199" s="13" t="s">
        <v>79</v>
      </c>
      <c r="AY199" s="185" t="s">
        <v>126</v>
      </c>
    </row>
    <row r="200" s="13" customFormat="1">
      <c r="A200" s="13"/>
      <c r="B200" s="183"/>
      <c r="C200" s="13"/>
      <c r="D200" s="184" t="s">
        <v>135</v>
      </c>
      <c r="E200" s="185" t="s">
        <v>1</v>
      </c>
      <c r="F200" s="186" t="s">
        <v>427</v>
      </c>
      <c r="G200" s="13"/>
      <c r="H200" s="187">
        <v>110.72</v>
      </c>
      <c r="I200" s="188"/>
      <c r="J200" s="13"/>
      <c r="K200" s="13"/>
      <c r="L200" s="183"/>
      <c r="M200" s="189"/>
      <c r="N200" s="190"/>
      <c r="O200" s="190"/>
      <c r="P200" s="190"/>
      <c r="Q200" s="190"/>
      <c r="R200" s="190"/>
      <c r="S200" s="190"/>
      <c r="T200" s="19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5" t="s">
        <v>135</v>
      </c>
      <c r="AU200" s="185" t="s">
        <v>88</v>
      </c>
      <c r="AV200" s="13" t="s">
        <v>88</v>
      </c>
      <c r="AW200" s="13" t="s">
        <v>37</v>
      </c>
      <c r="AX200" s="13" t="s">
        <v>79</v>
      </c>
      <c r="AY200" s="185" t="s">
        <v>126</v>
      </c>
    </row>
    <row r="201" s="13" customFormat="1">
      <c r="A201" s="13"/>
      <c r="B201" s="183"/>
      <c r="C201" s="13"/>
      <c r="D201" s="184" t="s">
        <v>135</v>
      </c>
      <c r="E201" s="185" t="s">
        <v>1</v>
      </c>
      <c r="F201" s="186" t="s">
        <v>428</v>
      </c>
      <c r="G201" s="13"/>
      <c r="H201" s="187">
        <v>81.469999999999999</v>
      </c>
      <c r="I201" s="188"/>
      <c r="J201" s="13"/>
      <c r="K201" s="13"/>
      <c r="L201" s="183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5" t="s">
        <v>135</v>
      </c>
      <c r="AU201" s="185" t="s">
        <v>88</v>
      </c>
      <c r="AV201" s="13" t="s">
        <v>88</v>
      </c>
      <c r="AW201" s="13" t="s">
        <v>37</v>
      </c>
      <c r="AX201" s="13" t="s">
        <v>79</v>
      </c>
      <c r="AY201" s="185" t="s">
        <v>126</v>
      </c>
    </row>
    <row r="202" s="14" customFormat="1">
      <c r="A202" s="14"/>
      <c r="B202" s="202"/>
      <c r="C202" s="14"/>
      <c r="D202" s="184" t="s">
        <v>135</v>
      </c>
      <c r="E202" s="203" t="s">
        <v>1</v>
      </c>
      <c r="F202" s="204" t="s">
        <v>308</v>
      </c>
      <c r="G202" s="14"/>
      <c r="H202" s="205">
        <v>305.88600000000002</v>
      </c>
      <c r="I202" s="206"/>
      <c r="J202" s="14"/>
      <c r="K202" s="14"/>
      <c r="L202" s="202"/>
      <c r="M202" s="207"/>
      <c r="N202" s="208"/>
      <c r="O202" s="208"/>
      <c r="P202" s="208"/>
      <c r="Q202" s="208"/>
      <c r="R202" s="208"/>
      <c r="S202" s="208"/>
      <c r="T202" s="20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3" t="s">
        <v>135</v>
      </c>
      <c r="AU202" s="203" t="s">
        <v>88</v>
      </c>
      <c r="AV202" s="14" t="s">
        <v>133</v>
      </c>
      <c r="AW202" s="14" t="s">
        <v>37</v>
      </c>
      <c r="AX202" s="14" t="s">
        <v>84</v>
      </c>
      <c r="AY202" s="203" t="s">
        <v>126</v>
      </c>
    </row>
    <row r="203" s="2" customFormat="1" ht="14.4" customHeight="1">
      <c r="A203" s="36"/>
      <c r="B203" s="169"/>
      <c r="C203" s="170" t="s">
        <v>309</v>
      </c>
      <c r="D203" s="170" t="s">
        <v>128</v>
      </c>
      <c r="E203" s="171" t="s">
        <v>310</v>
      </c>
      <c r="F203" s="172" t="s">
        <v>311</v>
      </c>
      <c r="G203" s="173" t="s">
        <v>176</v>
      </c>
      <c r="H203" s="174">
        <v>7341.2640000000001</v>
      </c>
      <c r="I203" s="175"/>
      <c r="J203" s="176">
        <f>ROUND(I203*H203,2)</f>
        <v>0</v>
      </c>
      <c r="K203" s="172" t="s">
        <v>132</v>
      </c>
      <c r="L203" s="37"/>
      <c r="M203" s="177" t="s">
        <v>1</v>
      </c>
      <c r="N203" s="178" t="s">
        <v>44</v>
      </c>
      <c r="O203" s="75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1" t="s">
        <v>133</v>
      </c>
      <c r="AT203" s="181" t="s">
        <v>128</v>
      </c>
      <c r="AU203" s="181" t="s">
        <v>88</v>
      </c>
      <c r="AY203" s="17" t="s">
        <v>126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7" t="s">
        <v>84</v>
      </c>
      <c r="BK203" s="182">
        <f>ROUND(I203*H203,2)</f>
        <v>0</v>
      </c>
      <c r="BL203" s="17" t="s">
        <v>133</v>
      </c>
      <c r="BM203" s="181" t="s">
        <v>429</v>
      </c>
    </row>
    <row r="204" s="13" customFormat="1">
      <c r="A204" s="13"/>
      <c r="B204" s="183"/>
      <c r="C204" s="13"/>
      <c r="D204" s="184" t="s">
        <v>135</v>
      </c>
      <c r="E204" s="185" t="s">
        <v>1</v>
      </c>
      <c r="F204" s="186" t="s">
        <v>430</v>
      </c>
      <c r="G204" s="13"/>
      <c r="H204" s="187">
        <v>7341.2640000000001</v>
      </c>
      <c r="I204" s="188"/>
      <c r="J204" s="13"/>
      <c r="K204" s="13"/>
      <c r="L204" s="183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5" t="s">
        <v>135</v>
      </c>
      <c r="AU204" s="185" t="s">
        <v>88</v>
      </c>
      <c r="AV204" s="13" t="s">
        <v>88</v>
      </c>
      <c r="AW204" s="13" t="s">
        <v>37</v>
      </c>
      <c r="AX204" s="13" t="s">
        <v>84</v>
      </c>
      <c r="AY204" s="185" t="s">
        <v>126</v>
      </c>
    </row>
    <row r="205" s="2" customFormat="1" ht="14.4" customHeight="1">
      <c r="A205" s="36"/>
      <c r="B205" s="169"/>
      <c r="C205" s="170" t="s">
        <v>314</v>
      </c>
      <c r="D205" s="170" t="s">
        <v>128</v>
      </c>
      <c r="E205" s="171" t="s">
        <v>315</v>
      </c>
      <c r="F205" s="172" t="s">
        <v>316</v>
      </c>
      <c r="G205" s="173" t="s">
        <v>176</v>
      </c>
      <c r="H205" s="174">
        <v>110.72</v>
      </c>
      <c r="I205" s="175"/>
      <c r="J205" s="176">
        <f>ROUND(I205*H205,2)</f>
        <v>0</v>
      </c>
      <c r="K205" s="172" t="s">
        <v>132</v>
      </c>
      <c r="L205" s="37"/>
      <c r="M205" s="177" t="s">
        <v>1</v>
      </c>
      <c r="N205" s="178" t="s">
        <v>44</v>
      </c>
      <c r="O205" s="75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1" t="s">
        <v>133</v>
      </c>
      <c r="AT205" s="181" t="s">
        <v>128</v>
      </c>
      <c r="AU205" s="181" t="s">
        <v>88</v>
      </c>
      <c r="AY205" s="17" t="s">
        <v>126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7" t="s">
        <v>84</v>
      </c>
      <c r="BK205" s="182">
        <f>ROUND(I205*H205,2)</f>
        <v>0</v>
      </c>
      <c r="BL205" s="17" t="s">
        <v>133</v>
      </c>
      <c r="BM205" s="181" t="s">
        <v>431</v>
      </c>
    </row>
    <row r="206" s="2" customFormat="1" ht="14.4" customHeight="1">
      <c r="A206" s="36"/>
      <c r="B206" s="169"/>
      <c r="C206" s="170" t="s">
        <v>318</v>
      </c>
      <c r="D206" s="170" t="s">
        <v>128</v>
      </c>
      <c r="E206" s="171" t="s">
        <v>319</v>
      </c>
      <c r="F206" s="172" t="s">
        <v>320</v>
      </c>
      <c r="G206" s="173" t="s">
        <v>176</v>
      </c>
      <c r="H206" s="174">
        <v>113.696</v>
      </c>
      <c r="I206" s="175"/>
      <c r="J206" s="176">
        <f>ROUND(I206*H206,2)</f>
        <v>0</v>
      </c>
      <c r="K206" s="172" t="s">
        <v>132</v>
      </c>
      <c r="L206" s="37"/>
      <c r="M206" s="177" t="s">
        <v>1</v>
      </c>
      <c r="N206" s="178" t="s">
        <v>44</v>
      </c>
      <c r="O206" s="75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1" t="s">
        <v>133</v>
      </c>
      <c r="AT206" s="181" t="s">
        <v>128</v>
      </c>
      <c r="AU206" s="181" t="s">
        <v>88</v>
      </c>
      <c r="AY206" s="17" t="s">
        <v>126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7" t="s">
        <v>84</v>
      </c>
      <c r="BK206" s="182">
        <f>ROUND(I206*H206,2)</f>
        <v>0</v>
      </c>
      <c r="BL206" s="17" t="s">
        <v>133</v>
      </c>
      <c r="BM206" s="181" t="s">
        <v>432</v>
      </c>
    </row>
    <row r="207" s="2" customFormat="1" ht="14.4" customHeight="1">
      <c r="A207" s="36"/>
      <c r="B207" s="169"/>
      <c r="C207" s="170" t="s">
        <v>322</v>
      </c>
      <c r="D207" s="170" t="s">
        <v>128</v>
      </c>
      <c r="E207" s="171" t="s">
        <v>323</v>
      </c>
      <c r="F207" s="172" t="s">
        <v>324</v>
      </c>
      <c r="G207" s="173" t="s">
        <v>176</v>
      </c>
      <c r="H207" s="174">
        <v>96.030000000000001</v>
      </c>
      <c r="I207" s="175"/>
      <c r="J207" s="176">
        <f>ROUND(I207*H207,2)</f>
        <v>0</v>
      </c>
      <c r="K207" s="172" t="s">
        <v>132</v>
      </c>
      <c r="L207" s="37"/>
      <c r="M207" s="177" t="s">
        <v>1</v>
      </c>
      <c r="N207" s="178" t="s">
        <v>44</v>
      </c>
      <c r="O207" s="75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1" t="s">
        <v>133</v>
      </c>
      <c r="AT207" s="181" t="s">
        <v>128</v>
      </c>
      <c r="AU207" s="181" t="s">
        <v>88</v>
      </c>
      <c r="AY207" s="17" t="s">
        <v>126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7" t="s">
        <v>84</v>
      </c>
      <c r="BK207" s="182">
        <f>ROUND(I207*H207,2)</f>
        <v>0</v>
      </c>
      <c r="BL207" s="17" t="s">
        <v>133</v>
      </c>
      <c r="BM207" s="181" t="s">
        <v>433</v>
      </c>
    </row>
    <row r="208" s="13" customFormat="1">
      <c r="A208" s="13"/>
      <c r="B208" s="183"/>
      <c r="C208" s="13"/>
      <c r="D208" s="184" t="s">
        <v>135</v>
      </c>
      <c r="E208" s="185" t="s">
        <v>1</v>
      </c>
      <c r="F208" s="186" t="s">
        <v>428</v>
      </c>
      <c r="G208" s="13"/>
      <c r="H208" s="187">
        <v>81.469999999999999</v>
      </c>
      <c r="I208" s="188"/>
      <c r="J208" s="13"/>
      <c r="K208" s="13"/>
      <c r="L208" s="183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5" t="s">
        <v>135</v>
      </c>
      <c r="AU208" s="185" t="s">
        <v>88</v>
      </c>
      <c r="AV208" s="13" t="s">
        <v>88</v>
      </c>
      <c r="AW208" s="13" t="s">
        <v>37</v>
      </c>
      <c r="AX208" s="13" t="s">
        <v>79</v>
      </c>
      <c r="AY208" s="185" t="s">
        <v>126</v>
      </c>
    </row>
    <row r="209" s="13" customFormat="1">
      <c r="A209" s="13"/>
      <c r="B209" s="183"/>
      <c r="C209" s="13"/>
      <c r="D209" s="184" t="s">
        <v>135</v>
      </c>
      <c r="E209" s="185" t="s">
        <v>1</v>
      </c>
      <c r="F209" s="186" t="s">
        <v>434</v>
      </c>
      <c r="G209" s="13"/>
      <c r="H209" s="187">
        <v>14.560000000000001</v>
      </c>
      <c r="I209" s="188"/>
      <c r="J209" s="13"/>
      <c r="K209" s="13"/>
      <c r="L209" s="183"/>
      <c r="M209" s="189"/>
      <c r="N209" s="190"/>
      <c r="O209" s="190"/>
      <c r="P209" s="190"/>
      <c r="Q209" s="190"/>
      <c r="R209" s="190"/>
      <c r="S209" s="190"/>
      <c r="T209" s="19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5" t="s">
        <v>135</v>
      </c>
      <c r="AU209" s="185" t="s">
        <v>88</v>
      </c>
      <c r="AV209" s="13" t="s">
        <v>88</v>
      </c>
      <c r="AW209" s="13" t="s">
        <v>37</v>
      </c>
      <c r="AX209" s="13" t="s">
        <v>79</v>
      </c>
      <c r="AY209" s="185" t="s">
        <v>126</v>
      </c>
    </row>
    <row r="210" s="14" customFormat="1">
      <c r="A210" s="14"/>
      <c r="B210" s="202"/>
      <c r="C210" s="14"/>
      <c r="D210" s="184" t="s">
        <v>135</v>
      </c>
      <c r="E210" s="203" t="s">
        <v>1</v>
      </c>
      <c r="F210" s="204" t="s">
        <v>308</v>
      </c>
      <c r="G210" s="14"/>
      <c r="H210" s="205">
        <v>96.030000000000001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135</v>
      </c>
      <c r="AU210" s="203" t="s">
        <v>88</v>
      </c>
      <c r="AV210" s="14" t="s">
        <v>133</v>
      </c>
      <c r="AW210" s="14" t="s">
        <v>37</v>
      </c>
      <c r="AX210" s="14" t="s">
        <v>84</v>
      </c>
      <c r="AY210" s="203" t="s">
        <v>126</v>
      </c>
    </row>
    <row r="211" s="12" customFormat="1" ht="22.8" customHeight="1">
      <c r="A211" s="12"/>
      <c r="B211" s="156"/>
      <c r="C211" s="12"/>
      <c r="D211" s="157" t="s">
        <v>78</v>
      </c>
      <c r="E211" s="167" t="s">
        <v>327</v>
      </c>
      <c r="F211" s="167" t="s">
        <v>328</v>
      </c>
      <c r="G211" s="12"/>
      <c r="H211" s="12"/>
      <c r="I211" s="159"/>
      <c r="J211" s="168">
        <f>BK211</f>
        <v>0</v>
      </c>
      <c r="K211" s="12"/>
      <c r="L211" s="156"/>
      <c r="M211" s="161"/>
      <c r="N211" s="162"/>
      <c r="O211" s="162"/>
      <c r="P211" s="163">
        <f>SUM(P212:P215)</f>
        <v>0</v>
      </c>
      <c r="Q211" s="162"/>
      <c r="R211" s="163">
        <f>SUM(R212:R215)</f>
        <v>0</v>
      </c>
      <c r="S211" s="162"/>
      <c r="T211" s="164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7" t="s">
        <v>84</v>
      </c>
      <c r="AT211" s="165" t="s">
        <v>78</v>
      </c>
      <c r="AU211" s="165" t="s">
        <v>84</v>
      </c>
      <c r="AY211" s="157" t="s">
        <v>126</v>
      </c>
      <c r="BK211" s="166">
        <f>SUM(BK212:BK215)</f>
        <v>0</v>
      </c>
    </row>
    <row r="212" s="2" customFormat="1" ht="14.4" customHeight="1">
      <c r="A212" s="36"/>
      <c r="B212" s="169"/>
      <c r="C212" s="170" t="s">
        <v>329</v>
      </c>
      <c r="D212" s="170" t="s">
        <v>128</v>
      </c>
      <c r="E212" s="171" t="s">
        <v>330</v>
      </c>
      <c r="F212" s="172" t="s">
        <v>331</v>
      </c>
      <c r="G212" s="173" t="s">
        <v>176</v>
      </c>
      <c r="H212" s="174">
        <v>145.57900000000001</v>
      </c>
      <c r="I212" s="175"/>
      <c r="J212" s="176">
        <f>ROUND(I212*H212,2)</f>
        <v>0</v>
      </c>
      <c r="K212" s="172" t="s">
        <v>132</v>
      </c>
      <c r="L212" s="37"/>
      <c r="M212" s="177" t="s">
        <v>1</v>
      </c>
      <c r="N212" s="178" t="s">
        <v>44</v>
      </c>
      <c r="O212" s="75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1" t="s">
        <v>133</v>
      </c>
      <c r="AT212" s="181" t="s">
        <v>128</v>
      </c>
      <c r="AU212" s="181" t="s">
        <v>88</v>
      </c>
      <c r="AY212" s="17" t="s">
        <v>126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7" t="s">
        <v>84</v>
      </c>
      <c r="BK212" s="182">
        <f>ROUND(I212*H212,2)</f>
        <v>0</v>
      </c>
      <c r="BL212" s="17" t="s">
        <v>133</v>
      </c>
      <c r="BM212" s="181" t="s">
        <v>435</v>
      </c>
    </row>
    <row r="213" s="2" customFormat="1" ht="14.4" customHeight="1">
      <c r="A213" s="36"/>
      <c r="B213" s="169"/>
      <c r="C213" s="170" t="s">
        <v>333</v>
      </c>
      <c r="D213" s="170" t="s">
        <v>128</v>
      </c>
      <c r="E213" s="171" t="s">
        <v>334</v>
      </c>
      <c r="F213" s="172" t="s">
        <v>335</v>
      </c>
      <c r="G213" s="173" t="s">
        <v>176</v>
      </c>
      <c r="H213" s="174">
        <v>145.57900000000001</v>
      </c>
      <c r="I213" s="175"/>
      <c r="J213" s="176">
        <f>ROUND(I213*H213,2)</f>
        <v>0</v>
      </c>
      <c r="K213" s="172" t="s">
        <v>132</v>
      </c>
      <c r="L213" s="37"/>
      <c r="M213" s="177" t="s">
        <v>1</v>
      </c>
      <c r="N213" s="178" t="s">
        <v>44</v>
      </c>
      <c r="O213" s="75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133</v>
      </c>
      <c r="AT213" s="181" t="s">
        <v>128</v>
      </c>
      <c r="AU213" s="181" t="s">
        <v>88</v>
      </c>
      <c r="AY213" s="17" t="s">
        <v>126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84</v>
      </c>
      <c r="BK213" s="182">
        <f>ROUND(I213*H213,2)</f>
        <v>0</v>
      </c>
      <c r="BL213" s="17" t="s">
        <v>133</v>
      </c>
      <c r="BM213" s="181" t="s">
        <v>436</v>
      </c>
    </row>
    <row r="214" s="2" customFormat="1" ht="14.4" customHeight="1">
      <c r="A214" s="36"/>
      <c r="B214" s="169"/>
      <c r="C214" s="170" t="s">
        <v>337</v>
      </c>
      <c r="D214" s="170" t="s">
        <v>128</v>
      </c>
      <c r="E214" s="171" t="s">
        <v>338</v>
      </c>
      <c r="F214" s="172" t="s">
        <v>339</v>
      </c>
      <c r="G214" s="173" t="s">
        <v>176</v>
      </c>
      <c r="H214" s="174">
        <v>727.89499999999998</v>
      </c>
      <c r="I214" s="175"/>
      <c r="J214" s="176">
        <f>ROUND(I214*H214,2)</f>
        <v>0</v>
      </c>
      <c r="K214" s="172" t="s">
        <v>132</v>
      </c>
      <c r="L214" s="37"/>
      <c r="M214" s="177" t="s">
        <v>1</v>
      </c>
      <c r="N214" s="178" t="s">
        <v>44</v>
      </c>
      <c r="O214" s="75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1" t="s">
        <v>133</v>
      </c>
      <c r="AT214" s="181" t="s">
        <v>128</v>
      </c>
      <c r="AU214" s="181" t="s">
        <v>88</v>
      </c>
      <c r="AY214" s="17" t="s">
        <v>126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7" t="s">
        <v>84</v>
      </c>
      <c r="BK214" s="182">
        <f>ROUND(I214*H214,2)</f>
        <v>0</v>
      </c>
      <c r="BL214" s="17" t="s">
        <v>133</v>
      </c>
      <c r="BM214" s="181" t="s">
        <v>437</v>
      </c>
    </row>
    <row r="215" s="13" customFormat="1">
      <c r="A215" s="13"/>
      <c r="B215" s="183"/>
      <c r="C215" s="13"/>
      <c r="D215" s="184" t="s">
        <v>135</v>
      </c>
      <c r="E215" s="13"/>
      <c r="F215" s="186" t="s">
        <v>438</v>
      </c>
      <c r="G215" s="13"/>
      <c r="H215" s="187">
        <v>727.89499999999998</v>
      </c>
      <c r="I215" s="188"/>
      <c r="J215" s="13"/>
      <c r="K215" s="13"/>
      <c r="L215" s="183"/>
      <c r="M215" s="189"/>
      <c r="N215" s="190"/>
      <c r="O215" s="190"/>
      <c r="P215" s="190"/>
      <c r="Q215" s="190"/>
      <c r="R215" s="190"/>
      <c r="S215" s="190"/>
      <c r="T215" s="19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5" t="s">
        <v>135</v>
      </c>
      <c r="AU215" s="185" t="s">
        <v>88</v>
      </c>
      <c r="AV215" s="13" t="s">
        <v>88</v>
      </c>
      <c r="AW215" s="13" t="s">
        <v>3</v>
      </c>
      <c r="AX215" s="13" t="s">
        <v>84</v>
      </c>
      <c r="AY215" s="185" t="s">
        <v>126</v>
      </c>
    </row>
    <row r="216" s="12" customFormat="1" ht="25.92" customHeight="1">
      <c r="A216" s="12"/>
      <c r="B216" s="156"/>
      <c r="C216" s="12"/>
      <c r="D216" s="157" t="s">
        <v>78</v>
      </c>
      <c r="E216" s="158" t="s">
        <v>342</v>
      </c>
      <c r="F216" s="158" t="s">
        <v>343</v>
      </c>
      <c r="G216" s="12"/>
      <c r="H216" s="12"/>
      <c r="I216" s="159"/>
      <c r="J216" s="160">
        <f>BK216</f>
        <v>0</v>
      </c>
      <c r="K216" s="12"/>
      <c r="L216" s="156"/>
      <c r="M216" s="161"/>
      <c r="N216" s="162"/>
      <c r="O216" s="162"/>
      <c r="P216" s="163">
        <f>P217+P219+P221+P223</f>
        <v>0</v>
      </c>
      <c r="Q216" s="162"/>
      <c r="R216" s="163">
        <f>R217+R219+R221+R223</f>
        <v>0</v>
      </c>
      <c r="S216" s="162"/>
      <c r="T216" s="164">
        <f>T217+T219+T221+T223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7" t="s">
        <v>148</v>
      </c>
      <c r="AT216" s="165" t="s">
        <v>78</v>
      </c>
      <c r="AU216" s="165" t="s">
        <v>79</v>
      </c>
      <c r="AY216" s="157" t="s">
        <v>126</v>
      </c>
      <c r="BK216" s="166">
        <f>BK217+BK219+BK221+BK223</f>
        <v>0</v>
      </c>
    </row>
    <row r="217" s="12" customFormat="1" ht="22.8" customHeight="1">
      <c r="A217" s="12"/>
      <c r="B217" s="156"/>
      <c r="C217" s="12"/>
      <c r="D217" s="157" t="s">
        <v>78</v>
      </c>
      <c r="E217" s="167" t="s">
        <v>344</v>
      </c>
      <c r="F217" s="167" t="s">
        <v>345</v>
      </c>
      <c r="G217" s="12"/>
      <c r="H217" s="12"/>
      <c r="I217" s="159"/>
      <c r="J217" s="168">
        <f>BK217</f>
        <v>0</v>
      </c>
      <c r="K217" s="12"/>
      <c r="L217" s="156"/>
      <c r="M217" s="161"/>
      <c r="N217" s="162"/>
      <c r="O217" s="162"/>
      <c r="P217" s="163">
        <f>P218</f>
        <v>0</v>
      </c>
      <c r="Q217" s="162"/>
      <c r="R217" s="163">
        <f>R218</f>
        <v>0</v>
      </c>
      <c r="S217" s="162"/>
      <c r="T217" s="164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7" t="s">
        <v>148</v>
      </c>
      <c r="AT217" s="165" t="s">
        <v>78</v>
      </c>
      <c r="AU217" s="165" t="s">
        <v>84</v>
      </c>
      <c r="AY217" s="157" t="s">
        <v>126</v>
      </c>
      <c r="BK217" s="166">
        <f>BK218</f>
        <v>0</v>
      </c>
    </row>
    <row r="218" s="2" customFormat="1" ht="14.4" customHeight="1">
      <c r="A218" s="36"/>
      <c r="B218" s="169"/>
      <c r="C218" s="170" t="s">
        <v>346</v>
      </c>
      <c r="D218" s="170" t="s">
        <v>128</v>
      </c>
      <c r="E218" s="171" t="s">
        <v>347</v>
      </c>
      <c r="F218" s="172" t="s">
        <v>348</v>
      </c>
      <c r="G218" s="173" t="s">
        <v>349</v>
      </c>
      <c r="H218" s="174">
        <v>1</v>
      </c>
      <c r="I218" s="175"/>
      <c r="J218" s="176">
        <f>ROUND(I218*H218,2)</f>
        <v>0</v>
      </c>
      <c r="K218" s="172" t="s">
        <v>132</v>
      </c>
      <c r="L218" s="37"/>
      <c r="M218" s="177" t="s">
        <v>1</v>
      </c>
      <c r="N218" s="178" t="s">
        <v>44</v>
      </c>
      <c r="O218" s="75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1" t="s">
        <v>350</v>
      </c>
      <c r="AT218" s="181" t="s">
        <v>128</v>
      </c>
      <c r="AU218" s="181" t="s">
        <v>88</v>
      </c>
      <c r="AY218" s="17" t="s">
        <v>126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7" t="s">
        <v>84</v>
      </c>
      <c r="BK218" s="182">
        <f>ROUND(I218*H218,2)</f>
        <v>0</v>
      </c>
      <c r="BL218" s="17" t="s">
        <v>350</v>
      </c>
      <c r="BM218" s="181" t="s">
        <v>439</v>
      </c>
    </row>
    <row r="219" s="12" customFormat="1" ht="22.8" customHeight="1">
      <c r="A219" s="12"/>
      <c r="B219" s="156"/>
      <c r="C219" s="12"/>
      <c r="D219" s="157" t="s">
        <v>78</v>
      </c>
      <c r="E219" s="167" t="s">
        <v>352</v>
      </c>
      <c r="F219" s="167" t="s">
        <v>353</v>
      </c>
      <c r="G219" s="12"/>
      <c r="H219" s="12"/>
      <c r="I219" s="159"/>
      <c r="J219" s="168">
        <f>BK219</f>
        <v>0</v>
      </c>
      <c r="K219" s="12"/>
      <c r="L219" s="156"/>
      <c r="M219" s="161"/>
      <c r="N219" s="162"/>
      <c r="O219" s="162"/>
      <c r="P219" s="163">
        <f>P220</f>
        <v>0</v>
      </c>
      <c r="Q219" s="162"/>
      <c r="R219" s="163">
        <f>R220</f>
        <v>0</v>
      </c>
      <c r="S219" s="162"/>
      <c r="T219" s="16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7" t="s">
        <v>148</v>
      </c>
      <c r="AT219" s="165" t="s">
        <v>78</v>
      </c>
      <c r="AU219" s="165" t="s">
        <v>84</v>
      </c>
      <c r="AY219" s="157" t="s">
        <v>126</v>
      </c>
      <c r="BK219" s="166">
        <f>BK220</f>
        <v>0</v>
      </c>
    </row>
    <row r="220" s="2" customFormat="1" ht="14.4" customHeight="1">
      <c r="A220" s="36"/>
      <c r="B220" s="169"/>
      <c r="C220" s="170" t="s">
        <v>354</v>
      </c>
      <c r="D220" s="170" t="s">
        <v>128</v>
      </c>
      <c r="E220" s="171" t="s">
        <v>355</v>
      </c>
      <c r="F220" s="172" t="s">
        <v>353</v>
      </c>
      <c r="G220" s="173" t="s">
        <v>349</v>
      </c>
      <c r="H220" s="174">
        <v>1</v>
      </c>
      <c r="I220" s="175"/>
      <c r="J220" s="176">
        <f>ROUND(I220*H220,2)</f>
        <v>0</v>
      </c>
      <c r="K220" s="172" t="s">
        <v>132</v>
      </c>
      <c r="L220" s="37"/>
      <c r="M220" s="177" t="s">
        <v>1</v>
      </c>
      <c r="N220" s="178" t="s">
        <v>44</v>
      </c>
      <c r="O220" s="75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1" t="s">
        <v>350</v>
      </c>
      <c r="AT220" s="181" t="s">
        <v>128</v>
      </c>
      <c r="AU220" s="181" t="s">
        <v>88</v>
      </c>
      <c r="AY220" s="17" t="s">
        <v>126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7" t="s">
        <v>84</v>
      </c>
      <c r="BK220" s="182">
        <f>ROUND(I220*H220,2)</f>
        <v>0</v>
      </c>
      <c r="BL220" s="17" t="s">
        <v>350</v>
      </c>
      <c r="BM220" s="181" t="s">
        <v>440</v>
      </c>
    </row>
    <row r="221" s="12" customFormat="1" ht="22.8" customHeight="1">
      <c r="A221" s="12"/>
      <c r="B221" s="156"/>
      <c r="C221" s="12"/>
      <c r="D221" s="157" t="s">
        <v>78</v>
      </c>
      <c r="E221" s="167" t="s">
        <v>357</v>
      </c>
      <c r="F221" s="167" t="s">
        <v>358</v>
      </c>
      <c r="G221" s="12"/>
      <c r="H221" s="12"/>
      <c r="I221" s="159"/>
      <c r="J221" s="168">
        <f>BK221</f>
        <v>0</v>
      </c>
      <c r="K221" s="12"/>
      <c r="L221" s="156"/>
      <c r="M221" s="161"/>
      <c r="N221" s="162"/>
      <c r="O221" s="162"/>
      <c r="P221" s="163">
        <f>P222</f>
        <v>0</v>
      </c>
      <c r="Q221" s="162"/>
      <c r="R221" s="163">
        <f>R222</f>
        <v>0</v>
      </c>
      <c r="S221" s="162"/>
      <c r="T221" s="16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7" t="s">
        <v>148</v>
      </c>
      <c r="AT221" s="165" t="s">
        <v>78</v>
      </c>
      <c r="AU221" s="165" t="s">
        <v>84</v>
      </c>
      <c r="AY221" s="157" t="s">
        <v>126</v>
      </c>
      <c r="BK221" s="166">
        <f>BK222</f>
        <v>0</v>
      </c>
    </row>
    <row r="222" s="2" customFormat="1" ht="14.4" customHeight="1">
      <c r="A222" s="36"/>
      <c r="B222" s="169"/>
      <c r="C222" s="170" t="s">
        <v>359</v>
      </c>
      <c r="D222" s="170" t="s">
        <v>128</v>
      </c>
      <c r="E222" s="171" t="s">
        <v>360</v>
      </c>
      <c r="F222" s="172" t="s">
        <v>358</v>
      </c>
      <c r="G222" s="173" t="s">
        <v>349</v>
      </c>
      <c r="H222" s="174">
        <v>1</v>
      </c>
      <c r="I222" s="175"/>
      <c r="J222" s="176">
        <f>ROUND(I222*H222,2)</f>
        <v>0</v>
      </c>
      <c r="K222" s="172" t="s">
        <v>132</v>
      </c>
      <c r="L222" s="37"/>
      <c r="M222" s="177" t="s">
        <v>1</v>
      </c>
      <c r="N222" s="178" t="s">
        <v>44</v>
      </c>
      <c r="O222" s="75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1" t="s">
        <v>350</v>
      </c>
      <c r="AT222" s="181" t="s">
        <v>128</v>
      </c>
      <c r="AU222" s="181" t="s">
        <v>88</v>
      </c>
      <c r="AY222" s="17" t="s">
        <v>126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7" t="s">
        <v>84</v>
      </c>
      <c r="BK222" s="182">
        <f>ROUND(I222*H222,2)</f>
        <v>0</v>
      </c>
      <c r="BL222" s="17" t="s">
        <v>350</v>
      </c>
      <c r="BM222" s="181" t="s">
        <v>441</v>
      </c>
    </row>
    <row r="223" s="12" customFormat="1" ht="22.8" customHeight="1">
      <c r="A223" s="12"/>
      <c r="B223" s="156"/>
      <c r="C223" s="12"/>
      <c r="D223" s="157" t="s">
        <v>78</v>
      </c>
      <c r="E223" s="167" t="s">
        <v>362</v>
      </c>
      <c r="F223" s="167" t="s">
        <v>363</v>
      </c>
      <c r="G223" s="12"/>
      <c r="H223" s="12"/>
      <c r="I223" s="159"/>
      <c r="J223" s="168">
        <f>BK223</f>
        <v>0</v>
      </c>
      <c r="K223" s="12"/>
      <c r="L223" s="156"/>
      <c r="M223" s="161"/>
      <c r="N223" s="162"/>
      <c r="O223" s="162"/>
      <c r="P223" s="163">
        <f>P224</f>
        <v>0</v>
      </c>
      <c r="Q223" s="162"/>
      <c r="R223" s="163">
        <f>R224</f>
        <v>0</v>
      </c>
      <c r="S223" s="162"/>
      <c r="T223" s="16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7" t="s">
        <v>148</v>
      </c>
      <c r="AT223" s="165" t="s">
        <v>78</v>
      </c>
      <c r="AU223" s="165" t="s">
        <v>84</v>
      </c>
      <c r="AY223" s="157" t="s">
        <v>126</v>
      </c>
      <c r="BK223" s="166">
        <f>BK224</f>
        <v>0</v>
      </c>
    </row>
    <row r="224" s="2" customFormat="1" ht="14.4" customHeight="1">
      <c r="A224" s="36"/>
      <c r="B224" s="169"/>
      <c r="C224" s="170" t="s">
        <v>364</v>
      </c>
      <c r="D224" s="170" t="s">
        <v>128</v>
      </c>
      <c r="E224" s="171" t="s">
        <v>365</v>
      </c>
      <c r="F224" s="172" t="s">
        <v>363</v>
      </c>
      <c r="G224" s="173" t="s">
        <v>349</v>
      </c>
      <c r="H224" s="174">
        <v>1</v>
      </c>
      <c r="I224" s="175"/>
      <c r="J224" s="176">
        <f>ROUND(I224*H224,2)</f>
        <v>0</v>
      </c>
      <c r="K224" s="172" t="s">
        <v>132</v>
      </c>
      <c r="L224" s="37"/>
      <c r="M224" s="210" t="s">
        <v>1</v>
      </c>
      <c r="N224" s="211" t="s">
        <v>44</v>
      </c>
      <c r="O224" s="21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1" t="s">
        <v>350</v>
      </c>
      <c r="AT224" s="181" t="s">
        <v>128</v>
      </c>
      <c r="AU224" s="181" t="s">
        <v>88</v>
      </c>
      <c r="AY224" s="17" t="s">
        <v>126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7" t="s">
        <v>84</v>
      </c>
      <c r="BK224" s="182">
        <f>ROUND(I224*H224,2)</f>
        <v>0</v>
      </c>
      <c r="BL224" s="17" t="s">
        <v>350</v>
      </c>
      <c r="BM224" s="181" t="s">
        <v>442</v>
      </c>
    </row>
    <row r="225" s="2" customFormat="1" ht="6.96" customHeight="1">
      <c r="A225" s="36"/>
      <c r="B225" s="58"/>
      <c r="C225" s="59"/>
      <c r="D225" s="59"/>
      <c r="E225" s="59"/>
      <c r="F225" s="59"/>
      <c r="G225" s="59"/>
      <c r="H225" s="59"/>
      <c r="I225" s="59"/>
      <c r="J225" s="59"/>
      <c r="K225" s="59"/>
      <c r="L225" s="37"/>
      <c r="M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</row>
  </sheetData>
  <autoFilter ref="C127:K22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2020-09-04T10:27:38Z</dcterms:created>
  <dcterms:modified xsi:type="dcterms:W3CDTF">2020-09-04T10:27:42Z</dcterms:modified>
</cp:coreProperties>
</file>