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380" yWindow="-225" windowWidth="15600" windowHeight="7995"/>
  </bookViews>
  <sheets>
    <sheet name="TABULKA" sheetId="1" r:id="rId1"/>
  </sheets>
  <calcPr calcId="145621"/>
</workbook>
</file>

<file path=xl/calcChain.xml><?xml version="1.0" encoding="utf-8"?>
<calcChain xmlns="http://schemas.openxmlformats.org/spreadsheetml/2006/main">
  <c r="F18" i="1" l="1"/>
  <c r="O12" i="1"/>
  <c r="P12" i="1" s="1"/>
  <c r="F5" i="1"/>
  <c r="F6" i="1"/>
  <c r="F7" i="1"/>
  <c r="F8" i="1"/>
  <c r="F9" i="1"/>
  <c r="F10" i="1"/>
  <c r="F11" i="1"/>
  <c r="F12" i="1"/>
  <c r="F14" i="1"/>
  <c r="F15" i="1"/>
  <c r="F4" i="1"/>
  <c r="E13" i="1"/>
  <c r="F13" i="1" s="1"/>
  <c r="P18" i="1" l="1"/>
  <c r="F20" i="1"/>
  <c r="P20" i="1" s="1"/>
  <c r="M4" i="1" l="1"/>
  <c r="N5" i="1"/>
  <c r="N6" i="1"/>
  <c r="N7" i="1"/>
  <c r="N8" i="1"/>
  <c r="N9" i="1"/>
  <c r="N10" i="1"/>
  <c r="N11" i="1"/>
  <c r="N14" i="1"/>
  <c r="N15" i="1"/>
  <c r="N4" i="1"/>
  <c r="M6" i="1"/>
  <c r="M5" i="1"/>
  <c r="O5" i="1" s="1"/>
  <c r="M7" i="1"/>
  <c r="M8" i="1"/>
  <c r="M9" i="1"/>
  <c r="M14" i="1"/>
  <c r="M15" i="1"/>
  <c r="O9" i="1" l="1"/>
  <c r="O7" i="1"/>
  <c r="E16" i="1"/>
  <c r="F16" i="1" s="1"/>
  <c r="N16" i="1" l="1"/>
  <c r="O16" i="1" s="1"/>
  <c r="P16" i="1" s="1"/>
  <c r="M16" i="1"/>
  <c r="N13" i="1"/>
  <c r="M13" i="1"/>
  <c r="P7" i="1"/>
  <c r="P9" i="1"/>
  <c r="O8" i="1"/>
  <c r="P8" i="1" s="1"/>
  <c r="O4" i="1"/>
  <c r="P4" i="1" s="1"/>
  <c r="O14" i="1"/>
  <c r="P14" i="1" s="1"/>
  <c r="O15" i="1"/>
  <c r="P15" i="1" s="1"/>
  <c r="F21" i="1"/>
  <c r="P21" i="1" s="1"/>
  <c r="O13" i="1" l="1"/>
  <c r="P13" i="1" s="1"/>
  <c r="P5" i="1"/>
  <c r="O6" i="1"/>
  <c r="P6" i="1" s="1"/>
  <c r="M10" i="1"/>
  <c r="O10" i="1" s="1"/>
  <c r="P10" i="1" s="1"/>
  <c r="M11" i="1"/>
  <c r="O11" i="1" l="1"/>
  <c r="P11" i="1" s="1"/>
  <c r="P22" i="1" s="1"/>
  <c r="P23" i="1" l="1"/>
  <c r="P24" i="1" s="1"/>
</calcChain>
</file>

<file path=xl/sharedStrings.xml><?xml version="1.0" encoding="utf-8"?>
<sst xmlns="http://schemas.openxmlformats.org/spreadsheetml/2006/main" count="85" uniqueCount="55">
  <si>
    <t>Číslo položky</t>
  </si>
  <si>
    <t>Označení položky</t>
  </si>
  <si>
    <t>Specifikace</t>
  </si>
  <si>
    <t>Počet černobílých výstupů za měsíc A4/Zařízení</t>
  </si>
  <si>
    <t>Počet barevných výstupů za měsíc A4/Zařízení</t>
  </si>
  <si>
    <t>Počet černobílých výstupů za měsíc A4/Celkem</t>
  </si>
  <si>
    <t>Počet barevných výstupů za měsíc A4</t>
  </si>
  <si>
    <t>MFZB 1</t>
  </si>
  <si>
    <t>MFZB 2</t>
  </si>
  <si>
    <t>MFZB 3</t>
  </si>
  <si>
    <t>MFZC 4</t>
  </si>
  <si>
    <t>MFZC 5</t>
  </si>
  <si>
    <t>TC 1</t>
  </si>
  <si>
    <t>Multifunkční zařízení barevné A3 pro vysokou zátěž</t>
  </si>
  <si>
    <t>Multifunkční zařízení barevné A3 pro střední zátěž</t>
  </si>
  <si>
    <t>Multifunkční zařízení barevné A4 pro střední zátěž</t>
  </si>
  <si>
    <t>Multifunkční zařízení černobílé A4 pro střední zátěž</t>
  </si>
  <si>
    <t>Multifunkční zařízení černobílé A3 pro střední zátěž</t>
  </si>
  <si>
    <t>-</t>
  </si>
  <si>
    <t>ID terminál (příp. včetně čtečky)</t>
  </si>
  <si>
    <t>Tiskový server</t>
  </si>
  <si>
    <t>Nadlimitní instalace / deinstalace a stěhování za účasti dodavatele</t>
  </si>
  <si>
    <t>Cena za jednotku Kč</t>
  </si>
  <si>
    <t>Cena Celkem</t>
  </si>
  <si>
    <t>Tiskárna černobílá A4</t>
  </si>
  <si>
    <t>TTSC 1</t>
  </si>
  <si>
    <t>Tiskárna černobílá do tiskového střediska nejvyšší zátěž</t>
  </si>
  <si>
    <t>Tiskárna barevná do tiskového střediska nejvyšší zátěž</t>
  </si>
  <si>
    <t xml:space="preserve">Uchazeč vyplní pouze žlutě podbarvená pole. Zadavatel upozorňujě, že tabulka obsahuje automatické výpočty a uchazeč není oprávněn do ní jakkoliv jinak zasahovat. </t>
  </si>
  <si>
    <t>Cena za měsíční nájemné v Kč a bez DPH</t>
  </si>
  <si>
    <t>Cena za měsíční nájemné celkem v Kč a bez DPH</t>
  </si>
  <si>
    <t>Cena za barevný výstup v Kč a bez DPH</t>
  </si>
  <si>
    <t>Cena za černobílý výstup v Kč a bez DPH</t>
  </si>
  <si>
    <t>Cena celkem za 36 měsíců v Kč a bez DPH</t>
  </si>
  <si>
    <t>Tiskový server vč. serveru pro tiskový systém</t>
  </si>
  <si>
    <t>Optimalizace</t>
  </si>
  <si>
    <t>Cena celkem za 36 měsíců v Kč a bez DPH = celková nabídková cena uchazeče v Kč a bez DPH</t>
  </si>
  <si>
    <t>Příloha č. 7 zadávací dokumentace:  Ceník - stanovení celkové nabídkové ceny</t>
  </si>
  <si>
    <t>Počet jednotek ks za 36 měsíců</t>
  </si>
  <si>
    <t>TTSB 2</t>
  </si>
  <si>
    <t>DS 1</t>
  </si>
  <si>
    <t>Dokumentový skener</t>
  </si>
  <si>
    <t>Cena za sken</t>
  </si>
  <si>
    <t>Cena za měsíční výstup/sken celkem v Kč a bez DPH</t>
  </si>
  <si>
    <t>DPH 21% v Kč</t>
  </si>
  <si>
    <t>Cena celkem za 36 měsíců v Kč včetně DPH = celková nabídková cena uchazeče v Kč</t>
  </si>
  <si>
    <t>Tiskový systém (cena za 1 ks zařízení pol. 1-9)</t>
  </si>
  <si>
    <t>Služba HelpDesk (cena za 1 ks zařízení pol. 1-9)</t>
  </si>
  <si>
    <t>Zařízení (položky 1 - 10) vč ID terminálu a čtečky</t>
  </si>
  <si>
    <t>Zpracování projektu optimalizace tiskových/kopírovacích služeb za 1 ks zařízení zahrnutého do optimalizačního projektu u jednoho veřejného zadavatele</t>
  </si>
  <si>
    <t>Cena za jednotku (ks) Kč</t>
  </si>
  <si>
    <t>Počet jednotek za dobu 36 měsíců</t>
  </si>
  <si>
    <t>Počet jednotek (ks) za dobu 36 měsíců</t>
  </si>
  <si>
    <t>Počet skenů za měsíc/ Zařízení</t>
  </si>
  <si>
    <t>U počtu jednotek (ks) za dobu 36 měsíců u položky č. 14 se jedná o reprezentativní vzorek 1 lokality zadavatele.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</si>
</sst>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164" fontId="0" fillId="0" borderId="1" xfId="0" applyNumberFormat="1" applyBorder="1" applyAlignment="1">
      <alignment horizontal="right"/>
    </xf>
    <xf numFmtId="1" fontId="0" fillId="0" borderId="5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4" xfId="0" applyNumberFormat="1" applyFont="1" applyBorder="1"/>
    <xf numFmtId="164" fontId="0" fillId="0" borderId="14" xfId="0" applyNumberFormat="1" applyBorder="1"/>
    <xf numFmtId="0" fontId="1" fillId="0" borderId="19" xfId="0" applyFont="1" applyBorder="1"/>
    <xf numFmtId="164" fontId="0" fillId="0" borderId="9" xfId="0" applyNumberFormat="1" applyBorder="1"/>
    <xf numFmtId="1" fontId="0" fillId="0" borderId="3" xfId="0" applyNumberFormat="1" applyBorder="1"/>
    <xf numFmtId="0" fontId="1" fillId="3" borderId="7" xfId="0" applyFont="1" applyFill="1" applyBorder="1"/>
    <xf numFmtId="165" fontId="1" fillId="3" borderId="8" xfId="0" applyNumberFormat="1" applyFont="1" applyFill="1" applyBorder="1"/>
    <xf numFmtId="0" fontId="0" fillId="0" borderId="20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/>
    <xf numFmtId="0" fontId="1" fillId="3" borderId="10" xfId="0" applyFont="1" applyFill="1" applyBorder="1"/>
    <xf numFmtId="164" fontId="0" fillId="0" borderId="11" xfId="0" applyNumberFormat="1" applyBorder="1"/>
    <xf numFmtId="164" fontId="0" fillId="0" borderId="22" xfId="0" applyNumberFormat="1" applyBorder="1"/>
    <xf numFmtId="164" fontId="1" fillId="4" borderId="2" xfId="0" applyNumberFormat="1" applyFont="1" applyFill="1" applyBorder="1"/>
    <xf numFmtId="0" fontId="0" fillId="0" borderId="18" xfId="0" applyBorder="1"/>
    <xf numFmtId="0" fontId="1" fillId="0" borderId="17" xfId="0" applyFont="1" applyFill="1" applyBorder="1"/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164" fontId="4" fillId="2" borderId="1" xfId="0" applyNumberFormat="1" applyFont="1" applyFill="1" applyBorder="1"/>
    <xf numFmtId="164" fontId="4" fillId="2" borderId="9" xfId="0" applyNumberFormat="1" applyFont="1" applyFill="1" applyBorder="1"/>
    <xf numFmtId="0" fontId="1" fillId="0" borderId="24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31" xfId="0" applyFont="1" applyBorder="1"/>
    <xf numFmtId="0" fontId="0" fillId="0" borderId="29" xfId="0" applyBorder="1"/>
    <xf numFmtId="0" fontId="0" fillId="0" borderId="30" xfId="0" applyBorder="1"/>
    <xf numFmtId="1" fontId="0" fillId="0" borderId="0" xfId="0" applyNumberFormat="1" applyBorder="1"/>
    <xf numFmtId="0" fontId="0" fillId="0" borderId="0" xfId="0" applyBorder="1"/>
    <xf numFmtId="165" fontId="0" fillId="0" borderId="30" xfId="0" applyNumberFormat="1" applyBorder="1"/>
    <xf numFmtId="0" fontId="1" fillId="0" borderId="26" xfId="0" applyFont="1" applyBorder="1"/>
    <xf numFmtId="0" fontId="1" fillId="0" borderId="2" xfId="0" applyFont="1" applyFill="1" applyBorder="1"/>
    <xf numFmtId="0" fontId="0" fillId="3" borderId="28" xfId="0" applyFill="1" applyBorder="1"/>
    <xf numFmtId="164" fontId="4" fillId="0" borderId="30" xfId="0" applyNumberFormat="1" applyFont="1" applyFill="1" applyBorder="1"/>
    <xf numFmtId="164" fontId="4" fillId="0" borderId="2" xfId="0" applyNumberFormat="1" applyFont="1" applyFill="1" applyBorder="1"/>
    <xf numFmtId="0" fontId="0" fillId="0" borderId="2" xfId="0" applyBorder="1"/>
    <xf numFmtId="1" fontId="0" fillId="0" borderId="15" xfId="0" applyNumberFormat="1" applyBorder="1"/>
    <xf numFmtId="0" fontId="0" fillId="0" borderId="15" xfId="0" applyBorder="1"/>
    <xf numFmtId="165" fontId="0" fillId="0" borderId="2" xfId="0" applyNumberFormat="1" applyBorder="1"/>
    <xf numFmtId="165" fontId="1" fillId="6" borderId="17" xfId="0" applyNumberFormat="1" applyFont="1" applyFill="1" applyBorder="1"/>
    <xf numFmtId="164" fontId="0" fillId="0" borderId="12" xfId="0" applyNumberFormat="1" applyFont="1" applyBorder="1"/>
    <xf numFmtId="164" fontId="0" fillId="0" borderId="12" xfId="0" applyNumberFormat="1" applyBorder="1"/>
    <xf numFmtId="164" fontId="0" fillId="0" borderId="16" xfId="0" applyNumberFormat="1" applyBorder="1"/>
    <xf numFmtId="0" fontId="0" fillId="0" borderId="2" xfId="0" applyFont="1" applyBorder="1"/>
    <xf numFmtId="0" fontId="1" fillId="0" borderId="2" xfId="0" applyFont="1" applyBorder="1"/>
    <xf numFmtId="0" fontId="1" fillId="0" borderId="15" xfId="0" applyFont="1" applyBorder="1"/>
    <xf numFmtId="0" fontId="1" fillId="0" borderId="17" xfId="0" applyFont="1" applyBorder="1"/>
    <xf numFmtId="44" fontId="1" fillId="5" borderId="27" xfId="2" applyFont="1" applyFill="1" applyBorder="1"/>
    <xf numFmtId="44" fontId="1" fillId="5" borderId="26" xfId="2" applyFont="1" applyFill="1" applyBorder="1"/>
    <xf numFmtId="44" fontId="1" fillId="5" borderId="19" xfId="2" applyFont="1" applyFill="1" applyBorder="1"/>
    <xf numFmtId="44" fontId="1" fillId="5" borderId="20" xfId="2" applyFont="1" applyFill="1" applyBorder="1"/>
    <xf numFmtId="44" fontId="1" fillId="5" borderId="14" xfId="2" applyFont="1" applyFill="1" applyBorder="1"/>
    <xf numFmtId="0" fontId="0" fillId="0" borderId="28" xfId="0" applyBorder="1" applyAlignment="1">
      <alignment wrapText="1"/>
    </xf>
    <xf numFmtId="165" fontId="4" fillId="2" borderId="13" xfId="0" applyNumberFormat="1" applyFont="1" applyFill="1" applyBorder="1"/>
    <xf numFmtId="165" fontId="4" fillId="2" borderId="5" xfId="0" applyNumberFormat="1" applyFont="1" applyFill="1" applyBorder="1"/>
    <xf numFmtId="164" fontId="0" fillId="0" borderId="32" xfId="0" applyNumberFormat="1" applyBorder="1" applyAlignment="1">
      <alignment horizontal="right"/>
    </xf>
    <xf numFmtId="0" fontId="0" fillId="0" borderId="24" xfId="0" applyBorder="1" applyAlignment="1">
      <alignment horizontal="right"/>
    </xf>
    <xf numFmtId="1" fontId="0" fillId="0" borderId="25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165" fontId="0" fillId="0" borderId="24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6" xfId="2" applyNumberFormat="1" applyFont="1" applyBorder="1"/>
    <xf numFmtId="165" fontId="0" fillId="0" borderId="4" xfId="2" applyNumberFormat="1" applyFont="1" applyBorder="1"/>
    <xf numFmtId="165" fontId="4" fillId="2" borderId="3" xfId="0" applyNumberFormat="1" applyFont="1" applyFill="1" applyBorder="1"/>
    <xf numFmtId="0" fontId="1" fillId="3" borderId="7" xfId="0" applyFont="1" applyFill="1" applyBorder="1" applyAlignment="1">
      <alignment horizontal="center" wrapText="1"/>
    </xf>
    <xf numFmtId="164" fontId="1" fillId="0" borderId="21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0" fontId="3" fillId="0" borderId="0" xfId="1" applyFont="1" applyBorder="1" applyAlignment="1" applyProtection="1">
      <alignment horizontal="left"/>
    </xf>
  </cellXfs>
  <cellStyles count="3">
    <cellStyle name="Měna" xfId="2" builtinId="4"/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80" zoomScaleNormal="80" workbookViewId="0">
      <selection activeCell="M27" sqref="M27"/>
    </sheetView>
  </sheetViews>
  <sheetFormatPr defaultRowHeight="15" x14ac:dyDescent="0.25"/>
  <cols>
    <col min="1" max="1" width="14.7109375" customWidth="1"/>
    <col min="2" max="2" width="19.85546875" customWidth="1"/>
    <col min="3" max="3" width="62" customWidth="1"/>
    <col min="4" max="4" width="25.28515625" customWidth="1"/>
    <col min="5" max="5" width="27.7109375" customWidth="1"/>
    <col min="6" max="6" width="18.140625" customWidth="1"/>
    <col min="7" max="7" width="20.7109375" customWidth="1"/>
    <col min="8" max="9" width="18.5703125" customWidth="1"/>
    <col min="10" max="10" width="12.7109375" customWidth="1"/>
    <col min="11" max="12" width="11.85546875" customWidth="1"/>
    <col min="13" max="13" width="13.28515625" customWidth="1"/>
    <col min="14" max="14" width="12.85546875" customWidth="1"/>
    <col min="15" max="15" width="13.140625" customWidth="1"/>
    <col min="16" max="16" width="25.5703125" customWidth="1"/>
  </cols>
  <sheetData>
    <row r="1" spans="1:16" x14ac:dyDescent="0.25">
      <c r="A1" s="89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thickBot="1" x14ac:dyDescent="0.4"/>
    <row r="3" spans="1:16" s="82" customFormat="1" ht="75.75" customHeight="1" thickBot="1" x14ac:dyDescent="0.3">
      <c r="A3" s="77" t="s">
        <v>0</v>
      </c>
      <c r="B3" s="78" t="s">
        <v>1</v>
      </c>
      <c r="C3" s="77" t="s">
        <v>2</v>
      </c>
      <c r="D3" s="77" t="s">
        <v>29</v>
      </c>
      <c r="E3" s="77" t="s">
        <v>38</v>
      </c>
      <c r="F3" s="77" t="s">
        <v>30</v>
      </c>
      <c r="G3" s="77" t="s">
        <v>32</v>
      </c>
      <c r="H3" s="79" t="s">
        <v>31</v>
      </c>
      <c r="I3" s="80" t="s">
        <v>42</v>
      </c>
      <c r="J3" s="77" t="s">
        <v>3</v>
      </c>
      <c r="K3" s="79" t="s">
        <v>4</v>
      </c>
      <c r="L3" s="77" t="s">
        <v>53</v>
      </c>
      <c r="M3" s="77" t="s">
        <v>5</v>
      </c>
      <c r="N3" s="79" t="s">
        <v>6</v>
      </c>
      <c r="O3" s="77" t="s">
        <v>43</v>
      </c>
      <c r="P3" s="81" t="s">
        <v>33</v>
      </c>
    </row>
    <row r="4" spans="1:16" x14ac:dyDescent="0.25">
      <c r="A4" s="29">
        <v>1</v>
      </c>
      <c r="B4" s="38" t="s">
        <v>7</v>
      </c>
      <c r="C4" s="15" t="s">
        <v>13</v>
      </c>
      <c r="D4" s="62">
        <v>0</v>
      </c>
      <c r="E4" s="4">
        <v>70</v>
      </c>
      <c r="F4" s="61">
        <f>D4*E4</f>
        <v>0</v>
      </c>
      <c r="G4" s="25">
        <v>0</v>
      </c>
      <c r="H4" s="25">
        <v>0</v>
      </c>
      <c r="I4" s="63" t="s">
        <v>18</v>
      </c>
      <c r="J4" s="64">
        <v>7000</v>
      </c>
      <c r="K4" s="65">
        <v>3000</v>
      </c>
      <c r="L4" s="64" t="s">
        <v>18</v>
      </c>
      <c r="M4" s="64">
        <f>E4*J4</f>
        <v>490000</v>
      </c>
      <c r="N4" s="66">
        <f>E4*K4</f>
        <v>210000</v>
      </c>
      <c r="O4" s="67">
        <f>(G4*M4)+(H4*N4)</f>
        <v>0</v>
      </c>
      <c r="P4" s="56">
        <f t="shared" ref="P4:P16" si="0">(O4+F4)*36</f>
        <v>0</v>
      </c>
    </row>
    <row r="5" spans="1:16" x14ac:dyDescent="0.25">
      <c r="A5" s="30">
        <v>2</v>
      </c>
      <c r="B5" s="9" t="s">
        <v>8</v>
      </c>
      <c r="C5" s="16" t="s">
        <v>14</v>
      </c>
      <c r="D5" s="62">
        <v>0</v>
      </c>
      <c r="E5" s="5">
        <v>20</v>
      </c>
      <c r="F5" s="61">
        <f t="shared" ref="F5:F16" si="1">D5*E5</f>
        <v>0</v>
      </c>
      <c r="G5" s="25">
        <v>0</v>
      </c>
      <c r="H5" s="27">
        <v>0</v>
      </c>
      <c r="I5" s="63" t="s">
        <v>18</v>
      </c>
      <c r="J5" s="68">
        <v>4000</v>
      </c>
      <c r="K5" s="69">
        <v>3000</v>
      </c>
      <c r="L5" s="68" t="s">
        <v>18</v>
      </c>
      <c r="M5" s="68">
        <f t="shared" ref="M5:M16" si="2">E5*J5</f>
        <v>80000</v>
      </c>
      <c r="N5" s="70">
        <f t="shared" ref="N5:N16" si="3">E5*K5</f>
        <v>60000</v>
      </c>
      <c r="O5" s="71">
        <f>(G5*M5)+(H5*N5)</f>
        <v>0</v>
      </c>
      <c r="P5" s="57">
        <f t="shared" si="0"/>
        <v>0</v>
      </c>
    </row>
    <row r="6" spans="1:16" x14ac:dyDescent="0.25">
      <c r="A6" s="30">
        <v>3</v>
      </c>
      <c r="B6" s="9" t="s">
        <v>9</v>
      </c>
      <c r="C6" s="16" t="s">
        <v>15</v>
      </c>
      <c r="D6" s="62">
        <v>0</v>
      </c>
      <c r="E6" s="5">
        <v>25</v>
      </c>
      <c r="F6" s="61">
        <f t="shared" si="1"/>
        <v>0</v>
      </c>
      <c r="G6" s="25">
        <v>0</v>
      </c>
      <c r="H6" s="27">
        <v>0</v>
      </c>
      <c r="I6" s="63" t="s">
        <v>18</v>
      </c>
      <c r="J6" s="68">
        <v>2000</v>
      </c>
      <c r="K6" s="69">
        <v>1000</v>
      </c>
      <c r="L6" s="68" t="s">
        <v>18</v>
      </c>
      <c r="M6" s="68">
        <f>E6*J6</f>
        <v>50000</v>
      </c>
      <c r="N6" s="70">
        <f t="shared" si="3"/>
        <v>25000</v>
      </c>
      <c r="O6" s="71">
        <f>(G6*M6)+(H6*N6)</f>
        <v>0</v>
      </c>
      <c r="P6" s="57">
        <f t="shared" si="0"/>
        <v>0</v>
      </c>
    </row>
    <row r="7" spans="1:16" x14ac:dyDescent="0.25">
      <c r="A7" s="30">
        <v>4</v>
      </c>
      <c r="B7" s="9" t="s">
        <v>10</v>
      </c>
      <c r="C7" s="16" t="s">
        <v>16</v>
      </c>
      <c r="D7" s="62">
        <v>0</v>
      </c>
      <c r="E7" s="5">
        <v>10</v>
      </c>
      <c r="F7" s="61">
        <f t="shared" si="1"/>
        <v>0</v>
      </c>
      <c r="G7" s="25">
        <v>0</v>
      </c>
      <c r="H7" s="2" t="s">
        <v>18</v>
      </c>
      <c r="I7" s="63" t="s">
        <v>18</v>
      </c>
      <c r="J7" s="68">
        <v>3000</v>
      </c>
      <c r="K7" s="69">
        <v>0</v>
      </c>
      <c r="L7" s="68" t="s">
        <v>18</v>
      </c>
      <c r="M7" s="68">
        <f t="shared" si="2"/>
        <v>30000</v>
      </c>
      <c r="N7" s="70">
        <f t="shared" si="3"/>
        <v>0</v>
      </c>
      <c r="O7" s="71">
        <f>(G7*M7)</f>
        <v>0</v>
      </c>
      <c r="P7" s="57">
        <f t="shared" si="0"/>
        <v>0</v>
      </c>
    </row>
    <row r="8" spans="1:16" x14ac:dyDescent="0.25">
      <c r="A8" s="30">
        <v>5</v>
      </c>
      <c r="B8" s="9" t="s">
        <v>11</v>
      </c>
      <c r="C8" s="16" t="s">
        <v>17</v>
      </c>
      <c r="D8" s="62">
        <v>0</v>
      </c>
      <c r="E8" s="5">
        <v>5</v>
      </c>
      <c r="F8" s="61">
        <f t="shared" si="1"/>
        <v>0</v>
      </c>
      <c r="G8" s="25">
        <v>0</v>
      </c>
      <c r="H8" s="2" t="s">
        <v>18</v>
      </c>
      <c r="I8" s="63" t="s">
        <v>18</v>
      </c>
      <c r="J8" s="68">
        <v>5000</v>
      </c>
      <c r="K8" s="69">
        <v>0</v>
      </c>
      <c r="L8" s="68" t="s">
        <v>18</v>
      </c>
      <c r="M8" s="68">
        <f t="shared" si="2"/>
        <v>25000</v>
      </c>
      <c r="N8" s="70">
        <f t="shared" si="3"/>
        <v>0</v>
      </c>
      <c r="O8" s="71">
        <f t="shared" ref="O8:O10" si="4">(G8*M8)</f>
        <v>0</v>
      </c>
      <c r="P8" s="57">
        <f t="shared" si="0"/>
        <v>0</v>
      </c>
    </row>
    <row r="9" spans="1:16" x14ac:dyDescent="0.25">
      <c r="A9" s="30">
        <v>6</v>
      </c>
      <c r="B9" s="9" t="s">
        <v>12</v>
      </c>
      <c r="C9" s="17" t="s">
        <v>24</v>
      </c>
      <c r="D9" s="62">
        <v>0</v>
      </c>
      <c r="E9" s="5">
        <v>30</v>
      </c>
      <c r="F9" s="61">
        <f t="shared" si="1"/>
        <v>0</v>
      </c>
      <c r="G9" s="25">
        <v>0</v>
      </c>
      <c r="H9" s="2" t="s">
        <v>18</v>
      </c>
      <c r="I9" s="63" t="s">
        <v>18</v>
      </c>
      <c r="J9" s="68">
        <v>1000</v>
      </c>
      <c r="K9" s="69">
        <v>0</v>
      </c>
      <c r="L9" s="68" t="s">
        <v>18</v>
      </c>
      <c r="M9" s="68">
        <f t="shared" si="2"/>
        <v>30000</v>
      </c>
      <c r="N9" s="70">
        <f t="shared" si="3"/>
        <v>0</v>
      </c>
      <c r="O9" s="71">
        <f t="shared" si="4"/>
        <v>0</v>
      </c>
      <c r="P9" s="57">
        <f t="shared" si="0"/>
        <v>0</v>
      </c>
    </row>
    <row r="10" spans="1:16" x14ac:dyDescent="0.25">
      <c r="A10" s="30">
        <v>7</v>
      </c>
      <c r="B10" s="9" t="s">
        <v>25</v>
      </c>
      <c r="C10" s="17" t="s">
        <v>26</v>
      </c>
      <c r="D10" s="62">
        <v>0</v>
      </c>
      <c r="E10" s="5">
        <v>1</v>
      </c>
      <c r="F10" s="61">
        <f t="shared" si="1"/>
        <v>0</v>
      </c>
      <c r="G10" s="25">
        <v>0</v>
      </c>
      <c r="H10" s="2" t="s">
        <v>18</v>
      </c>
      <c r="I10" s="63" t="s">
        <v>18</v>
      </c>
      <c r="J10" s="68">
        <v>80000</v>
      </c>
      <c r="K10" s="69">
        <v>0</v>
      </c>
      <c r="L10" s="68" t="s">
        <v>18</v>
      </c>
      <c r="M10" s="68">
        <f t="shared" si="2"/>
        <v>80000</v>
      </c>
      <c r="N10" s="70">
        <f t="shared" si="3"/>
        <v>0</v>
      </c>
      <c r="O10" s="71">
        <f t="shared" si="4"/>
        <v>0</v>
      </c>
      <c r="P10" s="57">
        <f t="shared" si="0"/>
        <v>0</v>
      </c>
    </row>
    <row r="11" spans="1:16" x14ac:dyDescent="0.25">
      <c r="A11" s="30">
        <v>8</v>
      </c>
      <c r="B11" s="9" t="s">
        <v>39</v>
      </c>
      <c r="C11" s="17" t="s">
        <v>27</v>
      </c>
      <c r="D11" s="62">
        <v>0</v>
      </c>
      <c r="E11" s="5">
        <v>1</v>
      </c>
      <c r="F11" s="61">
        <f t="shared" si="1"/>
        <v>0</v>
      </c>
      <c r="G11" s="25">
        <v>0</v>
      </c>
      <c r="H11" s="27">
        <v>0</v>
      </c>
      <c r="I11" s="63" t="s">
        <v>18</v>
      </c>
      <c r="J11" s="68">
        <v>10000</v>
      </c>
      <c r="K11" s="69">
        <v>30000</v>
      </c>
      <c r="L11" s="68" t="s">
        <v>18</v>
      </c>
      <c r="M11" s="68">
        <f t="shared" si="2"/>
        <v>10000</v>
      </c>
      <c r="N11" s="70">
        <f t="shared" si="3"/>
        <v>30000</v>
      </c>
      <c r="O11" s="71">
        <f>(G11*M11)+(H11*N11)</f>
        <v>0</v>
      </c>
      <c r="P11" s="57">
        <f t="shared" si="0"/>
        <v>0</v>
      </c>
    </row>
    <row r="12" spans="1:16" x14ac:dyDescent="0.25">
      <c r="A12" s="30">
        <v>9</v>
      </c>
      <c r="B12" s="9" t="s">
        <v>40</v>
      </c>
      <c r="C12" s="17" t="s">
        <v>41</v>
      </c>
      <c r="D12" s="62">
        <v>0</v>
      </c>
      <c r="E12" s="5">
        <v>1</v>
      </c>
      <c r="F12" s="61">
        <f t="shared" si="1"/>
        <v>0</v>
      </c>
      <c r="G12" s="2" t="s">
        <v>18</v>
      </c>
      <c r="H12" s="2" t="s">
        <v>18</v>
      </c>
      <c r="I12" s="72">
        <v>0</v>
      </c>
      <c r="J12" s="68"/>
      <c r="K12" s="69"/>
      <c r="L12" s="68">
        <v>20000</v>
      </c>
      <c r="M12" s="68">
        <v>0</v>
      </c>
      <c r="N12" s="70">
        <v>0</v>
      </c>
      <c r="O12" s="71">
        <f>(L12*I12)</f>
        <v>0</v>
      </c>
      <c r="P12" s="57">
        <f t="shared" si="0"/>
        <v>0</v>
      </c>
    </row>
    <row r="13" spans="1:16" x14ac:dyDescent="0.25">
      <c r="A13" s="30">
        <v>10</v>
      </c>
      <c r="B13" s="18"/>
      <c r="C13" s="18" t="s">
        <v>19</v>
      </c>
      <c r="D13" s="62">
        <v>0</v>
      </c>
      <c r="E13" s="5">
        <f>SUM(E4:E12)</f>
        <v>163</v>
      </c>
      <c r="F13" s="61">
        <f t="shared" si="1"/>
        <v>0</v>
      </c>
      <c r="G13" s="25">
        <v>0</v>
      </c>
      <c r="H13" s="27">
        <v>0</v>
      </c>
      <c r="I13" s="63" t="s">
        <v>18</v>
      </c>
      <c r="J13" s="68">
        <v>0</v>
      </c>
      <c r="K13" s="69">
        <v>0</v>
      </c>
      <c r="L13" s="68" t="s">
        <v>18</v>
      </c>
      <c r="M13" s="68">
        <f t="shared" si="2"/>
        <v>0</v>
      </c>
      <c r="N13" s="70">
        <f t="shared" si="3"/>
        <v>0</v>
      </c>
      <c r="O13" s="71">
        <f>(G13*M13)+(H13*N13)</f>
        <v>0</v>
      </c>
      <c r="P13" s="57">
        <f t="shared" si="0"/>
        <v>0</v>
      </c>
    </row>
    <row r="14" spans="1:16" x14ac:dyDescent="0.25">
      <c r="A14" s="30">
        <v>11</v>
      </c>
      <c r="B14" s="18"/>
      <c r="C14" s="18" t="s">
        <v>20</v>
      </c>
      <c r="D14" s="62">
        <v>0</v>
      </c>
      <c r="E14" s="5">
        <v>28</v>
      </c>
      <c r="F14" s="61">
        <f t="shared" si="1"/>
        <v>0</v>
      </c>
      <c r="G14" s="25">
        <v>0</v>
      </c>
      <c r="H14" s="27">
        <v>0</v>
      </c>
      <c r="I14" s="63" t="s">
        <v>18</v>
      </c>
      <c r="J14" s="68">
        <v>0</v>
      </c>
      <c r="K14" s="69">
        <v>0</v>
      </c>
      <c r="L14" s="68" t="s">
        <v>18</v>
      </c>
      <c r="M14" s="68">
        <f t="shared" si="2"/>
        <v>0</v>
      </c>
      <c r="N14" s="70">
        <f t="shared" si="3"/>
        <v>0</v>
      </c>
      <c r="O14" s="71">
        <f>(G14*M14)+(H14*N14)</f>
        <v>0</v>
      </c>
      <c r="P14" s="57">
        <f t="shared" si="0"/>
        <v>0</v>
      </c>
    </row>
    <row r="15" spans="1:16" x14ac:dyDescent="0.25">
      <c r="A15" s="30">
        <v>12</v>
      </c>
      <c r="B15" s="18"/>
      <c r="C15" s="18" t="s">
        <v>46</v>
      </c>
      <c r="D15" s="62">
        <v>0</v>
      </c>
      <c r="E15" s="5">
        <v>162</v>
      </c>
      <c r="F15" s="61">
        <f t="shared" si="1"/>
        <v>0</v>
      </c>
      <c r="G15" s="25">
        <v>0</v>
      </c>
      <c r="H15" s="27">
        <v>0</v>
      </c>
      <c r="I15" s="63" t="s">
        <v>18</v>
      </c>
      <c r="J15" s="68">
        <v>0</v>
      </c>
      <c r="K15" s="69">
        <v>0</v>
      </c>
      <c r="L15" s="68" t="s">
        <v>18</v>
      </c>
      <c r="M15" s="68">
        <f t="shared" si="2"/>
        <v>0</v>
      </c>
      <c r="N15" s="70">
        <f t="shared" si="3"/>
        <v>0</v>
      </c>
      <c r="O15" s="71">
        <f>(G15*M15)+(H15*N15)</f>
        <v>0</v>
      </c>
      <c r="P15" s="57">
        <f t="shared" si="0"/>
        <v>0</v>
      </c>
    </row>
    <row r="16" spans="1:16" ht="15.75" thickBot="1" x14ac:dyDescent="0.3">
      <c r="A16" s="30">
        <v>13</v>
      </c>
      <c r="B16" s="14"/>
      <c r="C16" s="14" t="s">
        <v>47</v>
      </c>
      <c r="D16" s="62">
        <v>0</v>
      </c>
      <c r="E16" s="6">
        <f>E15</f>
        <v>162</v>
      </c>
      <c r="F16" s="61">
        <f t="shared" si="1"/>
        <v>0</v>
      </c>
      <c r="G16" s="26">
        <v>0</v>
      </c>
      <c r="H16" s="28">
        <v>0</v>
      </c>
      <c r="I16" s="63" t="s">
        <v>18</v>
      </c>
      <c r="J16" s="73">
        <v>0</v>
      </c>
      <c r="K16" s="74">
        <v>0</v>
      </c>
      <c r="L16" s="73" t="s">
        <v>18</v>
      </c>
      <c r="M16" s="73">
        <f t="shared" si="2"/>
        <v>0</v>
      </c>
      <c r="N16" s="75">
        <f t="shared" si="3"/>
        <v>0</v>
      </c>
      <c r="O16" s="76">
        <f>(G16*M16)+(H16*N16)</f>
        <v>0</v>
      </c>
      <c r="P16" s="58">
        <f t="shared" si="0"/>
        <v>0</v>
      </c>
    </row>
    <row r="17" spans="1:16" ht="29.25" customHeight="1" thickBot="1" x14ac:dyDescent="0.3">
      <c r="A17" s="32"/>
      <c r="B17" s="33"/>
      <c r="C17" s="40" t="s">
        <v>35</v>
      </c>
      <c r="D17" s="12" t="s">
        <v>50</v>
      </c>
      <c r="E17" s="86" t="s">
        <v>52</v>
      </c>
      <c r="F17" s="13" t="s">
        <v>23</v>
      </c>
      <c r="G17" s="42"/>
      <c r="H17" s="42"/>
      <c r="I17" s="42"/>
      <c r="J17" s="43"/>
      <c r="K17" s="44"/>
      <c r="L17" s="44"/>
      <c r="M17" s="43"/>
      <c r="N17" s="45"/>
      <c r="O17" s="46"/>
      <c r="P17" s="47"/>
    </row>
    <row r="18" spans="1:16" ht="45.75" thickBot="1" x14ac:dyDescent="0.3">
      <c r="A18" s="32">
        <v>14</v>
      </c>
      <c r="B18" s="33"/>
      <c r="C18" s="60" t="s">
        <v>49</v>
      </c>
      <c r="D18" s="62">
        <v>0</v>
      </c>
      <c r="E18" s="6">
        <v>94</v>
      </c>
      <c r="F18" s="83">
        <f>D18*E18</f>
        <v>0</v>
      </c>
      <c r="G18" s="41"/>
      <c r="H18" s="41"/>
      <c r="I18" s="41"/>
      <c r="J18" s="34"/>
      <c r="K18" s="35"/>
      <c r="L18" s="35"/>
      <c r="M18" s="34"/>
      <c r="N18" s="36"/>
      <c r="O18" s="37"/>
      <c r="P18" s="55">
        <f>F18</f>
        <v>0</v>
      </c>
    </row>
    <row r="19" spans="1:16" s="1" customFormat="1" ht="30.75" thickBot="1" x14ac:dyDescent="0.3">
      <c r="A19" s="39"/>
      <c r="B19" s="24"/>
      <c r="C19" s="19" t="s">
        <v>21</v>
      </c>
      <c r="D19" s="12" t="s">
        <v>22</v>
      </c>
      <c r="E19" s="86" t="s">
        <v>51</v>
      </c>
      <c r="F19" s="13" t="s">
        <v>23</v>
      </c>
      <c r="G19" s="51"/>
      <c r="H19" s="52"/>
      <c r="I19" s="52"/>
      <c r="J19" s="52"/>
      <c r="K19" s="53"/>
      <c r="L19" s="53"/>
      <c r="M19" s="52"/>
      <c r="N19" s="53"/>
      <c r="O19" s="52"/>
      <c r="P19" s="54"/>
    </row>
    <row r="20" spans="1:16" x14ac:dyDescent="0.25">
      <c r="A20" s="29">
        <v>15</v>
      </c>
      <c r="B20" s="23"/>
      <c r="C20" s="20" t="s">
        <v>48</v>
      </c>
      <c r="D20" s="62">
        <v>0</v>
      </c>
      <c r="E20" s="3">
        <v>50</v>
      </c>
      <c r="F20" s="83">
        <f>D20*E20</f>
        <v>0</v>
      </c>
      <c r="G20" s="48"/>
      <c r="H20" s="49"/>
      <c r="I20" s="49"/>
      <c r="J20" s="49"/>
      <c r="K20" s="50"/>
      <c r="L20" s="50"/>
      <c r="M20" s="49"/>
      <c r="N20" s="50"/>
      <c r="O20" s="49"/>
      <c r="P20" s="55">
        <f>F20</f>
        <v>0</v>
      </c>
    </row>
    <row r="21" spans="1:16" ht="15.75" thickBot="1" x14ac:dyDescent="0.3">
      <c r="A21" s="31">
        <v>16</v>
      </c>
      <c r="B21" s="14"/>
      <c r="C21" s="21" t="s">
        <v>34</v>
      </c>
      <c r="D21" s="85">
        <v>0</v>
      </c>
      <c r="E21" s="11">
        <v>10</v>
      </c>
      <c r="F21" s="84">
        <f>D21*E21</f>
        <v>0</v>
      </c>
      <c r="G21" s="7"/>
      <c r="H21" s="8"/>
      <c r="I21" s="8"/>
      <c r="J21" s="8"/>
      <c r="K21" s="10"/>
      <c r="L21" s="10"/>
      <c r="M21" s="8"/>
      <c r="N21" s="10"/>
      <c r="O21" s="8"/>
      <c r="P21" s="59">
        <f>F21</f>
        <v>0</v>
      </c>
    </row>
    <row r="22" spans="1:16" ht="15.75" thickBot="1" x14ac:dyDescent="0.3">
      <c r="A22" s="32"/>
      <c r="B22" s="87" t="s">
        <v>36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22">
        <f>SUM(P4:P21)</f>
        <v>0</v>
      </c>
    </row>
    <row r="23" spans="1:16" ht="15.75" thickBot="1" x14ac:dyDescent="0.3">
      <c r="A23" s="32"/>
      <c r="B23" s="87" t="s">
        <v>44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22">
        <f>P22*0.21</f>
        <v>0</v>
      </c>
    </row>
    <row r="24" spans="1:16" ht="15.75" thickBot="1" x14ac:dyDescent="0.3">
      <c r="A24" s="32"/>
      <c r="B24" s="87" t="s">
        <v>45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22">
        <f>SUM(P22:P23)</f>
        <v>0</v>
      </c>
    </row>
    <row r="29" spans="1:16" x14ac:dyDescent="0.25">
      <c r="A29" s="1" t="s">
        <v>28</v>
      </c>
      <c r="F29" s="1" t="s">
        <v>54</v>
      </c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mergeCells count="4">
    <mergeCell ref="B22:O22"/>
    <mergeCell ref="A1:P1"/>
    <mergeCell ref="B23:O23"/>
    <mergeCell ref="B24:O24"/>
  </mergeCells>
  <pageMargins left="0.7" right="0.7" top="0.78740157499999996" bottom="0.78740157499999996" header="0.3" footer="0.3"/>
  <pageSetup paperSize="11" scale="2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2015-12-09T22:26:26Z</dcterms:created>
  <dcterms:modified xsi:type="dcterms:W3CDTF">2016-02-18T09:49:34Z</dcterms:modified>
</cp:coreProperties>
</file>