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0376" windowHeight="11556"/>
  </bookViews>
  <sheets>
    <sheet name="Pokyny pro vyplnění" sheetId="11" r:id="rId1"/>
    <sheet name="Stavba" sheetId="1" r:id="rId2"/>
    <sheet name="VzorPolozky" sheetId="10" state="hidden" r:id="rId3"/>
    <sheet name="SO02 02022002CELK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'SO02 02022002CELK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'SO02 02022002CELK Pol'!$A$1:$X$401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/>
  <c r="I74"/>
  <c r="I73"/>
  <c r="I72"/>
  <c r="I18" s="1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G42"/>
  <c r="F42"/>
  <c r="I42" s="1"/>
  <c r="G41"/>
  <c r="F41"/>
  <c r="I41" s="1"/>
  <c r="G39"/>
  <c r="G43" s="1"/>
  <c r="G25" s="1"/>
  <c r="F39"/>
  <c r="G395" i="12"/>
  <c r="BA392"/>
  <c r="BA388"/>
  <c r="BA315"/>
  <c r="BA311"/>
  <c r="BA81"/>
  <c r="BA66"/>
  <c r="BA63"/>
  <c r="BA46"/>
  <c r="BA10"/>
  <c r="G9"/>
  <c r="M9" s="1"/>
  <c r="I9"/>
  <c r="K9"/>
  <c r="K8" s="1"/>
  <c r="O9"/>
  <c r="Q9"/>
  <c r="V9"/>
  <c r="V8" s="1"/>
  <c r="G12"/>
  <c r="I12"/>
  <c r="K12"/>
  <c r="M12"/>
  <c r="O12"/>
  <c r="Q12"/>
  <c r="V12"/>
  <c r="G19"/>
  <c r="G8" s="1"/>
  <c r="I19"/>
  <c r="K19"/>
  <c r="O19"/>
  <c r="O8" s="1"/>
  <c r="Q19"/>
  <c r="V19"/>
  <c r="G22"/>
  <c r="M22" s="1"/>
  <c r="I22"/>
  <c r="I8" s="1"/>
  <c r="K22"/>
  <c r="O22"/>
  <c r="Q22"/>
  <c r="Q8" s="1"/>
  <c r="V22"/>
  <c r="G24"/>
  <c r="M24" s="1"/>
  <c r="I24"/>
  <c r="K24"/>
  <c r="O24"/>
  <c r="Q24"/>
  <c r="V24"/>
  <c r="G26"/>
  <c r="I26"/>
  <c r="K26"/>
  <c r="M26"/>
  <c r="O26"/>
  <c r="Q26"/>
  <c r="V26"/>
  <c r="G28"/>
  <c r="M28" s="1"/>
  <c r="I28"/>
  <c r="K28"/>
  <c r="O28"/>
  <c r="Q28"/>
  <c r="V28"/>
  <c r="I30"/>
  <c r="Q30"/>
  <c r="G31"/>
  <c r="I31"/>
  <c r="K31"/>
  <c r="K30" s="1"/>
  <c r="M31"/>
  <c r="O31"/>
  <c r="Q31"/>
  <c r="V31"/>
  <c r="V30" s="1"/>
  <c r="G33"/>
  <c r="I33"/>
  <c r="K33"/>
  <c r="M33"/>
  <c r="O33"/>
  <c r="Q33"/>
  <c r="V33"/>
  <c r="G36"/>
  <c r="G30" s="1"/>
  <c r="I36"/>
  <c r="K36"/>
  <c r="O36"/>
  <c r="O30" s="1"/>
  <c r="Q36"/>
  <c r="V36"/>
  <c r="G40"/>
  <c r="M40" s="1"/>
  <c r="I40"/>
  <c r="K40"/>
  <c r="K39" s="1"/>
  <c r="O40"/>
  <c r="Q40"/>
  <c r="V40"/>
  <c r="V39" s="1"/>
  <c r="G45"/>
  <c r="I45"/>
  <c r="K45"/>
  <c r="M45"/>
  <c r="O45"/>
  <c r="Q45"/>
  <c r="V45"/>
  <c r="G48"/>
  <c r="G39" s="1"/>
  <c r="I48"/>
  <c r="K48"/>
  <c r="O48"/>
  <c r="O39" s="1"/>
  <c r="Q48"/>
  <c r="V48"/>
  <c r="G51"/>
  <c r="M51" s="1"/>
  <c r="I51"/>
  <c r="I39" s="1"/>
  <c r="K51"/>
  <c r="O51"/>
  <c r="Q51"/>
  <c r="Q39" s="1"/>
  <c r="V51"/>
  <c r="G55"/>
  <c r="I55"/>
  <c r="K55"/>
  <c r="M55"/>
  <c r="O55"/>
  <c r="Q55"/>
  <c r="V55"/>
  <c r="G59"/>
  <c r="I59"/>
  <c r="K59"/>
  <c r="M59"/>
  <c r="O59"/>
  <c r="Q59"/>
  <c r="V59"/>
  <c r="G61"/>
  <c r="G62"/>
  <c r="M62" s="1"/>
  <c r="I62"/>
  <c r="I61" s="1"/>
  <c r="K62"/>
  <c r="K61" s="1"/>
  <c r="O62"/>
  <c r="Q62"/>
  <c r="Q61" s="1"/>
  <c r="V62"/>
  <c r="V61" s="1"/>
  <c r="G65"/>
  <c r="I65"/>
  <c r="K65"/>
  <c r="M65"/>
  <c r="O65"/>
  <c r="Q65"/>
  <c r="V65"/>
  <c r="G70"/>
  <c r="I70"/>
  <c r="K70"/>
  <c r="M70"/>
  <c r="O70"/>
  <c r="Q70"/>
  <c r="V70"/>
  <c r="G74"/>
  <c r="M74" s="1"/>
  <c r="I74"/>
  <c r="K74"/>
  <c r="O74"/>
  <c r="O61" s="1"/>
  <c r="Q74"/>
  <c r="V74"/>
  <c r="I76"/>
  <c r="Q76"/>
  <c r="G77"/>
  <c r="M77" s="1"/>
  <c r="I77"/>
  <c r="K77"/>
  <c r="K76" s="1"/>
  <c r="O77"/>
  <c r="Q77"/>
  <c r="V77"/>
  <c r="V76" s="1"/>
  <c r="G80"/>
  <c r="I80"/>
  <c r="K80"/>
  <c r="M80"/>
  <c r="O80"/>
  <c r="Q80"/>
  <c r="V80"/>
  <c r="G83"/>
  <c r="G76" s="1"/>
  <c r="I83"/>
  <c r="K83"/>
  <c r="O83"/>
  <c r="O76" s="1"/>
  <c r="Q83"/>
  <c r="V83"/>
  <c r="G85"/>
  <c r="I85"/>
  <c r="O85"/>
  <c r="Q85"/>
  <c r="G86"/>
  <c r="M86" s="1"/>
  <c r="M85" s="1"/>
  <c r="I86"/>
  <c r="K86"/>
  <c r="K85" s="1"/>
  <c r="O86"/>
  <c r="Q86"/>
  <c r="V86"/>
  <c r="V85" s="1"/>
  <c r="G90"/>
  <c r="G89" s="1"/>
  <c r="I90"/>
  <c r="I89" s="1"/>
  <c r="K90"/>
  <c r="O90"/>
  <c r="O89" s="1"/>
  <c r="Q90"/>
  <c r="Q89" s="1"/>
  <c r="V90"/>
  <c r="G92"/>
  <c r="M92" s="1"/>
  <c r="I92"/>
  <c r="K92"/>
  <c r="O92"/>
  <c r="Q92"/>
  <c r="V92"/>
  <c r="G94"/>
  <c r="I94"/>
  <c r="K94"/>
  <c r="K89" s="1"/>
  <c r="M94"/>
  <c r="O94"/>
  <c r="Q94"/>
  <c r="V94"/>
  <c r="V89" s="1"/>
  <c r="G96"/>
  <c r="I96"/>
  <c r="K96"/>
  <c r="M96"/>
  <c r="O96"/>
  <c r="Q96"/>
  <c r="V96"/>
  <c r="G98"/>
  <c r="G99"/>
  <c r="M99" s="1"/>
  <c r="I99"/>
  <c r="I98" s="1"/>
  <c r="K99"/>
  <c r="K98" s="1"/>
  <c r="O99"/>
  <c r="Q99"/>
  <c r="Q98" s="1"/>
  <c r="V99"/>
  <c r="V98" s="1"/>
  <c r="G101"/>
  <c r="I101"/>
  <c r="K101"/>
  <c r="M101"/>
  <c r="O101"/>
  <c r="Q101"/>
  <c r="V101"/>
  <c r="G103"/>
  <c r="I103"/>
  <c r="K103"/>
  <c r="M103"/>
  <c r="O103"/>
  <c r="Q103"/>
  <c r="V103"/>
  <c r="G105"/>
  <c r="M105" s="1"/>
  <c r="I105"/>
  <c r="K105"/>
  <c r="O105"/>
  <c r="O98" s="1"/>
  <c r="Q105"/>
  <c r="V105"/>
  <c r="G108"/>
  <c r="M108" s="1"/>
  <c r="I108"/>
  <c r="K108"/>
  <c r="O108"/>
  <c r="Q108"/>
  <c r="V108"/>
  <c r="G110"/>
  <c r="I110"/>
  <c r="K110"/>
  <c r="M110"/>
  <c r="O110"/>
  <c r="Q110"/>
  <c r="V110"/>
  <c r="G113"/>
  <c r="I113"/>
  <c r="K113"/>
  <c r="M113"/>
  <c r="O113"/>
  <c r="Q113"/>
  <c r="V113"/>
  <c r="G115"/>
  <c r="M115" s="1"/>
  <c r="I115"/>
  <c r="K115"/>
  <c r="O115"/>
  <c r="Q115"/>
  <c r="V115"/>
  <c r="G117"/>
  <c r="M117" s="1"/>
  <c r="I117"/>
  <c r="K117"/>
  <c r="O117"/>
  <c r="Q117"/>
  <c r="V117"/>
  <c r="G119"/>
  <c r="I119"/>
  <c r="K119"/>
  <c r="M119"/>
  <c r="O119"/>
  <c r="Q119"/>
  <c r="V119"/>
  <c r="G122"/>
  <c r="I122"/>
  <c r="K122"/>
  <c r="M122"/>
  <c r="O122"/>
  <c r="Q122"/>
  <c r="V122"/>
  <c r="G124"/>
  <c r="M124" s="1"/>
  <c r="I124"/>
  <c r="K124"/>
  <c r="O124"/>
  <c r="Q124"/>
  <c r="V124"/>
  <c r="G127"/>
  <c r="M127" s="1"/>
  <c r="I127"/>
  <c r="K127"/>
  <c r="O127"/>
  <c r="Q127"/>
  <c r="V127"/>
  <c r="G129"/>
  <c r="I129"/>
  <c r="K129"/>
  <c r="M129"/>
  <c r="O129"/>
  <c r="Q129"/>
  <c r="V129"/>
  <c r="G132"/>
  <c r="I132"/>
  <c r="K132"/>
  <c r="M132"/>
  <c r="O132"/>
  <c r="Q132"/>
  <c r="V132"/>
  <c r="G135"/>
  <c r="O135"/>
  <c r="G136"/>
  <c r="M136" s="1"/>
  <c r="M135" s="1"/>
  <c r="I136"/>
  <c r="I135" s="1"/>
  <c r="K136"/>
  <c r="K135" s="1"/>
  <c r="O136"/>
  <c r="Q136"/>
  <c r="Q135" s="1"/>
  <c r="V136"/>
  <c r="V135" s="1"/>
  <c r="G139"/>
  <c r="I139"/>
  <c r="K139"/>
  <c r="M139"/>
  <c r="O139"/>
  <c r="Q139"/>
  <c r="V139"/>
  <c r="G141"/>
  <c r="M141" s="1"/>
  <c r="I141"/>
  <c r="K141"/>
  <c r="O141"/>
  <c r="O138" s="1"/>
  <c r="Q141"/>
  <c r="V141"/>
  <c r="G143"/>
  <c r="M143" s="1"/>
  <c r="I143"/>
  <c r="I138" s="1"/>
  <c r="K143"/>
  <c r="O143"/>
  <c r="Q143"/>
  <c r="Q138" s="1"/>
  <c r="V143"/>
  <c r="G147"/>
  <c r="M147" s="1"/>
  <c r="I147"/>
  <c r="K147"/>
  <c r="K138" s="1"/>
  <c r="O147"/>
  <c r="Q147"/>
  <c r="V147"/>
  <c r="V138" s="1"/>
  <c r="I149"/>
  <c r="K149"/>
  <c r="Q149"/>
  <c r="V149"/>
  <c r="G150"/>
  <c r="G149" s="1"/>
  <c r="I150"/>
  <c r="K150"/>
  <c r="O150"/>
  <c r="O149" s="1"/>
  <c r="Q150"/>
  <c r="V150"/>
  <c r="G153"/>
  <c r="M153" s="1"/>
  <c r="I153"/>
  <c r="K153"/>
  <c r="K152" s="1"/>
  <c r="O153"/>
  <c r="Q153"/>
  <c r="V153"/>
  <c r="V152" s="1"/>
  <c r="G154"/>
  <c r="I154"/>
  <c r="K154"/>
  <c r="M154"/>
  <c r="O154"/>
  <c r="Q154"/>
  <c r="V154"/>
  <c r="G155"/>
  <c r="G152" s="1"/>
  <c r="I155"/>
  <c r="K155"/>
  <c r="O155"/>
  <c r="O152" s="1"/>
  <c r="Q155"/>
  <c r="V155"/>
  <c r="G156"/>
  <c r="M156" s="1"/>
  <c r="I156"/>
  <c r="I152" s="1"/>
  <c r="K156"/>
  <c r="O156"/>
  <c r="Q156"/>
  <c r="Q152" s="1"/>
  <c r="V156"/>
  <c r="G157"/>
  <c r="I157"/>
  <c r="K157"/>
  <c r="M157"/>
  <c r="O157"/>
  <c r="Q157"/>
  <c r="V157"/>
  <c r="G158"/>
  <c r="I158"/>
  <c r="K158"/>
  <c r="M158"/>
  <c r="O158"/>
  <c r="Q158"/>
  <c r="V158"/>
  <c r="G159"/>
  <c r="G160"/>
  <c r="M160" s="1"/>
  <c r="I160"/>
  <c r="I159" s="1"/>
  <c r="K160"/>
  <c r="K159" s="1"/>
  <c r="O160"/>
  <c r="Q160"/>
  <c r="Q159" s="1"/>
  <c r="V160"/>
  <c r="V159" s="1"/>
  <c r="G161"/>
  <c r="I161"/>
  <c r="K161"/>
  <c r="M161"/>
  <c r="O161"/>
  <c r="Q161"/>
  <c r="V161"/>
  <c r="G162"/>
  <c r="I162"/>
  <c r="K162"/>
  <c r="M162"/>
  <c r="O162"/>
  <c r="Q162"/>
  <c r="V162"/>
  <c r="G163"/>
  <c r="M163" s="1"/>
  <c r="I163"/>
  <c r="K163"/>
  <c r="O163"/>
  <c r="O159" s="1"/>
  <c r="Q163"/>
  <c r="V163"/>
  <c r="G164"/>
  <c r="M164" s="1"/>
  <c r="I164"/>
  <c r="K164"/>
  <c r="O164"/>
  <c r="Q164"/>
  <c r="V164"/>
  <c r="G165"/>
  <c r="M165" s="1"/>
  <c r="I165"/>
  <c r="K165"/>
  <c r="O165"/>
  <c r="Q165"/>
  <c r="V165"/>
  <c r="G166"/>
  <c r="I166"/>
  <c r="K166"/>
  <c r="M166"/>
  <c r="O166"/>
  <c r="Q166"/>
  <c r="V166"/>
  <c r="G168"/>
  <c r="M168" s="1"/>
  <c r="I168"/>
  <c r="I167" s="1"/>
  <c r="K168"/>
  <c r="K167" s="1"/>
  <c r="O168"/>
  <c r="Q168"/>
  <c r="Q167" s="1"/>
  <c r="V168"/>
  <c r="V167" s="1"/>
  <c r="G170"/>
  <c r="I170"/>
  <c r="K170"/>
  <c r="M170"/>
  <c r="O170"/>
  <c r="Q170"/>
  <c r="V170"/>
  <c r="G171"/>
  <c r="I171"/>
  <c r="K171"/>
  <c r="M171"/>
  <c r="O171"/>
  <c r="Q171"/>
  <c r="V171"/>
  <c r="G173"/>
  <c r="M173" s="1"/>
  <c r="I173"/>
  <c r="K173"/>
  <c r="O173"/>
  <c r="O167" s="1"/>
  <c r="Q173"/>
  <c r="V173"/>
  <c r="G174"/>
  <c r="M174" s="1"/>
  <c r="I174"/>
  <c r="K174"/>
  <c r="O174"/>
  <c r="Q174"/>
  <c r="V174"/>
  <c r="G175"/>
  <c r="I175"/>
  <c r="K175"/>
  <c r="M175"/>
  <c r="O175"/>
  <c r="Q175"/>
  <c r="V175"/>
  <c r="G177"/>
  <c r="G176" s="1"/>
  <c r="I177"/>
  <c r="I176" s="1"/>
  <c r="K177"/>
  <c r="K176" s="1"/>
  <c r="O177"/>
  <c r="O176" s="1"/>
  <c r="Q177"/>
  <c r="Q176" s="1"/>
  <c r="V177"/>
  <c r="V176" s="1"/>
  <c r="G179"/>
  <c r="I179"/>
  <c r="K179"/>
  <c r="M179"/>
  <c r="O179"/>
  <c r="Q179"/>
  <c r="V179"/>
  <c r="G182"/>
  <c r="I182"/>
  <c r="I181" s="1"/>
  <c r="K182"/>
  <c r="M182"/>
  <c r="O182"/>
  <c r="Q182"/>
  <c r="Q181" s="1"/>
  <c r="V182"/>
  <c r="G184"/>
  <c r="M184" s="1"/>
  <c r="I184"/>
  <c r="K184"/>
  <c r="O184"/>
  <c r="O181" s="1"/>
  <c r="Q184"/>
  <c r="V184"/>
  <c r="G186"/>
  <c r="I186"/>
  <c r="K186"/>
  <c r="M186"/>
  <c r="O186"/>
  <c r="Q186"/>
  <c r="V186"/>
  <c r="G188"/>
  <c r="M188" s="1"/>
  <c r="I188"/>
  <c r="K188"/>
  <c r="K181" s="1"/>
  <c r="O188"/>
  <c r="Q188"/>
  <c r="V188"/>
  <c r="V181" s="1"/>
  <c r="G190"/>
  <c r="I190"/>
  <c r="K190"/>
  <c r="M190"/>
  <c r="O190"/>
  <c r="Q190"/>
  <c r="V190"/>
  <c r="G192"/>
  <c r="M192" s="1"/>
  <c r="I192"/>
  <c r="K192"/>
  <c r="O192"/>
  <c r="Q192"/>
  <c r="V192"/>
  <c r="G194"/>
  <c r="I194"/>
  <c r="K194"/>
  <c r="M194"/>
  <c r="O194"/>
  <c r="Q194"/>
  <c r="V194"/>
  <c r="G196"/>
  <c r="M196" s="1"/>
  <c r="I196"/>
  <c r="K196"/>
  <c r="O196"/>
  <c r="Q196"/>
  <c r="V196"/>
  <c r="G198"/>
  <c r="I198"/>
  <c r="K198"/>
  <c r="M198"/>
  <c r="O198"/>
  <c r="Q198"/>
  <c r="V198"/>
  <c r="G201"/>
  <c r="M201" s="1"/>
  <c r="I201"/>
  <c r="K201"/>
  <c r="O201"/>
  <c r="Q201"/>
  <c r="V201"/>
  <c r="G204"/>
  <c r="M204" s="1"/>
  <c r="I204"/>
  <c r="K204"/>
  <c r="K203" s="1"/>
  <c r="O204"/>
  <c r="O203" s="1"/>
  <c r="Q204"/>
  <c r="V204"/>
  <c r="V203" s="1"/>
  <c r="G207"/>
  <c r="I207"/>
  <c r="K207"/>
  <c r="M207"/>
  <c r="O207"/>
  <c r="Q207"/>
  <c r="V207"/>
  <c r="G210"/>
  <c r="M210" s="1"/>
  <c r="I210"/>
  <c r="K210"/>
  <c r="O210"/>
  <c r="Q210"/>
  <c r="V210"/>
  <c r="G212"/>
  <c r="I212"/>
  <c r="I203" s="1"/>
  <c r="K212"/>
  <c r="M212"/>
  <c r="O212"/>
  <c r="Q212"/>
  <c r="Q203" s="1"/>
  <c r="V212"/>
  <c r="G214"/>
  <c r="M214" s="1"/>
  <c r="I214"/>
  <c r="K214"/>
  <c r="O214"/>
  <c r="Q214"/>
  <c r="V214"/>
  <c r="G216"/>
  <c r="I216"/>
  <c r="K216"/>
  <c r="M216"/>
  <c r="O216"/>
  <c r="Q216"/>
  <c r="V216"/>
  <c r="G218"/>
  <c r="M218" s="1"/>
  <c r="I218"/>
  <c r="K218"/>
  <c r="O218"/>
  <c r="Q218"/>
  <c r="V218"/>
  <c r="G221"/>
  <c r="I221"/>
  <c r="K221"/>
  <c r="M221"/>
  <c r="O221"/>
  <c r="Q221"/>
  <c r="V221"/>
  <c r="G223"/>
  <c r="M223" s="1"/>
  <c r="I223"/>
  <c r="K223"/>
  <c r="O223"/>
  <c r="Q223"/>
  <c r="V223"/>
  <c r="G226"/>
  <c r="G225" s="1"/>
  <c r="I226"/>
  <c r="I225" s="1"/>
  <c r="K226"/>
  <c r="K225" s="1"/>
  <c r="O226"/>
  <c r="O225" s="1"/>
  <c r="Q226"/>
  <c r="Q225" s="1"/>
  <c r="V226"/>
  <c r="V225" s="1"/>
  <c r="G228"/>
  <c r="I228"/>
  <c r="K228"/>
  <c r="M228"/>
  <c r="O228"/>
  <c r="Q228"/>
  <c r="V228"/>
  <c r="G230"/>
  <c r="I230"/>
  <c r="K230"/>
  <c r="M230"/>
  <c r="O230"/>
  <c r="Q230"/>
  <c r="V230"/>
  <c r="G233"/>
  <c r="I233"/>
  <c r="K233"/>
  <c r="M233"/>
  <c r="O233"/>
  <c r="Q233"/>
  <c r="V233"/>
  <c r="G235"/>
  <c r="M235" s="1"/>
  <c r="I235"/>
  <c r="K235"/>
  <c r="O235"/>
  <c r="Q235"/>
  <c r="V235"/>
  <c r="G237"/>
  <c r="I237"/>
  <c r="K237"/>
  <c r="M237"/>
  <c r="O237"/>
  <c r="Q237"/>
  <c r="V237"/>
  <c r="G239"/>
  <c r="I239"/>
  <c r="K239"/>
  <c r="M239"/>
  <c r="O239"/>
  <c r="Q239"/>
  <c r="V239"/>
  <c r="G241"/>
  <c r="I241"/>
  <c r="K241"/>
  <c r="M241"/>
  <c r="O241"/>
  <c r="Q241"/>
  <c r="V241"/>
  <c r="G243"/>
  <c r="M243" s="1"/>
  <c r="I243"/>
  <c r="K243"/>
  <c r="O243"/>
  <c r="Q243"/>
  <c r="V243"/>
  <c r="G245"/>
  <c r="I245"/>
  <c r="K245"/>
  <c r="M245"/>
  <c r="O245"/>
  <c r="Q245"/>
  <c r="V245"/>
  <c r="G247"/>
  <c r="I247"/>
  <c r="K247"/>
  <c r="M247"/>
  <c r="O247"/>
  <c r="Q247"/>
  <c r="V247"/>
  <c r="G249"/>
  <c r="I249"/>
  <c r="K249"/>
  <c r="M249"/>
  <c r="O249"/>
  <c r="Q249"/>
  <c r="V249"/>
  <c r="G251"/>
  <c r="G252"/>
  <c r="I252"/>
  <c r="I251" s="1"/>
  <c r="K252"/>
  <c r="K251" s="1"/>
  <c r="M252"/>
  <c r="O252"/>
  <c r="Q252"/>
  <c r="Q251" s="1"/>
  <c r="V252"/>
  <c r="V251" s="1"/>
  <c r="G255"/>
  <c r="I255"/>
  <c r="K255"/>
  <c r="M255"/>
  <c r="O255"/>
  <c r="Q255"/>
  <c r="V255"/>
  <c r="G258"/>
  <c r="I258"/>
  <c r="K258"/>
  <c r="M258"/>
  <c r="O258"/>
  <c r="Q258"/>
  <c r="V258"/>
  <c r="G260"/>
  <c r="M260" s="1"/>
  <c r="I260"/>
  <c r="K260"/>
  <c r="O260"/>
  <c r="O251" s="1"/>
  <c r="Q260"/>
  <c r="V260"/>
  <c r="G262"/>
  <c r="I262"/>
  <c r="K262"/>
  <c r="M262"/>
  <c r="O262"/>
  <c r="Q262"/>
  <c r="V262"/>
  <c r="G265"/>
  <c r="I265"/>
  <c r="K265"/>
  <c r="M265"/>
  <c r="O265"/>
  <c r="Q265"/>
  <c r="V265"/>
  <c r="G267"/>
  <c r="I267"/>
  <c r="K267"/>
  <c r="M267"/>
  <c r="O267"/>
  <c r="Q267"/>
  <c r="V267"/>
  <c r="G269"/>
  <c r="M269" s="1"/>
  <c r="I269"/>
  <c r="K269"/>
  <c r="O269"/>
  <c r="Q269"/>
  <c r="V269"/>
  <c r="G271"/>
  <c r="I271"/>
  <c r="K271"/>
  <c r="M271"/>
  <c r="O271"/>
  <c r="Q271"/>
  <c r="V271"/>
  <c r="G274"/>
  <c r="I274"/>
  <c r="I273" s="1"/>
  <c r="K274"/>
  <c r="M274"/>
  <c r="O274"/>
  <c r="Q274"/>
  <c r="Q273" s="1"/>
  <c r="V274"/>
  <c r="G277"/>
  <c r="M277" s="1"/>
  <c r="I277"/>
  <c r="K277"/>
  <c r="O277"/>
  <c r="O273" s="1"/>
  <c r="Q277"/>
  <c r="V277"/>
  <c r="G280"/>
  <c r="I280"/>
  <c r="K280"/>
  <c r="M280"/>
  <c r="O280"/>
  <c r="Q280"/>
  <c r="V280"/>
  <c r="G283"/>
  <c r="M283" s="1"/>
  <c r="I283"/>
  <c r="K283"/>
  <c r="K273" s="1"/>
  <c r="O283"/>
  <c r="Q283"/>
  <c r="V283"/>
  <c r="V273" s="1"/>
  <c r="G285"/>
  <c r="I285"/>
  <c r="K285"/>
  <c r="M285"/>
  <c r="O285"/>
  <c r="Q285"/>
  <c r="V285"/>
  <c r="G287"/>
  <c r="M287" s="1"/>
  <c r="I287"/>
  <c r="K287"/>
  <c r="O287"/>
  <c r="Q287"/>
  <c r="V287"/>
  <c r="G290"/>
  <c r="I290"/>
  <c r="K290"/>
  <c r="M290"/>
  <c r="O290"/>
  <c r="Q290"/>
  <c r="V290"/>
  <c r="G292"/>
  <c r="M292" s="1"/>
  <c r="I292"/>
  <c r="K292"/>
  <c r="O292"/>
  <c r="Q292"/>
  <c r="V292"/>
  <c r="G294"/>
  <c r="I294"/>
  <c r="K294"/>
  <c r="M294"/>
  <c r="O294"/>
  <c r="Q294"/>
  <c r="V294"/>
  <c r="G296"/>
  <c r="G297"/>
  <c r="I297"/>
  <c r="I296" s="1"/>
  <c r="K297"/>
  <c r="M297"/>
  <c r="O297"/>
  <c r="Q297"/>
  <c r="Q296" s="1"/>
  <c r="V297"/>
  <c r="G301"/>
  <c r="M301" s="1"/>
  <c r="I301"/>
  <c r="K301"/>
  <c r="K296" s="1"/>
  <c r="O301"/>
  <c r="Q301"/>
  <c r="V301"/>
  <c r="V296" s="1"/>
  <c r="G306"/>
  <c r="I306"/>
  <c r="K306"/>
  <c r="M306"/>
  <c r="O306"/>
  <c r="Q306"/>
  <c r="V306"/>
  <c r="G310"/>
  <c r="M310" s="1"/>
  <c r="I310"/>
  <c r="K310"/>
  <c r="O310"/>
  <c r="O296" s="1"/>
  <c r="Q310"/>
  <c r="V310"/>
  <c r="G314"/>
  <c r="I314"/>
  <c r="K314"/>
  <c r="M314"/>
  <c r="O314"/>
  <c r="Q314"/>
  <c r="V314"/>
  <c r="G317"/>
  <c r="M317" s="1"/>
  <c r="I317"/>
  <c r="K317"/>
  <c r="O317"/>
  <c r="Q317"/>
  <c r="V317"/>
  <c r="G319"/>
  <c r="G318" s="1"/>
  <c r="I319"/>
  <c r="K319"/>
  <c r="K318" s="1"/>
  <c r="O319"/>
  <c r="O318" s="1"/>
  <c r="Q319"/>
  <c r="V319"/>
  <c r="V318" s="1"/>
  <c r="G324"/>
  <c r="I324"/>
  <c r="I318" s="1"/>
  <c r="K324"/>
  <c r="M324"/>
  <c r="O324"/>
  <c r="Q324"/>
  <c r="Q318" s="1"/>
  <c r="V324"/>
  <c r="G334"/>
  <c r="M334" s="1"/>
  <c r="I334"/>
  <c r="K334"/>
  <c r="O334"/>
  <c r="Q334"/>
  <c r="V334"/>
  <c r="G345"/>
  <c r="G344" s="1"/>
  <c r="I345"/>
  <c r="I344" s="1"/>
  <c r="K345"/>
  <c r="K344" s="1"/>
  <c r="O345"/>
  <c r="O344" s="1"/>
  <c r="Q345"/>
  <c r="Q344" s="1"/>
  <c r="V345"/>
  <c r="V344" s="1"/>
  <c r="G346"/>
  <c r="I346"/>
  <c r="K346"/>
  <c r="M346"/>
  <c r="O346"/>
  <c r="Q346"/>
  <c r="V346"/>
  <c r="G347"/>
  <c r="I347"/>
  <c r="K347"/>
  <c r="M347"/>
  <c r="O347"/>
  <c r="Q347"/>
  <c r="V347"/>
  <c r="G348"/>
  <c r="I348"/>
  <c r="K348"/>
  <c r="M348"/>
  <c r="O348"/>
  <c r="Q348"/>
  <c r="V348"/>
  <c r="G349"/>
  <c r="M349" s="1"/>
  <c r="I349"/>
  <c r="K349"/>
  <c r="O349"/>
  <c r="Q349"/>
  <c r="V349"/>
  <c r="G350"/>
  <c r="I350"/>
  <c r="K350"/>
  <c r="M350"/>
  <c r="O350"/>
  <c r="Q350"/>
  <c r="V350"/>
  <c r="G351"/>
  <c r="I351"/>
  <c r="K351"/>
  <c r="M351"/>
  <c r="O351"/>
  <c r="Q351"/>
  <c r="V351"/>
  <c r="G352"/>
  <c r="I352"/>
  <c r="K352"/>
  <c r="M352"/>
  <c r="O352"/>
  <c r="Q352"/>
  <c r="V352"/>
  <c r="G353"/>
  <c r="M353" s="1"/>
  <c r="I353"/>
  <c r="K353"/>
  <c r="O353"/>
  <c r="Q353"/>
  <c r="V353"/>
  <c r="G354"/>
  <c r="I354"/>
  <c r="K354"/>
  <c r="M354"/>
  <c r="O354"/>
  <c r="Q354"/>
  <c r="V354"/>
  <c r="G355"/>
  <c r="I355"/>
  <c r="K355"/>
  <c r="M355"/>
  <c r="O355"/>
  <c r="Q355"/>
  <c r="V355"/>
  <c r="G356"/>
  <c r="I356"/>
  <c r="K356"/>
  <c r="M356"/>
  <c r="O356"/>
  <c r="Q356"/>
  <c r="V356"/>
  <c r="G357"/>
  <c r="M357" s="1"/>
  <c r="I357"/>
  <c r="K357"/>
  <c r="O357"/>
  <c r="Q357"/>
  <c r="V357"/>
  <c r="G358"/>
  <c r="I358"/>
  <c r="K358"/>
  <c r="M358"/>
  <c r="O358"/>
  <c r="Q358"/>
  <c r="V358"/>
  <c r="G359"/>
  <c r="I359"/>
  <c r="K359"/>
  <c r="M359"/>
  <c r="O359"/>
  <c r="Q359"/>
  <c r="V359"/>
  <c r="G360"/>
  <c r="I360"/>
  <c r="K360"/>
  <c r="M360"/>
  <c r="O360"/>
  <c r="Q360"/>
  <c r="V360"/>
  <c r="G361"/>
  <c r="M361" s="1"/>
  <c r="I361"/>
  <c r="K361"/>
  <c r="O361"/>
  <c r="Q361"/>
  <c r="V361"/>
  <c r="G362"/>
  <c r="I362"/>
  <c r="K362"/>
  <c r="M362"/>
  <c r="O362"/>
  <c r="Q362"/>
  <c r="V362"/>
  <c r="G363"/>
  <c r="I363"/>
  <c r="K363"/>
  <c r="M363"/>
  <c r="O363"/>
  <c r="Q363"/>
  <c r="V363"/>
  <c r="G364"/>
  <c r="I364"/>
  <c r="K364"/>
  <c r="M364"/>
  <c r="O364"/>
  <c r="Q364"/>
  <c r="V364"/>
  <c r="G365"/>
  <c r="M365" s="1"/>
  <c r="I365"/>
  <c r="K365"/>
  <c r="O365"/>
  <c r="Q365"/>
  <c r="V365"/>
  <c r="G366"/>
  <c r="I366"/>
  <c r="K366"/>
  <c r="M366"/>
  <c r="O366"/>
  <c r="Q366"/>
  <c r="V366"/>
  <c r="G367"/>
  <c r="I367"/>
  <c r="K367"/>
  <c r="M367"/>
  <c r="O367"/>
  <c r="Q367"/>
  <c r="V367"/>
  <c r="G368"/>
  <c r="I368"/>
  <c r="K368"/>
  <c r="M368"/>
  <c r="O368"/>
  <c r="Q368"/>
  <c r="V368"/>
  <c r="G369"/>
  <c r="M369" s="1"/>
  <c r="I369"/>
  <c r="K369"/>
  <c r="O369"/>
  <c r="Q369"/>
  <c r="V369"/>
  <c r="G370"/>
  <c r="I370"/>
  <c r="K370"/>
  <c r="M370"/>
  <c r="O370"/>
  <c r="Q370"/>
  <c r="V370"/>
  <c r="G371"/>
  <c r="I371"/>
  <c r="K371"/>
  <c r="M371"/>
  <c r="O371"/>
  <c r="Q371"/>
  <c r="V371"/>
  <c r="G372"/>
  <c r="I372"/>
  <c r="K372"/>
  <c r="M372"/>
  <c r="O372"/>
  <c r="Q372"/>
  <c r="V372"/>
  <c r="G373"/>
  <c r="G374"/>
  <c r="I374"/>
  <c r="I373" s="1"/>
  <c r="K374"/>
  <c r="K373" s="1"/>
  <c r="M374"/>
  <c r="O374"/>
  <c r="Q374"/>
  <c r="Q373" s="1"/>
  <c r="V374"/>
  <c r="V373" s="1"/>
  <c r="G375"/>
  <c r="I375"/>
  <c r="K375"/>
  <c r="M375"/>
  <c r="O375"/>
  <c r="Q375"/>
  <c r="V375"/>
  <c r="G376"/>
  <c r="I376"/>
  <c r="K376"/>
  <c r="M376"/>
  <c r="O376"/>
  <c r="Q376"/>
  <c r="V376"/>
  <c r="G377"/>
  <c r="M377" s="1"/>
  <c r="I377"/>
  <c r="K377"/>
  <c r="O377"/>
  <c r="O373" s="1"/>
  <c r="Q377"/>
  <c r="V377"/>
  <c r="G378"/>
  <c r="I378"/>
  <c r="K378"/>
  <c r="M378"/>
  <c r="O378"/>
  <c r="Q378"/>
  <c r="V378"/>
  <c r="G379"/>
  <c r="I379"/>
  <c r="K379"/>
  <c r="M379"/>
  <c r="O379"/>
  <c r="Q379"/>
  <c r="V379"/>
  <c r="G381"/>
  <c r="G380" s="1"/>
  <c r="I381"/>
  <c r="I380" s="1"/>
  <c r="K381"/>
  <c r="K380" s="1"/>
  <c r="O381"/>
  <c r="O380" s="1"/>
  <c r="Q381"/>
  <c r="Q380" s="1"/>
  <c r="V381"/>
  <c r="V380" s="1"/>
  <c r="G382"/>
  <c r="I382"/>
  <c r="K382"/>
  <c r="M382"/>
  <c r="O382"/>
  <c r="Q382"/>
  <c r="V382"/>
  <c r="G383"/>
  <c r="I383"/>
  <c r="K383"/>
  <c r="M383"/>
  <c r="O383"/>
  <c r="Q383"/>
  <c r="V383"/>
  <c r="G384"/>
  <c r="I384"/>
  <c r="K384"/>
  <c r="M384"/>
  <c r="O384"/>
  <c r="Q384"/>
  <c r="V384"/>
  <c r="G387"/>
  <c r="M387" s="1"/>
  <c r="I387"/>
  <c r="K387"/>
  <c r="O387"/>
  <c r="Q387"/>
  <c r="V387"/>
  <c r="I390"/>
  <c r="Q390"/>
  <c r="G391"/>
  <c r="G390" s="1"/>
  <c r="I391"/>
  <c r="K391"/>
  <c r="K390" s="1"/>
  <c r="M391"/>
  <c r="M390" s="1"/>
  <c r="O391"/>
  <c r="O390" s="1"/>
  <c r="Q391"/>
  <c r="V391"/>
  <c r="V390" s="1"/>
  <c r="AF395"/>
  <c r="I20" i="1"/>
  <c r="I19"/>
  <c r="F43"/>
  <c r="G23" s="1"/>
  <c r="H43"/>
  <c r="I40"/>
  <c r="I17" l="1"/>
  <c r="I76"/>
  <c r="J73" s="1"/>
  <c r="I16"/>
  <c r="I39"/>
  <c r="I43" s="1"/>
  <c r="J41" s="1"/>
  <c r="A27"/>
  <c r="M159" i="12"/>
  <c r="M138"/>
  <c r="M251"/>
  <c r="M167"/>
  <c r="M373"/>
  <c r="M273"/>
  <c r="M203"/>
  <c r="M181"/>
  <c r="M296"/>
  <c r="M98"/>
  <c r="M61"/>
  <c r="G273"/>
  <c r="G181"/>
  <c r="G138"/>
  <c r="G167"/>
  <c r="AE395"/>
  <c r="M381"/>
  <c r="M380" s="1"/>
  <c r="M345"/>
  <c r="M344" s="1"/>
  <c r="M319"/>
  <c r="M318" s="1"/>
  <c r="M226"/>
  <c r="M225" s="1"/>
  <c r="G203"/>
  <c r="M177"/>
  <c r="M176" s="1"/>
  <c r="M155"/>
  <c r="M152" s="1"/>
  <c r="M150"/>
  <c r="M149" s="1"/>
  <c r="M90"/>
  <c r="M89" s="1"/>
  <c r="M83"/>
  <c r="M76" s="1"/>
  <c r="M48"/>
  <c r="M39" s="1"/>
  <c r="M36"/>
  <c r="M30" s="1"/>
  <c r="M19"/>
  <c r="M8" s="1"/>
  <c r="J28" i="1"/>
  <c r="J26"/>
  <c r="G38"/>
  <c r="F38"/>
  <c r="J23"/>
  <c r="J24"/>
  <c r="J25"/>
  <c r="J27"/>
  <c r="E24"/>
  <c r="G24"/>
  <c r="E26"/>
  <c r="G26"/>
  <c r="I21" l="1"/>
  <c r="J50"/>
  <c r="J61"/>
  <c r="J69"/>
  <c r="J58"/>
  <c r="J54"/>
  <c r="J71"/>
  <c r="J53"/>
  <c r="J60"/>
  <c r="J55"/>
  <c r="J56"/>
  <c r="J63"/>
  <c r="J52"/>
  <c r="J62"/>
  <c r="J65"/>
  <c r="J57"/>
  <c r="J75"/>
  <c r="J68"/>
  <c r="J66"/>
  <c r="J64"/>
  <c r="J67"/>
  <c r="J59"/>
  <c r="J51"/>
  <c r="J74"/>
  <c r="J72"/>
  <c r="J70"/>
  <c r="J42"/>
  <c r="J39"/>
  <c r="J43" s="1"/>
  <c r="J40"/>
  <c r="G28"/>
  <c r="G27" s="1"/>
  <c r="G29" s="1"/>
  <c r="A28"/>
  <c r="J76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ondracekl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<sst xmlns="http://schemas.openxmlformats.org/spreadsheetml/2006/main" count="2002" uniqueCount="671">
  <si>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</si>
  <si>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</si>
  <si>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</si>
  <si>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</si>
  <si>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</si>
  <si>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</si>
  <si>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</si>
  <si>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</si>
  <si>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</si>
  <si>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</si>
  <si>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</si>
  <si>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</si>
  <si>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</si>
  <si>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</si>
  <si>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</si>
  <si>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</si>
  <si>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</si>
  <si>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</si>
  <si>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</si>
  <si>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</si>
  <si>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</si>
  <si>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</si>
  <si>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</si>
  <si>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</si>
  <si>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</si>
  <si>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</si>
  <si>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</si>
  <si>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</si>
  <si>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</si>
  <si>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</si>
  <si>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</si>
  <si>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</si>
  <si>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</si>
  <si>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</si>
  <si>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</si>
  <si>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</si>
  <si>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</si>
  <si>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</si>
  <si>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</si>
  <si>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</si>
  <si>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</si>
  <si>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</si>
  <si>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</si>
  <si>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02022002CELK</t>
  </si>
  <si>
    <t>Udržovací práce a stavební úpravy bytu č. 10/11, 2.NP</t>
  </si>
  <si>
    <t>SO02</t>
  </si>
  <si>
    <t>Objekt:</t>
  </si>
  <si>
    <t>Rozpočet:</t>
  </si>
  <si>
    <t>Ing. Ludvík Ondráček</t>
  </si>
  <si>
    <t>020220</t>
  </si>
  <si>
    <t>Nepomucká 445/4, Praha 5</t>
  </si>
  <si>
    <t>Městská část Praha 5</t>
  </si>
  <si>
    <t>náměstí 14. října 1381/4</t>
  </si>
  <si>
    <t>Praha-Smíchov</t>
  </si>
  <si>
    <t>15000</t>
  </si>
  <si>
    <t>00063631</t>
  </si>
  <si>
    <t>CZ00063631</t>
  </si>
  <si>
    <t>PATA &amp; FRYDECKÝ ARCHITEKTI s.r.o.</t>
  </si>
  <si>
    <t>U železné lávky 592/8</t>
  </si>
  <si>
    <t>Praha-Malá Strana</t>
  </si>
  <si>
    <t>11800</t>
  </si>
  <si>
    <t>25701771</t>
  </si>
  <si>
    <t>CZ25701771</t>
  </si>
  <si>
    <t>výběrové řízení</t>
  </si>
  <si>
    <t>00000000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</si>
  <si>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</si>
  <si>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</si>
  <si>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</si>
  <si>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</si>
  <si>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</si>
  <si>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</si>
  <si>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</si>
  <si>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</si>
  <si>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</si>
  <si>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</si>
  <si>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</si>
  <si>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</si>
  <si>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</si>
  <si>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</si>
  <si>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</si>
  <si>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</si>
  <si>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</si>
  <si>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</si>
  <si>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</si>
  <si>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</si>
  <si>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</si>
  <si>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</si>
  <si>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</si>
  <si>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</si>
  <si>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</si>
  <si>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</si>
  <si>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</si>
  <si>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</si>
  <si>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721</t>
  </si>
  <si>
    <t>Domovní kanalizace</t>
  </si>
  <si>
    <t>722</t>
  </si>
  <si>
    <t>Domovní vodovod</t>
  </si>
  <si>
    <t>725</t>
  </si>
  <si>
    <t>Zařizovací předměty</t>
  </si>
  <si>
    <t>726</t>
  </si>
  <si>
    <t>Předstěnové systémy</t>
  </si>
  <si>
    <t>728</t>
  </si>
  <si>
    <t>Vzduchotechnika</t>
  </si>
  <si>
    <t>762</t>
  </si>
  <si>
    <t>Konstrukce tesařské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</si>
  <si>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</si>
  <si>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</si>
  <si>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</si>
  <si>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</si>
  <si>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</si>
  <si>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</si>
  <si>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</si>
  <si>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</si>
  <si>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</si>
  <si>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</si>
  <si>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</si>
  <si>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</si>
  <si>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</si>
  <si>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</si>
  <si>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</si>
  <si>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</si>
  <si>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</si>
  <si>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</si>
  <si>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</si>
  <si>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</si>
  <si>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</si>
  <si>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</si>
  <si>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</si>
  <si>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</si>
  <si>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</si>
  <si>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</si>
  <si>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</si>
  <si>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</si>
  <si>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</si>
  <si>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</si>
  <si>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</si>
  <si>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</si>
  <si>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</si>
  <si>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</si>
  <si>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</si>
  <si>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</si>
  <si>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</si>
  <si>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</si>
  <si>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</si>
  <si>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</si>
  <si>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</si>
  <si>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</si>
  <si>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</si>
  <si>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</si>
  <si>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</si>
  <si>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342012223RT2</t>
  </si>
  <si>
    <t>Příčky z desek sádrokartonových jednoduché opláštění, jednoduchá konstrukce CW 75 tloušťka příčky 100 mm, desky impregnované, tloušťky 12,5 mm, tloušťka izolace 60 mm, požární odolnost EI 60</t>
  </si>
  <si>
    <t>m2</t>
  </si>
  <si>
    <t>801-1</t>
  </si>
  <si>
    <t>RTS 20/ I</t>
  </si>
  <si>
    <t>Práce</t>
  </si>
  <si>
    <t>POL1_</t>
  </si>
  <si>
    <t>zřízení nosné konstrukce příčky, vložení tepelné izolace tl. do 5 cm, montáž desek, tmelení spár Q2 a úprava rohů. Včetně dodávek materiálu.</t>
  </si>
  <si>
    <t>SPI</t>
  </si>
  <si>
    <t>příčka SDK tl. 100 mm, m2 : 2,763*(2,511+0,606+2,040)-1,970*(0,700+0,8)</t>
  </si>
  <si>
    <t>VV</t>
  </si>
  <si>
    <t>342091043R00</t>
  </si>
  <si>
    <t>Úpravy, doplňkové práce a příplatky pro sádrokartonové a sádrovláknité příčky příplatky za nestandardní povrchovou úpravu Q3</t>
  </si>
  <si>
    <t>příčka SDK tl. 100 mm, m2 : (2,763*(2,511+0,606+2,040)-1,970*(0,700+0,8))*2</t>
  </si>
  <si>
    <t>instalační předstěna, m2 : 2,763*0,923+2,763*1,185</t>
  </si>
  <si>
    <t>akustický obklad, m2 : 2,763*(4,285+0,625)</t>
  </si>
  <si>
    <t>č.m. 2.01 podhled SDK, m2 : 20,76</t>
  </si>
  <si>
    <t>č.m. 2.02 podhled SDK, m2 : 2,31</t>
  </si>
  <si>
    <t>č.m. 2.03 podhled SDK, m2 : 3,00</t>
  </si>
  <si>
    <t>342090121R00</t>
  </si>
  <si>
    <t>Úprava nosné konstrukce a opláštění SDK příčky pro zřízení otvoru pro dveře jednokřídlé, při hmotnosti jednoho křídla do 25 kg, v SDK příčce z R-CW a R-UW profilů š. 75 mm, 1 x opláštěné</t>
  </si>
  <si>
    <t>kus</t>
  </si>
  <si>
    <t>ozn. D2, kus : 1,0</t>
  </si>
  <si>
    <t>ozn. D3, kus : 1,0</t>
  </si>
  <si>
    <t>346244311R00</t>
  </si>
  <si>
    <t>Obezdívka van a WC modulů z pórobetonu tloušťky 50 mm</t>
  </si>
  <si>
    <t>0,100*(1,257+0,800*2)</t>
  </si>
  <si>
    <t>347015113R00</t>
  </si>
  <si>
    <t xml:space="preserve">Předstěny opláštěné sádrokartonovými deskami předsazené stěny volně stojící s minerální izolací tl. 40 mm 1x ocelová konstrukce CW 50, tloušťka stěny 65 mm, tloušťka desky 12,5, impregnovaná, tl. izolace 40 mm,  </t>
  </si>
  <si>
    <t>instalační předstěna, m2 : 2,763*0,923</t>
  </si>
  <si>
    <t>347015133R00</t>
  </si>
  <si>
    <t xml:space="preserve">Předstěny opláštěné sádrokartonovými deskami předsazené stěny volně stojící s minerální izolací tl. 40 mm 1x ocelová konstrukce CW 100, tloušťka stěny 115 mm, tloušťka desky 12,5, impregnovaná, tl. izolace 40 mm,  </t>
  </si>
  <si>
    <t>instalační předstěna, m2 : 2,763*1,185</t>
  </si>
  <si>
    <t>347015215R00</t>
  </si>
  <si>
    <t xml:space="preserve">Předstěny opláštěné sádrokartonovými deskami předsazené stěny volně stojící s minerální izolací tl. 40 mm 1x ocelová konstrukce CW 50, tloušťka stěny 77,5 mm, tloušťka desky 12,5, akustická protipožární, tl. izolace 40 mm,  </t>
  </si>
  <si>
    <t>416021126R00</t>
  </si>
  <si>
    <t>Podhledy na kovové konstrukci opláštěné deskami sádrokartonovými nosná konstrukce z profilů CD s přímým uchycením 1x deska, tloušťky 15 mm, protipožární, s minerální izolací tl. 40 mm</t>
  </si>
  <si>
    <t>č.m. 2.01, m2 : 20,76</t>
  </si>
  <si>
    <t>416022121R00</t>
  </si>
  <si>
    <t>Podhledy na kovové konstrukci opláštěné deskami sádrokartonovými dvouúrovňový křížový rošt z profilů CD zavěšený 1x deska, tloušťky 12,5 mm, standard,  , bez izolace</t>
  </si>
  <si>
    <t>č.m. 2.02, m2 : 2,31</t>
  </si>
  <si>
    <t>č.m. 2.03, m2 : 3,00</t>
  </si>
  <si>
    <t>416091082R00</t>
  </si>
  <si>
    <t>Příplatky k podhledům sádrokartonovým příplatek k podhledu sádrokartonovému za plochu přes 2 do 5 m2</t>
  </si>
  <si>
    <t>602021146RT3</t>
  </si>
  <si>
    <t xml:space="preserve">Omítka stěn z hotových směsí stěrka, vápenosádrová,  , tloušťka vrstvy 3 mm,  </t>
  </si>
  <si>
    <t>po jednotlivých vrstvách</t>
  </si>
  <si>
    <t>č.m. 2.01 jen 30% výměry, m2 : 2,783*(1,025+0,470+0,740+4,285+4,900+4,225+0,923)*0,30</t>
  </si>
  <si>
    <t>č.m. 2.02 jen 30% výměry, m2 : (2,822*1,224+2,117*(0,376+0,890+0,070)-1,945*0,800+0,376*0,890)*0,30</t>
  </si>
  <si>
    <t>č.m. 2.03 nad obkladem 100% výměry, m2 : 0,250*0,810+0,7*(1,065+0,831+0,545)-0,340*0,510+0,340*(0,135*2+0,103+0,107)+0,135*0,510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</si>
  <si>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</si>
  <si>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</si>
  <si>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</si>
  <si>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1,830*1,960+1,970*(0,700+0,800+0,900)*2+2,068*0,650+1,860*1,325</t>
  </si>
  <si>
    <t>611421321R00</t>
  </si>
  <si>
    <t>Oprava vnitřních vápenných omítek stropů železobetonových rovných tvárnicových a kleneb v množství opravované plochy_x000D_
 v množství opravované plochy přes 10 do 30 %, hladkých</t>
  </si>
  <si>
    <t>801-4</t>
  </si>
  <si>
    <t>č.m. 2.02 stropy, m2 : 2,31</t>
  </si>
  <si>
    <t>č.m. 2.03 stropy, m2 : 3,00</t>
  </si>
  <si>
    <t>612421626R00</t>
  </si>
  <si>
    <t>Omítky vnitřní stěn vápenné nebo vápenocementové v podlaží i ve schodišti hladké</t>
  </si>
  <si>
    <t>612451121R00</t>
  </si>
  <si>
    <t>Omítky vnitřního zdiva cementové hladké</t>
  </si>
  <si>
    <t>v podlaží i ve schodišti, zdiva cihelného, kamenného, smíšeného nebo betonového</t>
  </si>
  <si>
    <t>č.m. 2.02 omítka pod novým soklíkem, m2 : 0,100*(0,400+1,600+0,070*2)</t>
  </si>
  <si>
    <t>č.m. 2.03 omítka pod obkladem, m2 : 2,115*(0,810+0,260)+2,100*(1,065+0,831+0,545)-0,9*0,540+0,135*(0,9*2+0,510)</t>
  </si>
  <si>
    <t>612481211RU4</t>
  </si>
  <si>
    <t>Vyztužení povrchu vnitřních stěn sklotextilní síťovinou s dodávkou síťoviny a stěrkového tmelu</t>
  </si>
  <si>
    <t>0,145*(1,240+0,400)*2+2,115*0,810</t>
  </si>
  <si>
    <t>631571010R00</t>
  </si>
  <si>
    <t>Násyp pod podlahy z kameniva bez dodávky materiálu_x000D_
 bez určení tloušťky</t>
  </si>
  <si>
    <t>m3</t>
  </si>
  <si>
    <t>pod mazaniny a dlažby, popř. na plochých střechách, vodorovný nebo ve spádu, s udusáním a urovnáním povrchu,</t>
  </si>
  <si>
    <t>provedení sondy do podlahy, m3 : 0,200*0,750*4,900</t>
  </si>
  <si>
    <t>631591211R00</t>
  </si>
  <si>
    <t>Násyp pod podlahy z lehkých materiálů z minerálního porobetonového granulátu</t>
  </si>
  <si>
    <t>pod  mazaniny a dlažby, popř. na plochých střechách vodorovný nebo ve spádu s udusáním a urovnáním povrchu</t>
  </si>
  <si>
    <t>ozn. S1, m2 : 0,050*20,76</t>
  </si>
  <si>
    <t>ozn. S2, m2 : 0,050*2,31</t>
  </si>
  <si>
    <t>ozn. S3, m2 : 0,050*3,00</t>
  </si>
  <si>
    <t>635111022R00</t>
  </si>
  <si>
    <t>Suché podlahy ze sádrovláknitých desek podlahový sádrovláknitý dílec tl. 25 mm</t>
  </si>
  <si>
    <t>ozn. S1, m2 : 20,76</t>
  </si>
  <si>
    <t>ozn. S2, m2 : 2,31</t>
  </si>
  <si>
    <t>ozn. S3, m2 : 3,00</t>
  </si>
  <si>
    <t>58761502R</t>
  </si>
  <si>
    <t>kamenivo z expandovaného jílu zrna uzavřená; frakce 4,0 až 8,0 mm; sypná hmotnost 350 kg/m3</t>
  </si>
  <si>
    <t>SPCM</t>
  </si>
  <si>
    <t>Specifikace</t>
  </si>
  <si>
    <t>POL3_</t>
  </si>
  <si>
    <t>provedení sondy do podlahy, zpětné doplnění podsypu, m3 : 0,200*0,750*4,900</t>
  </si>
  <si>
    <t>642941211RT2</t>
  </si>
  <si>
    <t>z pozinkovaného ocelového profilovaného plechu</t>
  </si>
  <si>
    <t>642945122R00</t>
  </si>
  <si>
    <t>Osazení ocelových zárubní protipožárních dvoukřídlových, zazděním, nebo zalitím betonovou zálivkou</t>
  </si>
  <si>
    <t>a protiplynových dveří bez nebo včetně dveřních křídel do vynechaného otvoru, s obetonováním , včetně manipulační dopravy, kotvení zárubně do zdiva  např. s uklínováním, s případným přivařením k obnažené výztuži, se zalitím, resp. zabetonováním, včetně bednění.</t>
  </si>
  <si>
    <t>ozn. D1, kus : 1,0</t>
  </si>
  <si>
    <t>5533300121R</t>
  </si>
  <si>
    <t>zárubeň kovová pro klasické zdění; š profilu 110 mm; š průchodu 800 mm; h průchodu 1 970 mm; L, P; závěsy pevné; požární odolnost</t>
  </si>
  <si>
    <t>941941041R00</t>
  </si>
  <si>
    <t>Montáž lešení lehkého pracovního řadového s podlahami šířky od 1,00 do 1,20 m, výšky do 10 m</t>
  </si>
  <si>
    <t>800-3</t>
  </si>
  <si>
    <t>včetně kotvení</t>
  </si>
  <si>
    <t>20,76+2,31+3,00+1,5*1,715</t>
  </si>
  <si>
    <t>952901111R00</t>
  </si>
  <si>
    <t>0,845*5,100+23,637+7,106+4,380*1,795</t>
  </si>
  <si>
    <t>953941414R00</t>
  </si>
  <si>
    <t>pro ohřívač vody, podklad pro závěsy horních skříněk, kus : 4,0</t>
  </si>
  <si>
    <t>954313201R00</t>
  </si>
  <si>
    <t>Obklady konstrukcí sádrokartonovými deskami opláštění vodorovných konstrukcí třístranné od 200x200 mm do 500x500 mm, deskami standard tl. 12,5 mm</t>
  </si>
  <si>
    <t>m</t>
  </si>
  <si>
    <t>zakrytí VZT potrubí na chodbě, m : 2,0</t>
  </si>
  <si>
    <t>55399991R</t>
  </si>
  <si>
    <t>výrobek kovový vyrobený tvarováním, svařováním, nebo šroubováním, hmotnost výrobku do 1 kg</t>
  </si>
  <si>
    <t>kg</t>
  </si>
  <si>
    <t>prvky pro uchycení boileru, horních skříněk linky, kg : 4,0*2,5</t>
  </si>
  <si>
    <t>962036112R00</t>
  </si>
  <si>
    <t>Demontáž sádrokartonových, sádrovláknitých příček a předstěn příčka, sádrokartonová bez minerální izolace, jednoduchá ocelová konstrukce, 1xopláštěná deskou tl. 12,5 mm</t>
  </si>
  <si>
    <t>801-3</t>
  </si>
  <si>
    <t>2,850*(2,211+0,426+1,965+0,270+0,260+0,200+0,230)</t>
  </si>
  <si>
    <t>963016341R00</t>
  </si>
  <si>
    <t>Demontáž sádrokartonových a sádrovláknitých podhledů podkroví z desek bez minerální izolace, na dřevěném roštu, 1x opláštěné tl. 12,5 mm</t>
  </si>
  <si>
    <t>č.m. 2.02, m2 : 1,80</t>
  </si>
  <si>
    <t>965042131R00</t>
  </si>
  <si>
    <t>Bourání podkladů pod dlažby nebo litých celistvých dlažeb a mazanin  betonových nebo z litého asfaltu, tloušťky do 100 mm, plochy do 4 m2</t>
  </si>
  <si>
    <t>č.m. 2.03, m3 : 0,100*3,17</t>
  </si>
  <si>
    <t>965081713R00</t>
  </si>
  <si>
    <t>Bourání podlah z keramických dlaždic, tloušťky do 10 mm, plochy přes 1 m2</t>
  </si>
  <si>
    <t>bez podkladního lože, s jakoukoliv výplní spár</t>
  </si>
  <si>
    <t>č.m. 2.03, m2 : 3,17</t>
  </si>
  <si>
    <t>965082933R00</t>
  </si>
  <si>
    <t>Odstranění násypu pod podlahami a ochranného na střechách tloušťky do 200 mm, plochy přes 2 m2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</si>
  <si>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</si>
  <si>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</si>
  <si>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</si>
  <si>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2,0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</si>
  <si>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</si>
  <si>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</si>
  <si>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1,970*0,800*2</t>
  </si>
  <si>
    <t>970031130R00</t>
  </si>
  <si>
    <t>Jádrové vrtání, kruhové prostupy v cihelném zdivu jádrové vrtání, do D 130 mm</t>
  </si>
  <si>
    <t>legenda P1, m : 0,481</t>
  </si>
  <si>
    <t>970033130R00</t>
  </si>
  <si>
    <t>Jádrové vrtání, kruhové prostupy v cihelném zdivu příplatek za jádrové vrtání ve H nad 1,5 m , do D 130 mm</t>
  </si>
  <si>
    <t>978012141R00</t>
  </si>
  <si>
    <t>Otlučení omítek vápenných nebo vápenocementových vnitřních s vyškrabáním spár, s očištěním zdiva stropů rákosovaných, v rozsahu do 30 %</t>
  </si>
  <si>
    <t>978012191R00</t>
  </si>
  <si>
    <t>Otlučení omítek vápenných nebo vápenocementových vnitřních s vyškrabáním spár, s očištěním zdiva stropů rákosovaných, v rozsahu do 100 %</t>
  </si>
  <si>
    <t>č.m. 2.01, m2 : 21,28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</si>
  <si>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</si>
  <si>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</si>
  <si>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</si>
  <si>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</si>
  <si>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978021191R00</t>
  </si>
  <si>
    <t>Otlučení cementových omítek vnitřních stěn v rozsahu do 100 %</t>
  </si>
  <si>
    <t>č.m. 2.03 omítka pod obkladem, m2 : 2,115*(0,810+0,260)+2,100*(1,065+0,831+0,545)-0,900*0,510+0,135*(0,900*2+0,510)</t>
  </si>
  <si>
    <t>č.m. 2.02 omítka pod pásky, m2 : 0,100*(0,4+1,600+0,070*2)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</si>
  <si>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</si>
  <si>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</si>
  <si>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</si>
  <si>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č.m. 2.03, m2 : 1,3*(0,985+0,200+1,230+0,715+0,260+0,270+0,720+0,470+1,120+0,370)+2,2*(0,895+0,885+0,310)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</si>
  <si>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</si>
  <si>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</si>
  <si>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</si>
  <si>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Přesun hmot</t>
  </si>
  <si>
    <t>POL7_</t>
  </si>
  <si>
    <t>oborů 801, 803, 811 a 812</t>
  </si>
  <si>
    <t>713111221RK6</t>
  </si>
  <si>
    <t>Montáž tepelné izolace stropů parotěsná zábrana zavěšených podhledů s přelepením spojů, včetně dodávky fólie</t>
  </si>
  <si>
    <t>800-713</t>
  </si>
  <si>
    <t>713131611R00</t>
  </si>
  <si>
    <t>Izolace tepelná vnitřních stěn na tmel, z pórobetonových desek, tloušťky 60 mm</t>
  </si>
  <si>
    <t>713191131R00</t>
  </si>
  <si>
    <t>Izolace tepelné běžných konstrukcí - doplňky položení separační fólie, včetně dodávky materiálu</t>
  </si>
  <si>
    <t>ozn. S2, m2 : 3,00</t>
  </si>
  <si>
    <t>ozn. S3, m2 : 2,31</t>
  </si>
  <si>
    <t>998713103R00</t>
  </si>
  <si>
    <t>Přesun hmot pro izolace tepelné v objektech výšky do 24 m</t>
  </si>
  <si>
    <t>50 m vodorovně</t>
  </si>
  <si>
    <t>720-01</t>
  </si>
  <si>
    <t>Demontáže ZTI, komplet, vč. zařizovacích předmětů, vysekání rozvodů, dopravy suti, poplatků</t>
  </si>
  <si>
    <t>soubor</t>
  </si>
  <si>
    <t>Vlastní</t>
  </si>
  <si>
    <t>Indiv</t>
  </si>
  <si>
    <t>Agregovaná položka</t>
  </si>
  <si>
    <t>POL2_</t>
  </si>
  <si>
    <t>vybourání ZTI, soubor : 1,0</t>
  </si>
  <si>
    <t>721-03</t>
  </si>
  <si>
    <t>Potrubí PP HT  D 40</t>
  </si>
  <si>
    <t>POL1_7</t>
  </si>
  <si>
    <t>721-04</t>
  </si>
  <si>
    <t>Potrubí PP HT  D 50</t>
  </si>
  <si>
    <t>721-05</t>
  </si>
  <si>
    <t>Potrubí PP HT  D 110</t>
  </si>
  <si>
    <t>721-06</t>
  </si>
  <si>
    <t>Odpadní ventil pro pračku</t>
  </si>
  <si>
    <t>ks</t>
  </si>
  <si>
    <t>721-01</t>
  </si>
  <si>
    <t>Napojení na stávající odbočku</t>
  </si>
  <si>
    <t>kpl</t>
  </si>
  <si>
    <t>POL3_0</t>
  </si>
  <si>
    <t>721-02</t>
  </si>
  <si>
    <t>Vysazení odbočky D 50 na stávajícím potrubí dn 70</t>
  </si>
  <si>
    <t>722-02</t>
  </si>
  <si>
    <t>Potrubí vč. tvarovek, závěsů a  isolace pn 20, PPR-3  D 16 mm</t>
  </si>
  <si>
    <t>722-03</t>
  </si>
  <si>
    <t>Potrubí vč. tvarovek, závěsů a  isolace pn 20, PPR-3  D 20 mm</t>
  </si>
  <si>
    <t>722-01</t>
  </si>
  <si>
    <t>Napojení na stávající potrubí do dn 1“</t>
  </si>
  <si>
    <t>722-04</t>
  </si>
  <si>
    <t>Ventil kulový mosazný dn 1/2“</t>
  </si>
  <si>
    <t>722-05</t>
  </si>
  <si>
    <t>Ventil pojistný dn 1/2“</t>
  </si>
  <si>
    <t>722-06</t>
  </si>
  <si>
    <t>Ventil pračkový dn 1/2““</t>
  </si>
  <si>
    <t>722-07</t>
  </si>
  <si>
    <t>Nástěnný tlakový ohřivač TV, objemu 50 l, 2 kW</t>
  </si>
  <si>
    <t>725989101R00</t>
  </si>
  <si>
    <t>Montáž dvířek kovových i plastových</t>
  </si>
  <si>
    <t>800-721</t>
  </si>
  <si>
    <t>ozn. V2, kus : 1,0</t>
  </si>
  <si>
    <t>725-03</t>
  </si>
  <si>
    <t>Připojení kuchyňského dřezu včeyně syfonu a stojánkové baterie</t>
  </si>
  <si>
    <t>28349012R</t>
  </si>
  <si>
    <t>dvířka revizní plná; materiál PVC; š = 200,0 mm; h = 300,0 mm; barva bílá, šedá</t>
  </si>
  <si>
    <t>725-01</t>
  </si>
  <si>
    <t>Klozet stojící s nádržkou do předstěny s čelním ovládáním</t>
  </si>
  <si>
    <t>725-02</t>
  </si>
  <si>
    <t>Umyvadlo  včetně syfonu a stojánkové baterie</t>
  </si>
  <si>
    <t>725-04</t>
  </si>
  <si>
    <t>Sprchový box ( akrylát ) čtvrtkruh kompletní s nástěnnou pákovou baterií</t>
  </si>
  <si>
    <t>726212311R00</t>
  </si>
  <si>
    <t>Umyvadlo montážní prvek pro umyvadlo, pro instalaci suchým procesem do lehkých sádrokartonových příček nebo k instalaci před masivní stěnu, bez nástěnky pro připojení armatur, stavební výška 112 cm, včetně dodávky materiálu</t>
  </si>
  <si>
    <t>pozn. P5, soubor : 1,0</t>
  </si>
  <si>
    <t>998726123R00</t>
  </si>
  <si>
    <t>Přesun hmot pro předstěnové systémy v objektech výšky do 24 m</t>
  </si>
  <si>
    <t>vodorovně do 50 m</t>
  </si>
  <si>
    <t>728112111R00</t>
  </si>
  <si>
    <t>Kruhové plechové potrubí montáž kruhového plechového potrubí, do průměru d 100 mm</t>
  </si>
  <si>
    <t>800-728</t>
  </si>
  <si>
    <t>ozn. 2, m : 3,600</t>
  </si>
  <si>
    <t>728212111R00</t>
  </si>
  <si>
    <t>Tvarovky pro kruhové plechové potrubí montáž oblouku do kruhového plechového potrubí, do průměru d 100 mm</t>
  </si>
  <si>
    <t>ozn. 2 oblouky, kus : 2,0</t>
  </si>
  <si>
    <t>728314111R00</t>
  </si>
  <si>
    <t>Montáž protidešťové žaluzie do čtyřhranného potrubí, do průřezu 0,15 m2</t>
  </si>
  <si>
    <t>ozn. 3, kus : 1,0</t>
  </si>
  <si>
    <t>728611114R00</t>
  </si>
  <si>
    <t xml:space="preserve">Ventilátory radiální nízkotlaké potrubního do čtyřhranného potrubí, do průřezu 0,13 m2,  </t>
  </si>
  <si>
    <t>ozn. 1, kus : 1,0</t>
  </si>
  <si>
    <t>429148052R</t>
  </si>
  <si>
    <t>ventilátor do koupelny připojení k potrubí pr. 100 mm; regulace vlhkosti a časový doběh; výkon 8 W; materiál plast; napájecí napětí 230 V; 50 Hz; průtok vzduchu 80 m3/h; teplota do 40 °C; akustický tlak 26 dB (A); IP X4</t>
  </si>
  <si>
    <t>4295330101R</t>
  </si>
  <si>
    <t>žaluzie průmyslová protidešťová s upevňovacím rámem; 200 x 200 mm; rám - ocel.profil, výplň - profil.pozinkované listy; v rámu upevněny 3 vodorovné lamely; zabudování samostatně na volné konce potrubí nebo v sestavě s rámem pomocí šroubů, nýtů</t>
  </si>
  <si>
    <t>42981181R</t>
  </si>
  <si>
    <t>potrubí hladká roura; pozinkovaný plech; pr. 100,0 mm; l = 1 000 mm; použití pro rozvody vzduchu</t>
  </si>
  <si>
    <t>42981270R</t>
  </si>
  <si>
    <t>trouba do potrubí vzduchotechniky; kruhová; ocelová; povrch pozink; rozměr d = 100, délka 1000 mm; rozsah teplot -40 až 70 °C</t>
  </si>
  <si>
    <t>ozn. 2, kus : 2,0</t>
  </si>
  <si>
    <t>55399991.AR</t>
  </si>
  <si>
    <t>výrobek kovový</t>
  </si>
  <si>
    <t>ozn. 4 spojovací a těsnící materiál, kg : 1,0</t>
  </si>
  <si>
    <t>ozn. 5 závěsy, kg : 3,0</t>
  </si>
  <si>
    <t>998728102R00</t>
  </si>
  <si>
    <t>Přesun hmot pro vzduchotechniku v objektech výšky do 12 m</t>
  </si>
  <si>
    <t>762522811R00</t>
  </si>
  <si>
    <t>Demontáž podlah s polštáři , z prken, tloušťky do 32 mm</t>
  </si>
  <si>
    <t>800-762</t>
  </si>
  <si>
    <t>762526811R00</t>
  </si>
  <si>
    <t>Demontáž podlah bez polštářů , z desek dřevotřískovýh, překližkových, sololitových , tloušťky do 20 mm</t>
  </si>
  <si>
    <t>762811210RT3</t>
  </si>
  <si>
    <t>Záklop stropů s dodávkou materiálu_x000D_
 z hrubých prken, tloušťky 24 mm, vrchního na sraz, spáry zakryty lepenkovými pásy nebo lištami</t>
  </si>
  <si>
    <t>provedení sondy do podlahy, zpětné provedení záklopu, m2 : 0,750*4,900</t>
  </si>
  <si>
    <t>762811811R00</t>
  </si>
  <si>
    <t>Demontáž záklopů stropů vrchních, zapuštěných z hrubých prken tloušťky do 32 mm</t>
  </si>
  <si>
    <t>provedení sondy do podlahy, m2 : 0,750*4,900</t>
  </si>
  <si>
    <t>762841110RT3</t>
  </si>
  <si>
    <t>Podbíjení stropů a střech rovných s dodávkou materiálu_x000D_
 z hrubých prken, tloušťky 24 mm, na sraz</t>
  </si>
  <si>
    <t>provedení sondy do stropu, zpětná montáž podbití, m2 : 0,750*4,900</t>
  </si>
  <si>
    <t>762841811R00</t>
  </si>
  <si>
    <t>Demontáž podbití stropů a střech do 60° z prken tl. do 35 mm bez omítky</t>
  </si>
  <si>
    <t>provedení sondy do stropu, m2 : 0,750*4,900</t>
  </si>
  <si>
    <t>762895000R00</t>
  </si>
  <si>
    <t>Spojovací a ochranné prostředky hřebíky, svory, impregnace</t>
  </si>
  <si>
    <t>provedení sondy do podlahy, zpětné provedení záklopu, m2 : 0,02592*0,750*4,900</t>
  </si>
  <si>
    <t>provedení sondy do stropu, zpětná montáž podbití, m2 : 0,02592*0,750*4,900</t>
  </si>
  <si>
    <t>910      R00</t>
  </si>
  <si>
    <t>Hzs - predbezne obhlidky a revize</t>
  </si>
  <si>
    <t>h</t>
  </si>
  <si>
    <t>Prav.M</t>
  </si>
  <si>
    <t>HZS</t>
  </si>
  <si>
    <t>POL10_</t>
  </si>
  <si>
    <t>prohlídka a posouzení stavu nosných prvků stropů, hod : 10,0</t>
  </si>
  <si>
    <t>998762103R00</t>
  </si>
  <si>
    <t>Přesun hmot pro konstrukce tesařské v objektech výšky do 24 m</t>
  </si>
  <si>
    <t>766661412R00</t>
  </si>
  <si>
    <t>Montáž dveřních křídel kompletizovaných otevíravých , protipožárních s kukátkem, do ocelové nebo fošnové zárubně, jednokřídlových, šířky do 800 mm</t>
  </si>
  <si>
    <t>800-766</t>
  </si>
  <si>
    <t>766662811R00</t>
  </si>
  <si>
    <t>Demontáž dveřních křídel prahů dveří_x000D_
 jednokřídlových</t>
  </si>
  <si>
    <t>766670011R00</t>
  </si>
  <si>
    <t>Montáž obložkové zárubně a dveřního křídla jednokřídlového</t>
  </si>
  <si>
    <t>766695212R00</t>
  </si>
  <si>
    <t>Ostatní montáž prahů dveří_x000D_
 jednokřídlých, šířky do 100 mm</t>
  </si>
  <si>
    <t>766-01</t>
  </si>
  <si>
    <t>Úprava rámu a zasklení nadsvětlíku dř okna na chodbě ozn. O3, vložení příčky a desky MDF s úpr, viz PD, Výpis dveří a oken</t>
  </si>
  <si>
    <t xml:space="preserve">ks    </t>
  </si>
  <si>
    <t>ozn. O3, kus : 1,0</t>
  </si>
  <si>
    <t>766620029RAA</t>
  </si>
  <si>
    <t>Montáž oken dřevěných, střešních, světlovodů montáž zdvojených okenních křídel do zazděných okenních rámů otevíravých nebo sklápěcích. Montáž parapetní desky, včetně dodávky desky šířky 25 cm do plochy 3,3 m2, s dodávkou okna; zasklení dvojsklem</t>
  </si>
  <si>
    <t>AP-PSV</t>
  </si>
  <si>
    <t>ozn. O2, m2 : 0,300*1,070</t>
  </si>
  <si>
    <t>766810010RAD</t>
  </si>
  <si>
    <t>Kuchyňské linky Kuchyňské linky dodávka a montáž, viz PD, výpis ostatních výrobků</t>
  </si>
  <si>
    <t>ozn. V1, soubor : 1,0</t>
  </si>
  <si>
    <t>61160636R</t>
  </si>
  <si>
    <t>dveře vnitřní h = 1 970,0 mm; fóliované; otevíravé; počet křídel 1; částečné prosklení; dekor ořech</t>
  </si>
  <si>
    <t>61165628R</t>
  </si>
  <si>
    <t>dveře speciální protipožární, bezpečnostní; vnější; š = 800 mm; h = 1 970,0 mm; laminátové, hladké; EI 30 min; třída bezpečnosti 2; otevíravé; počet křídel 1; plné</t>
  </si>
  <si>
    <t>ozn. D1, : 1,0</t>
  </si>
  <si>
    <t>61169701R</t>
  </si>
  <si>
    <t>dveře vnitřní h = 1 970,0 mm; fóliované; bezfalcové; posuvné do pouzdra; počet křídel 1; plné; dekor dub, buk, bílá, ořech, wenge</t>
  </si>
  <si>
    <t>61181151R</t>
  </si>
  <si>
    <t>zárubeň dřevěná obkladová; otočná; pro dveře jednokřídlové; h průchodu 1 970 mm; tloušťka stěny 65 až 140 mm; fólie; dub, buk, ořech, olše, bílá, wenge</t>
  </si>
  <si>
    <t>61187156R</t>
  </si>
  <si>
    <t>práh dub; š = 100 mm; l = 800,0 mm; tl = 20,0 mm</t>
  </si>
  <si>
    <t>771101101R00</t>
  </si>
  <si>
    <t xml:space="preserve">Příprava podkladu pod dlažby vysávání podkladů pod keramickou dlažbu průmyslovým vysavačem </t>
  </si>
  <si>
    <t>800-771</t>
  </si>
  <si>
    <t>771101210RT2</t>
  </si>
  <si>
    <t>Příprava podkladu pod dlažby penetrace podkladu pod dlažby</t>
  </si>
  <si>
    <t>771475014RT1</t>
  </si>
  <si>
    <t>Montáž soklíků z dlaždic keramických výšky 100 mm, soklíků vodorovných, kladených do flexibilního tmele</t>
  </si>
  <si>
    <t>ozn. S3 - předsíň, m : 0,417+0,505+0,400+1,600+0,070*2+0,850+0,395+0,050</t>
  </si>
  <si>
    <t>771577113RS2</t>
  </si>
  <si>
    <t>Hrany schodů, dilatační, koutové, ukončovací a přechodové profily profily přechodové eloxovaný hliník, dekorativní spojení dvou podlah stejné výšky, uložení do tmele, výška profilu 10 mm, šířka profilu 10 mm</t>
  </si>
  <si>
    <t>0,700+0,800+0,650+0,900</t>
  </si>
  <si>
    <t>771579791R00</t>
  </si>
  <si>
    <t>Příplatky k položkám montáže podlah keramických příplatek za plochu podlah keramických do 5 m2 jednotlivě</t>
  </si>
  <si>
    <t>771575020RAB</t>
  </si>
  <si>
    <t>Dlažba z dlaždic keramických 15 x 15 cm, položených do flexibilního, vodotěsného a mrazuvzdorného lepidla,  , včetně dvousložkové hydroizolační stěrky</t>
  </si>
  <si>
    <t>771575024RAB</t>
  </si>
  <si>
    <t>Dlažba z dlaždic keramických 30 x 30 cm, položených do flexibilního, vodotěsného a mrazuvzdorného lepidla,  , včetně dvousložkové hydroizolační stěrky</t>
  </si>
  <si>
    <t>597623082R</t>
  </si>
  <si>
    <t>dlažba keramická š = 98 mm; l = 198 mm; h = 7,0 mm; pro interiér; barva šedá; mat; PEI 4</t>
  </si>
  <si>
    <t>ozn. S3, m2 : 0,100*(0,417+0,505+0,400+1,600+0,070*2+0,850+0,395+0,050)*1,12</t>
  </si>
  <si>
    <t>998771103R00</t>
  </si>
  <si>
    <t>Přesun hmot pro podlahy z dlaždic v objektech výšky do 24 m</t>
  </si>
  <si>
    <t>776101101R00</t>
  </si>
  <si>
    <t>Přípravné práce vysávání povlakových podlah průmyslovým vysavačem</t>
  </si>
  <si>
    <t>800-775</t>
  </si>
  <si>
    <t>položky neobsahují žádný materiál</t>
  </si>
  <si>
    <t>776101121R00</t>
  </si>
  <si>
    <t>Přípravné práce penetrace podkladu</t>
  </si>
  <si>
    <t>776401800RT1</t>
  </si>
  <si>
    <t>Demontáž soklíků nebo lišt pryžových nebo PVC odstranění a uložení na hromady</t>
  </si>
  <si>
    <t>č.m. 2.01, m : 4,225+2,144+0,090+0,500+1,015+0,470+0,740+4,285+4,900</t>
  </si>
  <si>
    <t>č.m. 2.02, m : 2,025+0,365+0,961</t>
  </si>
  <si>
    <t>776421100RT1</t>
  </si>
  <si>
    <t>Lepení soklíků PVC a napojení krytiny na stěnu lepení podlahových soklíků z PVC a vinylu</t>
  </si>
  <si>
    <t>ozn. S1, m : 4,900+4,150+2,117+0,517+0,531+0,625+0,395+0,740+4,285</t>
  </si>
  <si>
    <t>776521200RT1</t>
  </si>
  <si>
    <t>Lepení povlakových podlah z plastů  Lepení povlakových podlah z plastových dílců z PVC nebo vinylu, montáž</t>
  </si>
  <si>
    <t>776551830RT1</t>
  </si>
  <si>
    <t>Sejmutí povlakových podlah Sejmutí povlaků volně položených, z ploch nad 20 m2</t>
  </si>
  <si>
    <t>č.m. 2.01, m2 : 21,28*2</t>
  </si>
  <si>
    <t>č.m. 2.02, m2 : 1,80*2</t>
  </si>
  <si>
    <t>28342451R</t>
  </si>
  <si>
    <t>lišta soklová; pro vinylové podlahy; materiál PVC; š = 11,8 mm; h = 58,0 mm; 9 barev</t>
  </si>
  <si>
    <t>284122072R</t>
  </si>
  <si>
    <t>podlahovina PVC lamely; š = 235,0 mm; l = 1 505 mm; tl. 2,00 mm; heterogenní; povrch. úprava PUR; protiskluzná; oblast bytová, komerční, průmyslová</t>
  </si>
  <si>
    <t>ozn. S1, m2 : 20,76*1,04</t>
  </si>
  <si>
    <t>998776101R00</t>
  </si>
  <si>
    <t>Přesun hmot pro podlahy povlakové v objektech výšky do 6 m</t>
  </si>
  <si>
    <t>781101210RT2</t>
  </si>
  <si>
    <t>Příprava podkladu pod obklady penetrace podkladu pod obklady</t>
  </si>
  <si>
    <t>č.m. 2.01, m2 : 0,600*(1,800+0,600)</t>
  </si>
  <si>
    <t>č.m. 2.02, m2 : 0,100*(0,417+0,505+0,400+1,600+0,070*2+0,850+0,395+0,050)</t>
  </si>
  <si>
    <t>č.m. 2.03, m2 : 2,100*(0,800+0,810+0,260+1,065+1,185+0,831+0,545+1,044+0,395)-0,900*0,510+0,135*(0,900*2+0,510+0,103+0,107)</t>
  </si>
  <si>
    <t>781497111RS3</t>
  </si>
  <si>
    <t xml:space="preserve">Lišty k obkladům profil ukončovací leštěný hliník, uložení do tmele, výška profilu 10 mm,  </t>
  </si>
  <si>
    <t>č.m. 2.01, m : 0,600*4+1,800*2</t>
  </si>
  <si>
    <t>č.m. 2.03, m : 1,100*2+0,560+0,450+0,670+0,277+0,080+0,298+0,310+0,235*2</t>
  </si>
  <si>
    <t>č.m. 2.04, m : 2,100*2+0,100+1,480*2+1,630+0,775</t>
  </si>
  <si>
    <t>č.m. 2.02, m : 0,663+1,170+1,440+0,380*2+0,190+0,297+0,100*6</t>
  </si>
  <si>
    <t>781497121RS3</t>
  </si>
  <si>
    <t xml:space="preserve">Lišty k obkladům profil rohový eloxovaný hliník, uložení do tmele,  , výška profilu 10 mm,  </t>
  </si>
  <si>
    <t>m.č. 2,02, m : 0,100*5</t>
  </si>
  <si>
    <t>m.č. 2.03, m : 1,1*5+0,350+0,210*2</t>
  </si>
  <si>
    <t>m.č. 2.04, m : 2,100*4</t>
  </si>
  <si>
    <t>781475114RAA</t>
  </si>
  <si>
    <t xml:space="preserve">Obklad vnitřní keramický do velikosti 300 x 300 mm, do flexibilního tmelu,  ,  </t>
  </si>
  <si>
    <t>z dlaždic keramických kladených do malty, včetně spárování a podílu práce v omezeném prostoru a na malých plochách.</t>
  </si>
  <si>
    <t>č.m. 2.01, m2 : 0,600*(0,600+1,800)</t>
  </si>
  <si>
    <t>781475124RAA</t>
  </si>
  <si>
    <t>Obklad vnitřní keramický do velikosti 300 x 300 mm, do flexibilního tmelu,  , s hydroizolačním nátěrem</t>
  </si>
  <si>
    <t>998781103R00</t>
  </si>
  <si>
    <t>Přesun hmot pro obklady keramické v objektech výšky do 24 m</t>
  </si>
  <si>
    <t>784402801R00</t>
  </si>
  <si>
    <t>Odstranění maleb oškrabáním, v místnostech do 3,8 m</t>
  </si>
  <si>
    <t>800-784</t>
  </si>
  <si>
    <t>č.m. 2.01 stěny, m2 : 2,740*(4,825+4,150+0,395+0,740)-0,600*0,600</t>
  </si>
  <si>
    <t>č.m. 2.02 stěny, m2 : 2,400*(0,400+1,600+0,070*2)</t>
  </si>
  <si>
    <t>784191201R00</t>
  </si>
  <si>
    <t>Příprava povrchu Penetrace (napouštění) podkladu disperzní, jednonásobná</t>
  </si>
  <si>
    <t>příčka SDK, m2 : (2,763*(2,511+0,606+2,040)-1,970*(0,700+0,8))*2</t>
  </si>
  <si>
    <t>instalační předstěna SDK, m2 : 2,763*0,923+2,763*1,185</t>
  </si>
  <si>
    <t>č.m. 2.01 omítka, m2 : 2,740*(4,825+4,150+0,395+0,740)-0,600*0,600</t>
  </si>
  <si>
    <t>č.m. 2.02 omítka, m2 : 2,400*(0,400+1,600+0,070*2)</t>
  </si>
  <si>
    <t>č.m. 2.03 omítka nad obkladem, m2 : 0,400*(0,800+0,810+0,260+1,065+1,185+0,831+0,545+1,044+0,395)-0,340*0,510+0,340*(0,135*2+0,510+0,103+0,107)</t>
  </si>
  <si>
    <t>784195412R00</t>
  </si>
  <si>
    <t>Malby z malířských směsí se začištěním otěruvzdorné,  , bělost 92 %, dvojnásobné</t>
  </si>
  <si>
    <t>21011-02</t>
  </si>
  <si>
    <t>Přepínač střídavý 10A/250V, pod omítku, IP20</t>
  </si>
  <si>
    <t>POL1_9</t>
  </si>
  <si>
    <t>21011-08</t>
  </si>
  <si>
    <t>Domovní telefon</t>
  </si>
  <si>
    <t>799-01</t>
  </si>
  <si>
    <t>Prostupy a požární ucpávky</t>
  </si>
  <si>
    <t>R-položka</t>
  </si>
  <si>
    <t>POL12_0</t>
  </si>
  <si>
    <t>21001-01</t>
  </si>
  <si>
    <t>Krabice přístrojová</t>
  </si>
  <si>
    <t>21001-02</t>
  </si>
  <si>
    <t>Krabice odbočná</t>
  </si>
  <si>
    <t>21001-03</t>
  </si>
  <si>
    <t>Svorka WAGO</t>
  </si>
  <si>
    <t>21011-01</t>
  </si>
  <si>
    <t>Vypínač jednopólový 10A/250V, pod omítku, IP20</t>
  </si>
  <si>
    <t>21011-03</t>
  </si>
  <si>
    <t>Tlačítko 10A/250V, pod omítku, IP20</t>
  </si>
  <si>
    <t>21011-04</t>
  </si>
  <si>
    <t>Zásuvka jednoduchá 16A/230V, pod omítku, IP20</t>
  </si>
  <si>
    <t>21011-05</t>
  </si>
  <si>
    <t>Zásuvka strukturované kabeláže</t>
  </si>
  <si>
    <t>21011-06</t>
  </si>
  <si>
    <t>Zásuvka společné televizní antény</t>
  </si>
  <si>
    <t>21011-07</t>
  </si>
  <si>
    <t>Opticko-kouřové čidlo autonomní</t>
  </si>
  <si>
    <t>21011-09</t>
  </si>
  <si>
    <t>Zvonkové tlačítko</t>
  </si>
  <si>
    <t>21011-10</t>
  </si>
  <si>
    <t>Přímotopný konvektor, 2kW, 230V</t>
  </si>
  <si>
    <t>21011-11</t>
  </si>
  <si>
    <t>Topný koupelnový žebřík, 0,5kW, 230V</t>
  </si>
  <si>
    <t>21019-01</t>
  </si>
  <si>
    <t>RE - Dozbrojení stávajícího rozváděče RE, přístrojová výzbroj dle výkresové dokumentace</t>
  </si>
  <si>
    <t>21019-02</t>
  </si>
  <si>
    <t>RB - Přisazený plastový rozváděč, rozměry ŠxVxH 400x800x100mm/4x14 mod., krytí IP30, napěťová, soustava 3+PE+N 230/400V, TN-C-S, přístrojová výzbroj dle výkresové dokumentace</t>
  </si>
  <si>
    <t>21020-01</t>
  </si>
  <si>
    <t>A - Svítidlo přisazené, interiérové, 230V, LED 20W, 3000K, IP20</t>
  </si>
  <si>
    <t>21020-02</t>
  </si>
  <si>
    <t>B - Svítidlo přisazené, koupelnové, 230V, LED 20W, 3000K, IP44</t>
  </si>
  <si>
    <t>2108-01</t>
  </si>
  <si>
    <t>1-CYKY 3x1,5</t>
  </si>
  <si>
    <t>2108-02</t>
  </si>
  <si>
    <t>1-CYKY 3x2,5</t>
  </si>
  <si>
    <t>2108-03</t>
  </si>
  <si>
    <t>1-CYKY 4x10</t>
  </si>
  <si>
    <t>2108-04</t>
  </si>
  <si>
    <t>1-YY 1x16</t>
  </si>
  <si>
    <t>2108-05</t>
  </si>
  <si>
    <t>1-YY 1x4</t>
  </si>
  <si>
    <t>2108-06</t>
  </si>
  <si>
    <t>Kabel JYTY 4x1</t>
  </si>
  <si>
    <t>2108-07</t>
  </si>
  <si>
    <t>Kabel KOAX</t>
  </si>
  <si>
    <t>2108-08</t>
  </si>
  <si>
    <t>Kabel UTP</t>
  </si>
  <si>
    <t>Drobný montážní materiál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</si>
  <si>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</si>
  <si>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</si>
  <si>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</si>
  <si>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</si>
  <si>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</si>
  <si>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</si>
  <si>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</si>
  <si>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</si>
  <si>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</si>
  <si>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</si>
  <si>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</si>
  <si>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</si>
  <si>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</si>
  <si>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</si>
  <si>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00523</t>
  </si>
  <si>
    <t>Revize ELEKTRO</t>
  </si>
  <si>
    <t>005241010</t>
  </si>
  <si>
    <t>Dokumentace skutečného provedení ELEKTRO</t>
  </si>
  <si>
    <t>041111020</t>
  </si>
  <si>
    <t>Realizační/výrobní dodavatelská dokumentace ELEKTRO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</si>
  <si>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</si>
  <si>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</si>
  <si>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</si>
  <si>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</si>
  <si>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</si>
  <si>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</si>
  <si>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POP</t>
  </si>
  <si>
    <t>ZS, soubor: : 1,0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</si>
  <si>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</si>
  <si>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</si>
  <si>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</si>
  <si>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</si>
  <si>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Provozní vlivy, soubor : 1,0</t>
  </si>
  <si>
    <t>005261030R</t>
  </si>
  <si>
    <t xml:space="preserve">Finanční rezerva </t>
  </si>
  <si>
    <t>Finanční rezerva požadovaná objednatelem jako součást smluvní ceny. Způsob jejího stanovení, čerpání a vykazování definuje objednatel.</t>
  </si>
  <si>
    <t>Rezerva, soubor : 1,0</t>
  </si>
  <si>
    <t>SUM</t>
  </si>
  <si>
    <t>JKSO:</t>
  </si>
  <si>
    <t>803.59</t>
  </si>
  <si>
    <t>domy bytové netypové ostatní</t>
  </si>
  <si>
    <t>JKSO</t>
  </si>
  <si>
    <t xml:space="preserve"> m3</t>
  </si>
  <si>
    <t>svislá nosná konstrukce zděná z cihel,tvárnic, bloků</t>
  </si>
  <si>
    <t>JKSOChar</t>
  </si>
  <si>
    <t>rekonstrukce a modernizace objektu s opravou</t>
  </si>
  <si>
    <t>JKSOAkce</t>
  </si>
  <si>
    <t>END</t>
  </si>
  <si>
    <t>Stavební pouzdra pro posuvné dveře osazené do sádrokartonové příčky_x000D_ vč. Dodávky a montáže._x000D_
 jednostranné_x000D_
 pouzdro 700/1970 mm</t>
  </si>
  <si>
    <t>Vyčištění budov a ostatních objektů budov bytové nebo občanské výstavby - světlá výška podlaží do 4 m</t>
  </si>
  <si>
    <t>Drobné kovové předměty se zalitím maltou cementovou osazování, dodávka ve specifikaci_x000D_
 konzol pro zásobníky vody apod. do vynechaných nebo vysekaných kapes s uklínováním  (např. cihlami) délky do 1000 mm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</si>
</sst>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3.2"/>
  <sheetData>
    <row r="1" spans="1:7">
      <c r="A1" s="21" t="s">
        <v>38</v>
      </c>
    </row>
    <row r="2" spans="1:7" ht="57.75" customHeight="1">
      <c r="A2" s="72" t="s">
        <v>39</v>
      </c>
      <c r="B2" s="72"/>
      <c r="C2" s="72"/>
      <c r="D2" s="72"/>
      <c r="E2" s="72"/>
      <c r="F2" s="72"/>
      <c r="G2" s="72"/>
    </row>
  </sheetData>
  <sheetProtection password="CA8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9"/>
  <sheetViews>
    <sheetView showGridLines="0" view="pageBreakPreview" topLeftCell="B1" zoomScaleNormal="100" zoomScaleSheetLayoutView="100" workbookViewId="0">
      <selection activeCell="A29" sqref="A29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>
      <c r="A4" s="104">
        <v>644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129" t="s">
        <v>63</v>
      </c>
      <c r="E11" s="129"/>
      <c r="F11" s="129"/>
      <c r="G11" s="129"/>
      <c r="H11" s="18" t="s">
        <v>40</v>
      </c>
      <c r="I11" s="134" t="s">
        <v>64</v>
      </c>
      <c r="J11" s="8"/>
    </row>
    <row r="12" spans="1:15" ht="15.75" customHeight="1">
      <c r="A12" s="2"/>
      <c r="B12" s="27"/>
      <c r="C12" s="52"/>
      <c r="D12" s="130"/>
      <c r="E12" s="130"/>
      <c r="F12" s="130"/>
      <c r="G12" s="130"/>
      <c r="H12" s="18" t="s">
        <v>34</v>
      </c>
      <c r="I12" s="135"/>
      <c r="J12" s="8"/>
    </row>
    <row r="13" spans="1:15" ht="15.75" customHeight="1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 t="s">
        <v>48</v>
      </c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>
      <c r="A16" s="200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SUMIF(F50:F75,A16,I50:I75)+SUMIF(F50:F75,"PSU",I50:I75)</f>
        <v>0</v>
      </c>
      <c r="J16" s="81"/>
    </row>
    <row r="17" spans="1:10" ht="23.25" customHeight="1">
      <c r="A17" s="200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SUMIF(F50:F75,A17,I50:I75)</f>
        <v>0</v>
      </c>
      <c r="J17" s="81"/>
    </row>
    <row r="18" spans="1:10" ht="23.25" customHeight="1">
      <c r="A18" s="200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SUMIF(F50:F75,A18,I50:I75)</f>
        <v>0</v>
      </c>
      <c r="J18" s="81"/>
    </row>
    <row r="19" spans="1:10" ht="23.25" customHeight="1">
      <c r="A19" s="200" t="s">
        <v>120</v>
      </c>
      <c r="B19" s="37" t="s">
        <v>27</v>
      </c>
      <c r="C19" s="58"/>
      <c r="D19" s="59"/>
      <c r="E19" s="79"/>
      <c r="F19" s="80"/>
      <c r="G19" s="79"/>
      <c r="H19" s="80"/>
      <c r="I19" s="79">
        <f>SUMIF(F50:F75,A19,I50:I75)</f>
        <v>0</v>
      </c>
      <c r="J19" s="81"/>
    </row>
    <row r="20" spans="1:10" ht="23.25" customHeight="1">
      <c r="A20" s="200" t="s">
        <v>121</v>
      </c>
      <c r="B20" s="37" t="s">
        <v>28</v>
      </c>
      <c r="C20" s="58"/>
      <c r="D20" s="59"/>
      <c r="E20" s="79"/>
      <c r="F20" s="80"/>
      <c r="G20" s="79"/>
      <c r="H20" s="80"/>
      <c r="I20" s="79">
        <f>SUMIF(F50:F75,A20,I50:I75)</f>
        <v>0</v>
      </c>
      <c r="J20" s="81"/>
    </row>
    <row r="21" spans="1:10" ht="23.25" customHeight="1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68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>
      <c r="A39" s="138">
        <v>1</v>
      </c>
      <c r="B39" s="149" t="s">
        <v>65</v>
      </c>
      <c r="C39" s="150"/>
      <c r="D39" s="150"/>
      <c r="E39" s="150"/>
      <c r="F39" s="151">
        <f>'SO02 02022002CELK Pol'!AE395</f>
        <v>0</v>
      </c>
      <c r="G39" s="152">
        <f>'SO02 02022002CELK Pol'!AF395</f>
        <v>0</v>
      </c>
      <c r="H39" s="153"/>
      <c r="I39" s="154">
        <f>F39+G39+H39</f>
        <v>0</v>
      </c>
      <c r="J39" s="155" t="str">
        <f>IF(CenaCelkemVypocet=0,"",I39/CenaCelkemVypocet*100)</f>
        <v/>
      </c>
    </row>
    <row r="40" spans="1:10" ht="25.5" hidden="1" customHeight="1">
      <c r="A40" s="138">
        <v>2</v>
      </c>
      <c r="B40" s="156"/>
      <c r="C40" s="157" t="s">
        <v>66</v>
      </c>
      <c r="D40" s="157"/>
      <c r="E40" s="157"/>
      <c r="F40" s="158"/>
      <c r="G40" s="159"/>
      <c r="H40" s="159"/>
      <c r="I40" s="160">
        <f>F40+G40+H40</f>
        <v>0</v>
      </c>
      <c r="J40" s="161" t="str">
        <f>IF(CenaCelkemVypocet=0,"",I40/CenaCelkemVypocet*100)</f>
        <v/>
      </c>
    </row>
    <row r="41" spans="1:10" ht="25.5" hidden="1" customHeight="1">
      <c r="A41" s="138">
        <v>2</v>
      </c>
      <c r="B41" s="156" t="s">
        <v>45</v>
      </c>
      <c r="C41" s="157" t="s">
        <v>44</v>
      </c>
      <c r="D41" s="157"/>
      <c r="E41" s="157"/>
      <c r="F41" s="158">
        <f>'SO02 02022002CELK Pol'!AE395</f>
        <v>0</v>
      </c>
      <c r="G41" s="159">
        <f>'SO02 02022002CELK Pol'!AF395</f>
        <v>0</v>
      </c>
      <c r="H41" s="159"/>
      <c r="I41" s="160">
        <f>F41+G41+H41</f>
        <v>0</v>
      </c>
      <c r="J41" s="161" t="str">
        <f>IF(CenaCelkemVypocet=0,"",I41/CenaCelkemVypocet*100)</f>
        <v/>
      </c>
    </row>
    <row r="42" spans="1:10" ht="25.5" hidden="1" customHeight="1">
      <c r="A42" s="138">
        <v>3</v>
      </c>
      <c r="B42" s="162" t="s">
        <v>43</v>
      </c>
      <c r="C42" s="150" t="s">
        <v>44</v>
      </c>
      <c r="D42" s="150"/>
      <c r="E42" s="150"/>
      <c r="F42" s="163">
        <f>'SO02 02022002CELK Pol'!AE395</f>
        <v>0</v>
      </c>
      <c r="G42" s="153">
        <f>'SO02 02022002CELK Pol'!AF395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hidden="1" customHeight="1">
      <c r="A43" s="138"/>
      <c r="B43" s="164" t="s">
        <v>67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7" spans="1:10" ht="15.6">
      <c r="B47" s="180" t="s">
        <v>69</v>
      </c>
    </row>
    <row r="49" spans="1:10" ht="25.5" customHeight="1">
      <c r="A49" s="182"/>
      <c r="B49" s="185" t="s">
        <v>17</v>
      </c>
      <c r="C49" s="185" t="s">
        <v>5</v>
      </c>
      <c r="D49" s="186"/>
      <c r="E49" s="186"/>
      <c r="F49" s="187" t="s">
        <v>70</v>
      </c>
      <c r="G49" s="187"/>
      <c r="H49" s="187"/>
      <c r="I49" s="187" t="s">
        <v>29</v>
      </c>
      <c r="J49" s="187" t="s">
        <v>0</v>
      </c>
    </row>
    <row r="50" spans="1:10" ht="36.75" customHeight="1">
      <c r="A50" s="183"/>
      <c r="B50" s="188" t="s">
        <v>71</v>
      </c>
      <c r="C50" s="189" t="s">
        <v>72</v>
      </c>
      <c r="D50" s="190"/>
      <c r="E50" s="190"/>
      <c r="F50" s="196" t="s">
        <v>24</v>
      </c>
      <c r="G50" s="197"/>
      <c r="H50" s="197"/>
      <c r="I50" s="197">
        <f>'SO02 02022002CELK Pol'!G8</f>
        <v>0</v>
      </c>
      <c r="J50" s="194" t="str">
        <f>IF(I76=0,"",I50/I76*100)</f>
        <v/>
      </c>
    </row>
    <row r="51" spans="1:10" ht="36.75" customHeight="1">
      <c r="A51" s="183"/>
      <c r="B51" s="188" t="s">
        <v>73</v>
      </c>
      <c r="C51" s="189" t="s">
        <v>74</v>
      </c>
      <c r="D51" s="190"/>
      <c r="E51" s="190"/>
      <c r="F51" s="196" t="s">
        <v>24</v>
      </c>
      <c r="G51" s="197"/>
      <c r="H51" s="197"/>
      <c r="I51" s="197">
        <f>'SO02 02022002CELK Pol'!G30</f>
        <v>0</v>
      </c>
      <c r="J51" s="194" t="str">
        <f>IF(I76=0,"",I51/I76*100)</f>
        <v/>
      </c>
    </row>
    <row r="52" spans="1:10" ht="36.75" customHeight="1">
      <c r="A52" s="183"/>
      <c r="B52" s="188" t="s">
        <v>75</v>
      </c>
      <c r="C52" s="189" t="s">
        <v>76</v>
      </c>
      <c r="D52" s="190"/>
      <c r="E52" s="190"/>
      <c r="F52" s="196" t="s">
        <v>24</v>
      </c>
      <c r="G52" s="197"/>
      <c r="H52" s="197"/>
      <c r="I52" s="197">
        <f>'SO02 02022002CELK Pol'!G39</f>
        <v>0</v>
      </c>
      <c r="J52" s="194" t="str">
        <f>IF(I76=0,"",I52/I76*100)</f>
        <v/>
      </c>
    </row>
    <row r="53" spans="1:10" ht="36.75" customHeight="1">
      <c r="A53" s="183"/>
      <c r="B53" s="188" t="s">
        <v>77</v>
      </c>
      <c r="C53" s="189" t="s">
        <v>78</v>
      </c>
      <c r="D53" s="190"/>
      <c r="E53" s="190"/>
      <c r="F53" s="196" t="s">
        <v>24</v>
      </c>
      <c r="G53" s="197"/>
      <c r="H53" s="197"/>
      <c r="I53" s="197">
        <f>'SO02 02022002CELK Pol'!G61</f>
        <v>0</v>
      </c>
      <c r="J53" s="194" t="str">
        <f>IF(I76=0,"",I53/I76*100)</f>
        <v/>
      </c>
    </row>
    <row r="54" spans="1:10" ht="36.75" customHeight="1">
      <c r="A54" s="183"/>
      <c r="B54" s="188" t="s">
        <v>79</v>
      </c>
      <c r="C54" s="189" t="s">
        <v>80</v>
      </c>
      <c r="D54" s="190"/>
      <c r="E54" s="190"/>
      <c r="F54" s="196" t="s">
        <v>24</v>
      </c>
      <c r="G54" s="197"/>
      <c r="H54" s="197"/>
      <c r="I54" s="197">
        <f>'SO02 02022002CELK Pol'!G76</f>
        <v>0</v>
      </c>
      <c r="J54" s="194" t="str">
        <f>IF(I76=0,"",I54/I76*100)</f>
        <v/>
      </c>
    </row>
    <row r="55" spans="1:10" ht="36.75" customHeight="1">
      <c r="A55" s="183"/>
      <c r="B55" s="188" t="s">
        <v>81</v>
      </c>
      <c r="C55" s="189" t="s">
        <v>82</v>
      </c>
      <c r="D55" s="190"/>
      <c r="E55" s="190"/>
      <c r="F55" s="196" t="s">
        <v>24</v>
      </c>
      <c r="G55" s="197"/>
      <c r="H55" s="197"/>
      <c r="I55" s="197">
        <f>'SO02 02022002CELK Pol'!G85</f>
        <v>0</v>
      </c>
      <c r="J55" s="194" t="str">
        <f>IF(I76=0,"",I55/I76*100)</f>
        <v/>
      </c>
    </row>
    <row r="56" spans="1:10" ht="36.75" customHeight="1">
      <c r="A56" s="183"/>
      <c r="B56" s="188" t="s">
        <v>83</v>
      </c>
      <c r="C56" s="189" t="s">
        <v>84</v>
      </c>
      <c r="D56" s="190"/>
      <c r="E56" s="190"/>
      <c r="F56" s="196" t="s">
        <v>24</v>
      </c>
      <c r="G56" s="197"/>
      <c r="H56" s="197"/>
      <c r="I56" s="197">
        <f>'SO02 02022002CELK Pol'!G89</f>
        <v>0</v>
      </c>
      <c r="J56" s="194" t="str">
        <f>IF(I76=0,"",I56/I76*100)</f>
        <v/>
      </c>
    </row>
    <row r="57" spans="1:10" ht="36.75" customHeight="1">
      <c r="A57" s="183"/>
      <c r="B57" s="188" t="s">
        <v>85</v>
      </c>
      <c r="C57" s="189" t="s">
        <v>86</v>
      </c>
      <c r="D57" s="190"/>
      <c r="E57" s="190"/>
      <c r="F57" s="196" t="s">
        <v>24</v>
      </c>
      <c r="G57" s="197"/>
      <c r="H57" s="197"/>
      <c r="I57" s="197">
        <f>'SO02 02022002CELK Pol'!G98</f>
        <v>0</v>
      </c>
      <c r="J57" s="194" t="str">
        <f>IF(I76=0,"",I57/I76*100)</f>
        <v/>
      </c>
    </row>
    <row r="58" spans="1:10" ht="36.75" customHeight="1">
      <c r="A58" s="183"/>
      <c r="B58" s="188" t="s">
        <v>87</v>
      </c>
      <c r="C58" s="189" t="s">
        <v>88</v>
      </c>
      <c r="D58" s="190"/>
      <c r="E58" s="190"/>
      <c r="F58" s="196" t="s">
        <v>24</v>
      </c>
      <c r="G58" s="197"/>
      <c r="H58" s="197"/>
      <c r="I58" s="197">
        <f>'SO02 02022002CELK Pol'!G135</f>
        <v>0</v>
      </c>
      <c r="J58" s="194" t="str">
        <f>IF(I76=0,"",I58/I76*100)</f>
        <v/>
      </c>
    </row>
    <row r="59" spans="1:10" ht="36.75" customHeight="1">
      <c r="A59" s="183"/>
      <c r="B59" s="188" t="s">
        <v>89</v>
      </c>
      <c r="C59" s="189" t="s">
        <v>90</v>
      </c>
      <c r="D59" s="190"/>
      <c r="E59" s="190"/>
      <c r="F59" s="196" t="s">
        <v>25</v>
      </c>
      <c r="G59" s="197"/>
      <c r="H59" s="197"/>
      <c r="I59" s="197">
        <f>'SO02 02022002CELK Pol'!G138</f>
        <v>0</v>
      </c>
      <c r="J59" s="194" t="str">
        <f>IF(I76=0,"",I59/I76*100)</f>
        <v/>
      </c>
    </row>
    <row r="60" spans="1:10" ht="36.75" customHeight="1">
      <c r="A60" s="183"/>
      <c r="B60" s="188" t="s">
        <v>91</v>
      </c>
      <c r="C60" s="189" t="s">
        <v>92</v>
      </c>
      <c r="D60" s="190"/>
      <c r="E60" s="190"/>
      <c r="F60" s="196" t="s">
        <v>25</v>
      </c>
      <c r="G60" s="197"/>
      <c r="H60" s="197"/>
      <c r="I60" s="197">
        <f>'SO02 02022002CELK Pol'!G149</f>
        <v>0</v>
      </c>
      <c r="J60" s="194" t="str">
        <f>IF(I76=0,"",I60/I76*100)</f>
        <v/>
      </c>
    </row>
    <row r="61" spans="1:10" ht="36.75" customHeight="1">
      <c r="A61" s="183"/>
      <c r="B61" s="188" t="s">
        <v>93</v>
      </c>
      <c r="C61" s="189" t="s">
        <v>94</v>
      </c>
      <c r="D61" s="190"/>
      <c r="E61" s="190"/>
      <c r="F61" s="196" t="s">
        <v>25</v>
      </c>
      <c r="G61" s="197"/>
      <c r="H61" s="197"/>
      <c r="I61" s="197">
        <f>'SO02 02022002CELK Pol'!G152</f>
        <v>0</v>
      </c>
      <c r="J61" s="194" t="str">
        <f>IF(I76=0,"",I61/I76*100)</f>
        <v/>
      </c>
    </row>
    <row r="62" spans="1:10" ht="36.75" customHeight="1">
      <c r="A62" s="183"/>
      <c r="B62" s="188" t="s">
        <v>95</v>
      </c>
      <c r="C62" s="189" t="s">
        <v>96</v>
      </c>
      <c r="D62" s="190"/>
      <c r="E62" s="190"/>
      <c r="F62" s="196" t="s">
        <v>25</v>
      </c>
      <c r="G62" s="197"/>
      <c r="H62" s="197"/>
      <c r="I62" s="197">
        <f>'SO02 02022002CELK Pol'!G159</f>
        <v>0</v>
      </c>
      <c r="J62" s="194" t="str">
        <f>IF(I76=0,"",I62/I76*100)</f>
        <v/>
      </c>
    </row>
    <row r="63" spans="1:10" ht="36.75" customHeight="1">
      <c r="A63" s="183"/>
      <c r="B63" s="188" t="s">
        <v>97</v>
      </c>
      <c r="C63" s="189" t="s">
        <v>98</v>
      </c>
      <c r="D63" s="190"/>
      <c r="E63" s="190"/>
      <c r="F63" s="196" t="s">
        <v>25</v>
      </c>
      <c r="G63" s="197"/>
      <c r="H63" s="197"/>
      <c r="I63" s="197">
        <f>'SO02 02022002CELK Pol'!G167</f>
        <v>0</v>
      </c>
      <c r="J63" s="194" t="str">
        <f>IF(I76=0,"",I63/I76*100)</f>
        <v/>
      </c>
    </row>
    <row r="64" spans="1:10" ht="36.75" customHeight="1">
      <c r="A64" s="183"/>
      <c r="B64" s="188" t="s">
        <v>99</v>
      </c>
      <c r="C64" s="189" t="s">
        <v>100</v>
      </c>
      <c r="D64" s="190"/>
      <c r="E64" s="190"/>
      <c r="F64" s="196" t="s">
        <v>25</v>
      </c>
      <c r="G64" s="197"/>
      <c r="H64" s="197"/>
      <c r="I64" s="197">
        <f>'SO02 02022002CELK Pol'!G176</f>
        <v>0</v>
      </c>
      <c r="J64" s="194" t="str">
        <f>IF(I76=0,"",I64/I76*100)</f>
        <v/>
      </c>
    </row>
    <row r="65" spans="1:10" ht="36.75" customHeight="1">
      <c r="A65" s="183"/>
      <c r="B65" s="188" t="s">
        <v>101</v>
      </c>
      <c r="C65" s="189" t="s">
        <v>102</v>
      </c>
      <c r="D65" s="190"/>
      <c r="E65" s="190"/>
      <c r="F65" s="196" t="s">
        <v>25</v>
      </c>
      <c r="G65" s="197"/>
      <c r="H65" s="197"/>
      <c r="I65" s="197">
        <f>'SO02 02022002CELK Pol'!G181</f>
        <v>0</v>
      </c>
      <c r="J65" s="194" t="str">
        <f>IF(I76=0,"",I65/I76*100)</f>
        <v/>
      </c>
    </row>
    <row r="66" spans="1:10" ht="36.75" customHeight="1">
      <c r="A66" s="183"/>
      <c r="B66" s="188" t="s">
        <v>103</v>
      </c>
      <c r="C66" s="189" t="s">
        <v>104</v>
      </c>
      <c r="D66" s="190"/>
      <c r="E66" s="190"/>
      <c r="F66" s="196" t="s">
        <v>25</v>
      </c>
      <c r="G66" s="197"/>
      <c r="H66" s="197"/>
      <c r="I66" s="197">
        <f>'SO02 02022002CELK Pol'!G203</f>
        <v>0</v>
      </c>
      <c r="J66" s="194" t="str">
        <f>IF(I76=0,"",I66/I76*100)</f>
        <v/>
      </c>
    </row>
    <row r="67" spans="1:10" ht="36.75" customHeight="1">
      <c r="A67" s="183"/>
      <c r="B67" s="188" t="s">
        <v>105</v>
      </c>
      <c r="C67" s="189" t="s">
        <v>106</v>
      </c>
      <c r="D67" s="190"/>
      <c r="E67" s="190"/>
      <c r="F67" s="196" t="s">
        <v>25</v>
      </c>
      <c r="G67" s="197"/>
      <c r="H67" s="197"/>
      <c r="I67" s="197">
        <f>'SO02 02022002CELK Pol'!G225</f>
        <v>0</v>
      </c>
      <c r="J67" s="194" t="str">
        <f>IF(I76=0,"",I67/I76*100)</f>
        <v/>
      </c>
    </row>
    <row r="68" spans="1:10" ht="36.75" customHeight="1">
      <c r="A68" s="183"/>
      <c r="B68" s="188" t="s">
        <v>107</v>
      </c>
      <c r="C68" s="189" t="s">
        <v>108</v>
      </c>
      <c r="D68" s="190"/>
      <c r="E68" s="190"/>
      <c r="F68" s="196" t="s">
        <v>25</v>
      </c>
      <c r="G68" s="197"/>
      <c r="H68" s="197"/>
      <c r="I68" s="197">
        <f>'SO02 02022002CELK Pol'!G251</f>
        <v>0</v>
      </c>
      <c r="J68" s="194" t="str">
        <f>IF(I76=0,"",I68/I76*100)</f>
        <v/>
      </c>
    </row>
    <row r="69" spans="1:10" ht="36.75" customHeight="1">
      <c r="A69" s="183"/>
      <c r="B69" s="188" t="s">
        <v>109</v>
      </c>
      <c r="C69" s="189" t="s">
        <v>110</v>
      </c>
      <c r="D69" s="190"/>
      <c r="E69" s="190"/>
      <c r="F69" s="196" t="s">
        <v>25</v>
      </c>
      <c r="G69" s="197"/>
      <c r="H69" s="197"/>
      <c r="I69" s="197">
        <f>'SO02 02022002CELK Pol'!G273</f>
        <v>0</v>
      </c>
      <c r="J69" s="194" t="str">
        <f>IF(I76=0,"",I69/I76*100)</f>
        <v/>
      </c>
    </row>
    <row r="70" spans="1:10" ht="36.75" customHeight="1">
      <c r="A70" s="183"/>
      <c r="B70" s="188" t="s">
        <v>111</v>
      </c>
      <c r="C70" s="189" t="s">
        <v>112</v>
      </c>
      <c r="D70" s="190"/>
      <c r="E70" s="190"/>
      <c r="F70" s="196" t="s">
        <v>25</v>
      </c>
      <c r="G70" s="197"/>
      <c r="H70" s="197"/>
      <c r="I70" s="197">
        <f>'SO02 02022002CELK Pol'!G296</f>
        <v>0</v>
      </c>
      <c r="J70" s="194" t="str">
        <f>IF(I76=0,"",I70/I76*100)</f>
        <v/>
      </c>
    </row>
    <row r="71" spans="1:10" ht="36.75" customHeight="1">
      <c r="A71" s="183"/>
      <c r="B71" s="188" t="s">
        <v>113</v>
      </c>
      <c r="C71" s="189" t="s">
        <v>114</v>
      </c>
      <c r="D71" s="190"/>
      <c r="E71" s="190"/>
      <c r="F71" s="196" t="s">
        <v>25</v>
      </c>
      <c r="G71" s="197"/>
      <c r="H71" s="197"/>
      <c r="I71" s="197">
        <f>'SO02 02022002CELK Pol'!G318</f>
        <v>0</v>
      </c>
      <c r="J71" s="194" t="str">
        <f>IF(I76=0,"",I71/I76*100)</f>
        <v/>
      </c>
    </row>
    <row r="72" spans="1:10" ht="36.75" customHeight="1">
      <c r="A72" s="183"/>
      <c r="B72" s="188" t="s">
        <v>115</v>
      </c>
      <c r="C72" s="189" t="s">
        <v>116</v>
      </c>
      <c r="D72" s="190"/>
      <c r="E72" s="190"/>
      <c r="F72" s="196" t="s">
        <v>26</v>
      </c>
      <c r="G72" s="197"/>
      <c r="H72" s="197"/>
      <c r="I72" s="197">
        <f>'SO02 02022002CELK Pol'!G344</f>
        <v>0</v>
      </c>
      <c r="J72" s="194" t="str">
        <f>IF(I76=0,"",I72/I76*100)</f>
        <v/>
      </c>
    </row>
    <row r="73" spans="1:10" ht="36.75" customHeight="1">
      <c r="A73" s="183"/>
      <c r="B73" s="188" t="s">
        <v>117</v>
      </c>
      <c r="C73" s="189" t="s">
        <v>118</v>
      </c>
      <c r="D73" s="190"/>
      <c r="E73" s="190"/>
      <c r="F73" s="196" t="s">
        <v>119</v>
      </c>
      <c r="G73" s="197"/>
      <c r="H73" s="197"/>
      <c r="I73" s="197">
        <f>'SO02 02022002CELK Pol'!G373</f>
        <v>0</v>
      </c>
      <c r="J73" s="194" t="str">
        <f>IF(I76=0,"",I73/I76*100)</f>
        <v/>
      </c>
    </row>
    <row r="74" spans="1:10" ht="36.75" customHeight="1">
      <c r="A74" s="183"/>
      <c r="B74" s="188" t="s">
        <v>120</v>
      </c>
      <c r="C74" s="189" t="s">
        <v>27</v>
      </c>
      <c r="D74" s="190"/>
      <c r="E74" s="190"/>
      <c r="F74" s="196" t="s">
        <v>120</v>
      </c>
      <c r="G74" s="197"/>
      <c r="H74" s="197"/>
      <c r="I74" s="197">
        <f>'SO02 02022002CELK Pol'!G380</f>
        <v>0</v>
      </c>
      <c r="J74" s="194" t="str">
        <f>IF(I76=0,"",I74/I76*100)</f>
        <v/>
      </c>
    </row>
    <row r="75" spans="1:10" ht="36.75" customHeight="1">
      <c r="A75" s="183"/>
      <c r="B75" s="188" t="s">
        <v>121</v>
      </c>
      <c r="C75" s="189" t="s">
        <v>28</v>
      </c>
      <c r="D75" s="190"/>
      <c r="E75" s="190"/>
      <c r="F75" s="196" t="s">
        <v>121</v>
      </c>
      <c r="G75" s="197"/>
      <c r="H75" s="197"/>
      <c r="I75" s="197">
        <f>'SO02 02022002CELK Pol'!G390</f>
        <v>0</v>
      </c>
      <c r="J75" s="194" t="str">
        <f>IF(I76=0,"",I75/I76*100)</f>
        <v/>
      </c>
    </row>
    <row r="76" spans="1:10" ht="25.5" customHeight="1">
      <c r="A76" s="184"/>
      <c r="B76" s="191" t="s">
        <v>1</v>
      </c>
      <c r="C76" s="192"/>
      <c r="D76" s="193"/>
      <c r="E76" s="193"/>
      <c r="F76" s="198"/>
      <c r="G76" s="199"/>
      <c r="H76" s="199"/>
      <c r="I76" s="199">
        <f>SUM(I50:I75)</f>
        <v>0</v>
      </c>
      <c r="J76" s="195">
        <f>SUM(J50:J75)</f>
        <v>0</v>
      </c>
    </row>
    <row r="77" spans="1:10">
      <c r="F77" s="136"/>
      <c r="G77" s="136"/>
      <c r="H77" s="136"/>
      <c r="I77" s="136"/>
      <c r="J77" s="137"/>
    </row>
    <row r="78" spans="1:10">
      <c r="F78" s="136"/>
      <c r="G78" s="136"/>
      <c r="H78" s="136"/>
      <c r="I78" s="136"/>
      <c r="J78" s="137"/>
    </row>
    <row r="79" spans="1:10">
      <c r="F79" s="136"/>
      <c r="G79" s="136"/>
      <c r="H79" s="136"/>
      <c r="I79" s="136"/>
      <c r="J79" s="137"/>
    </row>
  </sheetData>
  <sheetProtection password="CA8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>
      <c r="A4" s="49" t="s">
        <v>9</v>
      </c>
      <c r="B4" s="48"/>
      <c r="C4" s="102"/>
      <c r="D4" s="102"/>
      <c r="E4" s="102"/>
      <c r="F4" s="102"/>
      <c r="G4" s="103"/>
    </row>
    <row r="5" spans="1:7">
      <c r="B5" s="4"/>
      <c r="C5" s="5"/>
      <c r="D5" s="6"/>
    </row>
  </sheetData>
  <sheetProtection password="CA8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C93" sqref="C93"/>
    </sheetView>
  </sheetViews>
  <sheetFormatPr defaultRowHeight="13.2" outlineLevelRow="1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>
      <c r="A1" s="201" t="s">
        <v>122</v>
      </c>
      <c r="B1" s="201"/>
      <c r="C1" s="201"/>
      <c r="D1" s="201"/>
      <c r="E1" s="201"/>
      <c r="F1" s="201"/>
      <c r="G1" s="201"/>
      <c r="AG1" t="s">
        <v>123</v>
      </c>
    </row>
    <row r="2" spans="1:60" ht="25.05" customHeight="1">
      <c r="A2" s="202" t="s">
        <v>7</v>
      </c>
      <c r="B2" s="48" t="s">
        <v>49</v>
      </c>
      <c r="C2" s="205" t="s">
        <v>50</v>
      </c>
      <c r="D2" s="203"/>
      <c r="E2" s="203"/>
      <c r="F2" s="203"/>
      <c r="G2" s="204"/>
      <c r="AG2" t="s">
        <v>124</v>
      </c>
    </row>
    <row r="3" spans="1:60" ht="25.05" customHeight="1">
      <c r="A3" s="202" t="s">
        <v>8</v>
      </c>
      <c r="B3" s="48" t="s">
        <v>45</v>
      </c>
      <c r="C3" s="205" t="s">
        <v>44</v>
      </c>
      <c r="D3" s="203"/>
      <c r="E3" s="203"/>
      <c r="F3" s="203"/>
      <c r="G3" s="204"/>
      <c r="AC3" s="181" t="s">
        <v>124</v>
      </c>
      <c r="AG3" t="s">
        <v>125</v>
      </c>
    </row>
    <row r="4" spans="1:60" ht="25.05" customHeight="1">
      <c r="A4" s="206" t="s">
        <v>9</v>
      </c>
      <c r="B4" s="207" t="s">
        <v>43</v>
      </c>
      <c r="C4" s="208" t="s">
        <v>44</v>
      </c>
      <c r="D4" s="209"/>
      <c r="E4" s="209"/>
      <c r="F4" s="209"/>
      <c r="G4" s="210"/>
      <c r="AG4" t="s">
        <v>126</v>
      </c>
    </row>
    <row r="5" spans="1:60">
      <c r="D5" s="10"/>
    </row>
    <row r="6" spans="1:60" ht="39.6">
      <c r="A6" s="212" t="s">
        <v>127</v>
      </c>
      <c r="B6" s="214" t="s">
        <v>128</v>
      </c>
      <c r="C6" s="214" t="s">
        <v>129</v>
      </c>
      <c r="D6" s="213" t="s">
        <v>130</v>
      </c>
      <c r="E6" s="212" t="s">
        <v>131</v>
      </c>
      <c r="F6" s="211" t="s">
        <v>132</v>
      </c>
      <c r="G6" s="212" t="s">
        <v>29</v>
      </c>
      <c r="H6" s="215" t="s">
        <v>30</v>
      </c>
      <c r="I6" s="215" t="s">
        <v>133</v>
      </c>
      <c r="J6" s="215" t="s">
        <v>31</v>
      </c>
      <c r="K6" s="215" t="s">
        <v>134</v>
      </c>
      <c r="L6" s="215" t="s">
        <v>135</v>
      </c>
      <c r="M6" s="215" t="s">
        <v>136</v>
      </c>
      <c r="N6" s="215" t="s">
        <v>137</v>
      </c>
      <c r="O6" s="215" t="s">
        <v>138</v>
      </c>
      <c r="P6" s="215" t="s">
        <v>139</v>
      </c>
      <c r="Q6" s="215" t="s">
        <v>140</v>
      </c>
      <c r="R6" s="215" t="s">
        <v>141</v>
      </c>
      <c r="S6" s="215" t="s">
        <v>142</v>
      </c>
      <c r="T6" s="215" t="s">
        <v>143</v>
      </c>
      <c r="U6" s="215" t="s">
        <v>144</v>
      </c>
      <c r="V6" s="215" t="s">
        <v>145</v>
      </c>
      <c r="W6" s="215" t="s">
        <v>146</v>
      </c>
      <c r="X6" s="215" t="s">
        <v>147</v>
      </c>
    </row>
    <row r="7" spans="1:60" hidden="1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</row>
    <row r="8" spans="1:60">
      <c r="A8" s="230" t="s">
        <v>148</v>
      </c>
      <c r="B8" s="231" t="s">
        <v>71</v>
      </c>
      <c r="C8" s="254" t="s">
        <v>72</v>
      </c>
      <c r="D8" s="232"/>
      <c r="E8" s="233"/>
      <c r="F8" s="234"/>
      <c r="G8" s="234">
        <f>SUMIF(AG9:AG29,"&lt;&gt;NOR",G9:G29)</f>
        <v>0</v>
      </c>
      <c r="H8" s="234"/>
      <c r="I8" s="234">
        <f>SUM(I9:I29)</f>
        <v>0</v>
      </c>
      <c r="J8" s="234"/>
      <c r="K8" s="234">
        <f>SUM(K9:K29)</f>
        <v>0</v>
      </c>
      <c r="L8" s="234"/>
      <c r="M8" s="234">
        <f>SUM(M9:M29)</f>
        <v>0</v>
      </c>
      <c r="N8" s="234"/>
      <c r="O8" s="234">
        <f>SUM(O9:O29)</f>
        <v>0.89000000000000012</v>
      </c>
      <c r="P8" s="234"/>
      <c r="Q8" s="234">
        <f>SUM(Q9:Q29)</f>
        <v>0</v>
      </c>
      <c r="R8" s="234"/>
      <c r="S8" s="234"/>
      <c r="T8" s="235"/>
      <c r="U8" s="229"/>
      <c r="V8" s="229">
        <f>SUM(V9:V29)</f>
        <v>40.450000000000003</v>
      </c>
      <c r="W8" s="229"/>
      <c r="X8" s="229"/>
      <c r="AG8" t="s">
        <v>149</v>
      </c>
    </row>
    <row r="9" spans="1:60" ht="30.6" outlineLevel="1">
      <c r="A9" s="236">
        <v>1</v>
      </c>
      <c r="B9" s="237" t="s">
        <v>150</v>
      </c>
      <c r="C9" s="255" t="s">
        <v>151</v>
      </c>
      <c r="D9" s="238" t="s">
        <v>152</v>
      </c>
      <c r="E9" s="239">
        <v>11.29379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15</v>
      </c>
      <c r="M9" s="241">
        <f>G9*(1+L9/100)</f>
        <v>0</v>
      </c>
      <c r="N9" s="241">
        <v>3.4110000000000001E-2</v>
      </c>
      <c r="O9" s="241">
        <f>ROUND(E9*N9,2)</f>
        <v>0.39</v>
      </c>
      <c r="P9" s="241">
        <v>0</v>
      </c>
      <c r="Q9" s="241">
        <f>ROUND(E9*P9,2)</f>
        <v>0</v>
      </c>
      <c r="R9" s="241" t="s">
        <v>153</v>
      </c>
      <c r="S9" s="241" t="s">
        <v>154</v>
      </c>
      <c r="T9" s="242" t="s">
        <v>154</v>
      </c>
      <c r="U9" s="226">
        <v>0.99</v>
      </c>
      <c r="V9" s="226">
        <f>ROUND(E9*U9,2)</f>
        <v>11.18</v>
      </c>
      <c r="W9" s="226"/>
      <c r="X9" s="226" t="s">
        <v>155</v>
      </c>
      <c r="Y9" s="216"/>
      <c r="Z9" s="216"/>
      <c r="AA9" s="216"/>
      <c r="AB9" s="216"/>
      <c r="AC9" s="216"/>
      <c r="AD9" s="216"/>
      <c r="AE9" s="216"/>
      <c r="AF9" s="216"/>
      <c r="AG9" s="216" t="s">
        <v>156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>
      <c r="A10" s="224"/>
      <c r="B10" s="225"/>
      <c r="C10" s="256" t="s">
        <v>157</v>
      </c>
      <c r="D10" s="244"/>
      <c r="E10" s="244"/>
      <c r="F10" s="244"/>
      <c r="G10" s="244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16"/>
      <c r="Z10" s="216"/>
      <c r="AA10" s="216"/>
      <c r="AB10" s="216"/>
      <c r="AC10" s="216"/>
      <c r="AD10" s="216"/>
      <c r="AE10" s="216"/>
      <c r="AF10" s="216"/>
      <c r="AG10" s="216" t="s">
        <v>158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43" t="str">
        <f>C10</f>
        <v>zřízení nosné konstrukce příčky, vložení tepelné izolace tl. do 5 cm, montáž desek, tmelení spár Q2 a úprava rohů. Včetně dodávek materiálu.</v>
      </c>
      <c r="BB10" s="216"/>
      <c r="BC10" s="216"/>
      <c r="BD10" s="216"/>
      <c r="BE10" s="216"/>
      <c r="BF10" s="216"/>
      <c r="BG10" s="216"/>
      <c r="BH10" s="216"/>
    </row>
    <row r="11" spans="1:60" outlineLevel="1">
      <c r="A11" s="224"/>
      <c r="B11" s="225"/>
      <c r="C11" s="257" t="s">
        <v>159</v>
      </c>
      <c r="D11" s="227"/>
      <c r="E11" s="228">
        <v>11.29379</v>
      </c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16"/>
      <c r="Z11" s="216"/>
      <c r="AA11" s="216"/>
      <c r="AB11" s="216"/>
      <c r="AC11" s="216"/>
      <c r="AD11" s="216"/>
      <c r="AE11" s="216"/>
      <c r="AF11" s="216"/>
      <c r="AG11" s="216" t="s">
        <v>160</v>
      </c>
      <c r="AH11" s="216"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ht="20.399999999999999" outlineLevel="1">
      <c r="A12" s="236">
        <v>2</v>
      </c>
      <c r="B12" s="237" t="s">
        <v>161</v>
      </c>
      <c r="C12" s="255" t="s">
        <v>162</v>
      </c>
      <c r="D12" s="238" t="s">
        <v>152</v>
      </c>
      <c r="E12" s="239">
        <v>68.048320000000004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15</v>
      </c>
      <c r="M12" s="241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1" t="s">
        <v>153</v>
      </c>
      <c r="S12" s="241" t="s">
        <v>154</v>
      </c>
      <c r="T12" s="242" t="s">
        <v>154</v>
      </c>
      <c r="U12" s="226">
        <v>0.15</v>
      </c>
      <c r="V12" s="226">
        <f>ROUND(E12*U12,2)</f>
        <v>10.210000000000001</v>
      </c>
      <c r="W12" s="226"/>
      <c r="X12" s="226" t="s">
        <v>155</v>
      </c>
      <c r="Y12" s="216"/>
      <c r="Z12" s="216"/>
      <c r="AA12" s="216"/>
      <c r="AB12" s="216"/>
      <c r="AC12" s="216"/>
      <c r="AD12" s="216"/>
      <c r="AE12" s="216"/>
      <c r="AF12" s="216"/>
      <c r="AG12" s="216" t="s">
        <v>156</v>
      </c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24"/>
      <c r="B13" s="225"/>
      <c r="C13" s="257" t="s">
        <v>163</v>
      </c>
      <c r="D13" s="227"/>
      <c r="E13" s="228">
        <v>22.587579999999999</v>
      </c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16"/>
      <c r="Z13" s="216"/>
      <c r="AA13" s="216"/>
      <c r="AB13" s="216"/>
      <c r="AC13" s="216"/>
      <c r="AD13" s="216"/>
      <c r="AE13" s="216"/>
      <c r="AF13" s="216"/>
      <c r="AG13" s="216" t="s">
        <v>160</v>
      </c>
      <c r="AH13" s="216">
        <v>0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>
      <c r="A14" s="224"/>
      <c r="B14" s="225"/>
      <c r="C14" s="257" t="s">
        <v>164</v>
      </c>
      <c r="D14" s="227"/>
      <c r="E14" s="228">
        <v>5.8243999999999998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16"/>
      <c r="Z14" s="216"/>
      <c r="AA14" s="216"/>
      <c r="AB14" s="216"/>
      <c r="AC14" s="216"/>
      <c r="AD14" s="216"/>
      <c r="AE14" s="216"/>
      <c r="AF14" s="216"/>
      <c r="AG14" s="216" t="s">
        <v>160</v>
      </c>
      <c r="AH14" s="216"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24"/>
      <c r="B15" s="225"/>
      <c r="C15" s="257" t="s">
        <v>165</v>
      </c>
      <c r="D15" s="227"/>
      <c r="E15" s="228">
        <v>13.566330000000001</v>
      </c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16"/>
      <c r="Z15" s="216"/>
      <c r="AA15" s="216"/>
      <c r="AB15" s="216"/>
      <c r="AC15" s="216"/>
      <c r="AD15" s="216"/>
      <c r="AE15" s="216"/>
      <c r="AF15" s="216"/>
      <c r="AG15" s="216" t="s">
        <v>160</v>
      </c>
      <c r="AH15" s="216"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24"/>
      <c r="B16" s="225"/>
      <c r="C16" s="257" t="s">
        <v>166</v>
      </c>
      <c r="D16" s="227"/>
      <c r="E16" s="228">
        <v>20.76</v>
      </c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16"/>
      <c r="Z16" s="216"/>
      <c r="AA16" s="216"/>
      <c r="AB16" s="216"/>
      <c r="AC16" s="216"/>
      <c r="AD16" s="216"/>
      <c r="AE16" s="216"/>
      <c r="AF16" s="216"/>
      <c r="AG16" s="216" t="s">
        <v>160</v>
      </c>
      <c r="AH16" s="216"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>
      <c r="A17" s="224"/>
      <c r="B17" s="225"/>
      <c r="C17" s="257" t="s">
        <v>167</v>
      </c>
      <c r="D17" s="227"/>
      <c r="E17" s="228">
        <v>2.31</v>
      </c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16"/>
      <c r="Z17" s="216"/>
      <c r="AA17" s="216"/>
      <c r="AB17" s="216"/>
      <c r="AC17" s="216"/>
      <c r="AD17" s="216"/>
      <c r="AE17" s="216"/>
      <c r="AF17" s="216"/>
      <c r="AG17" s="216" t="s">
        <v>160</v>
      </c>
      <c r="AH17" s="216"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>
      <c r="A18" s="224"/>
      <c r="B18" s="225"/>
      <c r="C18" s="257" t="s">
        <v>168</v>
      </c>
      <c r="D18" s="227"/>
      <c r="E18" s="228">
        <v>3</v>
      </c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16"/>
      <c r="Z18" s="216"/>
      <c r="AA18" s="216"/>
      <c r="AB18" s="216"/>
      <c r="AC18" s="216"/>
      <c r="AD18" s="216"/>
      <c r="AE18" s="216"/>
      <c r="AF18" s="216"/>
      <c r="AG18" s="216" t="s">
        <v>160</v>
      </c>
      <c r="AH18" s="216"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ht="30.6" outlineLevel="1">
      <c r="A19" s="236">
        <v>3</v>
      </c>
      <c r="B19" s="237" t="s">
        <v>169</v>
      </c>
      <c r="C19" s="255" t="s">
        <v>170</v>
      </c>
      <c r="D19" s="238" t="s">
        <v>171</v>
      </c>
      <c r="E19" s="239">
        <v>2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15</v>
      </c>
      <c r="M19" s="241">
        <f>G19*(1+L19/100)</f>
        <v>0</v>
      </c>
      <c r="N19" s="241">
        <v>5.6899999999999997E-3</v>
      </c>
      <c r="O19" s="241">
        <f>ROUND(E19*N19,2)</f>
        <v>0.01</v>
      </c>
      <c r="P19" s="241">
        <v>0</v>
      </c>
      <c r="Q19" s="241">
        <f>ROUND(E19*P19,2)</f>
        <v>0</v>
      </c>
      <c r="R19" s="241" t="s">
        <v>153</v>
      </c>
      <c r="S19" s="241" t="s">
        <v>154</v>
      </c>
      <c r="T19" s="242" t="s">
        <v>154</v>
      </c>
      <c r="U19" s="226">
        <v>0.66</v>
      </c>
      <c r="V19" s="226">
        <f>ROUND(E19*U19,2)</f>
        <v>1.32</v>
      </c>
      <c r="W19" s="226"/>
      <c r="X19" s="226" t="s">
        <v>155</v>
      </c>
      <c r="Y19" s="216"/>
      <c r="Z19" s="216"/>
      <c r="AA19" s="216"/>
      <c r="AB19" s="216"/>
      <c r="AC19" s="216"/>
      <c r="AD19" s="216"/>
      <c r="AE19" s="216"/>
      <c r="AF19" s="216"/>
      <c r="AG19" s="216" t="s">
        <v>156</v>
      </c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>
      <c r="A20" s="224"/>
      <c r="B20" s="225"/>
      <c r="C20" s="257" t="s">
        <v>172</v>
      </c>
      <c r="D20" s="227"/>
      <c r="E20" s="228">
        <v>1</v>
      </c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16"/>
      <c r="Z20" s="216"/>
      <c r="AA20" s="216"/>
      <c r="AB20" s="216"/>
      <c r="AC20" s="216"/>
      <c r="AD20" s="216"/>
      <c r="AE20" s="216"/>
      <c r="AF20" s="216"/>
      <c r="AG20" s="216" t="s">
        <v>160</v>
      </c>
      <c r="AH20" s="216"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>
      <c r="A21" s="224"/>
      <c r="B21" s="225"/>
      <c r="C21" s="257" t="s">
        <v>173</v>
      </c>
      <c r="D21" s="227"/>
      <c r="E21" s="228">
        <v>1</v>
      </c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16"/>
      <c r="Z21" s="216"/>
      <c r="AA21" s="216"/>
      <c r="AB21" s="216"/>
      <c r="AC21" s="216"/>
      <c r="AD21" s="216"/>
      <c r="AE21" s="216"/>
      <c r="AF21" s="216"/>
      <c r="AG21" s="216" t="s">
        <v>160</v>
      </c>
      <c r="AH21" s="216"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>
      <c r="A22" s="236">
        <v>4</v>
      </c>
      <c r="B22" s="237" t="s">
        <v>174</v>
      </c>
      <c r="C22" s="255" t="s">
        <v>175</v>
      </c>
      <c r="D22" s="238" t="s">
        <v>152</v>
      </c>
      <c r="E22" s="239">
        <v>0.28570000000000001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15</v>
      </c>
      <c r="M22" s="241">
        <f>G22*(1+L22/100)</f>
        <v>0</v>
      </c>
      <c r="N22" s="241">
        <v>4.5679999999999998E-2</v>
      </c>
      <c r="O22" s="241">
        <f>ROUND(E22*N22,2)</f>
        <v>0.01</v>
      </c>
      <c r="P22" s="241">
        <v>0</v>
      </c>
      <c r="Q22" s="241">
        <f>ROUND(E22*P22,2)</f>
        <v>0</v>
      </c>
      <c r="R22" s="241" t="s">
        <v>153</v>
      </c>
      <c r="S22" s="241" t="s">
        <v>154</v>
      </c>
      <c r="T22" s="242" t="s">
        <v>154</v>
      </c>
      <c r="U22" s="226">
        <v>0.75800000000000001</v>
      </c>
      <c r="V22" s="226">
        <f>ROUND(E22*U22,2)</f>
        <v>0.22</v>
      </c>
      <c r="W22" s="226"/>
      <c r="X22" s="226" t="s">
        <v>155</v>
      </c>
      <c r="Y22" s="216"/>
      <c r="Z22" s="216"/>
      <c r="AA22" s="216"/>
      <c r="AB22" s="216"/>
      <c r="AC22" s="216"/>
      <c r="AD22" s="216"/>
      <c r="AE22" s="216"/>
      <c r="AF22" s="216"/>
      <c r="AG22" s="216" t="s">
        <v>156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>
      <c r="A23" s="224"/>
      <c r="B23" s="225"/>
      <c r="C23" s="257" t="s">
        <v>176</v>
      </c>
      <c r="D23" s="227"/>
      <c r="E23" s="228">
        <v>0.28570000000000001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16"/>
      <c r="Z23" s="216"/>
      <c r="AA23" s="216"/>
      <c r="AB23" s="216"/>
      <c r="AC23" s="216"/>
      <c r="AD23" s="216"/>
      <c r="AE23" s="216"/>
      <c r="AF23" s="216"/>
      <c r="AG23" s="216" t="s">
        <v>160</v>
      </c>
      <c r="AH23" s="216"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ht="30.6" outlineLevel="1">
      <c r="A24" s="236">
        <v>5</v>
      </c>
      <c r="B24" s="237" t="s">
        <v>177</v>
      </c>
      <c r="C24" s="255" t="s">
        <v>178</v>
      </c>
      <c r="D24" s="238" t="s">
        <v>152</v>
      </c>
      <c r="E24" s="239">
        <v>2.5502500000000001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15</v>
      </c>
      <c r="M24" s="241">
        <f>G24*(1+L24/100)</f>
        <v>0</v>
      </c>
      <c r="N24" s="241">
        <v>1.3440000000000001E-2</v>
      </c>
      <c r="O24" s="241">
        <f>ROUND(E24*N24,2)</f>
        <v>0.03</v>
      </c>
      <c r="P24" s="241">
        <v>0</v>
      </c>
      <c r="Q24" s="241">
        <f>ROUND(E24*P24,2)</f>
        <v>0</v>
      </c>
      <c r="R24" s="241" t="s">
        <v>153</v>
      </c>
      <c r="S24" s="241" t="s">
        <v>154</v>
      </c>
      <c r="T24" s="242" t="s">
        <v>154</v>
      </c>
      <c r="U24" s="226">
        <v>0.8</v>
      </c>
      <c r="V24" s="226">
        <f>ROUND(E24*U24,2)</f>
        <v>2.04</v>
      </c>
      <c r="W24" s="226"/>
      <c r="X24" s="226" t="s">
        <v>155</v>
      </c>
      <c r="Y24" s="216"/>
      <c r="Z24" s="216"/>
      <c r="AA24" s="216"/>
      <c r="AB24" s="216"/>
      <c r="AC24" s="216"/>
      <c r="AD24" s="216"/>
      <c r="AE24" s="216"/>
      <c r="AF24" s="216"/>
      <c r="AG24" s="216" t="s">
        <v>156</v>
      </c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>
      <c r="A25" s="224"/>
      <c r="B25" s="225"/>
      <c r="C25" s="257" t="s">
        <v>179</v>
      </c>
      <c r="D25" s="227"/>
      <c r="E25" s="228">
        <v>2.5502500000000001</v>
      </c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16"/>
      <c r="Z25" s="216"/>
      <c r="AA25" s="216"/>
      <c r="AB25" s="216"/>
      <c r="AC25" s="216"/>
      <c r="AD25" s="216"/>
      <c r="AE25" s="216"/>
      <c r="AF25" s="216"/>
      <c r="AG25" s="216" t="s">
        <v>160</v>
      </c>
      <c r="AH25" s="216"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ht="30.6" outlineLevel="1">
      <c r="A26" s="236">
        <v>6</v>
      </c>
      <c r="B26" s="237" t="s">
        <v>180</v>
      </c>
      <c r="C26" s="255" t="s">
        <v>181</v>
      </c>
      <c r="D26" s="238" t="s">
        <v>152</v>
      </c>
      <c r="E26" s="239">
        <v>3.2741600000000002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15</v>
      </c>
      <c r="M26" s="241">
        <f>G26*(1+L26/100)</f>
        <v>0</v>
      </c>
      <c r="N26" s="241">
        <v>1.3990000000000001E-2</v>
      </c>
      <c r="O26" s="241">
        <f>ROUND(E26*N26,2)</f>
        <v>0.05</v>
      </c>
      <c r="P26" s="241">
        <v>0</v>
      </c>
      <c r="Q26" s="241">
        <f>ROUND(E26*P26,2)</f>
        <v>0</v>
      </c>
      <c r="R26" s="241" t="s">
        <v>153</v>
      </c>
      <c r="S26" s="241" t="s">
        <v>154</v>
      </c>
      <c r="T26" s="242" t="s">
        <v>154</v>
      </c>
      <c r="U26" s="226">
        <v>0.8</v>
      </c>
      <c r="V26" s="226">
        <f>ROUND(E26*U26,2)</f>
        <v>2.62</v>
      </c>
      <c r="W26" s="226"/>
      <c r="X26" s="226" t="s">
        <v>155</v>
      </c>
      <c r="Y26" s="216"/>
      <c r="Z26" s="216"/>
      <c r="AA26" s="216"/>
      <c r="AB26" s="216"/>
      <c r="AC26" s="216"/>
      <c r="AD26" s="216"/>
      <c r="AE26" s="216"/>
      <c r="AF26" s="216"/>
      <c r="AG26" s="216" t="s">
        <v>156</v>
      </c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24"/>
      <c r="B27" s="225"/>
      <c r="C27" s="257" t="s">
        <v>182</v>
      </c>
      <c r="D27" s="227"/>
      <c r="E27" s="228">
        <v>3.2741600000000002</v>
      </c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16"/>
      <c r="Z27" s="216"/>
      <c r="AA27" s="216"/>
      <c r="AB27" s="216"/>
      <c r="AC27" s="216"/>
      <c r="AD27" s="216"/>
      <c r="AE27" s="216"/>
      <c r="AF27" s="216"/>
      <c r="AG27" s="216" t="s">
        <v>160</v>
      </c>
      <c r="AH27" s="216">
        <v>0</v>
      </c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ht="30.6" outlineLevel="1">
      <c r="A28" s="236">
        <v>7</v>
      </c>
      <c r="B28" s="237" t="s">
        <v>183</v>
      </c>
      <c r="C28" s="255" t="s">
        <v>184</v>
      </c>
      <c r="D28" s="238" t="s">
        <v>152</v>
      </c>
      <c r="E28" s="239">
        <v>13.566330000000001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15</v>
      </c>
      <c r="M28" s="241">
        <f>G28*(1+L28/100)</f>
        <v>0</v>
      </c>
      <c r="N28" s="241">
        <v>2.9190000000000001E-2</v>
      </c>
      <c r="O28" s="241">
        <f>ROUND(E28*N28,2)</f>
        <v>0.4</v>
      </c>
      <c r="P28" s="241">
        <v>0</v>
      </c>
      <c r="Q28" s="241">
        <f>ROUND(E28*P28,2)</f>
        <v>0</v>
      </c>
      <c r="R28" s="241" t="s">
        <v>153</v>
      </c>
      <c r="S28" s="241" t="s">
        <v>154</v>
      </c>
      <c r="T28" s="242" t="s">
        <v>154</v>
      </c>
      <c r="U28" s="226">
        <v>0.94799999999999995</v>
      </c>
      <c r="V28" s="226">
        <f>ROUND(E28*U28,2)</f>
        <v>12.86</v>
      </c>
      <c r="W28" s="226"/>
      <c r="X28" s="226" t="s">
        <v>155</v>
      </c>
      <c r="Y28" s="216"/>
      <c r="Z28" s="216"/>
      <c r="AA28" s="216"/>
      <c r="AB28" s="216"/>
      <c r="AC28" s="216"/>
      <c r="AD28" s="216"/>
      <c r="AE28" s="216"/>
      <c r="AF28" s="216"/>
      <c r="AG28" s="216" t="s">
        <v>156</v>
      </c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>
      <c r="A29" s="224"/>
      <c r="B29" s="225"/>
      <c r="C29" s="257" t="s">
        <v>165</v>
      </c>
      <c r="D29" s="227"/>
      <c r="E29" s="228">
        <v>13.566330000000001</v>
      </c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16"/>
      <c r="Z29" s="216"/>
      <c r="AA29" s="216"/>
      <c r="AB29" s="216"/>
      <c r="AC29" s="216"/>
      <c r="AD29" s="216"/>
      <c r="AE29" s="216"/>
      <c r="AF29" s="216"/>
      <c r="AG29" s="216" t="s">
        <v>160</v>
      </c>
      <c r="AH29" s="216">
        <v>0</v>
      </c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>
      <c r="A30" s="230" t="s">
        <v>148</v>
      </c>
      <c r="B30" s="231" t="s">
        <v>73</v>
      </c>
      <c r="C30" s="254" t="s">
        <v>74</v>
      </c>
      <c r="D30" s="232"/>
      <c r="E30" s="233"/>
      <c r="F30" s="234"/>
      <c r="G30" s="234">
        <f>SUMIF(AG31:AG38,"&lt;&gt;NOR",G31:G38)</f>
        <v>0</v>
      </c>
      <c r="H30" s="234"/>
      <c r="I30" s="234">
        <f>SUM(I31:I38)</f>
        <v>0</v>
      </c>
      <c r="J30" s="234"/>
      <c r="K30" s="234">
        <f>SUM(K31:K38)</f>
        <v>0</v>
      </c>
      <c r="L30" s="234"/>
      <c r="M30" s="234">
        <f>SUM(M31:M38)</f>
        <v>0</v>
      </c>
      <c r="N30" s="234"/>
      <c r="O30" s="234">
        <f>SUM(O31:O38)</f>
        <v>0.45</v>
      </c>
      <c r="P30" s="234"/>
      <c r="Q30" s="234">
        <f>SUM(Q31:Q38)</f>
        <v>0</v>
      </c>
      <c r="R30" s="234"/>
      <c r="S30" s="234"/>
      <c r="T30" s="235"/>
      <c r="U30" s="229"/>
      <c r="V30" s="229">
        <f>SUM(V31:V38)</f>
        <v>28.080000000000002</v>
      </c>
      <c r="W30" s="229"/>
      <c r="X30" s="229"/>
      <c r="AG30" t="s">
        <v>149</v>
      </c>
    </row>
    <row r="31" spans="1:60" ht="30.6" outlineLevel="1">
      <c r="A31" s="236">
        <v>8</v>
      </c>
      <c r="B31" s="237" t="s">
        <v>185</v>
      </c>
      <c r="C31" s="255" t="s">
        <v>186</v>
      </c>
      <c r="D31" s="238" t="s">
        <v>152</v>
      </c>
      <c r="E31" s="239">
        <v>20.76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15</v>
      </c>
      <c r="M31" s="241">
        <f>G31*(1+L31/100)</f>
        <v>0</v>
      </c>
      <c r="N31" s="241">
        <v>1.8460000000000001E-2</v>
      </c>
      <c r="O31" s="241">
        <f>ROUND(E31*N31,2)</f>
        <v>0.38</v>
      </c>
      <c r="P31" s="241">
        <v>0</v>
      </c>
      <c r="Q31" s="241">
        <f>ROUND(E31*P31,2)</f>
        <v>0</v>
      </c>
      <c r="R31" s="241" t="s">
        <v>153</v>
      </c>
      <c r="S31" s="241" t="s">
        <v>154</v>
      </c>
      <c r="T31" s="242" t="s">
        <v>154</v>
      </c>
      <c r="U31" s="226">
        <v>1</v>
      </c>
      <c r="V31" s="226">
        <f>ROUND(E31*U31,2)</f>
        <v>20.76</v>
      </c>
      <c r="W31" s="226"/>
      <c r="X31" s="226" t="s">
        <v>155</v>
      </c>
      <c r="Y31" s="216"/>
      <c r="Z31" s="216"/>
      <c r="AA31" s="216"/>
      <c r="AB31" s="216"/>
      <c r="AC31" s="216"/>
      <c r="AD31" s="216"/>
      <c r="AE31" s="216"/>
      <c r="AF31" s="216"/>
      <c r="AG31" s="216" t="s">
        <v>156</v>
      </c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>
      <c r="A32" s="224"/>
      <c r="B32" s="225"/>
      <c r="C32" s="257" t="s">
        <v>187</v>
      </c>
      <c r="D32" s="227"/>
      <c r="E32" s="228">
        <v>20.76</v>
      </c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16"/>
      <c r="Z32" s="216"/>
      <c r="AA32" s="216"/>
      <c r="AB32" s="216"/>
      <c r="AC32" s="216"/>
      <c r="AD32" s="216"/>
      <c r="AE32" s="216"/>
      <c r="AF32" s="216"/>
      <c r="AG32" s="216" t="s">
        <v>160</v>
      </c>
      <c r="AH32" s="216">
        <v>0</v>
      </c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ht="20.399999999999999" outlineLevel="1">
      <c r="A33" s="236">
        <v>9</v>
      </c>
      <c r="B33" s="237" t="s">
        <v>188</v>
      </c>
      <c r="C33" s="255" t="s">
        <v>189</v>
      </c>
      <c r="D33" s="238" t="s">
        <v>152</v>
      </c>
      <c r="E33" s="239">
        <v>5.31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15</v>
      </c>
      <c r="M33" s="241">
        <f>G33*(1+L33/100)</f>
        <v>0</v>
      </c>
      <c r="N33" s="241">
        <v>1.243E-2</v>
      </c>
      <c r="O33" s="241">
        <f>ROUND(E33*N33,2)</f>
        <v>7.0000000000000007E-2</v>
      </c>
      <c r="P33" s="241">
        <v>0</v>
      </c>
      <c r="Q33" s="241">
        <f>ROUND(E33*P33,2)</f>
        <v>0</v>
      </c>
      <c r="R33" s="241" t="s">
        <v>153</v>
      </c>
      <c r="S33" s="241" t="s">
        <v>154</v>
      </c>
      <c r="T33" s="242" t="s">
        <v>154</v>
      </c>
      <c r="U33" s="226">
        <v>0.95</v>
      </c>
      <c r="V33" s="226">
        <f>ROUND(E33*U33,2)</f>
        <v>5.04</v>
      </c>
      <c r="W33" s="226"/>
      <c r="X33" s="226" t="s">
        <v>155</v>
      </c>
      <c r="Y33" s="216"/>
      <c r="Z33" s="216"/>
      <c r="AA33" s="216"/>
      <c r="AB33" s="216"/>
      <c r="AC33" s="216"/>
      <c r="AD33" s="216"/>
      <c r="AE33" s="216"/>
      <c r="AF33" s="216"/>
      <c r="AG33" s="216" t="s">
        <v>156</v>
      </c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>
      <c r="A34" s="224"/>
      <c r="B34" s="225"/>
      <c r="C34" s="257" t="s">
        <v>190</v>
      </c>
      <c r="D34" s="227"/>
      <c r="E34" s="228">
        <v>2.31</v>
      </c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16"/>
      <c r="Z34" s="216"/>
      <c r="AA34" s="216"/>
      <c r="AB34" s="216"/>
      <c r="AC34" s="216"/>
      <c r="AD34" s="216"/>
      <c r="AE34" s="216"/>
      <c r="AF34" s="216"/>
      <c r="AG34" s="216" t="s">
        <v>160</v>
      </c>
      <c r="AH34" s="216">
        <v>0</v>
      </c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>
      <c r="A35" s="224"/>
      <c r="B35" s="225"/>
      <c r="C35" s="257" t="s">
        <v>191</v>
      </c>
      <c r="D35" s="227"/>
      <c r="E35" s="228">
        <v>3</v>
      </c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16"/>
      <c r="Z35" s="216"/>
      <c r="AA35" s="216"/>
      <c r="AB35" s="216"/>
      <c r="AC35" s="216"/>
      <c r="AD35" s="216"/>
      <c r="AE35" s="216"/>
      <c r="AF35" s="216"/>
      <c r="AG35" s="216" t="s">
        <v>160</v>
      </c>
      <c r="AH35" s="216">
        <v>0</v>
      </c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ht="20.399999999999999" outlineLevel="1">
      <c r="A36" s="236">
        <v>10</v>
      </c>
      <c r="B36" s="237" t="s">
        <v>192</v>
      </c>
      <c r="C36" s="255" t="s">
        <v>193</v>
      </c>
      <c r="D36" s="238" t="s">
        <v>152</v>
      </c>
      <c r="E36" s="239">
        <v>5.31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15</v>
      </c>
      <c r="M36" s="241">
        <f>G36*(1+L36/100)</f>
        <v>0</v>
      </c>
      <c r="N36" s="241">
        <v>0</v>
      </c>
      <c r="O36" s="241">
        <f>ROUND(E36*N36,2)</f>
        <v>0</v>
      </c>
      <c r="P36" s="241">
        <v>0</v>
      </c>
      <c r="Q36" s="241">
        <f>ROUND(E36*P36,2)</f>
        <v>0</v>
      </c>
      <c r="R36" s="241" t="s">
        <v>153</v>
      </c>
      <c r="S36" s="241" t="s">
        <v>154</v>
      </c>
      <c r="T36" s="242" t="s">
        <v>154</v>
      </c>
      <c r="U36" s="226">
        <v>0.43</v>
      </c>
      <c r="V36" s="226">
        <f>ROUND(E36*U36,2)</f>
        <v>2.2799999999999998</v>
      </c>
      <c r="W36" s="226"/>
      <c r="X36" s="226" t="s">
        <v>155</v>
      </c>
      <c r="Y36" s="216"/>
      <c r="Z36" s="216"/>
      <c r="AA36" s="216"/>
      <c r="AB36" s="216"/>
      <c r="AC36" s="216"/>
      <c r="AD36" s="216"/>
      <c r="AE36" s="216"/>
      <c r="AF36" s="216"/>
      <c r="AG36" s="216" t="s">
        <v>156</v>
      </c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>
      <c r="A37" s="224"/>
      <c r="B37" s="225"/>
      <c r="C37" s="257" t="s">
        <v>190</v>
      </c>
      <c r="D37" s="227"/>
      <c r="E37" s="228">
        <v>2.31</v>
      </c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16"/>
      <c r="Z37" s="216"/>
      <c r="AA37" s="216"/>
      <c r="AB37" s="216"/>
      <c r="AC37" s="216"/>
      <c r="AD37" s="216"/>
      <c r="AE37" s="216"/>
      <c r="AF37" s="216"/>
      <c r="AG37" s="216" t="s">
        <v>160</v>
      </c>
      <c r="AH37" s="216">
        <v>0</v>
      </c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>
      <c r="A38" s="224"/>
      <c r="B38" s="225"/>
      <c r="C38" s="257" t="s">
        <v>191</v>
      </c>
      <c r="D38" s="227"/>
      <c r="E38" s="228">
        <v>3</v>
      </c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16"/>
      <c r="Z38" s="216"/>
      <c r="AA38" s="216"/>
      <c r="AB38" s="216"/>
      <c r="AC38" s="216"/>
      <c r="AD38" s="216"/>
      <c r="AE38" s="216"/>
      <c r="AF38" s="216"/>
      <c r="AG38" s="216" t="s">
        <v>160</v>
      </c>
      <c r="AH38" s="216">
        <v>0</v>
      </c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>
      <c r="A39" s="230" t="s">
        <v>148</v>
      </c>
      <c r="B39" s="231" t="s">
        <v>75</v>
      </c>
      <c r="C39" s="254" t="s">
        <v>76</v>
      </c>
      <c r="D39" s="232"/>
      <c r="E39" s="233"/>
      <c r="F39" s="234"/>
      <c r="G39" s="234">
        <f>SUMIF(AG40:AG60,"&lt;&gt;NOR",G40:G60)</f>
        <v>0</v>
      </c>
      <c r="H39" s="234"/>
      <c r="I39" s="234">
        <f>SUM(I40:I60)</f>
        <v>0</v>
      </c>
      <c r="J39" s="234"/>
      <c r="K39" s="234">
        <f>SUM(K40:K60)</f>
        <v>0</v>
      </c>
      <c r="L39" s="234"/>
      <c r="M39" s="234">
        <f>SUM(M40:M60)</f>
        <v>0</v>
      </c>
      <c r="N39" s="234"/>
      <c r="O39" s="234">
        <f>SUM(O40:O60)</f>
        <v>1.24</v>
      </c>
      <c r="P39" s="234"/>
      <c r="Q39" s="234">
        <f>SUM(Q40:Q60)</f>
        <v>0</v>
      </c>
      <c r="R39" s="234"/>
      <c r="S39" s="234"/>
      <c r="T39" s="235"/>
      <c r="U39" s="229"/>
      <c r="V39" s="229">
        <f>SUM(V40:V60)</f>
        <v>23.03</v>
      </c>
      <c r="W39" s="229"/>
      <c r="X39" s="229"/>
      <c r="AG39" t="s">
        <v>149</v>
      </c>
    </row>
    <row r="40" spans="1:60" outlineLevel="1">
      <c r="A40" s="236">
        <v>11</v>
      </c>
      <c r="B40" s="237" t="s">
        <v>194</v>
      </c>
      <c r="C40" s="255" t="s">
        <v>195</v>
      </c>
      <c r="D40" s="238" t="s">
        <v>152</v>
      </c>
      <c r="E40" s="239">
        <v>17.320799999999998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15</v>
      </c>
      <c r="M40" s="241">
        <f>G40*(1+L40/100)</f>
        <v>0</v>
      </c>
      <c r="N40" s="241">
        <v>3.15E-3</v>
      </c>
      <c r="O40" s="241">
        <f>ROUND(E40*N40,2)</f>
        <v>0.05</v>
      </c>
      <c r="P40" s="241">
        <v>0</v>
      </c>
      <c r="Q40" s="241">
        <f>ROUND(E40*P40,2)</f>
        <v>0</v>
      </c>
      <c r="R40" s="241" t="s">
        <v>153</v>
      </c>
      <c r="S40" s="241" t="s">
        <v>154</v>
      </c>
      <c r="T40" s="242" t="s">
        <v>154</v>
      </c>
      <c r="U40" s="226">
        <v>0.245</v>
      </c>
      <c r="V40" s="226">
        <f>ROUND(E40*U40,2)</f>
        <v>4.24</v>
      </c>
      <c r="W40" s="226"/>
      <c r="X40" s="226" t="s">
        <v>155</v>
      </c>
      <c r="Y40" s="216"/>
      <c r="Z40" s="216"/>
      <c r="AA40" s="216"/>
      <c r="AB40" s="216"/>
      <c r="AC40" s="216"/>
      <c r="AD40" s="216"/>
      <c r="AE40" s="216"/>
      <c r="AF40" s="216"/>
      <c r="AG40" s="216" t="s">
        <v>156</v>
      </c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>
      <c r="A41" s="224"/>
      <c r="B41" s="225"/>
      <c r="C41" s="256" t="s">
        <v>196</v>
      </c>
      <c r="D41" s="244"/>
      <c r="E41" s="244"/>
      <c r="F41" s="244"/>
      <c r="G41" s="244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16"/>
      <c r="Z41" s="216"/>
      <c r="AA41" s="216"/>
      <c r="AB41" s="216"/>
      <c r="AC41" s="216"/>
      <c r="AD41" s="216"/>
      <c r="AE41" s="216"/>
      <c r="AF41" s="216"/>
      <c r="AG41" s="216" t="s">
        <v>158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>
      <c r="A42" s="224"/>
      <c r="B42" s="225"/>
      <c r="C42" s="257" t="s">
        <v>197</v>
      </c>
      <c r="D42" s="227"/>
      <c r="E42" s="228">
        <v>13.83262</v>
      </c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16"/>
      <c r="Z42" s="216"/>
      <c r="AA42" s="216"/>
      <c r="AB42" s="216"/>
      <c r="AC42" s="216"/>
      <c r="AD42" s="216"/>
      <c r="AE42" s="216"/>
      <c r="AF42" s="216"/>
      <c r="AG42" s="216" t="s">
        <v>160</v>
      </c>
      <c r="AH42" s="216">
        <v>0</v>
      </c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ht="20.399999999999999" outlineLevel="1">
      <c r="A43" s="224"/>
      <c r="B43" s="225"/>
      <c r="C43" s="257" t="s">
        <v>198</v>
      </c>
      <c r="D43" s="227"/>
      <c r="E43" s="228">
        <v>1.5183199999999999</v>
      </c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16"/>
      <c r="Z43" s="216"/>
      <c r="AA43" s="216"/>
      <c r="AB43" s="216"/>
      <c r="AC43" s="216"/>
      <c r="AD43" s="216"/>
      <c r="AE43" s="216"/>
      <c r="AF43" s="216"/>
      <c r="AG43" s="216" t="s">
        <v>160</v>
      </c>
      <c r="AH43" s="216">
        <v>0</v>
      </c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ht="20.399999999999999" outlineLevel="1">
      <c r="A44" s="224"/>
      <c r="B44" s="225"/>
      <c r="C44" s="257" t="s">
        <v>199</v>
      </c>
      <c r="D44" s="227"/>
      <c r="E44" s="228">
        <v>1.9698500000000001</v>
      </c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16"/>
      <c r="Z44" s="216"/>
      <c r="AA44" s="216"/>
      <c r="AB44" s="216"/>
      <c r="AC44" s="216"/>
      <c r="AD44" s="216"/>
      <c r="AE44" s="216"/>
      <c r="AF44" s="216"/>
      <c r="AG44" s="216" t="s">
        <v>160</v>
      </c>
      <c r="AH44" s="216">
        <v>0</v>
      </c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>
      <c r="A45" s="236">
        <v>12</v>
      </c>
      <c r="B45" s="237" t="s">
        <v>200</v>
      </c>
      <c r="C45" s="255" t="s">
        <v>201</v>
      </c>
      <c r="D45" s="238" t="s">
        <v>152</v>
      </c>
      <c r="E45" s="239">
        <v>16.851500000000001</v>
      </c>
      <c r="F45" s="240"/>
      <c r="G45" s="241">
        <f>ROUND(E45*F45,2)</f>
        <v>0</v>
      </c>
      <c r="H45" s="240"/>
      <c r="I45" s="241">
        <f>ROUND(E45*H45,2)</f>
        <v>0</v>
      </c>
      <c r="J45" s="240"/>
      <c r="K45" s="241">
        <f>ROUND(E45*J45,2)</f>
        <v>0</v>
      </c>
      <c r="L45" s="241">
        <v>15</v>
      </c>
      <c r="M45" s="241">
        <f>G45*(1+L45/100)</f>
        <v>0</v>
      </c>
      <c r="N45" s="241">
        <v>4.0000000000000003E-5</v>
      </c>
      <c r="O45" s="241">
        <f>ROUND(E45*N45,2)</f>
        <v>0</v>
      </c>
      <c r="P45" s="241">
        <v>0</v>
      </c>
      <c r="Q45" s="241">
        <f>ROUND(E45*P45,2)</f>
        <v>0</v>
      </c>
      <c r="R45" s="241" t="s">
        <v>153</v>
      </c>
      <c r="S45" s="241" t="s">
        <v>154</v>
      </c>
      <c r="T45" s="242" t="s">
        <v>154</v>
      </c>
      <c r="U45" s="226">
        <v>7.8E-2</v>
      </c>
      <c r="V45" s="226">
        <f>ROUND(E45*U45,2)</f>
        <v>1.31</v>
      </c>
      <c r="W45" s="226"/>
      <c r="X45" s="226" t="s">
        <v>155</v>
      </c>
      <c r="Y45" s="216"/>
      <c r="Z45" s="216"/>
      <c r="AA45" s="216"/>
      <c r="AB45" s="216"/>
      <c r="AC45" s="216"/>
      <c r="AD45" s="216"/>
      <c r="AE45" s="216"/>
      <c r="AF45" s="216"/>
      <c r="AG45" s="216" t="s">
        <v>156</v>
      </c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ht="21" outlineLevel="1">
      <c r="A46" s="224"/>
      <c r="B46" s="225"/>
      <c r="C46" s="256" t="s">
        <v>202</v>
      </c>
      <c r="D46" s="244"/>
      <c r="E46" s="244"/>
      <c r="F46" s="244"/>
      <c r="G46" s="244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16"/>
      <c r="Z46" s="216"/>
      <c r="AA46" s="216"/>
      <c r="AB46" s="216"/>
      <c r="AC46" s="216"/>
      <c r="AD46" s="216"/>
      <c r="AE46" s="216"/>
      <c r="AF46" s="216"/>
      <c r="AG46" s="216" t="s">
        <v>158</v>
      </c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43" t="str">
        <f>C46</f>
        <v>které se zřizují před úpravami povrchu, a obalení osazených dveřních zárubní před znečištěním při úpravách povrchu nástřikem plastických maltovin včetně pozdějšího odkrytí,</v>
      </c>
      <c r="BB46" s="216"/>
      <c r="BC46" s="216"/>
      <c r="BD46" s="216"/>
      <c r="BE46" s="216"/>
      <c r="BF46" s="216"/>
      <c r="BG46" s="216"/>
      <c r="BH46" s="216"/>
    </row>
    <row r="47" spans="1:60" outlineLevel="1">
      <c r="A47" s="224"/>
      <c r="B47" s="225"/>
      <c r="C47" s="257" t="s">
        <v>203</v>
      </c>
      <c r="D47" s="227"/>
      <c r="E47" s="228">
        <v>16.851500000000001</v>
      </c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16"/>
      <c r="Z47" s="216"/>
      <c r="AA47" s="216"/>
      <c r="AB47" s="216"/>
      <c r="AC47" s="216"/>
      <c r="AD47" s="216"/>
      <c r="AE47" s="216"/>
      <c r="AF47" s="216"/>
      <c r="AG47" s="216" t="s">
        <v>160</v>
      </c>
      <c r="AH47" s="216">
        <v>0</v>
      </c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ht="30.6" outlineLevel="1">
      <c r="A48" s="236">
        <v>13</v>
      </c>
      <c r="B48" s="237" t="s">
        <v>204</v>
      </c>
      <c r="C48" s="255" t="s">
        <v>205</v>
      </c>
      <c r="D48" s="238" t="s">
        <v>152</v>
      </c>
      <c r="E48" s="239">
        <v>5.31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15</v>
      </c>
      <c r="M48" s="241">
        <f>G48*(1+L48/100)</f>
        <v>0</v>
      </c>
      <c r="N48" s="241">
        <v>1.5879999999999998E-2</v>
      </c>
      <c r="O48" s="241">
        <f>ROUND(E48*N48,2)</f>
        <v>0.08</v>
      </c>
      <c r="P48" s="241">
        <v>0</v>
      </c>
      <c r="Q48" s="241">
        <f>ROUND(E48*P48,2)</f>
        <v>0</v>
      </c>
      <c r="R48" s="241" t="s">
        <v>206</v>
      </c>
      <c r="S48" s="241" t="s">
        <v>154</v>
      </c>
      <c r="T48" s="242" t="s">
        <v>154</v>
      </c>
      <c r="U48" s="226">
        <v>0.33605000000000002</v>
      </c>
      <c r="V48" s="226">
        <f>ROUND(E48*U48,2)</f>
        <v>1.78</v>
      </c>
      <c r="W48" s="226"/>
      <c r="X48" s="226" t="s">
        <v>155</v>
      </c>
      <c r="Y48" s="216"/>
      <c r="Z48" s="216"/>
      <c r="AA48" s="216"/>
      <c r="AB48" s="216"/>
      <c r="AC48" s="216"/>
      <c r="AD48" s="216"/>
      <c r="AE48" s="216"/>
      <c r="AF48" s="216"/>
      <c r="AG48" s="216" t="s">
        <v>156</v>
      </c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>
      <c r="A49" s="224"/>
      <c r="B49" s="225"/>
      <c r="C49" s="257" t="s">
        <v>207</v>
      </c>
      <c r="D49" s="227"/>
      <c r="E49" s="228">
        <v>2.31</v>
      </c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16"/>
      <c r="Z49" s="216"/>
      <c r="AA49" s="216"/>
      <c r="AB49" s="216"/>
      <c r="AC49" s="216"/>
      <c r="AD49" s="216"/>
      <c r="AE49" s="216"/>
      <c r="AF49" s="216"/>
      <c r="AG49" s="216" t="s">
        <v>160</v>
      </c>
      <c r="AH49" s="216">
        <v>0</v>
      </c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1">
      <c r="A50" s="224"/>
      <c r="B50" s="225"/>
      <c r="C50" s="257" t="s">
        <v>208</v>
      </c>
      <c r="D50" s="227"/>
      <c r="E50" s="228">
        <v>3</v>
      </c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16"/>
      <c r="Z50" s="216"/>
      <c r="AA50" s="216"/>
      <c r="AB50" s="216"/>
      <c r="AC50" s="216"/>
      <c r="AD50" s="216"/>
      <c r="AE50" s="216"/>
      <c r="AF50" s="216"/>
      <c r="AG50" s="216" t="s">
        <v>160</v>
      </c>
      <c r="AH50" s="216">
        <v>0</v>
      </c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1">
      <c r="A51" s="236">
        <v>14</v>
      </c>
      <c r="B51" s="237" t="s">
        <v>209</v>
      </c>
      <c r="C51" s="255" t="s">
        <v>210</v>
      </c>
      <c r="D51" s="238" t="s">
        <v>152</v>
      </c>
      <c r="E51" s="239">
        <v>17.320799999999998</v>
      </c>
      <c r="F51" s="240"/>
      <c r="G51" s="241">
        <f>ROUND(E51*F51,2)</f>
        <v>0</v>
      </c>
      <c r="H51" s="240"/>
      <c r="I51" s="241">
        <f>ROUND(E51*H51,2)</f>
        <v>0</v>
      </c>
      <c r="J51" s="240"/>
      <c r="K51" s="241">
        <f>ROUND(E51*J51,2)</f>
        <v>0</v>
      </c>
      <c r="L51" s="241">
        <v>15</v>
      </c>
      <c r="M51" s="241">
        <f>G51*(1+L51/100)</f>
        <v>0</v>
      </c>
      <c r="N51" s="241">
        <v>4.4139999999999999E-2</v>
      </c>
      <c r="O51" s="241">
        <f>ROUND(E51*N51,2)</f>
        <v>0.76</v>
      </c>
      <c r="P51" s="241">
        <v>0</v>
      </c>
      <c r="Q51" s="241">
        <f>ROUND(E51*P51,2)</f>
        <v>0</v>
      </c>
      <c r="R51" s="241" t="s">
        <v>153</v>
      </c>
      <c r="S51" s="241" t="s">
        <v>154</v>
      </c>
      <c r="T51" s="242" t="s">
        <v>154</v>
      </c>
      <c r="U51" s="226">
        <v>0.6</v>
      </c>
      <c r="V51" s="226">
        <f>ROUND(E51*U51,2)</f>
        <v>10.39</v>
      </c>
      <c r="W51" s="226"/>
      <c r="X51" s="226" t="s">
        <v>155</v>
      </c>
      <c r="Y51" s="216"/>
      <c r="Z51" s="216"/>
      <c r="AA51" s="216"/>
      <c r="AB51" s="216"/>
      <c r="AC51" s="216"/>
      <c r="AD51" s="216"/>
      <c r="AE51" s="216"/>
      <c r="AF51" s="216"/>
      <c r="AG51" s="216" t="s">
        <v>156</v>
      </c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>
      <c r="A52" s="224"/>
      <c r="B52" s="225"/>
      <c r="C52" s="257" t="s">
        <v>197</v>
      </c>
      <c r="D52" s="227"/>
      <c r="E52" s="228">
        <v>13.83262</v>
      </c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16"/>
      <c r="Z52" s="216"/>
      <c r="AA52" s="216"/>
      <c r="AB52" s="216"/>
      <c r="AC52" s="216"/>
      <c r="AD52" s="216"/>
      <c r="AE52" s="216"/>
      <c r="AF52" s="216"/>
      <c r="AG52" s="216" t="s">
        <v>160</v>
      </c>
      <c r="AH52" s="216">
        <v>0</v>
      </c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ht="20.399999999999999" outlineLevel="1">
      <c r="A53" s="224"/>
      <c r="B53" s="225"/>
      <c r="C53" s="257" t="s">
        <v>198</v>
      </c>
      <c r="D53" s="227"/>
      <c r="E53" s="228">
        <v>1.5183199999999999</v>
      </c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16"/>
      <c r="Z53" s="216"/>
      <c r="AA53" s="216"/>
      <c r="AB53" s="216"/>
      <c r="AC53" s="216"/>
      <c r="AD53" s="216"/>
      <c r="AE53" s="216"/>
      <c r="AF53" s="216"/>
      <c r="AG53" s="216" t="s">
        <v>160</v>
      </c>
      <c r="AH53" s="216">
        <v>0</v>
      </c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ht="20.399999999999999" outlineLevel="1">
      <c r="A54" s="224"/>
      <c r="B54" s="225"/>
      <c r="C54" s="257" t="s">
        <v>199</v>
      </c>
      <c r="D54" s="227"/>
      <c r="E54" s="228">
        <v>1.9698500000000001</v>
      </c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16"/>
      <c r="Z54" s="216"/>
      <c r="AA54" s="216"/>
      <c r="AB54" s="216"/>
      <c r="AC54" s="216"/>
      <c r="AD54" s="216"/>
      <c r="AE54" s="216"/>
      <c r="AF54" s="216"/>
      <c r="AG54" s="216" t="s">
        <v>160</v>
      </c>
      <c r="AH54" s="216">
        <v>0</v>
      </c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>
      <c r="A55" s="236">
        <v>15</v>
      </c>
      <c r="B55" s="237" t="s">
        <v>211</v>
      </c>
      <c r="C55" s="255" t="s">
        <v>212</v>
      </c>
      <c r="D55" s="238" t="s">
        <v>152</v>
      </c>
      <c r="E55" s="239">
        <v>7.4290000000000003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15</v>
      </c>
      <c r="M55" s="241">
        <f>G55*(1+L55/100)</f>
        <v>0</v>
      </c>
      <c r="N55" s="241">
        <v>4.5580000000000002E-2</v>
      </c>
      <c r="O55" s="241">
        <f>ROUND(E55*N55,2)</f>
        <v>0.34</v>
      </c>
      <c r="P55" s="241">
        <v>0</v>
      </c>
      <c r="Q55" s="241">
        <f>ROUND(E55*P55,2)</f>
        <v>0</v>
      </c>
      <c r="R55" s="241" t="s">
        <v>153</v>
      </c>
      <c r="S55" s="241" t="s">
        <v>154</v>
      </c>
      <c r="T55" s="242" t="s">
        <v>154</v>
      </c>
      <c r="U55" s="226">
        <v>0.60799999999999998</v>
      </c>
      <c r="V55" s="226">
        <f>ROUND(E55*U55,2)</f>
        <v>4.5199999999999996</v>
      </c>
      <c r="W55" s="226"/>
      <c r="X55" s="226" t="s">
        <v>155</v>
      </c>
      <c r="Y55" s="216"/>
      <c r="Z55" s="216"/>
      <c r="AA55" s="216"/>
      <c r="AB55" s="216"/>
      <c r="AC55" s="216"/>
      <c r="AD55" s="216"/>
      <c r="AE55" s="216"/>
      <c r="AF55" s="216"/>
      <c r="AG55" s="216" t="s">
        <v>156</v>
      </c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1">
      <c r="A56" s="224"/>
      <c r="B56" s="225"/>
      <c r="C56" s="256" t="s">
        <v>213</v>
      </c>
      <c r="D56" s="244"/>
      <c r="E56" s="244"/>
      <c r="F56" s="244"/>
      <c r="G56" s="244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16"/>
      <c r="Z56" s="216"/>
      <c r="AA56" s="216"/>
      <c r="AB56" s="216"/>
      <c r="AC56" s="216"/>
      <c r="AD56" s="216"/>
      <c r="AE56" s="216"/>
      <c r="AF56" s="216"/>
      <c r="AG56" s="216" t="s">
        <v>158</v>
      </c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24"/>
      <c r="B57" s="225"/>
      <c r="C57" s="257" t="s">
        <v>214</v>
      </c>
      <c r="D57" s="227"/>
      <c r="E57" s="228">
        <v>0.214</v>
      </c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26"/>
      <c r="Y57" s="216"/>
      <c r="Z57" s="216"/>
      <c r="AA57" s="216"/>
      <c r="AB57" s="216"/>
      <c r="AC57" s="216"/>
      <c r="AD57" s="216"/>
      <c r="AE57" s="216"/>
      <c r="AF57" s="216"/>
      <c r="AG57" s="216" t="s">
        <v>160</v>
      </c>
      <c r="AH57" s="216">
        <v>0</v>
      </c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ht="20.399999999999999" outlineLevel="1">
      <c r="A58" s="224"/>
      <c r="B58" s="225"/>
      <c r="C58" s="257" t="s">
        <v>215</v>
      </c>
      <c r="D58" s="227"/>
      <c r="E58" s="228">
        <v>7.2149999999999999</v>
      </c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26"/>
      <c r="Y58" s="216"/>
      <c r="Z58" s="216"/>
      <c r="AA58" s="216"/>
      <c r="AB58" s="216"/>
      <c r="AC58" s="216"/>
      <c r="AD58" s="216"/>
      <c r="AE58" s="216"/>
      <c r="AF58" s="216"/>
      <c r="AG58" s="216" t="s">
        <v>160</v>
      </c>
      <c r="AH58" s="216">
        <v>0</v>
      </c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>
      <c r="A59" s="236">
        <v>16</v>
      </c>
      <c r="B59" s="237" t="s">
        <v>216</v>
      </c>
      <c r="C59" s="255" t="s">
        <v>217</v>
      </c>
      <c r="D59" s="238" t="s">
        <v>152</v>
      </c>
      <c r="E59" s="239">
        <v>2.1887500000000002</v>
      </c>
      <c r="F59" s="240"/>
      <c r="G59" s="241">
        <f>ROUND(E59*F59,2)</f>
        <v>0</v>
      </c>
      <c r="H59" s="240"/>
      <c r="I59" s="241">
        <f>ROUND(E59*H59,2)</f>
        <v>0</v>
      </c>
      <c r="J59" s="240"/>
      <c r="K59" s="241">
        <f>ROUND(E59*J59,2)</f>
        <v>0</v>
      </c>
      <c r="L59" s="241">
        <v>15</v>
      </c>
      <c r="M59" s="241">
        <f>G59*(1+L59/100)</f>
        <v>0</v>
      </c>
      <c r="N59" s="241">
        <v>4.3299999999999996E-3</v>
      </c>
      <c r="O59" s="241">
        <f>ROUND(E59*N59,2)</f>
        <v>0.01</v>
      </c>
      <c r="P59" s="241">
        <v>0</v>
      </c>
      <c r="Q59" s="241">
        <f>ROUND(E59*P59,2)</f>
        <v>0</v>
      </c>
      <c r="R59" s="241" t="s">
        <v>153</v>
      </c>
      <c r="S59" s="241" t="s">
        <v>154</v>
      </c>
      <c r="T59" s="242" t="s">
        <v>154</v>
      </c>
      <c r="U59" s="226">
        <v>0.36199999999999999</v>
      </c>
      <c r="V59" s="226">
        <f>ROUND(E59*U59,2)</f>
        <v>0.79</v>
      </c>
      <c r="W59" s="226"/>
      <c r="X59" s="226" t="s">
        <v>155</v>
      </c>
      <c r="Y59" s="216"/>
      <c r="Z59" s="216"/>
      <c r="AA59" s="216"/>
      <c r="AB59" s="216"/>
      <c r="AC59" s="216"/>
      <c r="AD59" s="216"/>
      <c r="AE59" s="216"/>
      <c r="AF59" s="216"/>
      <c r="AG59" s="216" t="s">
        <v>156</v>
      </c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>
      <c r="A60" s="224"/>
      <c r="B60" s="225"/>
      <c r="C60" s="257" t="s">
        <v>218</v>
      </c>
      <c r="D60" s="227"/>
      <c r="E60" s="228">
        <v>2.1887500000000002</v>
      </c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26"/>
      <c r="U60" s="226"/>
      <c r="V60" s="226"/>
      <c r="W60" s="226"/>
      <c r="X60" s="226"/>
      <c r="Y60" s="216"/>
      <c r="Z60" s="216"/>
      <c r="AA60" s="216"/>
      <c r="AB60" s="216"/>
      <c r="AC60" s="216"/>
      <c r="AD60" s="216"/>
      <c r="AE60" s="216"/>
      <c r="AF60" s="216"/>
      <c r="AG60" s="216" t="s">
        <v>160</v>
      </c>
      <c r="AH60" s="216">
        <v>0</v>
      </c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>
      <c r="A61" s="230" t="s">
        <v>148</v>
      </c>
      <c r="B61" s="231" t="s">
        <v>77</v>
      </c>
      <c r="C61" s="254" t="s">
        <v>78</v>
      </c>
      <c r="D61" s="232"/>
      <c r="E61" s="233"/>
      <c r="F61" s="234"/>
      <c r="G61" s="234">
        <f>SUMIF(AG62:AG75,"&lt;&gt;NOR",G62:G75)</f>
        <v>0</v>
      </c>
      <c r="H61" s="234"/>
      <c r="I61" s="234">
        <f>SUM(I62:I75)</f>
        <v>0</v>
      </c>
      <c r="J61" s="234"/>
      <c r="K61" s="234">
        <f>SUM(K62:K75)</f>
        <v>0</v>
      </c>
      <c r="L61" s="234"/>
      <c r="M61" s="234">
        <f>SUM(M62:M75)</f>
        <v>0</v>
      </c>
      <c r="N61" s="234"/>
      <c r="O61" s="234">
        <f>SUM(O62:O75)</f>
        <v>1.59</v>
      </c>
      <c r="P61" s="234"/>
      <c r="Q61" s="234">
        <f>SUM(Q62:Q75)</f>
        <v>0</v>
      </c>
      <c r="R61" s="234"/>
      <c r="S61" s="234"/>
      <c r="T61" s="235"/>
      <c r="U61" s="229"/>
      <c r="V61" s="229">
        <f>SUM(V62:V75)</f>
        <v>11.56</v>
      </c>
      <c r="W61" s="229"/>
      <c r="X61" s="229"/>
      <c r="AG61" t="s">
        <v>149</v>
      </c>
    </row>
    <row r="62" spans="1:60" ht="20.399999999999999" outlineLevel="1">
      <c r="A62" s="236">
        <v>17</v>
      </c>
      <c r="B62" s="237" t="s">
        <v>219</v>
      </c>
      <c r="C62" s="255" t="s">
        <v>220</v>
      </c>
      <c r="D62" s="238" t="s">
        <v>221</v>
      </c>
      <c r="E62" s="239">
        <v>0.73499999999999999</v>
      </c>
      <c r="F62" s="240"/>
      <c r="G62" s="241">
        <f>ROUND(E62*F62,2)</f>
        <v>0</v>
      </c>
      <c r="H62" s="240"/>
      <c r="I62" s="241">
        <f>ROUND(E62*H62,2)</f>
        <v>0</v>
      </c>
      <c r="J62" s="240"/>
      <c r="K62" s="241">
        <f>ROUND(E62*J62,2)</f>
        <v>0</v>
      </c>
      <c r="L62" s="241">
        <v>15</v>
      </c>
      <c r="M62" s="241">
        <f>G62*(1+L62/100)</f>
        <v>0</v>
      </c>
      <c r="N62" s="241">
        <v>0</v>
      </c>
      <c r="O62" s="241">
        <f>ROUND(E62*N62,2)</f>
        <v>0</v>
      </c>
      <c r="P62" s="241">
        <v>0</v>
      </c>
      <c r="Q62" s="241">
        <f>ROUND(E62*P62,2)</f>
        <v>0</v>
      </c>
      <c r="R62" s="241" t="s">
        <v>153</v>
      </c>
      <c r="S62" s="241" t="s">
        <v>154</v>
      </c>
      <c r="T62" s="242" t="s">
        <v>154</v>
      </c>
      <c r="U62" s="226">
        <v>1.8360000000000001</v>
      </c>
      <c r="V62" s="226">
        <f>ROUND(E62*U62,2)</f>
        <v>1.35</v>
      </c>
      <c r="W62" s="226"/>
      <c r="X62" s="226" t="s">
        <v>155</v>
      </c>
      <c r="Y62" s="216"/>
      <c r="Z62" s="216"/>
      <c r="AA62" s="216"/>
      <c r="AB62" s="216"/>
      <c r="AC62" s="216"/>
      <c r="AD62" s="216"/>
      <c r="AE62" s="216"/>
      <c r="AF62" s="216"/>
      <c r="AG62" s="216" t="s">
        <v>156</v>
      </c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>
      <c r="A63" s="224"/>
      <c r="B63" s="225"/>
      <c r="C63" s="256" t="s">
        <v>222</v>
      </c>
      <c r="D63" s="244"/>
      <c r="E63" s="244"/>
      <c r="F63" s="244"/>
      <c r="G63" s="244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16"/>
      <c r="Z63" s="216"/>
      <c r="AA63" s="216"/>
      <c r="AB63" s="216"/>
      <c r="AC63" s="216"/>
      <c r="AD63" s="216"/>
      <c r="AE63" s="216"/>
      <c r="AF63" s="216"/>
      <c r="AG63" s="216" t="s">
        <v>158</v>
      </c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43" t="str">
        <f>C63</f>
        <v>pod mazaniny a dlažby, popř. na plochých střechách, vodorovný nebo ve spádu, s udusáním a urovnáním povrchu,</v>
      </c>
      <c r="BB63" s="216"/>
      <c r="BC63" s="216"/>
      <c r="BD63" s="216"/>
      <c r="BE63" s="216"/>
      <c r="BF63" s="216"/>
      <c r="BG63" s="216"/>
      <c r="BH63" s="216"/>
    </row>
    <row r="64" spans="1:60" outlineLevel="1">
      <c r="A64" s="224"/>
      <c r="B64" s="225"/>
      <c r="C64" s="257" t="s">
        <v>223</v>
      </c>
      <c r="D64" s="227"/>
      <c r="E64" s="228">
        <v>0.73499999999999999</v>
      </c>
      <c r="F64" s="226"/>
      <c r="G64" s="226"/>
      <c r="H64" s="226"/>
      <c r="I64" s="226"/>
      <c r="J64" s="226"/>
      <c r="K64" s="226"/>
      <c r="L64" s="226"/>
      <c r="M64" s="226"/>
      <c r="N64" s="226"/>
      <c r="O64" s="226"/>
      <c r="P64" s="226"/>
      <c r="Q64" s="226"/>
      <c r="R64" s="226"/>
      <c r="S64" s="226"/>
      <c r="T64" s="226"/>
      <c r="U64" s="226"/>
      <c r="V64" s="226"/>
      <c r="W64" s="226"/>
      <c r="X64" s="226"/>
      <c r="Y64" s="216"/>
      <c r="Z64" s="216"/>
      <c r="AA64" s="216"/>
      <c r="AB64" s="216"/>
      <c r="AC64" s="216"/>
      <c r="AD64" s="216"/>
      <c r="AE64" s="216"/>
      <c r="AF64" s="216"/>
      <c r="AG64" s="216" t="s">
        <v>160</v>
      </c>
      <c r="AH64" s="216">
        <v>0</v>
      </c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>
      <c r="A65" s="236">
        <v>18</v>
      </c>
      <c r="B65" s="237" t="s">
        <v>224</v>
      </c>
      <c r="C65" s="255" t="s">
        <v>225</v>
      </c>
      <c r="D65" s="238" t="s">
        <v>221</v>
      </c>
      <c r="E65" s="239">
        <v>1.3035000000000001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15</v>
      </c>
      <c r="M65" s="241">
        <f>G65*(1+L65/100)</f>
        <v>0</v>
      </c>
      <c r="N65" s="241">
        <v>0.38850000000000001</v>
      </c>
      <c r="O65" s="241">
        <f>ROUND(E65*N65,2)</f>
        <v>0.51</v>
      </c>
      <c r="P65" s="241">
        <v>0</v>
      </c>
      <c r="Q65" s="241">
        <f>ROUND(E65*P65,2)</f>
        <v>0</v>
      </c>
      <c r="R65" s="241" t="s">
        <v>153</v>
      </c>
      <c r="S65" s="241" t="s">
        <v>154</v>
      </c>
      <c r="T65" s="242" t="s">
        <v>154</v>
      </c>
      <c r="U65" s="226">
        <v>1.8360000000000001</v>
      </c>
      <c r="V65" s="226">
        <f>ROUND(E65*U65,2)</f>
        <v>2.39</v>
      </c>
      <c r="W65" s="226"/>
      <c r="X65" s="226" t="s">
        <v>155</v>
      </c>
      <c r="Y65" s="216"/>
      <c r="Z65" s="216"/>
      <c r="AA65" s="216"/>
      <c r="AB65" s="216"/>
      <c r="AC65" s="216"/>
      <c r="AD65" s="216"/>
      <c r="AE65" s="216"/>
      <c r="AF65" s="216"/>
      <c r="AG65" s="216" t="s">
        <v>156</v>
      </c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>
      <c r="A66" s="224"/>
      <c r="B66" s="225"/>
      <c r="C66" s="256" t="s">
        <v>226</v>
      </c>
      <c r="D66" s="244"/>
      <c r="E66" s="244"/>
      <c r="F66" s="244"/>
      <c r="G66" s="244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216"/>
      <c r="Z66" s="216"/>
      <c r="AA66" s="216"/>
      <c r="AB66" s="216"/>
      <c r="AC66" s="216"/>
      <c r="AD66" s="216"/>
      <c r="AE66" s="216"/>
      <c r="AF66" s="216"/>
      <c r="AG66" s="216" t="s">
        <v>158</v>
      </c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43" t="str">
        <f>C66</f>
        <v>pod  mazaniny a dlažby, popř. na plochých střechách vodorovný nebo ve spádu s udusáním a urovnáním povrchu</v>
      </c>
      <c r="BB66" s="216"/>
      <c r="BC66" s="216"/>
      <c r="BD66" s="216"/>
      <c r="BE66" s="216"/>
      <c r="BF66" s="216"/>
      <c r="BG66" s="216"/>
      <c r="BH66" s="216"/>
    </row>
    <row r="67" spans="1:60" outlineLevel="1">
      <c r="A67" s="224"/>
      <c r="B67" s="225"/>
      <c r="C67" s="257" t="s">
        <v>227</v>
      </c>
      <c r="D67" s="227"/>
      <c r="E67" s="228">
        <v>1.038</v>
      </c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26"/>
      <c r="Y67" s="216"/>
      <c r="Z67" s="216"/>
      <c r="AA67" s="216"/>
      <c r="AB67" s="216"/>
      <c r="AC67" s="216"/>
      <c r="AD67" s="216"/>
      <c r="AE67" s="216"/>
      <c r="AF67" s="216"/>
      <c r="AG67" s="216" t="s">
        <v>160</v>
      </c>
      <c r="AH67" s="216">
        <v>0</v>
      </c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>
      <c r="A68" s="224"/>
      <c r="B68" s="225"/>
      <c r="C68" s="257" t="s">
        <v>228</v>
      </c>
      <c r="D68" s="227"/>
      <c r="E68" s="228">
        <v>0.11550000000000001</v>
      </c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V68" s="226"/>
      <c r="W68" s="226"/>
      <c r="X68" s="226"/>
      <c r="Y68" s="216"/>
      <c r="Z68" s="216"/>
      <c r="AA68" s="216"/>
      <c r="AB68" s="216"/>
      <c r="AC68" s="216"/>
      <c r="AD68" s="216"/>
      <c r="AE68" s="216"/>
      <c r="AF68" s="216"/>
      <c r="AG68" s="216" t="s">
        <v>160</v>
      </c>
      <c r="AH68" s="216">
        <v>0</v>
      </c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>
      <c r="A69" s="224"/>
      <c r="B69" s="225"/>
      <c r="C69" s="257" t="s">
        <v>229</v>
      </c>
      <c r="D69" s="227"/>
      <c r="E69" s="228">
        <v>0.15</v>
      </c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26"/>
      <c r="Y69" s="216"/>
      <c r="Z69" s="216"/>
      <c r="AA69" s="216"/>
      <c r="AB69" s="216"/>
      <c r="AC69" s="216"/>
      <c r="AD69" s="216"/>
      <c r="AE69" s="216"/>
      <c r="AF69" s="216"/>
      <c r="AG69" s="216" t="s">
        <v>160</v>
      </c>
      <c r="AH69" s="216">
        <v>0</v>
      </c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>
      <c r="A70" s="236">
        <v>19</v>
      </c>
      <c r="B70" s="237" t="s">
        <v>230</v>
      </c>
      <c r="C70" s="255" t="s">
        <v>231</v>
      </c>
      <c r="D70" s="238" t="s">
        <v>152</v>
      </c>
      <c r="E70" s="239">
        <v>26.07</v>
      </c>
      <c r="F70" s="240"/>
      <c r="G70" s="241">
        <f>ROUND(E70*F70,2)</f>
        <v>0</v>
      </c>
      <c r="H70" s="240"/>
      <c r="I70" s="241">
        <f>ROUND(E70*H70,2)</f>
        <v>0</v>
      </c>
      <c r="J70" s="240"/>
      <c r="K70" s="241">
        <f>ROUND(E70*J70,2)</f>
        <v>0</v>
      </c>
      <c r="L70" s="241">
        <v>15</v>
      </c>
      <c r="M70" s="241">
        <f>G70*(1+L70/100)</f>
        <v>0</v>
      </c>
      <c r="N70" s="241">
        <v>3.1620000000000002E-2</v>
      </c>
      <c r="O70" s="241">
        <f>ROUND(E70*N70,2)</f>
        <v>0.82</v>
      </c>
      <c r="P70" s="241">
        <v>0</v>
      </c>
      <c r="Q70" s="241">
        <f>ROUND(E70*P70,2)</f>
        <v>0</v>
      </c>
      <c r="R70" s="241" t="s">
        <v>153</v>
      </c>
      <c r="S70" s="241" t="s">
        <v>154</v>
      </c>
      <c r="T70" s="242" t="s">
        <v>154</v>
      </c>
      <c r="U70" s="226">
        <v>0.3</v>
      </c>
      <c r="V70" s="226">
        <f>ROUND(E70*U70,2)</f>
        <v>7.82</v>
      </c>
      <c r="W70" s="226"/>
      <c r="X70" s="226" t="s">
        <v>155</v>
      </c>
      <c r="Y70" s="216"/>
      <c r="Z70" s="216"/>
      <c r="AA70" s="216"/>
      <c r="AB70" s="216"/>
      <c r="AC70" s="216"/>
      <c r="AD70" s="216"/>
      <c r="AE70" s="216"/>
      <c r="AF70" s="216"/>
      <c r="AG70" s="216" t="s">
        <v>156</v>
      </c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>
      <c r="A71" s="224"/>
      <c r="B71" s="225"/>
      <c r="C71" s="257" t="s">
        <v>232</v>
      </c>
      <c r="D71" s="227"/>
      <c r="E71" s="228">
        <v>20.76</v>
      </c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26"/>
      <c r="Y71" s="216"/>
      <c r="Z71" s="216"/>
      <c r="AA71" s="216"/>
      <c r="AB71" s="216"/>
      <c r="AC71" s="216"/>
      <c r="AD71" s="216"/>
      <c r="AE71" s="216"/>
      <c r="AF71" s="216"/>
      <c r="AG71" s="216" t="s">
        <v>160</v>
      </c>
      <c r="AH71" s="216">
        <v>0</v>
      </c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24"/>
      <c r="B72" s="225"/>
      <c r="C72" s="257" t="s">
        <v>233</v>
      </c>
      <c r="D72" s="227"/>
      <c r="E72" s="228">
        <v>2.31</v>
      </c>
      <c r="F72" s="226"/>
      <c r="G72" s="226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26"/>
      <c r="Y72" s="216"/>
      <c r="Z72" s="216"/>
      <c r="AA72" s="216"/>
      <c r="AB72" s="216"/>
      <c r="AC72" s="216"/>
      <c r="AD72" s="216"/>
      <c r="AE72" s="216"/>
      <c r="AF72" s="216"/>
      <c r="AG72" s="216" t="s">
        <v>160</v>
      </c>
      <c r="AH72" s="216">
        <v>0</v>
      </c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1">
      <c r="A73" s="224"/>
      <c r="B73" s="225"/>
      <c r="C73" s="257" t="s">
        <v>234</v>
      </c>
      <c r="D73" s="227"/>
      <c r="E73" s="228">
        <v>3</v>
      </c>
      <c r="F73" s="226"/>
      <c r="G73" s="226"/>
      <c r="H73" s="226"/>
      <c r="I73" s="226"/>
      <c r="J73" s="226"/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26"/>
      <c r="Y73" s="216"/>
      <c r="Z73" s="216"/>
      <c r="AA73" s="216"/>
      <c r="AB73" s="216"/>
      <c r="AC73" s="216"/>
      <c r="AD73" s="216"/>
      <c r="AE73" s="216"/>
      <c r="AF73" s="216"/>
      <c r="AG73" s="216" t="s">
        <v>160</v>
      </c>
      <c r="AH73" s="216">
        <v>0</v>
      </c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ht="20.399999999999999" outlineLevel="1">
      <c r="A74" s="236">
        <v>20</v>
      </c>
      <c r="B74" s="237" t="s">
        <v>235</v>
      </c>
      <c r="C74" s="255" t="s">
        <v>236</v>
      </c>
      <c r="D74" s="238" t="s">
        <v>221</v>
      </c>
      <c r="E74" s="239">
        <v>0.73499999999999999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15</v>
      </c>
      <c r="M74" s="241">
        <f>G74*(1+L74/100)</f>
        <v>0</v>
      </c>
      <c r="N74" s="241">
        <v>0.35</v>
      </c>
      <c r="O74" s="241">
        <f>ROUND(E74*N74,2)</f>
        <v>0.26</v>
      </c>
      <c r="P74" s="241">
        <v>0</v>
      </c>
      <c r="Q74" s="241">
        <f>ROUND(E74*P74,2)</f>
        <v>0</v>
      </c>
      <c r="R74" s="241" t="s">
        <v>237</v>
      </c>
      <c r="S74" s="241" t="s">
        <v>154</v>
      </c>
      <c r="T74" s="242" t="s">
        <v>154</v>
      </c>
      <c r="U74" s="226">
        <v>0</v>
      </c>
      <c r="V74" s="226">
        <f>ROUND(E74*U74,2)</f>
        <v>0</v>
      </c>
      <c r="W74" s="226"/>
      <c r="X74" s="226" t="s">
        <v>238</v>
      </c>
      <c r="Y74" s="216"/>
      <c r="Z74" s="216"/>
      <c r="AA74" s="216"/>
      <c r="AB74" s="216"/>
      <c r="AC74" s="216"/>
      <c r="AD74" s="216"/>
      <c r="AE74" s="216"/>
      <c r="AF74" s="216"/>
      <c r="AG74" s="216" t="s">
        <v>239</v>
      </c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>
      <c r="A75" s="224"/>
      <c r="B75" s="225"/>
      <c r="C75" s="257" t="s">
        <v>240</v>
      </c>
      <c r="D75" s="227"/>
      <c r="E75" s="228">
        <v>0.73499999999999999</v>
      </c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26"/>
      <c r="Y75" s="216"/>
      <c r="Z75" s="216"/>
      <c r="AA75" s="216"/>
      <c r="AB75" s="216"/>
      <c r="AC75" s="216"/>
      <c r="AD75" s="216"/>
      <c r="AE75" s="216"/>
      <c r="AF75" s="216"/>
      <c r="AG75" s="216" t="s">
        <v>160</v>
      </c>
      <c r="AH75" s="216">
        <v>0</v>
      </c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>
      <c r="A76" s="230" t="s">
        <v>148</v>
      </c>
      <c r="B76" s="231" t="s">
        <v>79</v>
      </c>
      <c r="C76" s="254" t="s">
        <v>80</v>
      </c>
      <c r="D76" s="232"/>
      <c r="E76" s="233"/>
      <c r="F76" s="234"/>
      <c r="G76" s="234">
        <f>SUMIF(AG77:AG84,"&lt;&gt;NOR",G77:G84)</f>
        <v>0</v>
      </c>
      <c r="H76" s="234"/>
      <c r="I76" s="234">
        <f>SUM(I77:I84)</f>
        <v>0</v>
      </c>
      <c r="J76" s="234"/>
      <c r="K76" s="234">
        <f>SUM(K77:K84)</f>
        <v>0</v>
      </c>
      <c r="L76" s="234"/>
      <c r="M76" s="234">
        <f>SUM(M77:M84)</f>
        <v>0</v>
      </c>
      <c r="N76" s="234"/>
      <c r="O76" s="234">
        <f>SUM(O77:O84)</f>
        <v>9.9999999999999992E-2</v>
      </c>
      <c r="P76" s="234"/>
      <c r="Q76" s="234">
        <f>SUM(Q77:Q84)</f>
        <v>0</v>
      </c>
      <c r="R76" s="234"/>
      <c r="S76" s="234"/>
      <c r="T76" s="235"/>
      <c r="U76" s="229"/>
      <c r="V76" s="229">
        <f>SUM(V77:V84)</f>
        <v>5.4399999999999995</v>
      </c>
      <c r="W76" s="229"/>
      <c r="X76" s="229"/>
      <c r="AG76" t="s">
        <v>149</v>
      </c>
    </row>
    <row r="77" spans="1:60" ht="30.6" outlineLevel="1">
      <c r="A77" s="236">
        <v>21</v>
      </c>
      <c r="B77" s="237" t="s">
        <v>241</v>
      </c>
      <c r="C77" s="255" t="s">
        <v>668</v>
      </c>
      <c r="D77" s="238" t="s">
        <v>171</v>
      </c>
      <c r="E77" s="239">
        <v>1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15</v>
      </c>
      <c r="M77" s="241">
        <f>G77*(1+L77/100)</f>
        <v>0</v>
      </c>
      <c r="N77" s="241">
        <v>3.7650000000000003E-2</v>
      </c>
      <c r="O77" s="241">
        <f>ROUND(E77*N77,2)</f>
        <v>0.04</v>
      </c>
      <c r="P77" s="241">
        <v>0</v>
      </c>
      <c r="Q77" s="241">
        <f>ROUND(E77*P77,2)</f>
        <v>0</v>
      </c>
      <c r="R77" s="241" t="s">
        <v>153</v>
      </c>
      <c r="S77" s="241" t="s">
        <v>154</v>
      </c>
      <c r="T77" s="242" t="s">
        <v>154</v>
      </c>
      <c r="U77" s="226">
        <v>2</v>
      </c>
      <c r="V77" s="226">
        <f>ROUND(E77*U77,2)</f>
        <v>2</v>
      </c>
      <c r="W77" s="226"/>
      <c r="X77" s="226" t="s">
        <v>155</v>
      </c>
      <c r="Y77" s="216"/>
      <c r="Z77" s="216"/>
      <c r="AA77" s="216"/>
      <c r="AB77" s="216"/>
      <c r="AC77" s="216"/>
      <c r="AD77" s="216"/>
      <c r="AE77" s="216"/>
      <c r="AF77" s="216"/>
      <c r="AG77" s="216" t="s">
        <v>156</v>
      </c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>
      <c r="A78" s="224"/>
      <c r="B78" s="225"/>
      <c r="C78" s="256" t="s">
        <v>242</v>
      </c>
      <c r="D78" s="244"/>
      <c r="E78" s="244"/>
      <c r="F78" s="244"/>
      <c r="G78" s="244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16"/>
      <c r="Z78" s="216"/>
      <c r="AA78" s="216"/>
      <c r="AB78" s="216"/>
      <c r="AC78" s="216"/>
      <c r="AD78" s="216"/>
      <c r="AE78" s="216"/>
      <c r="AF78" s="216"/>
      <c r="AG78" s="216" t="s">
        <v>158</v>
      </c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>
      <c r="A79" s="224"/>
      <c r="B79" s="225"/>
      <c r="C79" s="257" t="s">
        <v>172</v>
      </c>
      <c r="D79" s="227"/>
      <c r="E79" s="228">
        <v>1</v>
      </c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26"/>
      <c r="V79" s="226"/>
      <c r="W79" s="226"/>
      <c r="X79" s="226"/>
      <c r="Y79" s="216"/>
      <c r="Z79" s="216"/>
      <c r="AA79" s="216"/>
      <c r="AB79" s="216"/>
      <c r="AC79" s="216"/>
      <c r="AD79" s="216"/>
      <c r="AE79" s="216"/>
      <c r="AF79" s="216"/>
      <c r="AG79" s="216" t="s">
        <v>160</v>
      </c>
      <c r="AH79" s="216">
        <v>0</v>
      </c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ht="20.399999999999999" outlineLevel="1">
      <c r="A80" s="236">
        <v>22</v>
      </c>
      <c r="B80" s="237" t="s">
        <v>243</v>
      </c>
      <c r="C80" s="255" t="s">
        <v>244</v>
      </c>
      <c r="D80" s="238" t="s">
        <v>171</v>
      </c>
      <c r="E80" s="239">
        <v>1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15</v>
      </c>
      <c r="M80" s="241">
        <f>G80*(1+L80/100)</f>
        <v>0</v>
      </c>
      <c r="N80" s="241">
        <v>5.321E-2</v>
      </c>
      <c r="O80" s="241">
        <f>ROUND(E80*N80,2)</f>
        <v>0.05</v>
      </c>
      <c r="P80" s="241">
        <v>0</v>
      </c>
      <c r="Q80" s="241">
        <f>ROUND(E80*P80,2)</f>
        <v>0</v>
      </c>
      <c r="R80" s="241" t="s">
        <v>153</v>
      </c>
      <c r="S80" s="241" t="s">
        <v>154</v>
      </c>
      <c r="T80" s="242" t="s">
        <v>154</v>
      </c>
      <c r="U80" s="226">
        <v>3.4369999999999998</v>
      </c>
      <c r="V80" s="226">
        <f>ROUND(E80*U80,2)</f>
        <v>3.44</v>
      </c>
      <c r="W80" s="226"/>
      <c r="X80" s="226" t="s">
        <v>155</v>
      </c>
      <c r="Y80" s="216"/>
      <c r="Z80" s="216"/>
      <c r="AA80" s="216"/>
      <c r="AB80" s="216"/>
      <c r="AC80" s="216"/>
      <c r="AD80" s="216"/>
      <c r="AE80" s="216"/>
      <c r="AF80" s="216"/>
      <c r="AG80" s="216" t="s">
        <v>156</v>
      </c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ht="21" outlineLevel="1">
      <c r="A81" s="224"/>
      <c r="B81" s="225"/>
      <c r="C81" s="256" t="s">
        <v>245</v>
      </c>
      <c r="D81" s="244"/>
      <c r="E81" s="244"/>
      <c r="F81" s="244"/>
      <c r="G81" s="244"/>
      <c r="H81" s="226"/>
      <c r="I81" s="226"/>
      <c r="J81" s="226"/>
      <c r="K81" s="226"/>
      <c r="L81" s="226"/>
      <c r="M81" s="226"/>
      <c r="N81" s="226"/>
      <c r="O81" s="226"/>
      <c r="P81" s="226"/>
      <c r="Q81" s="226"/>
      <c r="R81" s="226"/>
      <c r="S81" s="226"/>
      <c r="T81" s="226"/>
      <c r="U81" s="226"/>
      <c r="V81" s="226"/>
      <c r="W81" s="226"/>
      <c r="X81" s="226"/>
      <c r="Y81" s="216"/>
      <c r="Z81" s="216"/>
      <c r="AA81" s="216"/>
      <c r="AB81" s="216"/>
      <c r="AC81" s="216"/>
      <c r="AD81" s="216"/>
      <c r="AE81" s="216"/>
      <c r="AF81" s="216"/>
      <c r="AG81" s="216" t="s">
        <v>158</v>
      </c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43" t="str">
        <f>C81</f>
        <v>a protiplynových dveří bez nebo včetně dveřních křídel do vynechaného otvoru, s obetonováním , včetně manipulační dopravy, kotvení zárubně do zdiva  např. s uklínováním, s případným přivařením k obnažené výztuži, se zalitím, resp. zabetonováním, včetně bednění.</v>
      </c>
      <c r="BB81" s="216"/>
      <c r="BC81" s="216"/>
      <c r="BD81" s="216"/>
      <c r="BE81" s="216"/>
      <c r="BF81" s="216"/>
      <c r="BG81" s="216"/>
      <c r="BH81" s="216"/>
    </row>
    <row r="82" spans="1:60" outlineLevel="1">
      <c r="A82" s="224"/>
      <c r="B82" s="225"/>
      <c r="C82" s="257" t="s">
        <v>246</v>
      </c>
      <c r="D82" s="227"/>
      <c r="E82" s="228">
        <v>1</v>
      </c>
      <c r="F82" s="226"/>
      <c r="G82" s="226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226"/>
      <c r="S82" s="226"/>
      <c r="T82" s="226"/>
      <c r="U82" s="226"/>
      <c r="V82" s="226"/>
      <c r="W82" s="226"/>
      <c r="X82" s="226"/>
      <c r="Y82" s="216"/>
      <c r="Z82" s="216"/>
      <c r="AA82" s="216"/>
      <c r="AB82" s="216"/>
      <c r="AC82" s="216"/>
      <c r="AD82" s="216"/>
      <c r="AE82" s="216"/>
      <c r="AF82" s="216"/>
      <c r="AG82" s="216" t="s">
        <v>160</v>
      </c>
      <c r="AH82" s="216">
        <v>0</v>
      </c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ht="20.399999999999999" outlineLevel="1">
      <c r="A83" s="236">
        <v>23</v>
      </c>
      <c r="B83" s="237" t="s">
        <v>247</v>
      </c>
      <c r="C83" s="255" t="s">
        <v>248</v>
      </c>
      <c r="D83" s="238" t="s">
        <v>171</v>
      </c>
      <c r="E83" s="239">
        <v>1</v>
      </c>
      <c r="F83" s="240"/>
      <c r="G83" s="241">
        <f>ROUND(E83*F83,2)</f>
        <v>0</v>
      </c>
      <c r="H83" s="240"/>
      <c r="I83" s="241">
        <f>ROUND(E83*H83,2)</f>
        <v>0</v>
      </c>
      <c r="J83" s="240"/>
      <c r="K83" s="241">
        <f>ROUND(E83*J83,2)</f>
        <v>0</v>
      </c>
      <c r="L83" s="241">
        <v>15</v>
      </c>
      <c r="M83" s="241">
        <f>G83*(1+L83/100)</f>
        <v>0</v>
      </c>
      <c r="N83" s="241">
        <v>1.11E-2</v>
      </c>
      <c r="O83" s="241">
        <f>ROUND(E83*N83,2)</f>
        <v>0.01</v>
      </c>
      <c r="P83" s="241">
        <v>0</v>
      </c>
      <c r="Q83" s="241">
        <f>ROUND(E83*P83,2)</f>
        <v>0</v>
      </c>
      <c r="R83" s="241" t="s">
        <v>237</v>
      </c>
      <c r="S83" s="241" t="s">
        <v>154</v>
      </c>
      <c r="T83" s="242" t="s">
        <v>154</v>
      </c>
      <c r="U83" s="226">
        <v>0</v>
      </c>
      <c r="V83" s="226">
        <f>ROUND(E83*U83,2)</f>
        <v>0</v>
      </c>
      <c r="W83" s="226"/>
      <c r="X83" s="226" t="s">
        <v>238</v>
      </c>
      <c r="Y83" s="216"/>
      <c r="Z83" s="216"/>
      <c r="AA83" s="216"/>
      <c r="AB83" s="216"/>
      <c r="AC83" s="216"/>
      <c r="AD83" s="216"/>
      <c r="AE83" s="216"/>
      <c r="AF83" s="216"/>
      <c r="AG83" s="216" t="s">
        <v>239</v>
      </c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>
      <c r="A84" s="224"/>
      <c r="B84" s="225"/>
      <c r="C84" s="257" t="s">
        <v>246</v>
      </c>
      <c r="D84" s="227"/>
      <c r="E84" s="228">
        <v>1</v>
      </c>
      <c r="F84" s="226"/>
      <c r="G84" s="226"/>
      <c r="H84" s="226"/>
      <c r="I84" s="226"/>
      <c r="J84" s="226"/>
      <c r="K84" s="226"/>
      <c r="L84" s="226"/>
      <c r="M84" s="226"/>
      <c r="N84" s="226"/>
      <c r="O84" s="226"/>
      <c r="P84" s="226"/>
      <c r="Q84" s="226"/>
      <c r="R84" s="226"/>
      <c r="S84" s="226"/>
      <c r="T84" s="226"/>
      <c r="U84" s="226"/>
      <c r="V84" s="226"/>
      <c r="W84" s="226"/>
      <c r="X84" s="226"/>
      <c r="Y84" s="216"/>
      <c r="Z84" s="216"/>
      <c r="AA84" s="216"/>
      <c r="AB84" s="216"/>
      <c r="AC84" s="216"/>
      <c r="AD84" s="216"/>
      <c r="AE84" s="216"/>
      <c r="AF84" s="216"/>
      <c r="AG84" s="216" t="s">
        <v>160</v>
      </c>
      <c r="AH84" s="216">
        <v>0</v>
      </c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>
      <c r="A85" s="230" t="s">
        <v>148</v>
      </c>
      <c r="B85" s="231" t="s">
        <v>81</v>
      </c>
      <c r="C85" s="254" t="s">
        <v>82</v>
      </c>
      <c r="D85" s="232"/>
      <c r="E85" s="233"/>
      <c r="F85" s="234"/>
      <c r="G85" s="234">
        <f>SUMIF(AG86:AG88,"&lt;&gt;NOR",G86:G88)</f>
        <v>0</v>
      </c>
      <c r="H85" s="234"/>
      <c r="I85" s="234">
        <f>SUM(I86:I88)</f>
        <v>0</v>
      </c>
      <c r="J85" s="234"/>
      <c r="K85" s="234">
        <f>SUM(K86:K88)</f>
        <v>0</v>
      </c>
      <c r="L85" s="234"/>
      <c r="M85" s="234">
        <f>SUM(M86:M88)</f>
        <v>0</v>
      </c>
      <c r="N85" s="234"/>
      <c r="O85" s="234">
        <f>SUM(O86:O88)</f>
        <v>0.53</v>
      </c>
      <c r="P85" s="234"/>
      <c r="Q85" s="234">
        <f>SUM(Q86:Q88)</f>
        <v>0</v>
      </c>
      <c r="R85" s="234"/>
      <c r="S85" s="234"/>
      <c r="T85" s="235"/>
      <c r="U85" s="229"/>
      <c r="V85" s="229">
        <f>SUM(V86:V88)</f>
        <v>4.12</v>
      </c>
      <c r="W85" s="229"/>
      <c r="X85" s="229"/>
      <c r="AG85" t="s">
        <v>149</v>
      </c>
    </row>
    <row r="86" spans="1:60" ht="20.399999999999999" outlineLevel="1">
      <c r="A86" s="236">
        <v>24</v>
      </c>
      <c r="B86" s="237" t="s">
        <v>249</v>
      </c>
      <c r="C86" s="255" t="s">
        <v>250</v>
      </c>
      <c r="D86" s="238" t="s">
        <v>152</v>
      </c>
      <c r="E86" s="239">
        <v>28.642499999999998</v>
      </c>
      <c r="F86" s="240"/>
      <c r="G86" s="241">
        <f>ROUND(E86*F86,2)</f>
        <v>0</v>
      </c>
      <c r="H86" s="240"/>
      <c r="I86" s="241">
        <f>ROUND(E86*H86,2)</f>
        <v>0</v>
      </c>
      <c r="J86" s="240"/>
      <c r="K86" s="241">
        <f>ROUND(E86*J86,2)</f>
        <v>0</v>
      </c>
      <c r="L86" s="241">
        <v>15</v>
      </c>
      <c r="M86" s="241">
        <f>G86*(1+L86/100)</f>
        <v>0</v>
      </c>
      <c r="N86" s="241">
        <v>1.8380000000000001E-2</v>
      </c>
      <c r="O86" s="241">
        <f>ROUND(E86*N86,2)</f>
        <v>0.53</v>
      </c>
      <c r="P86" s="241">
        <v>0</v>
      </c>
      <c r="Q86" s="241">
        <f>ROUND(E86*P86,2)</f>
        <v>0</v>
      </c>
      <c r="R86" s="241" t="s">
        <v>251</v>
      </c>
      <c r="S86" s="241" t="s">
        <v>154</v>
      </c>
      <c r="T86" s="242" t="s">
        <v>154</v>
      </c>
      <c r="U86" s="226">
        <v>0.14399999999999999</v>
      </c>
      <c r="V86" s="226">
        <f>ROUND(E86*U86,2)</f>
        <v>4.12</v>
      </c>
      <c r="W86" s="226"/>
      <c r="X86" s="226" t="s">
        <v>155</v>
      </c>
      <c r="Y86" s="216"/>
      <c r="Z86" s="216"/>
      <c r="AA86" s="216"/>
      <c r="AB86" s="216"/>
      <c r="AC86" s="216"/>
      <c r="AD86" s="216"/>
      <c r="AE86" s="216"/>
      <c r="AF86" s="216"/>
      <c r="AG86" s="216" t="s">
        <v>156</v>
      </c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>
      <c r="A87" s="224"/>
      <c r="B87" s="225"/>
      <c r="C87" s="256" t="s">
        <v>252</v>
      </c>
      <c r="D87" s="244"/>
      <c r="E87" s="244"/>
      <c r="F87" s="244"/>
      <c r="G87" s="244"/>
      <c r="H87" s="226"/>
      <c r="I87" s="226"/>
      <c r="J87" s="226"/>
      <c r="K87" s="226"/>
      <c r="L87" s="226"/>
      <c r="M87" s="226"/>
      <c r="N87" s="226"/>
      <c r="O87" s="226"/>
      <c r="P87" s="226"/>
      <c r="Q87" s="226"/>
      <c r="R87" s="226"/>
      <c r="S87" s="226"/>
      <c r="T87" s="226"/>
      <c r="U87" s="226"/>
      <c r="V87" s="226"/>
      <c r="W87" s="226"/>
      <c r="X87" s="226"/>
      <c r="Y87" s="216"/>
      <c r="Z87" s="216"/>
      <c r="AA87" s="216"/>
      <c r="AB87" s="216"/>
      <c r="AC87" s="216"/>
      <c r="AD87" s="216"/>
      <c r="AE87" s="216"/>
      <c r="AF87" s="216"/>
      <c r="AG87" s="216" t="s">
        <v>158</v>
      </c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>
      <c r="A88" s="224"/>
      <c r="B88" s="225"/>
      <c r="C88" s="257" t="s">
        <v>253</v>
      </c>
      <c r="D88" s="227"/>
      <c r="E88" s="228">
        <v>28.642499999999998</v>
      </c>
      <c r="F88" s="226"/>
      <c r="G88" s="226"/>
      <c r="H88" s="226"/>
      <c r="I88" s="226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26"/>
      <c r="U88" s="226"/>
      <c r="V88" s="226"/>
      <c r="W88" s="226"/>
      <c r="X88" s="226"/>
      <c r="Y88" s="216"/>
      <c r="Z88" s="216"/>
      <c r="AA88" s="216"/>
      <c r="AB88" s="216"/>
      <c r="AC88" s="216"/>
      <c r="AD88" s="216"/>
      <c r="AE88" s="216"/>
      <c r="AF88" s="216"/>
      <c r="AG88" s="216" t="s">
        <v>160</v>
      </c>
      <c r="AH88" s="216">
        <v>0</v>
      </c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>
      <c r="A89" s="230" t="s">
        <v>148</v>
      </c>
      <c r="B89" s="231" t="s">
        <v>83</v>
      </c>
      <c r="C89" s="254" t="s">
        <v>84</v>
      </c>
      <c r="D89" s="232"/>
      <c r="E89" s="233"/>
      <c r="F89" s="234"/>
      <c r="G89" s="234">
        <f>SUMIF(AG90:AG97,"&lt;&gt;NOR",G90:G97)</f>
        <v>0</v>
      </c>
      <c r="H89" s="234"/>
      <c r="I89" s="234">
        <f>SUM(I90:I97)</f>
        <v>0</v>
      </c>
      <c r="J89" s="234"/>
      <c r="K89" s="234">
        <f>SUM(K90:K97)</f>
        <v>0</v>
      </c>
      <c r="L89" s="234"/>
      <c r="M89" s="234">
        <f>SUM(M90:M97)</f>
        <v>0</v>
      </c>
      <c r="N89" s="234"/>
      <c r="O89" s="234">
        <f>SUM(O90:O97)</f>
        <v>0.09</v>
      </c>
      <c r="P89" s="234"/>
      <c r="Q89" s="234">
        <f>SUM(Q90:Q97)</f>
        <v>0</v>
      </c>
      <c r="R89" s="234"/>
      <c r="S89" s="234"/>
      <c r="T89" s="235"/>
      <c r="U89" s="229"/>
      <c r="V89" s="229">
        <f>SUM(V90:V97)</f>
        <v>17.02</v>
      </c>
      <c r="W89" s="229"/>
      <c r="X89" s="229"/>
      <c r="AG89" t="s">
        <v>149</v>
      </c>
    </row>
    <row r="90" spans="1:60" ht="20.399999999999999" outlineLevel="1">
      <c r="A90" s="236">
        <v>25</v>
      </c>
      <c r="B90" s="237" t="s">
        <v>254</v>
      </c>
      <c r="C90" s="255" t="s">
        <v>669</v>
      </c>
      <c r="D90" s="238" t="s">
        <v>152</v>
      </c>
      <c r="E90" s="239">
        <v>42.9146</v>
      </c>
      <c r="F90" s="240"/>
      <c r="G90" s="241">
        <f>ROUND(E90*F90,2)</f>
        <v>0</v>
      </c>
      <c r="H90" s="240"/>
      <c r="I90" s="241">
        <f>ROUND(E90*H90,2)</f>
        <v>0</v>
      </c>
      <c r="J90" s="240"/>
      <c r="K90" s="241">
        <f>ROUND(E90*J90,2)</f>
        <v>0</v>
      </c>
      <c r="L90" s="241">
        <v>15</v>
      </c>
      <c r="M90" s="241">
        <f>G90*(1+L90/100)</f>
        <v>0</v>
      </c>
      <c r="N90" s="241">
        <v>4.0000000000000003E-5</v>
      </c>
      <c r="O90" s="241">
        <f>ROUND(E90*N90,2)</f>
        <v>0</v>
      </c>
      <c r="P90" s="241">
        <v>0</v>
      </c>
      <c r="Q90" s="241">
        <f>ROUND(E90*P90,2)</f>
        <v>0</v>
      </c>
      <c r="R90" s="241" t="s">
        <v>153</v>
      </c>
      <c r="S90" s="241" t="s">
        <v>154</v>
      </c>
      <c r="T90" s="242" t="s">
        <v>154</v>
      </c>
      <c r="U90" s="226">
        <v>0.308</v>
      </c>
      <c r="V90" s="226">
        <f>ROUND(E90*U90,2)</f>
        <v>13.22</v>
      </c>
      <c r="W90" s="226"/>
      <c r="X90" s="226" t="s">
        <v>155</v>
      </c>
      <c r="Y90" s="216"/>
      <c r="Z90" s="216"/>
      <c r="AA90" s="216"/>
      <c r="AB90" s="216"/>
      <c r="AC90" s="216"/>
      <c r="AD90" s="216"/>
      <c r="AE90" s="216"/>
      <c r="AF90" s="216"/>
      <c r="AG90" s="216" t="s">
        <v>156</v>
      </c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>
      <c r="A91" s="224"/>
      <c r="B91" s="225"/>
      <c r="C91" s="257" t="s">
        <v>255</v>
      </c>
      <c r="D91" s="227"/>
      <c r="E91" s="228">
        <v>42.9146</v>
      </c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216"/>
      <c r="Z91" s="216"/>
      <c r="AA91" s="216"/>
      <c r="AB91" s="216"/>
      <c r="AC91" s="216"/>
      <c r="AD91" s="216"/>
      <c r="AE91" s="216"/>
      <c r="AF91" s="216"/>
      <c r="AG91" s="216" t="s">
        <v>160</v>
      </c>
      <c r="AH91" s="216">
        <v>0</v>
      </c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ht="30.6" outlineLevel="1">
      <c r="A92" s="236">
        <v>26</v>
      </c>
      <c r="B92" s="237" t="s">
        <v>256</v>
      </c>
      <c r="C92" s="255" t="s">
        <v>670</v>
      </c>
      <c r="D92" s="238" t="s">
        <v>171</v>
      </c>
      <c r="E92" s="239">
        <v>4</v>
      </c>
      <c r="F92" s="240"/>
      <c r="G92" s="241">
        <f>ROUND(E92*F92,2)</f>
        <v>0</v>
      </c>
      <c r="H92" s="240"/>
      <c r="I92" s="241">
        <f>ROUND(E92*H92,2)</f>
        <v>0</v>
      </c>
      <c r="J92" s="240"/>
      <c r="K92" s="241">
        <f>ROUND(E92*J92,2)</f>
        <v>0</v>
      </c>
      <c r="L92" s="241">
        <v>15</v>
      </c>
      <c r="M92" s="241">
        <f>G92*(1+L92/100)</f>
        <v>0</v>
      </c>
      <c r="N92" s="241">
        <v>9.0699999999999999E-3</v>
      </c>
      <c r="O92" s="241">
        <f>ROUND(E92*N92,2)</f>
        <v>0.04</v>
      </c>
      <c r="P92" s="241">
        <v>0</v>
      </c>
      <c r="Q92" s="241">
        <f>ROUND(E92*P92,2)</f>
        <v>0</v>
      </c>
      <c r="R92" s="241" t="s">
        <v>153</v>
      </c>
      <c r="S92" s="241" t="s">
        <v>154</v>
      </c>
      <c r="T92" s="242" t="s">
        <v>154</v>
      </c>
      <c r="U92" s="226">
        <v>0.25</v>
      </c>
      <c r="V92" s="226">
        <f>ROUND(E92*U92,2)</f>
        <v>1</v>
      </c>
      <c r="W92" s="226"/>
      <c r="X92" s="226" t="s">
        <v>155</v>
      </c>
      <c r="Y92" s="216"/>
      <c r="Z92" s="216"/>
      <c r="AA92" s="216"/>
      <c r="AB92" s="216"/>
      <c r="AC92" s="216"/>
      <c r="AD92" s="216"/>
      <c r="AE92" s="216"/>
      <c r="AF92" s="216"/>
      <c r="AG92" s="216" t="s">
        <v>156</v>
      </c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>
      <c r="A93" s="224"/>
      <c r="B93" s="225"/>
      <c r="C93" s="257" t="s">
        <v>257</v>
      </c>
      <c r="D93" s="227"/>
      <c r="E93" s="228">
        <v>4</v>
      </c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26"/>
      <c r="Y93" s="216"/>
      <c r="Z93" s="216"/>
      <c r="AA93" s="216"/>
      <c r="AB93" s="216"/>
      <c r="AC93" s="216"/>
      <c r="AD93" s="216"/>
      <c r="AE93" s="216"/>
      <c r="AF93" s="216"/>
      <c r="AG93" s="216" t="s">
        <v>160</v>
      </c>
      <c r="AH93" s="216">
        <v>0</v>
      </c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ht="20.399999999999999" outlineLevel="1">
      <c r="A94" s="236">
        <v>27</v>
      </c>
      <c r="B94" s="237" t="s">
        <v>258</v>
      </c>
      <c r="C94" s="255" t="s">
        <v>259</v>
      </c>
      <c r="D94" s="238" t="s">
        <v>260</v>
      </c>
      <c r="E94" s="239">
        <v>2</v>
      </c>
      <c r="F94" s="240"/>
      <c r="G94" s="241">
        <f>ROUND(E94*F94,2)</f>
        <v>0</v>
      </c>
      <c r="H94" s="240"/>
      <c r="I94" s="241">
        <f>ROUND(E94*H94,2)</f>
        <v>0</v>
      </c>
      <c r="J94" s="240"/>
      <c r="K94" s="241">
        <f>ROUND(E94*J94,2)</f>
        <v>0</v>
      </c>
      <c r="L94" s="241">
        <v>15</v>
      </c>
      <c r="M94" s="241">
        <f>G94*(1+L94/100)</f>
        <v>0</v>
      </c>
      <c r="N94" s="241">
        <v>1.8579999999999999E-2</v>
      </c>
      <c r="O94" s="241">
        <f>ROUND(E94*N94,2)</f>
        <v>0.04</v>
      </c>
      <c r="P94" s="241">
        <v>0</v>
      </c>
      <c r="Q94" s="241">
        <f>ROUND(E94*P94,2)</f>
        <v>0</v>
      </c>
      <c r="R94" s="241" t="s">
        <v>153</v>
      </c>
      <c r="S94" s="241" t="s">
        <v>154</v>
      </c>
      <c r="T94" s="242" t="s">
        <v>154</v>
      </c>
      <c r="U94" s="226">
        <v>1.4</v>
      </c>
      <c r="V94" s="226">
        <f>ROUND(E94*U94,2)</f>
        <v>2.8</v>
      </c>
      <c r="W94" s="226"/>
      <c r="X94" s="226" t="s">
        <v>155</v>
      </c>
      <c r="Y94" s="216"/>
      <c r="Z94" s="216"/>
      <c r="AA94" s="216"/>
      <c r="AB94" s="216"/>
      <c r="AC94" s="216"/>
      <c r="AD94" s="216"/>
      <c r="AE94" s="216"/>
      <c r="AF94" s="216"/>
      <c r="AG94" s="216" t="s">
        <v>156</v>
      </c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1">
      <c r="A95" s="224"/>
      <c r="B95" s="225"/>
      <c r="C95" s="257" t="s">
        <v>261</v>
      </c>
      <c r="D95" s="227"/>
      <c r="E95" s="228">
        <v>2</v>
      </c>
      <c r="F95" s="226"/>
      <c r="G95" s="226"/>
      <c r="H95" s="226"/>
      <c r="I95" s="226"/>
      <c r="J95" s="226"/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16"/>
      <c r="Z95" s="216"/>
      <c r="AA95" s="216"/>
      <c r="AB95" s="216"/>
      <c r="AC95" s="216"/>
      <c r="AD95" s="216"/>
      <c r="AE95" s="216"/>
      <c r="AF95" s="216"/>
      <c r="AG95" s="216" t="s">
        <v>160</v>
      </c>
      <c r="AH95" s="216">
        <v>0</v>
      </c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>
      <c r="A96" s="236">
        <v>28</v>
      </c>
      <c r="B96" s="237" t="s">
        <v>262</v>
      </c>
      <c r="C96" s="255" t="s">
        <v>263</v>
      </c>
      <c r="D96" s="238" t="s">
        <v>264</v>
      </c>
      <c r="E96" s="239">
        <v>10</v>
      </c>
      <c r="F96" s="240"/>
      <c r="G96" s="241">
        <f>ROUND(E96*F96,2)</f>
        <v>0</v>
      </c>
      <c r="H96" s="240"/>
      <c r="I96" s="241">
        <f>ROUND(E96*H96,2)</f>
        <v>0</v>
      </c>
      <c r="J96" s="240"/>
      <c r="K96" s="241">
        <f>ROUND(E96*J96,2)</f>
        <v>0</v>
      </c>
      <c r="L96" s="241">
        <v>15</v>
      </c>
      <c r="M96" s="241">
        <f>G96*(1+L96/100)</f>
        <v>0</v>
      </c>
      <c r="N96" s="241">
        <v>1E-3</v>
      </c>
      <c r="O96" s="241">
        <f>ROUND(E96*N96,2)</f>
        <v>0.01</v>
      </c>
      <c r="P96" s="241">
        <v>0</v>
      </c>
      <c r="Q96" s="241">
        <f>ROUND(E96*P96,2)</f>
        <v>0</v>
      </c>
      <c r="R96" s="241" t="s">
        <v>237</v>
      </c>
      <c r="S96" s="241" t="s">
        <v>154</v>
      </c>
      <c r="T96" s="242" t="s">
        <v>154</v>
      </c>
      <c r="U96" s="226">
        <v>0</v>
      </c>
      <c r="V96" s="226">
        <f>ROUND(E96*U96,2)</f>
        <v>0</v>
      </c>
      <c r="W96" s="226"/>
      <c r="X96" s="226" t="s">
        <v>238</v>
      </c>
      <c r="Y96" s="216"/>
      <c r="Z96" s="216"/>
      <c r="AA96" s="216"/>
      <c r="AB96" s="216"/>
      <c r="AC96" s="216"/>
      <c r="AD96" s="216"/>
      <c r="AE96" s="216"/>
      <c r="AF96" s="216"/>
      <c r="AG96" s="216" t="s">
        <v>239</v>
      </c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>
      <c r="A97" s="224"/>
      <c r="B97" s="225"/>
      <c r="C97" s="257" t="s">
        <v>265</v>
      </c>
      <c r="D97" s="227"/>
      <c r="E97" s="228">
        <v>10</v>
      </c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26"/>
      <c r="Y97" s="216"/>
      <c r="Z97" s="216"/>
      <c r="AA97" s="216"/>
      <c r="AB97" s="216"/>
      <c r="AC97" s="216"/>
      <c r="AD97" s="216"/>
      <c r="AE97" s="216"/>
      <c r="AF97" s="216"/>
      <c r="AG97" s="216" t="s">
        <v>160</v>
      </c>
      <c r="AH97" s="216">
        <v>0</v>
      </c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>
      <c r="A98" s="230" t="s">
        <v>148</v>
      </c>
      <c r="B98" s="231" t="s">
        <v>85</v>
      </c>
      <c r="C98" s="254" t="s">
        <v>86</v>
      </c>
      <c r="D98" s="232"/>
      <c r="E98" s="233"/>
      <c r="F98" s="234"/>
      <c r="G98" s="234">
        <f>SUMIF(AG99:AG134,"&lt;&gt;NOR",G99:G134)</f>
        <v>0</v>
      </c>
      <c r="H98" s="234"/>
      <c r="I98" s="234">
        <f>SUM(I99:I134)</f>
        <v>0</v>
      </c>
      <c r="J98" s="234"/>
      <c r="K98" s="234">
        <f>SUM(K99:K134)</f>
        <v>0</v>
      </c>
      <c r="L98" s="234"/>
      <c r="M98" s="234">
        <f>SUM(M99:M134)</f>
        <v>0</v>
      </c>
      <c r="N98" s="234"/>
      <c r="O98" s="234">
        <f>SUM(O99:O134)</f>
        <v>0.01</v>
      </c>
      <c r="P98" s="234"/>
      <c r="Q98" s="234">
        <f>SUM(Q99:Q134)</f>
        <v>5.08</v>
      </c>
      <c r="R98" s="234"/>
      <c r="S98" s="234"/>
      <c r="T98" s="235"/>
      <c r="U98" s="229"/>
      <c r="V98" s="229">
        <f>SUM(V99:V134)</f>
        <v>36.89</v>
      </c>
      <c r="W98" s="229"/>
      <c r="X98" s="229"/>
      <c r="AG98" t="s">
        <v>149</v>
      </c>
    </row>
    <row r="99" spans="1:60" ht="20.399999999999999" outlineLevel="1">
      <c r="A99" s="236">
        <v>29</v>
      </c>
      <c r="B99" s="237" t="s">
        <v>266</v>
      </c>
      <c r="C99" s="255" t="s">
        <v>267</v>
      </c>
      <c r="D99" s="238" t="s">
        <v>152</v>
      </c>
      <c r="E99" s="239">
        <v>15.851699999999999</v>
      </c>
      <c r="F99" s="240"/>
      <c r="G99" s="241">
        <f>ROUND(E99*F99,2)</f>
        <v>0</v>
      </c>
      <c r="H99" s="240"/>
      <c r="I99" s="241">
        <f>ROUND(E99*H99,2)</f>
        <v>0</v>
      </c>
      <c r="J99" s="240"/>
      <c r="K99" s="241">
        <f>ROUND(E99*J99,2)</f>
        <v>0</v>
      </c>
      <c r="L99" s="241">
        <v>15</v>
      </c>
      <c r="M99" s="241">
        <f>G99*(1+L99/100)</f>
        <v>0</v>
      </c>
      <c r="N99" s="241">
        <v>3.3E-4</v>
      </c>
      <c r="O99" s="241">
        <f>ROUND(E99*N99,2)</f>
        <v>0.01</v>
      </c>
      <c r="P99" s="241">
        <v>2.198E-2</v>
      </c>
      <c r="Q99" s="241">
        <f>ROUND(E99*P99,2)</f>
        <v>0.35</v>
      </c>
      <c r="R99" s="241" t="s">
        <v>268</v>
      </c>
      <c r="S99" s="241" t="s">
        <v>154</v>
      </c>
      <c r="T99" s="242" t="s">
        <v>154</v>
      </c>
      <c r="U99" s="226">
        <v>0.32500000000000001</v>
      </c>
      <c r="V99" s="226">
        <f>ROUND(E99*U99,2)</f>
        <v>5.15</v>
      </c>
      <c r="W99" s="226"/>
      <c r="X99" s="226" t="s">
        <v>155</v>
      </c>
      <c r="Y99" s="216"/>
      <c r="Z99" s="216"/>
      <c r="AA99" s="216"/>
      <c r="AB99" s="216"/>
      <c r="AC99" s="216"/>
      <c r="AD99" s="216"/>
      <c r="AE99" s="216"/>
      <c r="AF99" s="216"/>
      <c r="AG99" s="216" t="s">
        <v>156</v>
      </c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1">
      <c r="A100" s="224"/>
      <c r="B100" s="225"/>
      <c r="C100" s="257" t="s">
        <v>269</v>
      </c>
      <c r="D100" s="227"/>
      <c r="E100" s="228">
        <v>15.851699999999999</v>
      </c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16"/>
      <c r="Z100" s="216"/>
      <c r="AA100" s="216"/>
      <c r="AB100" s="216"/>
      <c r="AC100" s="216"/>
      <c r="AD100" s="216"/>
      <c r="AE100" s="216"/>
      <c r="AF100" s="216"/>
      <c r="AG100" s="216" t="s">
        <v>160</v>
      </c>
      <c r="AH100" s="216">
        <v>0</v>
      </c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ht="20.399999999999999" outlineLevel="1">
      <c r="A101" s="236">
        <v>30</v>
      </c>
      <c r="B101" s="237" t="s">
        <v>270</v>
      </c>
      <c r="C101" s="255" t="s">
        <v>271</v>
      </c>
      <c r="D101" s="238" t="s">
        <v>152</v>
      </c>
      <c r="E101" s="239">
        <v>1.8</v>
      </c>
      <c r="F101" s="240"/>
      <c r="G101" s="241">
        <f>ROUND(E101*F101,2)</f>
        <v>0</v>
      </c>
      <c r="H101" s="240"/>
      <c r="I101" s="241">
        <f>ROUND(E101*H101,2)</f>
        <v>0</v>
      </c>
      <c r="J101" s="240"/>
      <c r="K101" s="241">
        <f>ROUND(E101*J101,2)</f>
        <v>0</v>
      </c>
      <c r="L101" s="241">
        <v>15</v>
      </c>
      <c r="M101" s="241">
        <f>G101*(1+L101/100)</f>
        <v>0</v>
      </c>
      <c r="N101" s="241">
        <v>3.3E-4</v>
      </c>
      <c r="O101" s="241">
        <f>ROUND(E101*N101,2)</f>
        <v>0</v>
      </c>
      <c r="P101" s="241">
        <v>1.298E-2</v>
      </c>
      <c r="Q101" s="241">
        <f>ROUND(E101*P101,2)</f>
        <v>0.02</v>
      </c>
      <c r="R101" s="241" t="s">
        <v>268</v>
      </c>
      <c r="S101" s="241" t="s">
        <v>154</v>
      </c>
      <c r="T101" s="242" t="s">
        <v>154</v>
      </c>
      <c r="U101" s="226">
        <v>0.47320000000000001</v>
      </c>
      <c r="V101" s="226">
        <f>ROUND(E101*U101,2)</f>
        <v>0.85</v>
      </c>
      <c r="W101" s="226"/>
      <c r="X101" s="226" t="s">
        <v>155</v>
      </c>
      <c r="Y101" s="216"/>
      <c r="Z101" s="216"/>
      <c r="AA101" s="216"/>
      <c r="AB101" s="216"/>
      <c r="AC101" s="216"/>
      <c r="AD101" s="216"/>
      <c r="AE101" s="216"/>
      <c r="AF101" s="216"/>
      <c r="AG101" s="216" t="s">
        <v>156</v>
      </c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1">
      <c r="A102" s="224"/>
      <c r="B102" s="225"/>
      <c r="C102" s="257" t="s">
        <v>272</v>
      </c>
      <c r="D102" s="227"/>
      <c r="E102" s="228">
        <v>1.8</v>
      </c>
      <c r="F102" s="226"/>
      <c r="G102" s="226"/>
      <c r="H102" s="226"/>
      <c r="I102" s="226"/>
      <c r="J102" s="226"/>
      <c r="K102" s="226"/>
      <c r="L102" s="226"/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  <c r="W102" s="226"/>
      <c r="X102" s="226"/>
      <c r="Y102" s="216"/>
      <c r="Z102" s="216"/>
      <c r="AA102" s="216"/>
      <c r="AB102" s="216"/>
      <c r="AC102" s="216"/>
      <c r="AD102" s="216"/>
      <c r="AE102" s="216"/>
      <c r="AF102" s="216"/>
      <c r="AG102" s="216" t="s">
        <v>160</v>
      </c>
      <c r="AH102" s="216">
        <v>0</v>
      </c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ht="20.399999999999999" outlineLevel="1">
      <c r="A103" s="236">
        <v>31</v>
      </c>
      <c r="B103" s="237" t="s">
        <v>273</v>
      </c>
      <c r="C103" s="255" t="s">
        <v>274</v>
      </c>
      <c r="D103" s="238" t="s">
        <v>221</v>
      </c>
      <c r="E103" s="239">
        <v>0.317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15</v>
      </c>
      <c r="M103" s="241">
        <f>G103*(1+L103/100)</f>
        <v>0</v>
      </c>
      <c r="N103" s="241">
        <v>0</v>
      </c>
      <c r="O103" s="241">
        <f>ROUND(E103*N103,2)</f>
        <v>0</v>
      </c>
      <c r="P103" s="241">
        <v>2.2000000000000002</v>
      </c>
      <c r="Q103" s="241">
        <f>ROUND(E103*P103,2)</f>
        <v>0.7</v>
      </c>
      <c r="R103" s="241" t="s">
        <v>268</v>
      </c>
      <c r="S103" s="241" t="s">
        <v>154</v>
      </c>
      <c r="T103" s="242" t="s">
        <v>154</v>
      </c>
      <c r="U103" s="226">
        <v>10.88</v>
      </c>
      <c r="V103" s="226">
        <f>ROUND(E103*U103,2)</f>
        <v>3.45</v>
      </c>
      <c r="W103" s="226"/>
      <c r="X103" s="226" t="s">
        <v>155</v>
      </c>
      <c r="Y103" s="216"/>
      <c r="Z103" s="216"/>
      <c r="AA103" s="216"/>
      <c r="AB103" s="216"/>
      <c r="AC103" s="216"/>
      <c r="AD103" s="216"/>
      <c r="AE103" s="216"/>
      <c r="AF103" s="216"/>
      <c r="AG103" s="216" t="s">
        <v>156</v>
      </c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outlineLevel="1">
      <c r="A104" s="224"/>
      <c r="B104" s="225"/>
      <c r="C104" s="257" t="s">
        <v>275</v>
      </c>
      <c r="D104" s="227"/>
      <c r="E104" s="228">
        <v>0.317</v>
      </c>
      <c r="F104" s="226"/>
      <c r="G104" s="226"/>
      <c r="H104" s="226"/>
      <c r="I104" s="226"/>
      <c r="J104" s="226"/>
      <c r="K104" s="226"/>
      <c r="L104" s="226"/>
      <c r="M104" s="226"/>
      <c r="N104" s="226"/>
      <c r="O104" s="226"/>
      <c r="P104" s="226"/>
      <c r="Q104" s="226"/>
      <c r="R104" s="226"/>
      <c r="S104" s="226"/>
      <c r="T104" s="226"/>
      <c r="U104" s="226"/>
      <c r="V104" s="226"/>
      <c r="W104" s="226"/>
      <c r="X104" s="226"/>
      <c r="Y104" s="216"/>
      <c r="Z104" s="216"/>
      <c r="AA104" s="216"/>
      <c r="AB104" s="216"/>
      <c r="AC104" s="216"/>
      <c r="AD104" s="216"/>
      <c r="AE104" s="216"/>
      <c r="AF104" s="216"/>
      <c r="AG104" s="216" t="s">
        <v>160</v>
      </c>
      <c r="AH104" s="216">
        <v>0</v>
      </c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outlineLevel="1">
      <c r="A105" s="236">
        <v>32</v>
      </c>
      <c r="B105" s="237" t="s">
        <v>276</v>
      </c>
      <c r="C105" s="255" t="s">
        <v>277</v>
      </c>
      <c r="D105" s="238" t="s">
        <v>152</v>
      </c>
      <c r="E105" s="239">
        <v>3.17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15</v>
      </c>
      <c r="M105" s="241">
        <f>G105*(1+L105/100)</f>
        <v>0</v>
      </c>
      <c r="N105" s="241">
        <v>0</v>
      </c>
      <c r="O105" s="241">
        <f>ROUND(E105*N105,2)</f>
        <v>0</v>
      </c>
      <c r="P105" s="241">
        <v>0.02</v>
      </c>
      <c r="Q105" s="241">
        <f>ROUND(E105*P105,2)</f>
        <v>0.06</v>
      </c>
      <c r="R105" s="241" t="s">
        <v>268</v>
      </c>
      <c r="S105" s="241" t="s">
        <v>154</v>
      </c>
      <c r="T105" s="242" t="s">
        <v>154</v>
      </c>
      <c r="U105" s="226">
        <v>0.14699999999999999</v>
      </c>
      <c r="V105" s="226">
        <f>ROUND(E105*U105,2)</f>
        <v>0.47</v>
      </c>
      <c r="W105" s="226"/>
      <c r="X105" s="226" t="s">
        <v>155</v>
      </c>
      <c r="Y105" s="216"/>
      <c r="Z105" s="216"/>
      <c r="AA105" s="216"/>
      <c r="AB105" s="216"/>
      <c r="AC105" s="216"/>
      <c r="AD105" s="216"/>
      <c r="AE105" s="216"/>
      <c r="AF105" s="216"/>
      <c r="AG105" s="216" t="s">
        <v>156</v>
      </c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1">
      <c r="A106" s="224"/>
      <c r="B106" s="225"/>
      <c r="C106" s="256" t="s">
        <v>278</v>
      </c>
      <c r="D106" s="244"/>
      <c r="E106" s="244"/>
      <c r="F106" s="244"/>
      <c r="G106" s="244"/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226"/>
      <c r="S106" s="226"/>
      <c r="T106" s="226"/>
      <c r="U106" s="226"/>
      <c r="V106" s="226"/>
      <c r="W106" s="226"/>
      <c r="X106" s="226"/>
      <c r="Y106" s="216"/>
      <c r="Z106" s="216"/>
      <c r="AA106" s="216"/>
      <c r="AB106" s="216"/>
      <c r="AC106" s="216"/>
      <c r="AD106" s="216"/>
      <c r="AE106" s="216"/>
      <c r="AF106" s="216"/>
      <c r="AG106" s="216" t="s">
        <v>158</v>
      </c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outlineLevel="1">
      <c r="A107" s="224"/>
      <c r="B107" s="225"/>
      <c r="C107" s="257" t="s">
        <v>279</v>
      </c>
      <c r="D107" s="227"/>
      <c r="E107" s="228">
        <v>3.17</v>
      </c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226"/>
      <c r="R107" s="226"/>
      <c r="S107" s="226"/>
      <c r="T107" s="226"/>
      <c r="U107" s="226"/>
      <c r="V107" s="226"/>
      <c r="W107" s="226"/>
      <c r="X107" s="226"/>
      <c r="Y107" s="216"/>
      <c r="Z107" s="216"/>
      <c r="AA107" s="216"/>
      <c r="AB107" s="216"/>
      <c r="AC107" s="216"/>
      <c r="AD107" s="216"/>
      <c r="AE107" s="216"/>
      <c r="AF107" s="216"/>
      <c r="AG107" s="216" t="s">
        <v>160</v>
      </c>
      <c r="AH107" s="216">
        <v>0</v>
      </c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ht="20.399999999999999" outlineLevel="1">
      <c r="A108" s="236">
        <v>33</v>
      </c>
      <c r="B108" s="237" t="s">
        <v>280</v>
      </c>
      <c r="C108" s="255" t="s">
        <v>281</v>
      </c>
      <c r="D108" s="238" t="s">
        <v>221</v>
      </c>
      <c r="E108" s="239">
        <v>0.73499999999999999</v>
      </c>
      <c r="F108" s="240"/>
      <c r="G108" s="241">
        <f>ROUND(E108*F108,2)</f>
        <v>0</v>
      </c>
      <c r="H108" s="240"/>
      <c r="I108" s="241">
        <f>ROUND(E108*H108,2)</f>
        <v>0</v>
      </c>
      <c r="J108" s="240"/>
      <c r="K108" s="241">
        <f>ROUND(E108*J108,2)</f>
        <v>0</v>
      </c>
      <c r="L108" s="241">
        <v>15</v>
      </c>
      <c r="M108" s="241">
        <f>G108*(1+L108/100)</f>
        <v>0</v>
      </c>
      <c r="N108" s="241">
        <v>0</v>
      </c>
      <c r="O108" s="241">
        <f>ROUND(E108*N108,2)</f>
        <v>0</v>
      </c>
      <c r="P108" s="241">
        <v>1.4</v>
      </c>
      <c r="Q108" s="241">
        <f>ROUND(E108*P108,2)</f>
        <v>1.03</v>
      </c>
      <c r="R108" s="241" t="s">
        <v>268</v>
      </c>
      <c r="S108" s="241" t="s">
        <v>154</v>
      </c>
      <c r="T108" s="242" t="s">
        <v>154</v>
      </c>
      <c r="U108" s="226">
        <v>1.0509999999999999</v>
      </c>
      <c r="V108" s="226">
        <f>ROUND(E108*U108,2)</f>
        <v>0.77</v>
      </c>
      <c r="W108" s="226"/>
      <c r="X108" s="226" t="s">
        <v>155</v>
      </c>
      <c r="Y108" s="216"/>
      <c r="Z108" s="216"/>
      <c r="AA108" s="216"/>
      <c r="AB108" s="216"/>
      <c r="AC108" s="216"/>
      <c r="AD108" s="216"/>
      <c r="AE108" s="216"/>
      <c r="AF108" s="216"/>
      <c r="AG108" s="216" t="s">
        <v>156</v>
      </c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>
      <c r="A109" s="224"/>
      <c r="B109" s="225"/>
      <c r="C109" s="257" t="s">
        <v>223</v>
      </c>
      <c r="D109" s="227"/>
      <c r="E109" s="228">
        <v>0.73499999999999999</v>
      </c>
      <c r="F109" s="226"/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226"/>
      <c r="R109" s="226"/>
      <c r="S109" s="226"/>
      <c r="T109" s="226"/>
      <c r="U109" s="226"/>
      <c r="V109" s="226"/>
      <c r="W109" s="226"/>
      <c r="X109" s="226"/>
      <c r="Y109" s="216"/>
      <c r="Z109" s="216"/>
      <c r="AA109" s="216"/>
      <c r="AB109" s="216"/>
      <c r="AC109" s="216"/>
      <c r="AD109" s="216"/>
      <c r="AE109" s="216"/>
      <c r="AF109" s="216"/>
      <c r="AG109" s="216" t="s">
        <v>160</v>
      </c>
      <c r="AH109" s="216">
        <v>0</v>
      </c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1">
      <c r="A110" s="236">
        <v>34</v>
      </c>
      <c r="B110" s="237" t="s">
        <v>282</v>
      </c>
      <c r="C110" s="255" t="s">
        <v>283</v>
      </c>
      <c r="D110" s="238" t="s">
        <v>171</v>
      </c>
      <c r="E110" s="239">
        <v>2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15</v>
      </c>
      <c r="M110" s="241">
        <f>G110*(1+L110/100)</f>
        <v>0</v>
      </c>
      <c r="N110" s="241">
        <v>0</v>
      </c>
      <c r="O110" s="241">
        <f>ROUND(E110*N110,2)</f>
        <v>0</v>
      </c>
      <c r="P110" s="241">
        <v>0</v>
      </c>
      <c r="Q110" s="241">
        <f>ROUND(E110*P110,2)</f>
        <v>0</v>
      </c>
      <c r="R110" s="241" t="s">
        <v>268</v>
      </c>
      <c r="S110" s="241" t="s">
        <v>154</v>
      </c>
      <c r="T110" s="242" t="s">
        <v>154</v>
      </c>
      <c r="U110" s="226">
        <v>0.05</v>
      </c>
      <c r="V110" s="226">
        <f>ROUND(E110*U110,2)</f>
        <v>0.1</v>
      </c>
      <c r="W110" s="226"/>
      <c r="X110" s="226" t="s">
        <v>155</v>
      </c>
      <c r="Y110" s="216"/>
      <c r="Z110" s="216"/>
      <c r="AA110" s="216"/>
      <c r="AB110" s="216"/>
      <c r="AC110" s="216"/>
      <c r="AD110" s="216"/>
      <c r="AE110" s="216"/>
      <c r="AF110" s="216"/>
      <c r="AG110" s="216" t="s">
        <v>156</v>
      </c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24"/>
      <c r="B111" s="225"/>
      <c r="C111" s="256" t="s">
        <v>284</v>
      </c>
      <c r="D111" s="244"/>
      <c r="E111" s="244"/>
      <c r="F111" s="244"/>
      <c r="G111" s="244"/>
      <c r="H111" s="226"/>
      <c r="I111" s="226"/>
      <c r="J111" s="226"/>
      <c r="K111" s="226"/>
      <c r="L111" s="226"/>
      <c r="M111" s="226"/>
      <c r="N111" s="226"/>
      <c r="O111" s="226"/>
      <c r="P111" s="226"/>
      <c r="Q111" s="226"/>
      <c r="R111" s="226"/>
      <c r="S111" s="226"/>
      <c r="T111" s="226"/>
      <c r="U111" s="226"/>
      <c r="V111" s="226"/>
      <c r="W111" s="226"/>
      <c r="X111" s="226"/>
      <c r="Y111" s="216"/>
      <c r="Z111" s="216"/>
      <c r="AA111" s="216"/>
      <c r="AB111" s="216"/>
      <c r="AC111" s="216"/>
      <c r="AD111" s="216"/>
      <c r="AE111" s="216"/>
      <c r="AF111" s="216"/>
      <c r="AG111" s="216" t="s">
        <v>158</v>
      </c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>
      <c r="A112" s="224"/>
      <c r="B112" s="225"/>
      <c r="C112" s="257" t="s">
        <v>285</v>
      </c>
      <c r="D112" s="227"/>
      <c r="E112" s="228">
        <v>2</v>
      </c>
      <c r="F112" s="226"/>
      <c r="G112" s="226"/>
      <c r="H112" s="226"/>
      <c r="I112" s="226"/>
      <c r="J112" s="226"/>
      <c r="K112" s="226"/>
      <c r="L112" s="226"/>
      <c r="M112" s="226"/>
      <c r="N112" s="226"/>
      <c r="O112" s="226"/>
      <c r="P112" s="226"/>
      <c r="Q112" s="226"/>
      <c r="R112" s="226"/>
      <c r="S112" s="226"/>
      <c r="T112" s="226"/>
      <c r="U112" s="226"/>
      <c r="V112" s="226"/>
      <c r="W112" s="226"/>
      <c r="X112" s="226"/>
      <c r="Y112" s="216"/>
      <c r="Z112" s="216"/>
      <c r="AA112" s="216"/>
      <c r="AB112" s="216"/>
      <c r="AC112" s="216"/>
      <c r="AD112" s="216"/>
      <c r="AE112" s="216"/>
      <c r="AF112" s="216"/>
      <c r="AG112" s="216" t="s">
        <v>160</v>
      </c>
      <c r="AH112" s="216">
        <v>0</v>
      </c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ht="20.399999999999999" outlineLevel="1">
      <c r="A113" s="236">
        <v>35</v>
      </c>
      <c r="B113" s="237" t="s">
        <v>286</v>
      </c>
      <c r="C113" s="255" t="s">
        <v>287</v>
      </c>
      <c r="D113" s="238" t="s">
        <v>152</v>
      </c>
      <c r="E113" s="239">
        <v>3.1520000000000001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15</v>
      </c>
      <c r="M113" s="241">
        <f>G113*(1+L113/100)</f>
        <v>0</v>
      </c>
      <c r="N113" s="241">
        <v>1.17E-3</v>
      </c>
      <c r="O113" s="241">
        <f>ROUND(E113*N113,2)</f>
        <v>0</v>
      </c>
      <c r="P113" s="241">
        <v>7.5999999999999998E-2</v>
      </c>
      <c r="Q113" s="241">
        <f>ROUND(E113*P113,2)</f>
        <v>0.24</v>
      </c>
      <c r="R113" s="241" t="s">
        <v>268</v>
      </c>
      <c r="S113" s="241" t="s">
        <v>154</v>
      </c>
      <c r="T113" s="242" t="s">
        <v>154</v>
      </c>
      <c r="U113" s="226">
        <v>0.93899999999999995</v>
      </c>
      <c r="V113" s="226">
        <f>ROUND(E113*U113,2)</f>
        <v>2.96</v>
      </c>
      <c r="W113" s="226"/>
      <c r="X113" s="226" t="s">
        <v>155</v>
      </c>
      <c r="Y113" s="216"/>
      <c r="Z113" s="216"/>
      <c r="AA113" s="216"/>
      <c r="AB113" s="216"/>
      <c r="AC113" s="216"/>
      <c r="AD113" s="216"/>
      <c r="AE113" s="216"/>
      <c r="AF113" s="216"/>
      <c r="AG113" s="216" t="s">
        <v>156</v>
      </c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1">
      <c r="A114" s="224"/>
      <c r="B114" s="225"/>
      <c r="C114" s="257" t="s">
        <v>288</v>
      </c>
      <c r="D114" s="227"/>
      <c r="E114" s="228">
        <v>3.1520000000000001</v>
      </c>
      <c r="F114" s="226"/>
      <c r="G114" s="226"/>
      <c r="H114" s="226"/>
      <c r="I114" s="226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26"/>
      <c r="U114" s="226"/>
      <c r="V114" s="226"/>
      <c r="W114" s="226"/>
      <c r="X114" s="226"/>
      <c r="Y114" s="216"/>
      <c r="Z114" s="216"/>
      <c r="AA114" s="216"/>
      <c r="AB114" s="216"/>
      <c r="AC114" s="216"/>
      <c r="AD114" s="216"/>
      <c r="AE114" s="216"/>
      <c r="AF114" s="216"/>
      <c r="AG114" s="216" t="s">
        <v>160</v>
      </c>
      <c r="AH114" s="216">
        <v>0</v>
      </c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36">
        <v>36</v>
      </c>
      <c r="B115" s="237" t="s">
        <v>289</v>
      </c>
      <c r="C115" s="255" t="s">
        <v>290</v>
      </c>
      <c r="D115" s="238" t="s">
        <v>260</v>
      </c>
      <c r="E115" s="239">
        <v>0.48099999999999998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15</v>
      </c>
      <c r="M115" s="241">
        <f>G115*(1+L115/100)</f>
        <v>0</v>
      </c>
      <c r="N115" s="241">
        <v>0</v>
      </c>
      <c r="O115" s="241">
        <f>ROUND(E115*N115,2)</f>
        <v>0</v>
      </c>
      <c r="P115" s="241">
        <v>2.3900000000000001E-2</v>
      </c>
      <c r="Q115" s="241">
        <f>ROUND(E115*P115,2)</f>
        <v>0.01</v>
      </c>
      <c r="R115" s="241" t="s">
        <v>268</v>
      </c>
      <c r="S115" s="241" t="s">
        <v>154</v>
      </c>
      <c r="T115" s="242" t="s">
        <v>154</v>
      </c>
      <c r="U115" s="226">
        <v>3.5</v>
      </c>
      <c r="V115" s="226">
        <f>ROUND(E115*U115,2)</f>
        <v>1.68</v>
      </c>
      <c r="W115" s="226"/>
      <c r="X115" s="226" t="s">
        <v>155</v>
      </c>
      <c r="Y115" s="216"/>
      <c r="Z115" s="216"/>
      <c r="AA115" s="216"/>
      <c r="AB115" s="216"/>
      <c r="AC115" s="216"/>
      <c r="AD115" s="216"/>
      <c r="AE115" s="216"/>
      <c r="AF115" s="216"/>
      <c r="AG115" s="216" t="s">
        <v>156</v>
      </c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24"/>
      <c r="B116" s="225"/>
      <c r="C116" s="257" t="s">
        <v>291</v>
      </c>
      <c r="D116" s="227"/>
      <c r="E116" s="228">
        <v>0.48099999999999998</v>
      </c>
      <c r="F116" s="226"/>
      <c r="G116" s="226"/>
      <c r="H116" s="226"/>
      <c r="I116" s="226"/>
      <c r="J116" s="226"/>
      <c r="K116" s="226"/>
      <c r="L116" s="226"/>
      <c r="M116" s="226"/>
      <c r="N116" s="226"/>
      <c r="O116" s="226"/>
      <c r="P116" s="226"/>
      <c r="Q116" s="226"/>
      <c r="R116" s="226"/>
      <c r="S116" s="226"/>
      <c r="T116" s="226"/>
      <c r="U116" s="226"/>
      <c r="V116" s="226"/>
      <c r="W116" s="226"/>
      <c r="X116" s="226"/>
      <c r="Y116" s="216"/>
      <c r="Z116" s="216"/>
      <c r="AA116" s="216"/>
      <c r="AB116" s="216"/>
      <c r="AC116" s="216"/>
      <c r="AD116" s="216"/>
      <c r="AE116" s="216"/>
      <c r="AF116" s="216"/>
      <c r="AG116" s="216" t="s">
        <v>160</v>
      </c>
      <c r="AH116" s="216">
        <v>0</v>
      </c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ht="20.399999999999999" outlineLevel="1">
      <c r="A117" s="236">
        <v>37</v>
      </c>
      <c r="B117" s="237" t="s">
        <v>292</v>
      </c>
      <c r="C117" s="255" t="s">
        <v>293</v>
      </c>
      <c r="D117" s="238" t="s">
        <v>260</v>
      </c>
      <c r="E117" s="239">
        <v>0.48099999999999998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15</v>
      </c>
      <c r="M117" s="241">
        <f>G117*(1+L117/100)</f>
        <v>0</v>
      </c>
      <c r="N117" s="241">
        <v>1.34E-3</v>
      </c>
      <c r="O117" s="241">
        <f>ROUND(E117*N117,2)</f>
        <v>0</v>
      </c>
      <c r="P117" s="241">
        <v>0</v>
      </c>
      <c r="Q117" s="241">
        <f>ROUND(E117*P117,2)</f>
        <v>0</v>
      </c>
      <c r="R117" s="241" t="s">
        <v>268</v>
      </c>
      <c r="S117" s="241" t="s">
        <v>154</v>
      </c>
      <c r="T117" s="242" t="s">
        <v>154</v>
      </c>
      <c r="U117" s="226">
        <v>0.63</v>
      </c>
      <c r="V117" s="226">
        <f>ROUND(E117*U117,2)</f>
        <v>0.3</v>
      </c>
      <c r="W117" s="226"/>
      <c r="X117" s="226" t="s">
        <v>155</v>
      </c>
      <c r="Y117" s="216"/>
      <c r="Z117" s="216"/>
      <c r="AA117" s="216"/>
      <c r="AB117" s="216"/>
      <c r="AC117" s="216"/>
      <c r="AD117" s="216"/>
      <c r="AE117" s="216"/>
      <c r="AF117" s="216"/>
      <c r="AG117" s="216" t="s">
        <v>156</v>
      </c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1">
      <c r="A118" s="224"/>
      <c r="B118" s="225"/>
      <c r="C118" s="257" t="s">
        <v>291</v>
      </c>
      <c r="D118" s="227"/>
      <c r="E118" s="228">
        <v>0.48099999999999998</v>
      </c>
      <c r="F118" s="226"/>
      <c r="G118" s="226"/>
      <c r="H118" s="226"/>
      <c r="I118" s="226"/>
      <c r="J118" s="226"/>
      <c r="K118" s="226"/>
      <c r="L118" s="226"/>
      <c r="M118" s="226"/>
      <c r="N118" s="226"/>
      <c r="O118" s="226"/>
      <c r="P118" s="226"/>
      <c r="Q118" s="226"/>
      <c r="R118" s="226"/>
      <c r="S118" s="226"/>
      <c r="T118" s="226"/>
      <c r="U118" s="226"/>
      <c r="V118" s="226"/>
      <c r="W118" s="226"/>
      <c r="X118" s="226"/>
      <c r="Y118" s="216"/>
      <c r="Z118" s="216"/>
      <c r="AA118" s="216"/>
      <c r="AB118" s="216"/>
      <c r="AC118" s="216"/>
      <c r="AD118" s="216"/>
      <c r="AE118" s="216"/>
      <c r="AF118" s="216"/>
      <c r="AG118" s="216" t="s">
        <v>160</v>
      </c>
      <c r="AH118" s="216">
        <v>0</v>
      </c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ht="20.399999999999999" outlineLevel="1">
      <c r="A119" s="236">
        <v>38</v>
      </c>
      <c r="B119" s="237" t="s">
        <v>294</v>
      </c>
      <c r="C119" s="255" t="s">
        <v>295</v>
      </c>
      <c r="D119" s="238" t="s">
        <v>152</v>
      </c>
      <c r="E119" s="239">
        <v>5.31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15</v>
      </c>
      <c r="M119" s="241">
        <f>G119*(1+L119/100)</f>
        <v>0</v>
      </c>
      <c r="N119" s="241">
        <v>0</v>
      </c>
      <c r="O119" s="241">
        <f>ROUND(E119*N119,2)</f>
        <v>0</v>
      </c>
      <c r="P119" s="241">
        <v>0.01</v>
      </c>
      <c r="Q119" s="241">
        <f>ROUND(E119*P119,2)</f>
        <v>0.05</v>
      </c>
      <c r="R119" s="241" t="s">
        <v>268</v>
      </c>
      <c r="S119" s="241" t="s">
        <v>154</v>
      </c>
      <c r="T119" s="242" t="s">
        <v>154</v>
      </c>
      <c r="U119" s="226">
        <v>0.14000000000000001</v>
      </c>
      <c r="V119" s="226">
        <f>ROUND(E119*U119,2)</f>
        <v>0.74</v>
      </c>
      <c r="W119" s="226"/>
      <c r="X119" s="226" t="s">
        <v>155</v>
      </c>
      <c r="Y119" s="216"/>
      <c r="Z119" s="216"/>
      <c r="AA119" s="216"/>
      <c r="AB119" s="216"/>
      <c r="AC119" s="216"/>
      <c r="AD119" s="216"/>
      <c r="AE119" s="216"/>
      <c r="AF119" s="216"/>
      <c r="AG119" s="216" t="s">
        <v>156</v>
      </c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24"/>
      <c r="B120" s="225"/>
      <c r="C120" s="257" t="s">
        <v>207</v>
      </c>
      <c r="D120" s="227"/>
      <c r="E120" s="228">
        <v>2.31</v>
      </c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26"/>
      <c r="Y120" s="216"/>
      <c r="Z120" s="216"/>
      <c r="AA120" s="216"/>
      <c r="AB120" s="216"/>
      <c r="AC120" s="216"/>
      <c r="AD120" s="216"/>
      <c r="AE120" s="216"/>
      <c r="AF120" s="216"/>
      <c r="AG120" s="216" t="s">
        <v>160</v>
      </c>
      <c r="AH120" s="216">
        <v>0</v>
      </c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outlineLevel="1">
      <c r="A121" s="224"/>
      <c r="B121" s="225"/>
      <c r="C121" s="257" t="s">
        <v>208</v>
      </c>
      <c r="D121" s="227"/>
      <c r="E121" s="228">
        <v>3</v>
      </c>
      <c r="F121" s="226"/>
      <c r="G121" s="226"/>
      <c r="H121" s="226"/>
      <c r="I121" s="226"/>
      <c r="J121" s="226"/>
      <c r="K121" s="226"/>
      <c r="L121" s="226"/>
      <c r="M121" s="226"/>
      <c r="N121" s="226"/>
      <c r="O121" s="226"/>
      <c r="P121" s="226"/>
      <c r="Q121" s="226"/>
      <c r="R121" s="226"/>
      <c r="S121" s="226"/>
      <c r="T121" s="226"/>
      <c r="U121" s="226"/>
      <c r="V121" s="226"/>
      <c r="W121" s="226"/>
      <c r="X121" s="226"/>
      <c r="Y121" s="216"/>
      <c r="Z121" s="216"/>
      <c r="AA121" s="216"/>
      <c r="AB121" s="216"/>
      <c r="AC121" s="216"/>
      <c r="AD121" s="216"/>
      <c r="AE121" s="216"/>
      <c r="AF121" s="216"/>
      <c r="AG121" s="216" t="s">
        <v>160</v>
      </c>
      <c r="AH121" s="216">
        <v>0</v>
      </c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ht="20.399999999999999" outlineLevel="1">
      <c r="A122" s="236">
        <v>39</v>
      </c>
      <c r="B122" s="237" t="s">
        <v>296</v>
      </c>
      <c r="C122" s="255" t="s">
        <v>297</v>
      </c>
      <c r="D122" s="238" t="s">
        <v>152</v>
      </c>
      <c r="E122" s="239">
        <v>21.28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15</v>
      </c>
      <c r="M122" s="241">
        <f>G122*(1+L122/100)</f>
        <v>0</v>
      </c>
      <c r="N122" s="241">
        <v>0</v>
      </c>
      <c r="O122" s="241">
        <f>ROUND(E122*N122,2)</f>
        <v>0</v>
      </c>
      <c r="P122" s="241">
        <v>0.05</v>
      </c>
      <c r="Q122" s="241">
        <f>ROUND(E122*P122,2)</f>
        <v>1.06</v>
      </c>
      <c r="R122" s="241" t="s">
        <v>268</v>
      </c>
      <c r="S122" s="241" t="s">
        <v>154</v>
      </c>
      <c r="T122" s="242" t="s">
        <v>154</v>
      </c>
      <c r="U122" s="226">
        <v>0.46200000000000002</v>
      </c>
      <c r="V122" s="226">
        <f>ROUND(E122*U122,2)</f>
        <v>9.83</v>
      </c>
      <c r="W122" s="226"/>
      <c r="X122" s="226" t="s">
        <v>155</v>
      </c>
      <c r="Y122" s="216"/>
      <c r="Z122" s="216"/>
      <c r="AA122" s="216"/>
      <c r="AB122" s="216"/>
      <c r="AC122" s="216"/>
      <c r="AD122" s="216"/>
      <c r="AE122" s="216"/>
      <c r="AF122" s="216"/>
      <c r="AG122" s="216" t="s">
        <v>156</v>
      </c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outlineLevel="1">
      <c r="A123" s="224"/>
      <c r="B123" s="225"/>
      <c r="C123" s="257" t="s">
        <v>298</v>
      </c>
      <c r="D123" s="227"/>
      <c r="E123" s="228">
        <v>21.28</v>
      </c>
      <c r="F123" s="226"/>
      <c r="G123" s="226"/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6"/>
      <c r="W123" s="226"/>
      <c r="X123" s="226"/>
      <c r="Y123" s="216"/>
      <c r="Z123" s="216"/>
      <c r="AA123" s="216"/>
      <c r="AB123" s="216"/>
      <c r="AC123" s="216"/>
      <c r="AD123" s="216"/>
      <c r="AE123" s="216"/>
      <c r="AF123" s="216"/>
      <c r="AG123" s="216" t="s">
        <v>160</v>
      </c>
      <c r="AH123" s="216">
        <v>0</v>
      </c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ht="20.399999999999999" outlineLevel="1">
      <c r="A124" s="236">
        <v>40</v>
      </c>
      <c r="B124" s="237" t="s">
        <v>299</v>
      </c>
      <c r="C124" s="255" t="s">
        <v>300</v>
      </c>
      <c r="D124" s="238" t="s">
        <v>152</v>
      </c>
      <c r="E124" s="239">
        <v>15.350949999999999</v>
      </c>
      <c r="F124" s="240"/>
      <c r="G124" s="241">
        <f>ROUND(E124*F124,2)</f>
        <v>0</v>
      </c>
      <c r="H124" s="240"/>
      <c r="I124" s="241">
        <f>ROUND(E124*H124,2)</f>
        <v>0</v>
      </c>
      <c r="J124" s="240"/>
      <c r="K124" s="241">
        <f>ROUND(E124*J124,2)</f>
        <v>0</v>
      </c>
      <c r="L124" s="241">
        <v>15</v>
      </c>
      <c r="M124" s="241">
        <f>G124*(1+L124/100)</f>
        <v>0</v>
      </c>
      <c r="N124" s="241">
        <v>0</v>
      </c>
      <c r="O124" s="241">
        <f>ROUND(E124*N124,2)</f>
        <v>0</v>
      </c>
      <c r="P124" s="241">
        <v>0.01</v>
      </c>
      <c r="Q124" s="241">
        <f>ROUND(E124*P124,2)</f>
        <v>0.15</v>
      </c>
      <c r="R124" s="241" t="s">
        <v>268</v>
      </c>
      <c r="S124" s="241" t="s">
        <v>154</v>
      </c>
      <c r="T124" s="242" t="s">
        <v>154</v>
      </c>
      <c r="U124" s="226">
        <v>0.08</v>
      </c>
      <c r="V124" s="226">
        <f>ROUND(E124*U124,2)</f>
        <v>1.23</v>
      </c>
      <c r="W124" s="226"/>
      <c r="X124" s="226" t="s">
        <v>155</v>
      </c>
      <c r="Y124" s="216"/>
      <c r="Z124" s="216"/>
      <c r="AA124" s="216"/>
      <c r="AB124" s="216"/>
      <c r="AC124" s="216"/>
      <c r="AD124" s="216"/>
      <c r="AE124" s="216"/>
      <c r="AF124" s="216"/>
      <c r="AG124" s="216" t="s">
        <v>156</v>
      </c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24"/>
      <c r="B125" s="225"/>
      <c r="C125" s="257" t="s">
        <v>197</v>
      </c>
      <c r="D125" s="227"/>
      <c r="E125" s="228">
        <v>13.83262</v>
      </c>
      <c r="F125" s="226"/>
      <c r="G125" s="226"/>
      <c r="H125" s="226"/>
      <c r="I125" s="226"/>
      <c r="J125" s="226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6"/>
      <c r="V125" s="226"/>
      <c r="W125" s="226"/>
      <c r="X125" s="226"/>
      <c r="Y125" s="216"/>
      <c r="Z125" s="216"/>
      <c r="AA125" s="216"/>
      <c r="AB125" s="216"/>
      <c r="AC125" s="216"/>
      <c r="AD125" s="216"/>
      <c r="AE125" s="216"/>
      <c r="AF125" s="216"/>
      <c r="AG125" s="216" t="s">
        <v>160</v>
      </c>
      <c r="AH125" s="216">
        <v>0</v>
      </c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ht="20.399999999999999" outlineLevel="1">
      <c r="A126" s="224"/>
      <c r="B126" s="225"/>
      <c r="C126" s="257" t="s">
        <v>198</v>
      </c>
      <c r="D126" s="227"/>
      <c r="E126" s="228">
        <v>1.5183199999999999</v>
      </c>
      <c r="F126" s="226"/>
      <c r="G126" s="226"/>
      <c r="H126" s="226"/>
      <c r="I126" s="226"/>
      <c r="J126" s="226"/>
      <c r="K126" s="226"/>
      <c r="L126" s="226"/>
      <c r="M126" s="226"/>
      <c r="N126" s="226"/>
      <c r="O126" s="226"/>
      <c r="P126" s="226"/>
      <c r="Q126" s="226"/>
      <c r="R126" s="226"/>
      <c r="S126" s="226"/>
      <c r="T126" s="226"/>
      <c r="U126" s="226"/>
      <c r="V126" s="226"/>
      <c r="W126" s="226"/>
      <c r="X126" s="226"/>
      <c r="Y126" s="216"/>
      <c r="Z126" s="216"/>
      <c r="AA126" s="216"/>
      <c r="AB126" s="216"/>
      <c r="AC126" s="216"/>
      <c r="AD126" s="216"/>
      <c r="AE126" s="216"/>
      <c r="AF126" s="216"/>
      <c r="AG126" s="216" t="s">
        <v>160</v>
      </c>
      <c r="AH126" s="216">
        <v>0</v>
      </c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ht="20.399999999999999" outlineLevel="1">
      <c r="A127" s="236">
        <v>41</v>
      </c>
      <c r="B127" s="237" t="s">
        <v>301</v>
      </c>
      <c r="C127" s="255" t="s">
        <v>302</v>
      </c>
      <c r="D127" s="238" t="s">
        <v>152</v>
      </c>
      <c r="E127" s="239">
        <v>1.9698500000000001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15</v>
      </c>
      <c r="M127" s="241">
        <f>G127*(1+L127/100)</f>
        <v>0</v>
      </c>
      <c r="N127" s="241">
        <v>0</v>
      </c>
      <c r="O127" s="241">
        <f>ROUND(E127*N127,2)</f>
        <v>0</v>
      </c>
      <c r="P127" s="241">
        <v>4.5999999999999999E-2</v>
      </c>
      <c r="Q127" s="241">
        <f>ROUND(E127*P127,2)</f>
        <v>0.09</v>
      </c>
      <c r="R127" s="241" t="s">
        <v>268</v>
      </c>
      <c r="S127" s="241" t="s">
        <v>154</v>
      </c>
      <c r="T127" s="242" t="s">
        <v>154</v>
      </c>
      <c r="U127" s="226">
        <v>0.26</v>
      </c>
      <c r="V127" s="226">
        <f>ROUND(E127*U127,2)</f>
        <v>0.51</v>
      </c>
      <c r="W127" s="226"/>
      <c r="X127" s="226" t="s">
        <v>155</v>
      </c>
      <c r="Y127" s="216"/>
      <c r="Z127" s="216"/>
      <c r="AA127" s="216"/>
      <c r="AB127" s="216"/>
      <c r="AC127" s="216"/>
      <c r="AD127" s="216"/>
      <c r="AE127" s="216"/>
      <c r="AF127" s="216"/>
      <c r="AG127" s="216" t="s">
        <v>156</v>
      </c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ht="20.399999999999999" outlineLevel="1">
      <c r="A128" s="224"/>
      <c r="B128" s="225"/>
      <c r="C128" s="257" t="s">
        <v>199</v>
      </c>
      <c r="D128" s="227"/>
      <c r="E128" s="228">
        <v>1.9698500000000001</v>
      </c>
      <c r="F128" s="226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26"/>
      <c r="Y128" s="216"/>
      <c r="Z128" s="216"/>
      <c r="AA128" s="216"/>
      <c r="AB128" s="216"/>
      <c r="AC128" s="216"/>
      <c r="AD128" s="216"/>
      <c r="AE128" s="216"/>
      <c r="AF128" s="216"/>
      <c r="AG128" s="216" t="s">
        <v>160</v>
      </c>
      <c r="AH128" s="216">
        <v>0</v>
      </c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36">
        <v>42</v>
      </c>
      <c r="B129" s="237" t="s">
        <v>303</v>
      </c>
      <c r="C129" s="255" t="s">
        <v>304</v>
      </c>
      <c r="D129" s="238" t="s">
        <v>152</v>
      </c>
      <c r="E129" s="239">
        <v>7.4560000000000004</v>
      </c>
      <c r="F129" s="240"/>
      <c r="G129" s="241">
        <f>ROUND(E129*F129,2)</f>
        <v>0</v>
      </c>
      <c r="H129" s="240"/>
      <c r="I129" s="241">
        <f>ROUND(E129*H129,2)</f>
        <v>0</v>
      </c>
      <c r="J129" s="240"/>
      <c r="K129" s="241">
        <f>ROUND(E129*J129,2)</f>
        <v>0</v>
      </c>
      <c r="L129" s="241">
        <v>15</v>
      </c>
      <c r="M129" s="241">
        <f>G129*(1+L129/100)</f>
        <v>0</v>
      </c>
      <c r="N129" s="241">
        <v>0</v>
      </c>
      <c r="O129" s="241">
        <f>ROUND(E129*N129,2)</f>
        <v>0</v>
      </c>
      <c r="P129" s="241">
        <v>6.0999999999999999E-2</v>
      </c>
      <c r="Q129" s="241">
        <f>ROUND(E129*P129,2)</f>
        <v>0.45</v>
      </c>
      <c r="R129" s="241" t="s">
        <v>268</v>
      </c>
      <c r="S129" s="241" t="s">
        <v>154</v>
      </c>
      <c r="T129" s="242" t="s">
        <v>154</v>
      </c>
      <c r="U129" s="226">
        <v>0.67</v>
      </c>
      <c r="V129" s="226">
        <f>ROUND(E129*U129,2)</f>
        <v>5</v>
      </c>
      <c r="W129" s="226"/>
      <c r="X129" s="226" t="s">
        <v>155</v>
      </c>
      <c r="Y129" s="216"/>
      <c r="Z129" s="216"/>
      <c r="AA129" s="216"/>
      <c r="AB129" s="216"/>
      <c r="AC129" s="216"/>
      <c r="AD129" s="216"/>
      <c r="AE129" s="216"/>
      <c r="AF129" s="216"/>
      <c r="AG129" s="216" t="s">
        <v>156</v>
      </c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ht="20.399999999999999" outlineLevel="1">
      <c r="A130" s="224"/>
      <c r="B130" s="225"/>
      <c r="C130" s="257" t="s">
        <v>305</v>
      </c>
      <c r="D130" s="227"/>
      <c r="E130" s="228">
        <v>7.242</v>
      </c>
      <c r="F130" s="226"/>
      <c r="G130" s="226"/>
      <c r="H130" s="226"/>
      <c r="I130" s="226"/>
      <c r="J130" s="226"/>
      <c r="K130" s="226"/>
      <c r="L130" s="226"/>
      <c r="M130" s="226"/>
      <c r="N130" s="226"/>
      <c r="O130" s="226"/>
      <c r="P130" s="226"/>
      <c r="Q130" s="226"/>
      <c r="R130" s="226"/>
      <c r="S130" s="226"/>
      <c r="T130" s="226"/>
      <c r="U130" s="226"/>
      <c r="V130" s="226"/>
      <c r="W130" s="226"/>
      <c r="X130" s="226"/>
      <c r="Y130" s="216"/>
      <c r="Z130" s="216"/>
      <c r="AA130" s="216"/>
      <c r="AB130" s="216"/>
      <c r="AC130" s="216"/>
      <c r="AD130" s="216"/>
      <c r="AE130" s="216"/>
      <c r="AF130" s="216"/>
      <c r="AG130" s="216" t="s">
        <v>160</v>
      </c>
      <c r="AH130" s="216">
        <v>0</v>
      </c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outlineLevel="1">
      <c r="A131" s="224"/>
      <c r="B131" s="225"/>
      <c r="C131" s="257" t="s">
        <v>306</v>
      </c>
      <c r="D131" s="227"/>
      <c r="E131" s="228">
        <v>0.214</v>
      </c>
      <c r="F131" s="226"/>
      <c r="G131" s="226"/>
      <c r="H131" s="226"/>
      <c r="I131" s="226"/>
      <c r="J131" s="226"/>
      <c r="K131" s="226"/>
      <c r="L131" s="226"/>
      <c r="M131" s="226"/>
      <c r="N131" s="226"/>
      <c r="O131" s="226"/>
      <c r="P131" s="226"/>
      <c r="Q131" s="226"/>
      <c r="R131" s="226"/>
      <c r="S131" s="226"/>
      <c r="T131" s="226"/>
      <c r="U131" s="226"/>
      <c r="V131" s="226"/>
      <c r="W131" s="226"/>
      <c r="X131" s="226"/>
      <c r="Y131" s="216"/>
      <c r="Z131" s="216"/>
      <c r="AA131" s="216"/>
      <c r="AB131" s="216"/>
      <c r="AC131" s="216"/>
      <c r="AD131" s="216"/>
      <c r="AE131" s="216"/>
      <c r="AF131" s="216"/>
      <c r="AG131" s="216" t="s">
        <v>160</v>
      </c>
      <c r="AH131" s="216">
        <v>0</v>
      </c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ht="20.399999999999999" outlineLevel="1">
      <c r="A132" s="236">
        <v>43</v>
      </c>
      <c r="B132" s="237" t="s">
        <v>307</v>
      </c>
      <c r="C132" s="255" t="s">
        <v>308</v>
      </c>
      <c r="D132" s="238" t="s">
        <v>152</v>
      </c>
      <c r="E132" s="239">
        <v>12.84</v>
      </c>
      <c r="F132" s="240"/>
      <c r="G132" s="241">
        <f>ROUND(E132*F132,2)</f>
        <v>0</v>
      </c>
      <c r="H132" s="240"/>
      <c r="I132" s="241">
        <f>ROUND(E132*H132,2)</f>
        <v>0</v>
      </c>
      <c r="J132" s="240"/>
      <c r="K132" s="241">
        <f>ROUND(E132*J132,2)</f>
        <v>0</v>
      </c>
      <c r="L132" s="241">
        <v>15</v>
      </c>
      <c r="M132" s="241">
        <f>G132*(1+L132/100)</f>
        <v>0</v>
      </c>
      <c r="N132" s="241">
        <v>0</v>
      </c>
      <c r="O132" s="241">
        <f>ROUND(E132*N132,2)</f>
        <v>0</v>
      </c>
      <c r="P132" s="241">
        <v>6.8000000000000005E-2</v>
      </c>
      <c r="Q132" s="241">
        <f>ROUND(E132*P132,2)</f>
        <v>0.87</v>
      </c>
      <c r="R132" s="241" t="s">
        <v>268</v>
      </c>
      <c r="S132" s="241" t="s">
        <v>154</v>
      </c>
      <c r="T132" s="242" t="s">
        <v>154</v>
      </c>
      <c r="U132" s="226">
        <v>0.3</v>
      </c>
      <c r="V132" s="226">
        <f>ROUND(E132*U132,2)</f>
        <v>3.85</v>
      </c>
      <c r="W132" s="226"/>
      <c r="X132" s="226" t="s">
        <v>155</v>
      </c>
      <c r="Y132" s="216"/>
      <c r="Z132" s="216"/>
      <c r="AA132" s="216"/>
      <c r="AB132" s="216"/>
      <c r="AC132" s="216"/>
      <c r="AD132" s="216"/>
      <c r="AE132" s="216"/>
      <c r="AF132" s="216"/>
      <c r="AG132" s="216" t="s">
        <v>156</v>
      </c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24"/>
      <c r="B133" s="225"/>
      <c r="C133" s="256" t="s">
        <v>309</v>
      </c>
      <c r="D133" s="244"/>
      <c r="E133" s="244"/>
      <c r="F133" s="244"/>
      <c r="G133" s="244"/>
      <c r="H133" s="226"/>
      <c r="I133" s="226"/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226"/>
      <c r="U133" s="226"/>
      <c r="V133" s="226"/>
      <c r="W133" s="226"/>
      <c r="X133" s="226"/>
      <c r="Y133" s="216"/>
      <c r="Z133" s="216"/>
      <c r="AA133" s="216"/>
      <c r="AB133" s="216"/>
      <c r="AC133" s="216"/>
      <c r="AD133" s="216"/>
      <c r="AE133" s="216"/>
      <c r="AF133" s="216"/>
      <c r="AG133" s="216" t="s">
        <v>158</v>
      </c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ht="30.6" outlineLevel="1">
      <c r="A134" s="224"/>
      <c r="B134" s="225"/>
      <c r="C134" s="257" t="s">
        <v>310</v>
      </c>
      <c r="D134" s="227"/>
      <c r="E134" s="228">
        <v>12.84</v>
      </c>
      <c r="F134" s="226"/>
      <c r="G134" s="226"/>
      <c r="H134" s="226"/>
      <c r="I134" s="226"/>
      <c r="J134" s="226"/>
      <c r="K134" s="226"/>
      <c r="L134" s="226"/>
      <c r="M134" s="226"/>
      <c r="N134" s="226"/>
      <c r="O134" s="226"/>
      <c r="P134" s="226"/>
      <c r="Q134" s="226"/>
      <c r="R134" s="226"/>
      <c r="S134" s="226"/>
      <c r="T134" s="226"/>
      <c r="U134" s="226"/>
      <c r="V134" s="226"/>
      <c r="W134" s="226"/>
      <c r="X134" s="226"/>
      <c r="Y134" s="216"/>
      <c r="Z134" s="216"/>
      <c r="AA134" s="216"/>
      <c r="AB134" s="216"/>
      <c r="AC134" s="216"/>
      <c r="AD134" s="216"/>
      <c r="AE134" s="216"/>
      <c r="AF134" s="216"/>
      <c r="AG134" s="216" t="s">
        <v>160</v>
      </c>
      <c r="AH134" s="216">
        <v>0</v>
      </c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>
      <c r="A135" s="230" t="s">
        <v>148</v>
      </c>
      <c r="B135" s="231" t="s">
        <v>87</v>
      </c>
      <c r="C135" s="254" t="s">
        <v>88</v>
      </c>
      <c r="D135" s="232"/>
      <c r="E135" s="233"/>
      <c r="F135" s="234"/>
      <c r="G135" s="234">
        <f>SUMIF(AG136:AG137,"&lt;&gt;NOR",G136:G137)</f>
        <v>0</v>
      </c>
      <c r="H135" s="234"/>
      <c r="I135" s="234">
        <f>SUM(I136:I137)</f>
        <v>0</v>
      </c>
      <c r="J135" s="234"/>
      <c r="K135" s="234">
        <f>SUM(K136:K137)</f>
        <v>0</v>
      </c>
      <c r="L135" s="234"/>
      <c r="M135" s="234">
        <f>SUM(M136:M137)</f>
        <v>0</v>
      </c>
      <c r="N135" s="234"/>
      <c r="O135" s="234">
        <f>SUM(O136:O137)</f>
        <v>0</v>
      </c>
      <c r="P135" s="234"/>
      <c r="Q135" s="234">
        <f>SUM(Q136:Q137)</f>
        <v>0</v>
      </c>
      <c r="R135" s="234"/>
      <c r="S135" s="234"/>
      <c r="T135" s="235"/>
      <c r="U135" s="229"/>
      <c r="V135" s="229">
        <f>SUM(V136:V137)</f>
        <v>12.62</v>
      </c>
      <c r="W135" s="229"/>
      <c r="X135" s="229"/>
      <c r="AG135" t="s">
        <v>149</v>
      </c>
    </row>
    <row r="136" spans="1:60" ht="30.6" outlineLevel="1">
      <c r="A136" s="236">
        <v>44</v>
      </c>
      <c r="B136" s="237" t="s">
        <v>311</v>
      </c>
      <c r="C136" s="255" t="s">
        <v>312</v>
      </c>
      <c r="D136" s="238" t="s">
        <v>313</v>
      </c>
      <c r="E136" s="239">
        <v>4.8988800000000001</v>
      </c>
      <c r="F136" s="240"/>
      <c r="G136" s="241">
        <f>ROUND(E136*F136,2)</f>
        <v>0</v>
      </c>
      <c r="H136" s="240"/>
      <c r="I136" s="241">
        <f>ROUND(E136*H136,2)</f>
        <v>0</v>
      </c>
      <c r="J136" s="240"/>
      <c r="K136" s="241">
        <f>ROUND(E136*J136,2)</f>
        <v>0</v>
      </c>
      <c r="L136" s="241">
        <v>15</v>
      </c>
      <c r="M136" s="241">
        <f>G136*(1+L136/100)</f>
        <v>0</v>
      </c>
      <c r="N136" s="241">
        <v>0</v>
      </c>
      <c r="O136" s="241">
        <f>ROUND(E136*N136,2)</f>
        <v>0</v>
      </c>
      <c r="P136" s="241">
        <v>0</v>
      </c>
      <c r="Q136" s="241">
        <f>ROUND(E136*P136,2)</f>
        <v>0</v>
      </c>
      <c r="R136" s="241" t="s">
        <v>206</v>
      </c>
      <c r="S136" s="241" t="s">
        <v>154</v>
      </c>
      <c r="T136" s="242" t="s">
        <v>154</v>
      </c>
      <c r="U136" s="226">
        <v>2.577</v>
      </c>
      <c r="V136" s="226">
        <f>ROUND(E136*U136,2)</f>
        <v>12.62</v>
      </c>
      <c r="W136" s="226"/>
      <c r="X136" s="226" t="s">
        <v>314</v>
      </c>
      <c r="Y136" s="216"/>
      <c r="Z136" s="216"/>
      <c r="AA136" s="216"/>
      <c r="AB136" s="216"/>
      <c r="AC136" s="216"/>
      <c r="AD136" s="216"/>
      <c r="AE136" s="216"/>
      <c r="AF136" s="216"/>
      <c r="AG136" s="216" t="s">
        <v>315</v>
      </c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outlineLevel="1">
      <c r="A137" s="224"/>
      <c r="B137" s="225"/>
      <c r="C137" s="256" t="s">
        <v>316</v>
      </c>
      <c r="D137" s="244"/>
      <c r="E137" s="244"/>
      <c r="F137" s="244"/>
      <c r="G137" s="244"/>
      <c r="H137" s="226"/>
      <c r="I137" s="226"/>
      <c r="J137" s="226"/>
      <c r="K137" s="226"/>
      <c r="L137" s="226"/>
      <c r="M137" s="226"/>
      <c r="N137" s="226"/>
      <c r="O137" s="226"/>
      <c r="P137" s="226"/>
      <c r="Q137" s="226"/>
      <c r="R137" s="226"/>
      <c r="S137" s="226"/>
      <c r="T137" s="226"/>
      <c r="U137" s="226"/>
      <c r="V137" s="226"/>
      <c r="W137" s="226"/>
      <c r="X137" s="226"/>
      <c r="Y137" s="216"/>
      <c r="Z137" s="216"/>
      <c r="AA137" s="216"/>
      <c r="AB137" s="216"/>
      <c r="AC137" s="216"/>
      <c r="AD137" s="216"/>
      <c r="AE137" s="216"/>
      <c r="AF137" s="216"/>
      <c r="AG137" s="216" t="s">
        <v>158</v>
      </c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16"/>
      <c r="BB137" s="216"/>
      <c r="BC137" s="216"/>
      <c r="BD137" s="216"/>
      <c r="BE137" s="216"/>
      <c r="BF137" s="216"/>
      <c r="BG137" s="216"/>
      <c r="BH137" s="216"/>
    </row>
    <row r="138" spans="1:60">
      <c r="A138" s="230" t="s">
        <v>148</v>
      </c>
      <c r="B138" s="231" t="s">
        <v>89</v>
      </c>
      <c r="C138" s="254" t="s">
        <v>90</v>
      </c>
      <c r="D138" s="232"/>
      <c r="E138" s="233"/>
      <c r="F138" s="234"/>
      <c r="G138" s="234">
        <f>SUMIF(AG139:AG148,"&lt;&gt;NOR",G139:G148)</f>
        <v>0</v>
      </c>
      <c r="H138" s="234"/>
      <c r="I138" s="234">
        <f>SUM(I139:I148)</f>
        <v>0</v>
      </c>
      <c r="J138" s="234"/>
      <c r="K138" s="234">
        <f>SUM(K139:K148)</f>
        <v>0</v>
      </c>
      <c r="L138" s="234"/>
      <c r="M138" s="234">
        <f>SUM(M139:M148)</f>
        <v>0</v>
      </c>
      <c r="N138" s="234"/>
      <c r="O138" s="234">
        <f>SUM(O139:O148)</f>
        <v>0.02</v>
      </c>
      <c r="P138" s="234"/>
      <c r="Q138" s="234">
        <f>SUM(Q139:Q148)</f>
        <v>0</v>
      </c>
      <c r="R138" s="234"/>
      <c r="S138" s="234"/>
      <c r="T138" s="235"/>
      <c r="U138" s="229"/>
      <c r="V138" s="229">
        <f>SUM(V139:V148)</f>
        <v>6.1599999999999993</v>
      </c>
      <c r="W138" s="229"/>
      <c r="X138" s="229"/>
      <c r="AG138" t="s">
        <v>149</v>
      </c>
    </row>
    <row r="139" spans="1:60" ht="20.399999999999999" outlineLevel="1">
      <c r="A139" s="236">
        <v>45</v>
      </c>
      <c r="B139" s="237" t="s">
        <v>317</v>
      </c>
      <c r="C139" s="255" t="s">
        <v>318</v>
      </c>
      <c r="D139" s="238" t="s">
        <v>152</v>
      </c>
      <c r="E139" s="239">
        <v>20.76</v>
      </c>
      <c r="F139" s="240"/>
      <c r="G139" s="241">
        <f>ROUND(E139*F139,2)</f>
        <v>0</v>
      </c>
      <c r="H139" s="240"/>
      <c r="I139" s="241">
        <f>ROUND(E139*H139,2)</f>
        <v>0</v>
      </c>
      <c r="J139" s="240"/>
      <c r="K139" s="241">
        <f>ROUND(E139*J139,2)</f>
        <v>0</v>
      </c>
      <c r="L139" s="241">
        <v>15</v>
      </c>
      <c r="M139" s="241">
        <f>G139*(1+L139/100)</f>
        <v>0</v>
      </c>
      <c r="N139" s="241">
        <v>2.1000000000000001E-4</v>
      </c>
      <c r="O139" s="241">
        <f>ROUND(E139*N139,2)</f>
        <v>0</v>
      </c>
      <c r="P139" s="241">
        <v>0</v>
      </c>
      <c r="Q139" s="241">
        <f>ROUND(E139*P139,2)</f>
        <v>0</v>
      </c>
      <c r="R139" s="241" t="s">
        <v>319</v>
      </c>
      <c r="S139" s="241" t="s">
        <v>154</v>
      </c>
      <c r="T139" s="242" t="s">
        <v>154</v>
      </c>
      <c r="U139" s="226">
        <v>0.16</v>
      </c>
      <c r="V139" s="226">
        <f>ROUND(E139*U139,2)</f>
        <v>3.32</v>
      </c>
      <c r="W139" s="226"/>
      <c r="X139" s="226" t="s">
        <v>155</v>
      </c>
      <c r="Y139" s="216"/>
      <c r="Z139" s="216"/>
      <c r="AA139" s="216"/>
      <c r="AB139" s="216"/>
      <c r="AC139" s="216"/>
      <c r="AD139" s="216"/>
      <c r="AE139" s="216"/>
      <c r="AF139" s="216"/>
      <c r="AG139" s="216" t="s">
        <v>156</v>
      </c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outlineLevel="1">
      <c r="A140" s="224"/>
      <c r="B140" s="225"/>
      <c r="C140" s="257" t="s">
        <v>187</v>
      </c>
      <c r="D140" s="227"/>
      <c r="E140" s="228">
        <v>20.76</v>
      </c>
      <c r="F140" s="226"/>
      <c r="G140" s="226"/>
      <c r="H140" s="226"/>
      <c r="I140" s="226"/>
      <c r="J140" s="226"/>
      <c r="K140" s="226"/>
      <c r="L140" s="226"/>
      <c r="M140" s="226"/>
      <c r="N140" s="226"/>
      <c r="O140" s="226"/>
      <c r="P140" s="226"/>
      <c r="Q140" s="226"/>
      <c r="R140" s="226"/>
      <c r="S140" s="226"/>
      <c r="T140" s="226"/>
      <c r="U140" s="226"/>
      <c r="V140" s="226"/>
      <c r="W140" s="226"/>
      <c r="X140" s="226"/>
      <c r="Y140" s="216"/>
      <c r="Z140" s="216"/>
      <c r="AA140" s="216"/>
      <c r="AB140" s="216"/>
      <c r="AC140" s="216"/>
      <c r="AD140" s="216"/>
      <c r="AE140" s="216"/>
      <c r="AF140" s="216"/>
      <c r="AG140" s="216" t="s">
        <v>160</v>
      </c>
      <c r="AH140" s="216">
        <v>0</v>
      </c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1">
      <c r="A141" s="236">
        <v>46</v>
      </c>
      <c r="B141" s="237" t="s">
        <v>320</v>
      </c>
      <c r="C141" s="255" t="s">
        <v>321</v>
      </c>
      <c r="D141" s="238" t="s">
        <v>152</v>
      </c>
      <c r="E141" s="239">
        <v>2.1887500000000002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15</v>
      </c>
      <c r="M141" s="241">
        <f>G141*(1+L141/100)</f>
        <v>0</v>
      </c>
      <c r="N141" s="241">
        <v>1.0619999999999999E-2</v>
      </c>
      <c r="O141" s="241">
        <f>ROUND(E141*N141,2)</f>
        <v>0.02</v>
      </c>
      <c r="P141" s="241">
        <v>0</v>
      </c>
      <c r="Q141" s="241">
        <f>ROUND(E141*P141,2)</f>
        <v>0</v>
      </c>
      <c r="R141" s="241" t="s">
        <v>319</v>
      </c>
      <c r="S141" s="241" t="s">
        <v>154</v>
      </c>
      <c r="T141" s="242" t="s">
        <v>154</v>
      </c>
      <c r="U141" s="226">
        <v>0.44</v>
      </c>
      <c r="V141" s="226">
        <f>ROUND(E141*U141,2)</f>
        <v>0.96</v>
      </c>
      <c r="W141" s="226"/>
      <c r="X141" s="226" t="s">
        <v>155</v>
      </c>
      <c r="Y141" s="216"/>
      <c r="Z141" s="216"/>
      <c r="AA141" s="216"/>
      <c r="AB141" s="216"/>
      <c r="AC141" s="216"/>
      <c r="AD141" s="216"/>
      <c r="AE141" s="216"/>
      <c r="AF141" s="216"/>
      <c r="AG141" s="216" t="s">
        <v>156</v>
      </c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24"/>
      <c r="B142" s="225"/>
      <c r="C142" s="257" t="s">
        <v>218</v>
      </c>
      <c r="D142" s="227"/>
      <c r="E142" s="228">
        <v>2.1887500000000002</v>
      </c>
      <c r="F142" s="226"/>
      <c r="G142" s="226"/>
      <c r="H142" s="226"/>
      <c r="I142" s="226"/>
      <c r="J142" s="226"/>
      <c r="K142" s="226"/>
      <c r="L142" s="226"/>
      <c r="M142" s="226"/>
      <c r="N142" s="226"/>
      <c r="O142" s="226"/>
      <c r="P142" s="226"/>
      <c r="Q142" s="226"/>
      <c r="R142" s="226"/>
      <c r="S142" s="226"/>
      <c r="T142" s="226"/>
      <c r="U142" s="226"/>
      <c r="V142" s="226"/>
      <c r="W142" s="226"/>
      <c r="X142" s="226"/>
      <c r="Y142" s="216"/>
      <c r="Z142" s="216"/>
      <c r="AA142" s="216"/>
      <c r="AB142" s="216"/>
      <c r="AC142" s="216"/>
      <c r="AD142" s="216"/>
      <c r="AE142" s="216"/>
      <c r="AF142" s="216"/>
      <c r="AG142" s="216" t="s">
        <v>160</v>
      </c>
      <c r="AH142" s="216">
        <v>0</v>
      </c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ht="20.399999999999999" outlineLevel="1">
      <c r="A143" s="236">
        <v>47</v>
      </c>
      <c r="B143" s="237" t="s">
        <v>322</v>
      </c>
      <c r="C143" s="255" t="s">
        <v>323</v>
      </c>
      <c r="D143" s="238" t="s">
        <v>152</v>
      </c>
      <c r="E143" s="239">
        <v>26.07</v>
      </c>
      <c r="F143" s="240"/>
      <c r="G143" s="241">
        <f>ROUND(E143*F143,2)</f>
        <v>0</v>
      </c>
      <c r="H143" s="240"/>
      <c r="I143" s="241">
        <f>ROUND(E143*H143,2)</f>
        <v>0</v>
      </c>
      <c r="J143" s="240"/>
      <c r="K143" s="241">
        <f>ROUND(E143*J143,2)</f>
        <v>0</v>
      </c>
      <c r="L143" s="241">
        <v>15</v>
      </c>
      <c r="M143" s="241">
        <f>G143*(1+L143/100)</f>
        <v>0</v>
      </c>
      <c r="N143" s="241">
        <v>8.0000000000000007E-5</v>
      </c>
      <c r="O143" s="241">
        <f>ROUND(E143*N143,2)</f>
        <v>0</v>
      </c>
      <c r="P143" s="241">
        <v>0</v>
      </c>
      <c r="Q143" s="241">
        <f>ROUND(E143*P143,2)</f>
        <v>0</v>
      </c>
      <c r="R143" s="241" t="s">
        <v>319</v>
      </c>
      <c r="S143" s="241" t="s">
        <v>154</v>
      </c>
      <c r="T143" s="242" t="s">
        <v>154</v>
      </c>
      <c r="U143" s="226">
        <v>7.0000000000000007E-2</v>
      </c>
      <c r="V143" s="226">
        <f>ROUND(E143*U143,2)</f>
        <v>1.82</v>
      </c>
      <c r="W143" s="226"/>
      <c r="X143" s="226" t="s">
        <v>155</v>
      </c>
      <c r="Y143" s="216"/>
      <c r="Z143" s="216"/>
      <c r="AA143" s="216"/>
      <c r="AB143" s="216"/>
      <c r="AC143" s="216"/>
      <c r="AD143" s="216"/>
      <c r="AE143" s="216"/>
      <c r="AF143" s="216"/>
      <c r="AG143" s="216" t="s">
        <v>156</v>
      </c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24"/>
      <c r="B144" s="225"/>
      <c r="C144" s="257" t="s">
        <v>232</v>
      </c>
      <c r="D144" s="227"/>
      <c r="E144" s="228">
        <v>20.76</v>
      </c>
      <c r="F144" s="226"/>
      <c r="G144" s="226"/>
      <c r="H144" s="226"/>
      <c r="I144" s="226"/>
      <c r="J144" s="226"/>
      <c r="K144" s="226"/>
      <c r="L144" s="226"/>
      <c r="M144" s="226"/>
      <c r="N144" s="226"/>
      <c r="O144" s="226"/>
      <c r="P144" s="226"/>
      <c r="Q144" s="226"/>
      <c r="R144" s="226"/>
      <c r="S144" s="226"/>
      <c r="T144" s="226"/>
      <c r="U144" s="226"/>
      <c r="V144" s="226"/>
      <c r="W144" s="226"/>
      <c r="X144" s="226"/>
      <c r="Y144" s="216"/>
      <c r="Z144" s="216"/>
      <c r="AA144" s="216"/>
      <c r="AB144" s="216"/>
      <c r="AC144" s="216"/>
      <c r="AD144" s="216"/>
      <c r="AE144" s="216"/>
      <c r="AF144" s="216"/>
      <c r="AG144" s="216" t="s">
        <v>160</v>
      </c>
      <c r="AH144" s="216">
        <v>0</v>
      </c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24"/>
      <c r="B145" s="225"/>
      <c r="C145" s="257" t="s">
        <v>324</v>
      </c>
      <c r="D145" s="227"/>
      <c r="E145" s="228">
        <v>3</v>
      </c>
      <c r="F145" s="226"/>
      <c r="G145" s="226"/>
      <c r="H145" s="226"/>
      <c r="I145" s="226"/>
      <c r="J145" s="226"/>
      <c r="K145" s="226"/>
      <c r="L145" s="226"/>
      <c r="M145" s="226"/>
      <c r="N145" s="226"/>
      <c r="O145" s="226"/>
      <c r="P145" s="226"/>
      <c r="Q145" s="226"/>
      <c r="R145" s="226"/>
      <c r="S145" s="226"/>
      <c r="T145" s="226"/>
      <c r="U145" s="226"/>
      <c r="V145" s="226"/>
      <c r="W145" s="226"/>
      <c r="X145" s="226"/>
      <c r="Y145" s="216"/>
      <c r="Z145" s="216"/>
      <c r="AA145" s="216"/>
      <c r="AB145" s="216"/>
      <c r="AC145" s="216"/>
      <c r="AD145" s="216"/>
      <c r="AE145" s="216"/>
      <c r="AF145" s="216"/>
      <c r="AG145" s="216" t="s">
        <v>160</v>
      </c>
      <c r="AH145" s="216">
        <v>0</v>
      </c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 outlineLevel="1">
      <c r="A146" s="224"/>
      <c r="B146" s="225"/>
      <c r="C146" s="257" t="s">
        <v>325</v>
      </c>
      <c r="D146" s="227"/>
      <c r="E146" s="228">
        <v>2.31</v>
      </c>
      <c r="F146" s="226"/>
      <c r="G146" s="226"/>
      <c r="H146" s="226"/>
      <c r="I146" s="226"/>
      <c r="J146" s="226"/>
      <c r="K146" s="226"/>
      <c r="L146" s="226"/>
      <c r="M146" s="226"/>
      <c r="N146" s="226"/>
      <c r="O146" s="226"/>
      <c r="P146" s="226"/>
      <c r="Q146" s="226"/>
      <c r="R146" s="226"/>
      <c r="S146" s="226"/>
      <c r="T146" s="226"/>
      <c r="U146" s="226"/>
      <c r="V146" s="226"/>
      <c r="W146" s="226"/>
      <c r="X146" s="226"/>
      <c r="Y146" s="216"/>
      <c r="Z146" s="216"/>
      <c r="AA146" s="216"/>
      <c r="AB146" s="216"/>
      <c r="AC146" s="216"/>
      <c r="AD146" s="216"/>
      <c r="AE146" s="216"/>
      <c r="AF146" s="216"/>
      <c r="AG146" s="216" t="s">
        <v>160</v>
      </c>
      <c r="AH146" s="216">
        <v>0</v>
      </c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outlineLevel="1">
      <c r="A147" s="236">
        <v>48</v>
      </c>
      <c r="B147" s="237" t="s">
        <v>326</v>
      </c>
      <c r="C147" s="255" t="s">
        <v>327</v>
      </c>
      <c r="D147" s="238" t="s">
        <v>313</v>
      </c>
      <c r="E147" s="239">
        <v>2.9690000000000001E-2</v>
      </c>
      <c r="F147" s="240"/>
      <c r="G147" s="241">
        <f>ROUND(E147*F147,2)</f>
        <v>0</v>
      </c>
      <c r="H147" s="240"/>
      <c r="I147" s="241">
        <f>ROUND(E147*H147,2)</f>
        <v>0</v>
      </c>
      <c r="J147" s="240"/>
      <c r="K147" s="241">
        <f>ROUND(E147*J147,2)</f>
        <v>0</v>
      </c>
      <c r="L147" s="241">
        <v>15</v>
      </c>
      <c r="M147" s="241">
        <f>G147*(1+L147/100)</f>
        <v>0</v>
      </c>
      <c r="N147" s="241">
        <v>0</v>
      </c>
      <c r="O147" s="241">
        <f>ROUND(E147*N147,2)</f>
        <v>0</v>
      </c>
      <c r="P147" s="241">
        <v>0</v>
      </c>
      <c r="Q147" s="241">
        <f>ROUND(E147*P147,2)</f>
        <v>0</v>
      </c>
      <c r="R147" s="241" t="s">
        <v>319</v>
      </c>
      <c r="S147" s="241" t="s">
        <v>154</v>
      </c>
      <c r="T147" s="242" t="s">
        <v>154</v>
      </c>
      <c r="U147" s="226">
        <v>1.966</v>
      </c>
      <c r="V147" s="226">
        <f>ROUND(E147*U147,2)</f>
        <v>0.06</v>
      </c>
      <c r="W147" s="226"/>
      <c r="X147" s="226" t="s">
        <v>314</v>
      </c>
      <c r="Y147" s="216"/>
      <c r="Z147" s="216"/>
      <c r="AA147" s="216"/>
      <c r="AB147" s="216"/>
      <c r="AC147" s="216"/>
      <c r="AD147" s="216"/>
      <c r="AE147" s="216"/>
      <c r="AF147" s="216"/>
      <c r="AG147" s="216" t="s">
        <v>315</v>
      </c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24"/>
      <c r="B148" s="225"/>
      <c r="C148" s="256" t="s">
        <v>328</v>
      </c>
      <c r="D148" s="244"/>
      <c r="E148" s="244"/>
      <c r="F148" s="244"/>
      <c r="G148" s="244"/>
      <c r="H148" s="226"/>
      <c r="I148" s="226"/>
      <c r="J148" s="226"/>
      <c r="K148" s="226"/>
      <c r="L148" s="226"/>
      <c r="M148" s="226"/>
      <c r="N148" s="226"/>
      <c r="O148" s="226"/>
      <c r="P148" s="226"/>
      <c r="Q148" s="226"/>
      <c r="R148" s="226"/>
      <c r="S148" s="226"/>
      <c r="T148" s="226"/>
      <c r="U148" s="226"/>
      <c r="V148" s="226"/>
      <c r="W148" s="226"/>
      <c r="X148" s="226"/>
      <c r="Y148" s="216"/>
      <c r="Z148" s="216"/>
      <c r="AA148" s="216"/>
      <c r="AB148" s="216"/>
      <c r="AC148" s="216"/>
      <c r="AD148" s="216"/>
      <c r="AE148" s="216"/>
      <c r="AF148" s="216"/>
      <c r="AG148" s="216" t="s">
        <v>158</v>
      </c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>
      <c r="A149" s="230" t="s">
        <v>148</v>
      </c>
      <c r="B149" s="231" t="s">
        <v>91</v>
      </c>
      <c r="C149" s="254" t="s">
        <v>92</v>
      </c>
      <c r="D149" s="232"/>
      <c r="E149" s="233"/>
      <c r="F149" s="234"/>
      <c r="G149" s="234">
        <f>SUMIF(AG150:AG151,"&lt;&gt;NOR",G150:G151)</f>
        <v>0</v>
      </c>
      <c r="H149" s="234"/>
      <c r="I149" s="234">
        <f>SUM(I150:I151)</f>
        <v>0</v>
      </c>
      <c r="J149" s="234"/>
      <c r="K149" s="234">
        <f>SUM(K150:K151)</f>
        <v>0</v>
      </c>
      <c r="L149" s="234"/>
      <c r="M149" s="234">
        <f>SUM(M150:M151)</f>
        <v>0</v>
      </c>
      <c r="N149" s="234"/>
      <c r="O149" s="234">
        <f>SUM(O150:O151)</f>
        <v>0</v>
      </c>
      <c r="P149" s="234"/>
      <c r="Q149" s="234">
        <f>SUM(Q150:Q151)</f>
        <v>0</v>
      </c>
      <c r="R149" s="234"/>
      <c r="S149" s="234"/>
      <c r="T149" s="235"/>
      <c r="U149" s="229"/>
      <c r="V149" s="229">
        <f>SUM(V150:V151)</f>
        <v>0</v>
      </c>
      <c r="W149" s="229"/>
      <c r="X149" s="229"/>
      <c r="AG149" t="s">
        <v>149</v>
      </c>
    </row>
    <row r="150" spans="1:60" outlineLevel="1">
      <c r="A150" s="236">
        <v>49</v>
      </c>
      <c r="B150" s="237" t="s">
        <v>329</v>
      </c>
      <c r="C150" s="255" t="s">
        <v>330</v>
      </c>
      <c r="D150" s="238" t="s">
        <v>331</v>
      </c>
      <c r="E150" s="239">
        <v>1</v>
      </c>
      <c r="F150" s="240"/>
      <c r="G150" s="241">
        <f>ROUND(E150*F150,2)</f>
        <v>0</v>
      </c>
      <c r="H150" s="240"/>
      <c r="I150" s="241">
        <f>ROUND(E150*H150,2)</f>
        <v>0</v>
      </c>
      <c r="J150" s="240"/>
      <c r="K150" s="241">
        <f>ROUND(E150*J150,2)</f>
        <v>0</v>
      </c>
      <c r="L150" s="241">
        <v>15</v>
      </c>
      <c r="M150" s="241">
        <f>G150*(1+L150/100)</f>
        <v>0</v>
      </c>
      <c r="N150" s="241">
        <v>0</v>
      </c>
      <c r="O150" s="241">
        <f>ROUND(E150*N150,2)</f>
        <v>0</v>
      </c>
      <c r="P150" s="241">
        <v>0</v>
      </c>
      <c r="Q150" s="241">
        <f>ROUND(E150*P150,2)</f>
        <v>0</v>
      </c>
      <c r="R150" s="241"/>
      <c r="S150" s="241" t="s">
        <v>332</v>
      </c>
      <c r="T150" s="242" t="s">
        <v>333</v>
      </c>
      <c r="U150" s="226">
        <v>0</v>
      </c>
      <c r="V150" s="226">
        <f>ROUND(E150*U150,2)</f>
        <v>0</v>
      </c>
      <c r="W150" s="226"/>
      <c r="X150" s="226" t="s">
        <v>334</v>
      </c>
      <c r="Y150" s="216"/>
      <c r="Z150" s="216"/>
      <c r="AA150" s="216"/>
      <c r="AB150" s="216"/>
      <c r="AC150" s="216"/>
      <c r="AD150" s="216"/>
      <c r="AE150" s="216"/>
      <c r="AF150" s="216"/>
      <c r="AG150" s="216" t="s">
        <v>335</v>
      </c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outlineLevel="1">
      <c r="A151" s="224"/>
      <c r="B151" s="225"/>
      <c r="C151" s="257" t="s">
        <v>336</v>
      </c>
      <c r="D151" s="227"/>
      <c r="E151" s="228">
        <v>1</v>
      </c>
      <c r="F151" s="226"/>
      <c r="G151" s="226"/>
      <c r="H151" s="226"/>
      <c r="I151" s="226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26"/>
      <c r="V151" s="226"/>
      <c r="W151" s="226"/>
      <c r="X151" s="226"/>
      <c r="Y151" s="216"/>
      <c r="Z151" s="216"/>
      <c r="AA151" s="216"/>
      <c r="AB151" s="216"/>
      <c r="AC151" s="216"/>
      <c r="AD151" s="216"/>
      <c r="AE151" s="216"/>
      <c r="AF151" s="216"/>
      <c r="AG151" s="216" t="s">
        <v>160</v>
      </c>
      <c r="AH151" s="216">
        <v>0</v>
      </c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>
      <c r="A152" s="230" t="s">
        <v>148</v>
      </c>
      <c r="B152" s="231" t="s">
        <v>93</v>
      </c>
      <c r="C152" s="254" t="s">
        <v>94</v>
      </c>
      <c r="D152" s="232"/>
      <c r="E152" s="233"/>
      <c r="F152" s="234"/>
      <c r="G152" s="234">
        <f>SUMIF(AG153:AG158,"&lt;&gt;NOR",G153:G158)</f>
        <v>0</v>
      </c>
      <c r="H152" s="234"/>
      <c r="I152" s="234">
        <f>SUM(I153:I158)</f>
        <v>0</v>
      </c>
      <c r="J152" s="234"/>
      <c r="K152" s="234">
        <f>SUM(K153:K158)</f>
        <v>0</v>
      </c>
      <c r="L152" s="234"/>
      <c r="M152" s="234">
        <f>SUM(M153:M158)</f>
        <v>0</v>
      </c>
      <c r="N152" s="234"/>
      <c r="O152" s="234">
        <f>SUM(O153:O158)</f>
        <v>0</v>
      </c>
      <c r="P152" s="234"/>
      <c r="Q152" s="234">
        <f>SUM(Q153:Q158)</f>
        <v>0</v>
      </c>
      <c r="R152" s="234"/>
      <c r="S152" s="234"/>
      <c r="T152" s="235"/>
      <c r="U152" s="229"/>
      <c r="V152" s="229">
        <f>SUM(V153:V158)</f>
        <v>0</v>
      </c>
      <c r="W152" s="229"/>
      <c r="X152" s="229"/>
      <c r="AG152" t="s">
        <v>149</v>
      </c>
    </row>
    <row r="153" spans="1:60" outlineLevel="1">
      <c r="A153" s="245">
        <v>50</v>
      </c>
      <c r="B153" s="246" t="s">
        <v>337</v>
      </c>
      <c r="C153" s="258" t="s">
        <v>338</v>
      </c>
      <c r="D153" s="247" t="s">
        <v>260</v>
      </c>
      <c r="E153" s="248">
        <v>2</v>
      </c>
      <c r="F153" s="249"/>
      <c r="G153" s="250">
        <f>ROUND(E153*F153,2)</f>
        <v>0</v>
      </c>
      <c r="H153" s="249"/>
      <c r="I153" s="250">
        <f>ROUND(E153*H153,2)</f>
        <v>0</v>
      </c>
      <c r="J153" s="249"/>
      <c r="K153" s="250">
        <f>ROUND(E153*J153,2)</f>
        <v>0</v>
      </c>
      <c r="L153" s="250">
        <v>15</v>
      </c>
      <c r="M153" s="250">
        <f>G153*(1+L153/100)</f>
        <v>0</v>
      </c>
      <c r="N153" s="250">
        <v>0</v>
      </c>
      <c r="O153" s="250">
        <f>ROUND(E153*N153,2)</f>
        <v>0</v>
      </c>
      <c r="P153" s="250">
        <v>0</v>
      </c>
      <c r="Q153" s="250">
        <f>ROUND(E153*P153,2)</f>
        <v>0</v>
      </c>
      <c r="R153" s="250"/>
      <c r="S153" s="250" t="s">
        <v>332</v>
      </c>
      <c r="T153" s="251" t="s">
        <v>333</v>
      </c>
      <c r="U153" s="226">
        <v>0</v>
      </c>
      <c r="V153" s="226">
        <f>ROUND(E153*U153,2)</f>
        <v>0</v>
      </c>
      <c r="W153" s="226"/>
      <c r="X153" s="226" t="s">
        <v>155</v>
      </c>
      <c r="Y153" s="216"/>
      <c r="Z153" s="216"/>
      <c r="AA153" s="216"/>
      <c r="AB153" s="216"/>
      <c r="AC153" s="216"/>
      <c r="AD153" s="216"/>
      <c r="AE153" s="216"/>
      <c r="AF153" s="216"/>
      <c r="AG153" s="216" t="s">
        <v>339</v>
      </c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45">
        <v>51</v>
      </c>
      <c r="B154" s="246" t="s">
        <v>340</v>
      </c>
      <c r="C154" s="258" t="s">
        <v>341</v>
      </c>
      <c r="D154" s="247" t="s">
        <v>260</v>
      </c>
      <c r="E154" s="248">
        <v>9</v>
      </c>
      <c r="F154" s="249"/>
      <c r="G154" s="250">
        <f>ROUND(E154*F154,2)</f>
        <v>0</v>
      </c>
      <c r="H154" s="249"/>
      <c r="I154" s="250">
        <f>ROUND(E154*H154,2)</f>
        <v>0</v>
      </c>
      <c r="J154" s="249"/>
      <c r="K154" s="250">
        <f>ROUND(E154*J154,2)</f>
        <v>0</v>
      </c>
      <c r="L154" s="250">
        <v>15</v>
      </c>
      <c r="M154" s="250">
        <f>G154*(1+L154/100)</f>
        <v>0</v>
      </c>
      <c r="N154" s="250">
        <v>0</v>
      </c>
      <c r="O154" s="250">
        <f>ROUND(E154*N154,2)</f>
        <v>0</v>
      </c>
      <c r="P154" s="250">
        <v>0</v>
      </c>
      <c r="Q154" s="250">
        <f>ROUND(E154*P154,2)</f>
        <v>0</v>
      </c>
      <c r="R154" s="250"/>
      <c r="S154" s="250" t="s">
        <v>332</v>
      </c>
      <c r="T154" s="251" t="s">
        <v>333</v>
      </c>
      <c r="U154" s="226">
        <v>0</v>
      </c>
      <c r="V154" s="226">
        <f>ROUND(E154*U154,2)</f>
        <v>0</v>
      </c>
      <c r="W154" s="226"/>
      <c r="X154" s="226" t="s">
        <v>155</v>
      </c>
      <c r="Y154" s="216"/>
      <c r="Z154" s="216"/>
      <c r="AA154" s="216"/>
      <c r="AB154" s="216"/>
      <c r="AC154" s="216"/>
      <c r="AD154" s="216"/>
      <c r="AE154" s="216"/>
      <c r="AF154" s="216"/>
      <c r="AG154" s="216" t="s">
        <v>339</v>
      </c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outlineLevel="1">
      <c r="A155" s="245">
        <v>52</v>
      </c>
      <c r="B155" s="246" t="s">
        <v>342</v>
      </c>
      <c r="C155" s="258" t="s">
        <v>343</v>
      </c>
      <c r="D155" s="247" t="s">
        <v>260</v>
      </c>
      <c r="E155" s="248">
        <v>1</v>
      </c>
      <c r="F155" s="249"/>
      <c r="G155" s="250">
        <f>ROUND(E155*F155,2)</f>
        <v>0</v>
      </c>
      <c r="H155" s="249"/>
      <c r="I155" s="250">
        <f>ROUND(E155*H155,2)</f>
        <v>0</v>
      </c>
      <c r="J155" s="249"/>
      <c r="K155" s="250">
        <f>ROUND(E155*J155,2)</f>
        <v>0</v>
      </c>
      <c r="L155" s="250">
        <v>15</v>
      </c>
      <c r="M155" s="250">
        <f>G155*(1+L155/100)</f>
        <v>0</v>
      </c>
      <c r="N155" s="250">
        <v>0</v>
      </c>
      <c r="O155" s="250">
        <f>ROUND(E155*N155,2)</f>
        <v>0</v>
      </c>
      <c r="P155" s="250">
        <v>0</v>
      </c>
      <c r="Q155" s="250">
        <f>ROUND(E155*P155,2)</f>
        <v>0</v>
      </c>
      <c r="R155" s="250"/>
      <c r="S155" s="250" t="s">
        <v>332</v>
      </c>
      <c r="T155" s="251" t="s">
        <v>333</v>
      </c>
      <c r="U155" s="226">
        <v>0</v>
      </c>
      <c r="V155" s="226">
        <f>ROUND(E155*U155,2)</f>
        <v>0</v>
      </c>
      <c r="W155" s="226"/>
      <c r="X155" s="226" t="s">
        <v>155</v>
      </c>
      <c r="Y155" s="216"/>
      <c r="Z155" s="216"/>
      <c r="AA155" s="216"/>
      <c r="AB155" s="216"/>
      <c r="AC155" s="216"/>
      <c r="AD155" s="216"/>
      <c r="AE155" s="216"/>
      <c r="AF155" s="216"/>
      <c r="AG155" s="216" t="s">
        <v>339</v>
      </c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45">
        <v>53</v>
      </c>
      <c r="B156" s="246" t="s">
        <v>344</v>
      </c>
      <c r="C156" s="258" t="s">
        <v>345</v>
      </c>
      <c r="D156" s="247" t="s">
        <v>346</v>
      </c>
      <c r="E156" s="248">
        <v>1</v>
      </c>
      <c r="F156" s="249"/>
      <c r="G156" s="250">
        <f>ROUND(E156*F156,2)</f>
        <v>0</v>
      </c>
      <c r="H156" s="249"/>
      <c r="I156" s="250">
        <f>ROUND(E156*H156,2)</f>
        <v>0</v>
      </c>
      <c r="J156" s="249"/>
      <c r="K156" s="250">
        <f>ROUND(E156*J156,2)</f>
        <v>0</v>
      </c>
      <c r="L156" s="250">
        <v>15</v>
      </c>
      <c r="M156" s="250">
        <f>G156*(1+L156/100)</f>
        <v>0</v>
      </c>
      <c r="N156" s="250">
        <v>0</v>
      </c>
      <c r="O156" s="250">
        <f>ROUND(E156*N156,2)</f>
        <v>0</v>
      </c>
      <c r="P156" s="250">
        <v>0</v>
      </c>
      <c r="Q156" s="250">
        <f>ROUND(E156*P156,2)</f>
        <v>0</v>
      </c>
      <c r="R156" s="250"/>
      <c r="S156" s="250" t="s">
        <v>332</v>
      </c>
      <c r="T156" s="251" t="s">
        <v>333</v>
      </c>
      <c r="U156" s="226">
        <v>0</v>
      </c>
      <c r="V156" s="226">
        <f>ROUND(E156*U156,2)</f>
        <v>0</v>
      </c>
      <c r="W156" s="226"/>
      <c r="X156" s="226" t="s">
        <v>155</v>
      </c>
      <c r="Y156" s="216"/>
      <c r="Z156" s="216"/>
      <c r="AA156" s="216"/>
      <c r="AB156" s="216"/>
      <c r="AC156" s="216"/>
      <c r="AD156" s="216"/>
      <c r="AE156" s="216"/>
      <c r="AF156" s="216"/>
      <c r="AG156" s="216" t="s">
        <v>339</v>
      </c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45">
        <v>54</v>
      </c>
      <c r="B157" s="246" t="s">
        <v>347</v>
      </c>
      <c r="C157" s="258" t="s">
        <v>348</v>
      </c>
      <c r="D157" s="247" t="s">
        <v>349</v>
      </c>
      <c r="E157" s="248">
        <v>1</v>
      </c>
      <c r="F157" s="249"/>
      <c r="G157" s="250">
        <f>ROUND(E157*F157,2)</f>
        <v>0</v>
      </c>
      <c r="H157" s="249"/>
      <c r="I157" s="250">
        <f>ROUND(E157*H157,2)</f>
        <v>0</v>
      </c>
      <c r="J157" s="249"/>
      <c r="K157" s="250">
        <f>ROUND(E157*J157,2)</f>
        <v>0</v>
      </c>
      <c r="L157" s="250">
        <v>15</v>
      </c>
      <c r="M157" s="250">
        <f>G157*(1+L157/100)</f>
        <v>0</v>
      </c>
      <c r="N157" s="250">
        <v>0</v>
      </c>
      <c r="O157" s="250">
        <f>ROUND(E157*N157,2)</f>
        <v>0</v>
      </c>
      <c r="P157" s="250">
        <v>0</v>
      </c>
      <c r="Q157" s="250">
        <f>ROUND(E157*P157,2)</f>
        <v>0</v>
      </c>
      <c r="R157" s="250"/>
      <c r="S157" s="250" t="s">
        <v>332</v>
      </c>
      <c r="T157" s="251" t="s">
        <v>333</v>
      </c>
      <c r="U157" s="226">
        <v>0</v>
      </c>
      <c r="V157" s="226">
        <f>ROUND(E157*U157,2)</f>
        <v>0</v>
      </c>
      <c r="W157" s="226"/>
      <c r="X157" s="226" t="s">
        <v>238</v>
      </c>
      <c r="Y157" s="216"/>
      <c r="Z157" s="216"/>
      <c r="AA157" s="216"/>
      <c r="AB157" s="216"/>
      <c r="AC157" s="216"/>
      <c r="AD157" s="216"/>
      <c r="AE157" s="216"/>
      <c r="AF157" s="216"/>
      <c r="AG157" s="216" t="s">
        <v>350</v>
      </c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outlineLevel="1">
      <c r="A158" s="245">
        <v>55</v>
      </c>
      <c r="B158" s="246" t="s">
        <v>351</v>
      </c>
      <c r="C158" s="258" t="s">
        <v>352</v>
      </c>
      <c r="D158" s="247" t="s">
        <v>349</v>
      </c>
      <c r="E158" s="248">
        <v>1</v>
      </c>
      <c r="F158" s="249"/>
      <c r="G158" s="250">
        <f>ROUND(E158*F158,2)</f>
        <v>0</v>
      </c>
      <c r="H158" s="249"/>
      <c r="I158" s="250">
        <f>ROUND(E158*H158,2)</f>
        <v>0</v>
      </c>
      <c r="J158" s="249"/>
      <c r="K158" s="250">
        <f>ROUND(E158*J158,2)</f>
        <v>0</v>
      </c>
      <c r="L158" s="250">
        <v>15</v>
      </c>
      <c r="M158" s="250">
        <f>G158*(1+L158/100)</f>
        <v>0</v>
      </c>
      <c r="N158" s="250">
        <v>0</v>
      </c>
      <c r="O158" s="250">
        <f>ROUND(E158*N158,2)</f>
        <v>0</v>
      </c>
      <c r="P158" s="250">
        <v>0</v>
      </c>
      <c r="Q158" s="250">
        <f>ROUND(E158*P158,2)</f>
        <v>0</v>
      </c>
      <c r="R158" s="250"/>
      <c r="S158" s="250" t="s">
        <v>332</v>
      </c>
      <c r="T158" s="251" t="s">
        <v>333</v>
      </c>
      <c r="U158" s="226">
        <v>0</v>
      </c>
      <c r="V158" s="226">
        <f>ROUND(E158*U158,2)</f>
        <v>0</v>
      </c>
      <c r="W158" s="226"/>
      <c r="X158" s="226" t="s">
        <v>238</v>
      </c>
      <c r="Y158" s="216"/>
      <c r="Z158" s="216"/>
      <c r="AA158" s="216"/>
      <c r="AB158" s="216"/>
      <c r="AC158" s="216"/>
      <c r="AD158" s="216"/>
      <c r="AE158" s="216"/>
      <c r="AF158" s="216"/>
      <c r="AG158" s="216" t="s">
        <v>350</v>
      </c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>
      <c r="A159" s="230" t="s">
        <v>148</v>
      </c>
      <c r="B159" s="231" t="s">
        <v>95</v>
      </c>
      <c r="C159" s="254" t="s">
        <v>96</v>
      </c>
      <c r="D159" s="232"/>
      <c r="E159" s="233"/>
      <c r="F159" s="234"/>
      <c r="G159" s="234">
        <f>SUMIF(AG160:AG166,"&lt;&gt;NOR",G160:G166)</f>
        <v>0</v>
      </c>
      <c r="H159" s="234"/>
      <c r="I159" s="234">
        <f>SUM(I160:I166)</f>
        <v>0</v>
      </c>
      <c r="J159" s="234"/>
      <c r="K159" s="234">
        <f>SUM(K160:K166)</f>
        <v>0</v>
      </c>
      <c r="L159" s="234"/>
      <c r="M159" s="234">
        <f>SUM(M160:M166)</f>
        <v>0</v>
      </c>
      <c r="N159" s="234"/>
      <c r="O159" s="234">
        <f>SUM(O160:O166)</f>
        <v>0</v>
      </c>
      <c r="P159" s="234"/>
      <c r="Q159" s="234">
        <f>SUM(Q160:Q166)</f>
        <v>0</v>
      </c>
      <c r="R159" s="234"/>
      <c r="S159" s="234"/>
      <c r="T159" s="235"/>
      <c r="U159" s="229"/>
      <c r="V159" s="229">
        <f>SUM(V160:V166)</f>
        <v>0</v>
      </c>
      <c r="W159" s="229"/>
      <c r="X159" s="229"/>
      <c r="AG159" t="s">
        <v>149</v>
      </c>
    </row>
    <row r="160" spans="1:60" outlineLevel="1">
      <c r="A160" s="245">
        <v>56</v>
      </c>
      <c r="B160" s="246" t="s">
        <v>353</v>
      </c>
      <c r="C160" s="258" t="s">
        <v>354</v>
      </c>
      <c r="D160" s="247" t="s">
        <v>260</v>
      </c>
      <c r="E160" s="248">
        <v>10</v>
      </c>
      <c r="F160" s="249"/>
      <c r="G160" s="250">
        <f>ROUND(E160*F160,2)</f>
        <v>0</v>
      </c>
      <c r="H160" s="249"/>
      <c r="I160" s="250">
        <f>ROUND(E160*H160,2)</f>
        <v>0</v>
      </c>
      <c r="J160" s="249"/>
      <c r="K160" s="250">
        <f>ROUND(E160*J160,2)</f>
        <v>0</v>
      </c>
      <c r="L160" s="250">
        <v>15</v>
      </c>
      <c r="M160" s="250">
        <f>G160*(1+L160/100)</f>
        <v>0</v>
      </c>
      <c r="N160" s="250">
        <v>0</v>
      </c>
      <c r="O160" s="250">
        <f>ROUND(E160*N160,2)</f>
        <v>0</v>
      </c>
      <c r="P160" s="250">
        <v>0</v>
      </c>
      <c r="Q160" s="250">
        <f>ROUND(E160*P160,2)</f>
        <v>0</v>
      </c>
      <c r="R160" s="250"/>
      <c r="S160" s="250" t="s">
        <v>332</v>
      </c>
      <c r="T160" s="251" t="s">
        <v>333</v>
      </c>
      <c r="U160" s="226">
        <v>0</v>
      </c>
      <c r="V160" s="226">
        <f>ROUND(E160*U160,2)</f>
        <v>0</v>
      </c>
      <c r="W160" s="226"/>
      <c r="X160" s="226" t="s">
        <v>155</v>
      </c>
      <c r="Y160" s="216"/>
      <c r="Z160" s="216"/>
      <c r="AA160" s="216"/>
      <c r="AB160" s="216"/>
      <c r="AC160" s="216"/>
      <c r="AD160" s="216"/>
      <c r="AE160" s="216"/>
      <c r="AF160" s="216"/>
      <c r="AG160" s="216" t="s">
        <v>339</v>
      </c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45">
        <v>57</v>
      </c>
      <c r="B161" s="246" t="s">
        <v>355</v>
      </c>
      <c r="C161" s="258" t="s">
        <v>356</v>
      </c>
      <c r="D161" s="247" t="s">
        <v>260</v>
      </c>
      <c r="E161" s="248">
        <v>6</v>
      </c>
      <c r="F161" s="249"/>
      <c r="G161" s="250">
        <f>ROUND(E161*F161,2)</f>
        <v>0</v>
      </c>
      <c r="H161" s="249"/>
      <c r="I161" s="250">
        <f>ROUND(E161*H161,2)</f>
        <v>0</v>
      </c>
      <c r="J161" s="249"/>
      <c r="K161" s="250">
        <f>ROUND(E161*J161,2)</f>
        <v>0</v>
      </c>
      <c r="L161" s="250">
        <v>15</v>
      </c>
      <c r="M161" s="250">
        <f>G161*(1+L161/100)</f>
        <v>0</v>
      </c>
      <c r="N161" s="250">
        <v>0</v>
      </c>
      <c r="O161" s="250">
        <f>ROUND(E161*N161,2)</f>
        <v>0</v>
      </c>
      <c r="P161" s="250">
        <v>0</v>
      </c>
      <c r="Q161" s="250">
        <f>ROUND(E161*P161,2)</f>
        <v>0</v>
      </c>
      <c r="R161" s="250"/>
      <c r="S161" s="250" t="s">
        <v>332</v>
      </c>
      <c r="T161" s="251" t="s">
        <v>333</v>
      </c>
      <c r="U161" s="226">
        <v>0</v>
      </c>
      <c r="V161" s="226">
        <f>ROUND(E161*U161,2)</f>
        <v>0</v>
      </c>
      <c r="W161" s="226"/>
      <c r="X161" s="226" t="s">
        <v>155</v>
      </c>
      <c r="Y161" s="216"/>
      <c r="Z161" s="216"/>
      <c r="AA161" s="216"/>
      <c r="AB161" s="216"/>
      <c r="AC161" s="216"/>
      <c r="AD161" s="216"/>
      <c r="AE161" s="216"/>
      <c r="AF161" s="216"/>
      <c r="AG161" s="216" t="s">
        <v>339</v>
      </c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outlineLevel="1">
      <c r="A162" s="245">
        <v>58</v>
      </c>
      <c r="B162" s="246" t="s">
        <v>357</v>
      </c>
      <c r="C162" s="258" t="s">
        <v>358</v>
      </c>
      <c r="D162" s="247" t="s">
        <v>349</v>
      </c>
      <c r="E162" s="248">
        <v>1</v>
      </c>
      <c r="F162" s="249"/>
      <c r="G162" s="250">
        <f>ROUND(E162*F162,2)</f>
        <v>0</v>
      </c>
      <c r="H162" s="249"/>
      <c r="I162" s="250">
        <f>ROUND(E162*H162,2)</f>
        <v>0</v>
      </c>
      <c r="J162" s="249"/>
      <c r="K162" s="250">
        <f>ROUND(E162*J162,2)</f>
        <v>0</v>
      </c>
      <c r="L162" s="250">
        <v>15</v>
      </c>
      <c r="M162" s="250">
        <f>G162*(1+L162/100)</f>
        <v>0</v>
      </c>
      <c r="N162" s="250">
        <v>0</v>
      </c>
      <c r="O162" s="250">
        <f>ROUND(E162*N162,2)</f>
        <v>0</v>
      </c>
      <c r="P162" s="250">
        <v>0</v>
      </c>
      <c r="Q162" s="250">
        <f>ROUND(E162*P162,2)</f>
        <v>0</v>
      </c>
      <c r="R162" s="250"/>
      <c r="S162" s="250" t="s">
        <v>332</v>
      </c>
      <c r="T162" s="251" t="s">
        <v>333</v>
      </c>
      <c r="U162" s="226">
        <v>0</v>
      </c>
      <c r="V162" s="226">
        <f>ROUND(E162*U162,2)</f>
        <v>0</v>
      </c>
      <c r="W162" s="226"/>
      <c r="X162" s="226" t="s">
        <v>238</v>
      </c>
      <c r="Y162" s="216"/>
      <c r="Z162" s="216"/>
      <c r="AA162" s="216"/>
      <c r="AB162" s="216"/>
      <c r="AC162" s="216"/>
      <c r="AD162" s="216"/>
      <c r="AE162" s="216"/>
      <c r="AF162" s="216"/>
      <c r="AG162" s="216" t="s">
        <v>350</v>
      </c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1">
      <c r="A163" s="245">
        <v>59</v>
      </c>
      <c r="B163" s="246" t="s">
        <v>359</v>
      </c>
      <c r="C163" s="258" t="s">
        <v>360</v>
      </c>
      <c r="D163" s="247" t="s">
        <v>346</v>
      </c>
      <c r="E163" s="248">
        <v>1</v>
      </c>
      <c r="F163" s="249"/>
      <c r="G163" s="250">
        <f>ROUND(E163*F163,2)</f>
        <v>0</v>
      </c>
      <c r="H163" s="249"/>
      <c r="I163" s="250">
        <f>ROUND(E163*H163,2)</f>
        <v>0</v>
      </c>
      <c r="J163" s="249"/>
      <c r="K163" s="250">
        <f>ROUND(E163*J163,2)</f>
        <v>0</v>
      </c>
      <c r="L163" s="250">
        <v>15</v>
      </c>
      <c r="M163" s="250">
        <f>G163*(1+L163/100)</f>
        <v>0</v>
      </c>
      <c r="N163" s="250">
        <v>0</v>
      </c>
      <c r="O163" s="250">
        <f>ROUND(E163*N163,2)</f>
        <v>0</v>
      </c>
      <c r="P163" s="250">
        <v>0</v>
      </c>
      <c r="Q163" s="250">
        <f>ROUND(E163*P163,2)</f>
        <v>0</v>
      </c>
      <c r="R163" s="250"/>
      <c r="S163" s="250" t="s">
        <v>332</v>
      </c>
      <c r="T163" s="251" t="s">
        <v>333</v>
      </c>
      <c r="U163" s="226">
        <v>0</v>
      </c>
      <c r="V163" s="226">
        <f>ROUND(E163*U163,2)</f>
        <v>0</v>
      </c>
      <c r="W163" s="226"/>
      <c r="X163" s="226" t="s">
        <v>238</v>
      </c>
      <c r="Y163" s="216"/>
      <c r="Z163" s="216"/>
      <c r="AA163" s="216"/>
      <c r="AB163" s="216"/>
      <c r="AC163" s="216"/>
      <c r="AD163" s="216"/>
      <c r="AE163" s="216"/>
      <c r="AF163" s="216"/>
      <c r="AG163" s="216" t="s">
        <v>350</v>
      </c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outlineLevel="1">
      <c r="A164" s="245">
        <v>60</v>
      </c>
      <c r="B164" s="246" t="s">
        <v>361</v>
      </c>
      <c r="C164" s="258" t="s">
        <v>362</v>
      </c>
      <c r="D164" s="247" t="s">
        <v>346</v>
      </c>
      <c r="E164" s="248">
        <v>1</v>
      </c>
      <c r="F164" s="249"/>
      <c r="G164" s="250">
        <f>ROUND(E164*F164,2)</f>
        <v>0</v>
      </c>
      <c r="H164" s="249"/>
      <c r="I164" s="250">
        <f>ROUND(E164*H164,2)</f>
        <v>0</v>
      </c>
      <c r="J164" s="249"/>
      <c r="K164" s="250">
        <f>ROUND(E164*J164,2)</f>
        <v>0</v>
      </c>
      <c r="L164" s="250">
        <v>15</v>
      </c>
      <c r="M164" s="250">
        <f>G164*(1+L164/100)</f>
        <v>0</v>
      </c>
      <c r="N164" s="250">
        <v>0</v>
      </c>
      <c r="O164" s="250">
        <f>ROUND(E164*N164,2)</f>
        <v>0</v>
      </c>
      <c r="P164" s="250">
        <v>0</v>
      </c>
      <c r="Q164" s="250">
        <f>ROUND(E164*P164,2)</f>
        <v>0</v>
      </c>
      <c r="R164" s="250"/>
      <c r="S164" s="250" t="s">
        <v>332</v>
      </c>
      <c r="T164" s="251" t="s">
        <v>333</v>
      </c>
      <c r="U164" s="226">
        <v>0</v>
      </c>
      <c r="V164" s="226">
        <f>ROUND(E164*U164,2)</f>
        <v>0</v>
      </c>
      <c r="W164" s="226"/>
      <c r="X164" s="226" t="s">
        <v>238</v>
      </c>
      <c r="Y164" s="216"/>
      <c r="Z164" s="216"/>
      <c r="AA164" s="216"/>
      <c r="AB164" s="216"/>
      <c r="AC164" s="216"/>
      <c r="AD164" s="216"/>
      <c r="AE164" s="216"/>
      <c r="AF164" s="216"/>
      <c r="AG164" s="216" t="s">
        <v>350</v>
      </c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outlineLevel="1">
      <c r="A165" s="245">
        <v>61</v>
      </c>
      <c r="B165" s="246" t="s">
        <v>363</v>
      </c>
      <c r="C165" s="258" t="s">
        <v>364</v>
      </c>
      <c r="D165" s="247" t="s">
        <v>346</v>
      </c>
      <c r="E165" s="248">
        <v>2</v>
      </c>
      <c r="F165" s="249"/>
      <c r="G165" s="250">
        <f>ROUND(E165*F165,2)</f>
        <v>0</v>
      </c>
      <c r="H165" s="249"/>
      <c r="I165" s="250">
        <f>ROUND(E165*H165,2)</f>
        <v>0</v>
      </c>
      <c r="J165" s="249"/>
      <c r="K165" s="250">
        <f>ROUND(E165*J165,2)</f>
        <v>0</v>
      </c>
      <c r="L165" s="250">
        <v>15</v>
      </c>
      <c r="M165" s="250">
        <f>G165*(1+L165/100)</f>
        <v>0</v>
      </c>
      <c r="N165" s="250">
        <v>0</v>
      </c>
      <c r="O165" s="250">
        <f>ROUND(E165*N165,2)</f>
        <v>0</v>
      </c>
      <c r="P165" s="250">
        <v>0</v>
      </c>
      <c r="Q165" s="250">
        <f>ROUND(E165*P165,2)</f>
        <v>0</v>
      </c>
      <c r="R165" s="250"/>
      <c r="S165" s="250" t="s">
        <v>332</v>
      </c>
      <c r="T165" s="251" t="s">
        <v>333</v>
      </c>
      <c r="U165" s="226">
        <v>0</v>
      </c>
      <c r="V165" s="226">
        <f>ROUND(E165*U165,2)</f>
        <v>0</v>
      </c>
      <c r="W165" s="226"/>
      <c r="X165" s="226" t="s">
        <v>238</v>
      </c>
      <c r="Y165" s="216"/>
      <c r="Z165" s="216"/>
      <c r="AA165" s="216"/>
      <c r="AB165" s="216"/>
      <c r="AC165" s="216"/>
      <c r="AD165" s="216"/>
      <c r="AE165" s="216"/>
      <c r="AF165" s="216"/>
      <c r="AG165" s="216" t="s">
        <v>350</v>
      </c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</row>
    <row r="166" spans="1:60" outlineLevel="1">
      <c r="A166" s="245">
        <v>62</v>
      </c>
      <c r="B166" s="246" t="s">
        <v>365</v>
      </c>
      <c r="C166" s="258" t="s">
        <v>366</v>
      </c>
      <c r="D166" s="247" t="s">
        <v>349</v>
      </c>
      <c r="E166" s="248">
        <v>1</v>
      </c>
      <c r="F166" s="249"/>
      <c r="G166" s="250">
        <f>ROUND(E166*F166,2)</f>
        <v>0</v>
      </c>
      <c r="H166" s="249"/>
      <c r="I166" s="250">
        <f>ROUND(E166*H166,2)</f>
        <v>0</v>
      </c>
      <c r="J166" s="249"/>
      <c r="K166" s="250">
        <f>ROUND(E166*J166,2)</f>
        <v>0</v>
      </c>
      <c r="L166" s="250">
        <v>15</v>
      </c>
      <c r="M166" s="250">
        <f>G166*(1+L166/100)</f>
        <v>0</v>
      </c>
      <c r="N166" s="250">
        <v>0</v>
      </c>
      <c r="O166" s="250">
        <f>ROUND(E166*N166,2)</f>
        <v>0</v>
      </c>
      <c r="P166" s="250">
        <v>0</v>
      </c>
      <c r="Q166" s="250">
        <f>ROUND(E166*P166,2)</f>
        <v>0</v>
      </c>
      <c r="R166" s="250"/>
      <c r="S166" s="250" t="s">
        <v>332</v>
      </c>
      <c r="T166" s="251" t="s">
        <v>333</v>
      </c>
      <c r="U166" s="226">
        <v>0</v>
      </c>
      <c r="V166" s="226">
        <f>ROUND(E166*U166,2)</f>
        <v>0</v>
      </c>
      <c r="W166" s="226"/>
      <c r="X166" s="226" t="s">
        <v>238</v>
      </c>
      <c r="Y166" s="216"/>
      <c r="Z166" s="216"/>
      <c r="AA166" s="216"/>
      <c r="AB166" s="216"/>
      <c r="AC166" s="216"/>
      <c r="AD166" s="216"/>
      <c r="AE166" s="216"/>
      <c r="AF166" s="216"/>
      <c r="AG166" s="216" t="s">
        <v>350</v>
      </c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>
      <c r="A167" s="230" t="s">
        <v>148</v>
      </c>
      <c r="B167" s="231" t="s">
        <v>97</v>
      </c>
      <c r="C167" s="254" t="s">
        <v>98</v>
      </c>
      <c r="D167" s="232"/>
      <c r="E167" s="233"/>
      <c r="F167" s="234"/>
      <c r="G167" s="234">
        <f>SUMIF(AG168:AG175,"&lt;&gt;NOR",G168:G175)</f>
        <v>0</v>
      </c>
      <c r="H167" s="234"/>
      <c r="I167" s="234">
        <f>SUM(I168:I175)</f>
        <v>0</v>
      </c>
      <c r="J167" s="234"/>
      <c r="K167" s="234">
        <f>SUM(K168:K175)</f>
        <v>0</v>
      </c>
      <c r="L167" s="234"/>
      <c r="M167" s="234">
        <f>SUM(M168:M175)</f>
        <v>0</v>
      </c>
      <c r="N167" s="234"/>
      <c r="O167" s="234">
        <f>SUM(O168:O175)</f>
        <v>0</v>
      </c>
      <c r="P167" s="234"/>
      <c r="Q167" s="234">
        <f>SUM(Q168:Q175)</f>
        <v>0</v>
      </c>
      <c r="R167" s="234"/>
      <c r="S167" s="234"/>
      <c r="T167" s="235"/>
      <c r="U167" s="229"/>
      <c r="V167" s="229">
        <f>SUM(V168:V175)</f>
        <v>0.37</v>
      </c>
      <c r="W167" s="229"/>
      <c r="X167" s="229"/>
      <c r="AG167" t="s">
        <v>149</v>
      </c>
    </row>
    <row r="168" spans="1:60" outlineLevel="1">
      <c r="A168" s="236">
        <v>63</v>
      </c>
      <c r="B168" s="237" t="s">
        <v>367</v>
      </c>
      <c r="C168" s="255" t="s">
        <v>368</v>
      </c>
      <c r="D168" s="238" t="s">
        <v>171</v>
      </c>
      <c r="E168" s="239">
        <v>1</v>
      </c>
      <c r="F168" s="240"/>
      <c r="G168" s="241">
        <f>ROUND(E168*F168,2)</f>
        <v>0</v>
      </c>
      <c r="H168" s="240"/>
      <c r="I168" s="241">
        <f>ROUND(E168*H168,2)</f>
        <v>0</v>
      </c>
      <c r="J168" s="240"/>
      <c r="K168" s="241">
        <f>ROUND(E168*J168,2)</f>
        <v>0</v>
      </c>
      <c r="L168" s="241">
        <v>15</v>
      </c>
      <c r="M168" s="241">
        <f>G168*(1+L168/100)</f>
        <v>0</v>
      </c>
      <c r="N168" s="241">
        <v>0</v>
      </c>
      <c r="O168" s="241">
        <f>ROUND(E168*N168,2)</f>
        <v>0</v>
      </c>
      <c r="P168" s="241">
        <v>0</v>
      </c>
      <c r="Q168" s="241">
        <f>ROUND(E168*P168,2)</f>
        <v>0</v>
      </c>
      <c r="R168" s="241" t="s">
        <v>369</v>
      </c>
      <c r="S168" s="241" t="s">
        <v>154</v>
      </c>
      <c r="T168" s="242" t="s">
        <v>154</v>
      </c>
      <c r="U168" s="226">
        <v>0.37</v>
      </c>
      <c r="V168" s="226">
        <f>ROUND(E168*U168,2)</f>
        <v>0.37</v>
      </c>
      <c r="W168" s="226"/>
      <c r="X168" s="226" t="s">
        <v>155</v>
      </c>
      <c r="Y168" s="216"/>
      <c r="Z168" s="216"/>
      <c r="AA168" s="216"/>
      <c r="AB168" s="216"/>
      <c r="AC168" s="216"/>
      <c r="AD168" s="216"/>
      <c r="AE168" s="216"/>
      <c r="AF168" s="216"/>
      <c r="AG168" s="216" t="s">
        <v>156</v>
      </c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outlineLevel="1">
      <c r="A169" s="224"/>
      <c r="B169" s="225"/>
      <c r="C169" s="257" t="s">
        <v>370</v>
      </c>
      <c r="D169" s="227"/>
      <c r="E169" s="228">
        <v>1</v>
      </c>
      <c r="F169" s="226"/>
      <c r="G169" s="226"/>
      <c r="H169" s="226"/>
      <c r="I169" s="226"/>
      <c r="J169" s="226"/>
      <c r="K169" s="226"/>
      <c r="L169" s="226"/>
      <c r="M169" s="226"/>
      <c r="N169" s="226"/>
      <c r="O169" s="226"/>
      <c r="P169" s="226"/>
      <c r="Q169" s="226"/>
      <c r="R169" s="226"/>
      <c r="S169" s="226"/>
      <c r="T169" s="226"/>
      <c r="U169" s="226"/>
      <c r="V169" s="226"/>
      <c r="W169" s="226"/>
      <c r="X169" s="226"/>
      <c r="Y169" s="216"/>
      <c r="Z169" s="216"/>
      <c r="AA169" s="216"/>
      <c r="AB169" s="216"/>
      <c r="AC169" s="216"/>
      <c r="AD169" s="216"/>
      <c r="AE169" s="216"/>
      <c r="AF169" s="216"/>
      <c r="AG169" s="216" t="s">
        <v>160</v>
      </c>
      <c r="AH169" s="216">
        <v>0</v>
      </c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>
      <c r="A170" s="245">
        <v>64</v>
      </c>
      <c r="B170" s="246" t="s">
        <v>371</v>
      </c>
      <c r="C170" s="258" t="s">
        <v>372</v>
      </c>
      <c r="D170" s="247" t="s">
        <v>349</v>
      </c>
      <c r="E170" s="248">
        <v>1</v>
      </c>
      <c r="F170" s="249"/>
      <c r="G170" s="250">
        <f>ROUND(E170*F170,2)</f>
        <v>0</v>
      </c>
      <c r="H170" s="249"/>
      <c r="I170" s="250">
        <f>ROUND(E170*H170,2)</f>
        <v>0</v>
      </c>
      <c r="J170" s="249"/>
      <c r="K170" s="250">
        <f>ROUND(E170*J170,2)</f>
        <v>0</v>
      </c>
      <c r="L170" s="250">
        <v>15</v>
      </c>
      <c r="M170" s="250">
        <f>G170*(1+L170/100)</f>
        <v>0</v>
      </c>
      <c r="N170" s="250">
        <v>0</v>
      </c>
      <c r="O170" s="250">
        <f>ROUND(E170*N170,2)</f>
        <v>0</v>
      </c>
      <c r="P170" s="250">
        <v>0</v>
      </c>
      <c r="Q170" s="250">
        <f>ROUND(E170*P170,2)</f>
        <v>0</v>
      </c>
      <c r="R170" s="250"/>
      <c r="S170" s="250" t="s">
        <v>332</v>
      </c>
      <c r="T170" s="251" t="s">
        <v>333</v>
      </c>
      <c r="U170" s="226">
        <v>0</v>
      </c>
      <c r="V170" s="226">
        <f>ROUND(E170*U170,2)</f>
        <v>0</v>
      </c>
      <c r="W170" s="226"/>
      <c r="X170" s="226" t="s">
        <v>155</v>
      </c>
      <c r="Y170" s="216"/>
      <c r="Z170" s="216"/>
      <c r="AA170" s="216"/>
      <c r="AB170" s="216"/>
      <c r="AC170" s="216"/>
      <c r="AD170" s="216"/>
      <c r="AE170" s="216"/>
      <c r="AF170" s="216"/>
      <c r="AG170" s="216" t="s">
        <v>339</v>
      </c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36">
        <v>65</v>
      </c>
      <c r="B171" s="237" t="s">
        <v>373</v>
      </c>
      <c r="C171" s="255" t="s">
        <v>374</v>
      </c>
      <c r="D171" s="238" t="s">
        <v>171</v>
      </c>
      <c r="E171" s="239">
        <v>1</v>
      </c>
      <c r="F171" s="240"/>
      <c r="G171" s="241">
        <f>ROUND(E171*F171,2)</f>
        <v>0</v>
      </c>
      <c r="H171" s="240"/>
      <c r="I171" s="241">
        <f>ROUND(E171*H171,2)</f>
        <v>0</v>
      </c>
      <c r="J171" s="240"/>
      <c r="K171" s="241">
        <f>ROUND(E171*J171,2)</f>
        <v>0</v>
      </c>
      <c r="L171" s="241">
        <v>15</v>
      </c>
      <c r="M171" s="241">
        <f>G171*(1+L171/100)</f>
        <v>0</v>
      </c>
      <c r="N171" s="241">
        <v>6.9999999999999999E-4</v>
      </c>
      <c r="O171" s="241">
        <f>ROUND(E171*N171,2)</f>
        <v>0</v>
      </c>
      <c r="P171" s="241">
        <v>0</v>
      </c>
      <c r="Q171" s="241">
        <f>ROUND(E171*P171,2)</f>
        <v>0</v>
      </c>
      <c r="R171" s="241" t="s">
        <v>237</v>
      </c>
      <c r="S171" s="241" t="s">
        <v>154</v>
      </c>
      <c r="T171" s="242" t="s">
        <v>154</v>
      </c>
      <c r="U171" s="226">
        <v>0</v>
      </c>
      <c r="V171" s="226">
        <f>ROUND(E171*U171,2)</f>
        <v>0</v>
      </c>
      <c r="W171" s="226"/>
      <c r="X171" s="226" t="s">
        <v>238</v>
      </c>
      <c r="Y171" s="216"/>
      <c r="Z171" s="216"/>
      <c r="AA171" s="216"/>
      <c r="AB171" s="216"/>
      <c r="AC171" s="216"/>
      <c r="AD171" s="216"/>
      <c r="AE171" s="216"/>
      <c r="AF171" s="216"/>
      <c r="AG171" s="216" t="s">
        <v>239</v>
      </c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outlineLevel="1">
      <c r="A172" s="224"/>
      <c r="B172" s="225"/>
      <c r="C172" s="257" t="s">
        <v>370</v>
      </c>
      <c r="D172" s="227"/>
      <c r="E172" s="228">
        <v>1</v>
      </c>
      <c r="F172" s="226"/>
      <c r="G172" s="226"/>
      <c r="H172" s="226"/>
      <c r="I172" s="226"/>
      <c r="J172" s="226"/>
      <c r="K172" s="226"/>
      <c r="L172" s="226"/>
      <c r="M172" s="226"/>
      <c r="N172" s="226"/>
      <c r="O172" s="226"/>
      <c r="P172" s="226"/>
      <c r="Q172" s="226"/>
      <c r="R172" s="226"/>
      <c r="S172" s="226"/>
      <c r="T172" s="226"/>
      <c r="U172" s="226"/>
      <c r="V172" s="226"/>
      <c r="W172" s="226"/>
      <c r="X172" s="226"/>
      <c r="Y172" s="216"/>
      <c r="Z172" s="216"/>
      <c r="AA172" s="216"/>
      <c r="AB172" s="216"/>
      <c r="AC172" s="216"/>
      <c r="AD172" s="216"/>
      <c r="AE172" s="216"/>
      <c r="AF172" s="216"/>
      <c r="AG172" s="216" t="s">
        <v>160</v>
      </c>
      <c r="AH172" s="216">
        <v>0</v>
      </c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outlineLevel="1">
      <c r="A173" s="245">
        <v>66</v>
      </c>
      <c r="B173" s="246" t="s">
        <v>375</v>
      </c>
      <c r="C173" s="258" t="s">
        <v>376</v>
      </c>
      <c r="D173" s="247" t="s">
        <v>349</v>
      </c>
      <c r="E173" s="248">
        <v>1</v>
      </c>
      <c r="F173" s="249"/>
      <c r="G173" s="250">
        <f>ROUND(E173*F173,2)</f>
        <v>0</v>
      </c>
      <c r="H173" s="249"/>
      <c r="I173" s="250">
        <f>ROUND(E173*H173,2)</f>
        <v>0</v>
      </c>
      <c r="J173" s="249"/>
      <c r="K173" s="250">
        <f>ROUND(E173*J173,2)</f>
        <v>0</v>
      </c>
      <c r="L173" s="250">
        <v>15</v>
      </c>
      <c r="M173" s="250">
        <f>G173*(1+L173/100)</f>
        <v>0</v>
      </c>
      <c r="N173" s="250">
        <v>0</v>
      </c>
      <c r="O173" s="250">
        <f>ROUND(E173*N173,2)</f>
        <v>0</v>
      </c>
      <c r="P173" s="250">
        <v>0</v>
      </c>
      <c r="Q173" s="250">
        <f>ROUND(E173*P173,2)</f>
        <v>0</v>
      </c>
      <c r="R173" s="250"/>
      <c r="S173" s="250" t="s">
        <v>332</v>
      </c>
      <c r="T173" s="251" t="s">
        <v>333</v>
      </c>
      <c r="U173" s="226">
        <v>0</v>
      </c>
      <c r="V173" s="226">
        <f>ROUND(E173*U173,2)</f>
        <v>0</v>
      </c>
      <c r="W173" s="226"/>
      <c r="X173" s="226" t="s">
        <v>238</v>
      </c>
      <c r="Y173" s="216"/>
      <c r="Z173" s="216"/>
      <c r="AA173" s="216"/>
      <c r="AB173" s="216"/>
      <c r="AC173" s="216"/>
      <c r="AD173" s="216"/>
      <c r="AE173" s="216"/>
      <c r="AF173" s="216"/>
      <c r="AG173" s="216" t="s">
        <v>350</v>
      </c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1">
      <c r="A174" s="245">
        <v>67</v>
      </c>
      <c r="B174" s="246" t="s">
        <v>377</v>
      </c>
      <c r="C174" s="258" t="s">
        <v>378</v>
      </c>
      <c r="D174" s="247" t="s">
        <v>349</v>
      </c>
      <c r="E174" s="248">
        <v>1</v>
      </c>
      <c r="F174" s="249"/>
      <c r="G174" s="250">
        <f>ROUND(E174*F174,2)</f>
        <v>0</v>
      </c>
      <c r="H174" s="249"/>
      <c r="I174" s="250">
        <f>ROUND(E174*H174,2)</f>
        <v>0</v>
      </c>
      <c r="J174" s="249"/>
      <c r="K174" s="250">
        <f>ROUND(E174*J174,2)</f>
        <v>0</v>
      </c>
      <c r="L174" s="250">
        <v>15</v>
      </c>
      <c r="M174" s="250">
        <f>G174*(1+L174/100)</f>
        <v>0</v>
      </c>
      <c r="N174" s="250">
        <v>0</v>
      </c>
      <c r="O174" s="250">
        <f>ROUND(E174*N174,2)</f>
        <v>0</v>
      </c>
      <c r="P174" s="250">
        <v>0</v>
      </c>
      <c r="Q174" s="250">
        <f>ROUND(E174*P174,2)</f>
        <v>0</v>
      </c>
      <c r="R174" s="250"/>
      <c r="S174" s="250" t="s">
        <v>332</v>
      </c>
      <c r="T174" s="251" t="s">
        <v>333</v>
      </c>
      <c r="U174" s="226">
        <v>0</v>
      </c>
      <c r="V174" s="226">
        <f>ROUND(E174*U174,2)</f>
        <v>0</v>
      </c>
      <c r="W174" s="226"/>
      <c r="X174" s="226" t="s">
        <v>238</v>
      </c>
      <c r="Y174" s="216"/>
      <c r="Z174" s="216"/>
      <c r="AA174" s="216"/>
      <c r="AB174" s="216"/>
      <c r="AC174" s="216"/>
      <c r="AD174" s="216"/>
      <c r="AE174" s="216"/>
      <c r="AF174" s="216"/>
      <c r="AG174" s="216" t="s">
        <v>350</v>
      </c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 outlineLevel="1">
      <c r="A175" s="245">
        <v>68</v>
      </c>
      <c r="B175" s="246" t="s">
        <v>379</v>
      </c>
      <c r="C175" s="258" t="s">
        <v>380</v>
      </c>
      <c r="D175" s="247" t="s">
        <v>349</v>
      </c>
      <c r="E175" s="248">
        <v>1</v>
      </c>
      <c r="F175" s="249"/>
      <c r="G175" s="250">
        <f>ROUND(E175*F175,2)</f>
        <v>0</v>
      </c>
      <c r="H175" s="249"/>
      <c r="I175" s="250">
        <f>ROUND(E175*H175,2)</f>
        <v>0</v>
      </c>
      <c r="J175" s="249"/>
      <c r="K175" s="250">
        <f>ROUND(E175*J175,2)</f>
        <v>0</v>
      </c>
      <c r="L175" s="250">
        <v>15</v>
      </c>
      <c r="M175" s="250">
        <f>G175*(1+L175/100)</f>
        <v>0</v>
      </c>
      <c r="N175" s="250">
        <v>0</v>
      </c>
      <c r="O175" s="250">
        <f>ROUND(E175*N175,2)</f>
        <v>0</v>
      </c>
      <c r="P175" s="250">
        <v>0</v>
      </c>
      <c r="Q175" s="250">
        <f>ROUND(E175*P175,2)</f>
        <v>0</v>
      </c>
      <c r="R175" s="250"/>
      <c r="S175" s="250" t="s">
        <v>332</v>
      </c>
      <c r="T175" s="251" t="s">
        <v>333</v>
      </c>
      <c r="U175" s="226">
        <v>0</v>
      </c>
      <c r="V175" s="226">
        <f>ROUND(E175*U175,2)</f>
        <v>0</v>
      </c>
      <c r="W175" s="226"/>
      <c r="X175" s="226" t="s">
        <v>238</v>
      </c>
      <c r="Y175" s="216"/>
      <c r="Z175" s="216"/>
      <c r="AA175" s="216"/>
      <c r="AB175" s="216"/>
      <c r="AC175" s="216"/>
      <c r="AD175" s="216"/>
      <c r="AE175" s="216"/>
      <c r="AF175" s="216"/>
      <c r="AG175" s="216" t="s">
        <v>350</v>
      </c>
      <c r="AH175" s="216"/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>
      <c r="A176" s="230" t="s">
        <v>148</v>
      </c>
      <c r="B176" s="231" t="s">
        <v>99</v>
      </c>
      <c r="C176" s="254" t="s">
        <v>100</v>
      </c>
      <c r="D176" s="232"/>
      <c r="E176" s="233"/>
      <c r="F176" s="234"/>
      <c r="G176" s="234">
        <f>SUMIF(AG177:AG180,"&lt;&gt;NOR",G177:G180)</f>
        <v>0</v>
      </c>
      <c r="H176" s="234"/>
      <c r="I176" s="234">
        <f>SUM(I177:I180)</f>
        <v>0</v>
      </c>
      <c r="J176" s="234"/>
      <c r="K176" s="234">
        <f>SUM(K177:K180)</f>
        <v>0</v>
      </c>
      <c r="L176" s="234"/>
      <c r="M176" s="234">
        <f>SUM(M177:M180)</f>
        <v>0</v>
      </c>
      <c r="N176" s="234"/>
      <c r="O176" s="234">
        <f>SUM(O177:O180)</f>
        <v>0.01</v>
      </c>
      <c r="P176" s="234"/>
      <c r="Q176" s="234">
        <f>SUM(Q177:Q180)</f>
        <v>0</v>
      </c>
      <c r="R176" s="234"/>
      <c r="S176" s="234"/>
      <c r="T176" s="235"/>
      <c r="U176" s="229"/>
      <c r="V176" s="229">
        <f>SUM(V177:V180)</f>
        <v>1.37</v>
      </c>
      <c r="W176" s="229"/>
      <c r="X176" s="229"/>
      <c r="AG176" t="s">
        <v>149</v>
      </c>
    </row>
    <row r="177" spans="1:60" ht="30.6" outlineLevel="1">
      <c r="A177" s="236">
        <v>69</v>
      </c>
      <c r="B177" s="237" t="s">
        <v>381</v>
      </c>
      <c r="C177" s="255" t="s">
        <v>382</v>
      </c>
      <c r="D177" s="238" t="s">
        <v>331</v>
      </c>
      <c r="E177" s="239">
        <v>1</v>
      </c>
      <c r="F177" s="240"/>
      <c r="G177" s="241">
        <f>ROUND(E177*F177,2)</f>
        <v>0</v>
      </c>
      <c r="H177" s="240"/>
      <c r="I177" s="241">
        <f>ROUND(E177*H177,2)</f>
        <v>0</v>
      </c>
      <c r="J177" s="240"/>
      <c r="K177" s="241">
        <f>ROUND(E177*J177,2)</f>
        <v>0</v>
      </c>
      <c r="L177" s="241">
        <v>15</v>
      </c>
      <c r="M177" s="241">
        <f>G177*(1+L177/100)</f>
        <v>0</v>
      </c>
      <c r="N177" s="241">
        <v>1.2999999999999999E-2</v>
      </c>
      <c r="O177" s="241">
        <f>ROUND(E177*N177,2)</f>
        <v>0.01</v>
      </c>
      <c r="P177" s="241">
        <v>0</v>
      </c>
      <c r="Q177" s="241">
        <f>ROUND(E177*P177,2)</f>
        <v>0</v>
      </c>
      <c r="R177" s="241" t="s">
        <v>369</v>
      </c>
      <c r="S177" s="241" t="s">
        <v>154</v>
      </c>
      <c r="T177" s="242" t="s">
        <v>154</v>
      </c>
      <c r="U177" s="226">
        <v>1.35</v>
      </c>
      <c r="V177" s="226">
        <f>ROUND(E177*U177,2)</f>
        <v>1.35</v>
      </c>
      <c r="W177" s="226"/>
      <c r="X177" s="226" t="s">
        <v>155</v>
      </c>
      <c r="Y177" s="216"/>
      <c r="Z177" s="216"/>
      <c r="AA177" s="216"/>
      <c r="AB177" s="216"/>
      <c r="AC177" s="216"/>
      <c r="AD177" s="216"/>
      <c r="AE177" s="216"/>
      <c r="AF177" s="216"/>
      <c r="AG177" s="216" t="s">
        <v>156</v>
      </c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24"/>
      <c r="B178" s="225"/>
      <c r="C178" s="257" t="s">
        <v>383</v>
      </c>
      <c r="D178" s="227"/>
      <c r="E178" s="228">
        <v>1</v>
      </c>
      <c r="F178" s="226"/>
      <c r="G178" s="226"/>
      <c r="H178" s="226"/>
      <c r="I178" s="226"/>
      <c r="J178" s="226"/>
      <c r="K178" s="226"/>
      <c r="L178" s="226"/>
      <c r="M178" s="226"/>
      <c r="N178" s="226"/>
      <c r="O178" s="226"/>
      <c r="P178" s="226"/>
      <c r="Q178" s="226"/>
      <c r="R178" s="226"/>
      <c r="S178" s="226"/>
      <c r="T178" s="226"/>
      <c r="U178" s="226"/>
      <c r="V178" s="226"/>
      <c r="W178" s="226"/>
      <c r="X178" s="226"/>
      <c r="Y178" s="216"/>
      <c r="Z178" s="216"/>
      <c r="AA178" s="216"/>
      <c r="AB178" s="216"/>
      <c r="AC178" s="216"/>
      <c r="AD178" s="216"/>
      <c r="AE178" s="216"/>
      <c r="AF178" s="216"/>
      <c r="AG178" s="216" t="s">
        <v>160</v>
      </c>
      <c r="AH178" s="216">
        <v>0</v>
      </c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1">
      <c r="A179" s="236">
        <v>70</v>
      </c>
      <c r="B179" s="237" t="s">
        <v>384</v>
      </c>
      <c r="C179" s="255" t="s">
        <v>385</v>
      </c>
      <c r="D179" s="238" t="s">
        <v>313</v>
      </c>
      <c r="E179" s="239">
        <v>1.2999999999999999E-2</v>
      </c>
      <c r="F179" s="240"/>
      <c r="G179" s="241">
        <f>ROUND(E179*F179,2)</f>
        <v>0</v>
      </c>
      <c r="H179" s="240"/>
      <c r="I179" s="241">
        <f>ROUND(E179*H179,2)</f>
        <v>0</v>
      </c>
      <c r="J179" s="240"/>
      <c r="K179" s="241">
        <f>ROUND(E179*J179,2)</f>
        <v>0</v>
      </c>
      <c r="L179" s="241">
        <v>15</v>
      </c>
      <c r="M179" s="241">
        <f>G179*(1+L179/100)</f>
        <v>0</v>
      </c>
      <c r="N179" s="241">
        <v>0</v>
      </c>
      <c r="O179" s="241">
        <f>ROUND(E179*N179,2)</f>
        <v>0</v>
      </c>
      <c r="P179" s="241">
        <v>0</v>
      </c>
      <c r="Q179" s="241">
        <f>ROUND(E179*P179,2)</f>
        <v>0</v>
      </c>
      <c r="R179" s="241" t="s">
        <v>369</v>
      </c>
      <c r="S179" s="241" t="s">
        <v>154</v>
      </c>
      <c r="T179" s="242" t="s">
        <v>154</v>
      </c>
      <c r="U179" s="226">
        <v>1.7789999999999999</v>
      </c>
      <c r="V179" s="226">
        <f>ROUND(E179*U179,2)</f>
        <v>0.02</v>
      </c>
      <c r="W179" s="226"/>
      <c r="X179" s="226" t="s">
        <v>314</v>
      </c>
      <c r="Y179" s="216"/>
      <c r="Z179" s="216"/>
      <c r="AA179" s="216"/>
      <c r="AB179" s="216"/>
      <c r="AC179" s="216"/>
      <c r="AD179" s="216"/>
      <c r="AE179" s="216"/>
      <c r="AF179" s="216"/>
      <c r="AG179" s="216" t="s">
        <v>315</v>
      </c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outlineLevel="1">
      <c r="A180" s="224"/>
      <c r="B180" s="225"/>
      <c r="C180" s="256" t="s">
        <v>386</v>
      </c>
      <c r="D180" s="244"/>
      <c r="E180" s="244"/>
      <c r="F180" s="244"/>
      <c r="G180" s="244"/>
      <c r="H180" s="226"/>
      <c r="I180" s="226"/>
      <c r="J180" s="226"/>
      <c r="K180" s="226"/>
      <c r="L180" s="226"/>
      <c r="M180" s="226"/>
      <c r="N180" s="226"/>
      <c r="O180" s="226"/>
      <c r="P180" s="226"/>
      <c r="Q180" s="226"/>
      <c r="R180" s="226"/>
      <c r="S180" s="226"/>
      <c r="T180" s="226"/>
      <c r="U180" s="226"/>
      <c r="V180" s="226"/>
      <c r="W180" s="226"/>
      <c r="X180" s="226"/>
      <c r="Y180" s="216"/>
      <c r="Z180" s="216"/>
      <c r="AA180" s="216"/>
      <c r="AB180" s="216"/>
      <c r="AC180" s="216"/>
      <c r="AD180" s="216"/>
      <c r="AE180" s="216"/>
      <c r="AF180" s="216"/>
      <c r="AG180" s="216" t="s">
        <v>158</v>
      </c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>
      <c r="A181" s="230" t="s">
        <v>148</v>
      </c>
      <c r="B181" s="231" t="s">
        <v>101</v>
      </c>
      <c r="C181" s="254" t="s">
        <v>102</v>
      </c>
      <c r="D181" s="232"/>
      <c r="E181" s="233"/>
      <c r="F181" s="234"/>
      <c r="G181" s="234">
        <f>SUMIF(AG182:AG202,"&lt;&gt;NOR",G182:G202)</f>
        <v>0</v>
      </c>
      <c r="H181" s="234"/>
      <c r="I181" s="234">
        <f>SUM(I182:I202)</f>
        <v>0</v>
      </c>
      <c r="J181" s="234"/>
      <c r="K181" s="234">
        <f>SUM(K182:K202)</f>
        <v>0</v>
      </c>
      <c r="L181" s="234"/>
      <c r="M181" s="234">
        <f>SUM(M182:M202)</f>
        <v>0</v>
      </c>
      <c r="N181" s="234"/>
      <c r="O181" s="234">
        <f>SUM(O182:O202)</f>
        <v>0</v>
      </c>
      <c r="P181" s="234"/>
      <c r="Q181" s="234">
        <f>SUM(Q182:Q202)</f>
        <v>0</v>
      </c>
      <c r="R181" s="234"/>
      <c r="S181" s="234"/>
      <c r="T181" s="235"/>
      <c r="U181" s="229"/>
      <c r="V181" s="229">
        <f>SUM(V182:V202)</f>
        <v>8.2200000000000006</v>
      </c>
      <c r="W181" s="229"/>
      <c r="X181" s="229"/>
      <c r="AG181" t="s">
        <v>149</v>
      </c>
    </row>
    <row r="182" spans="1:60" outlineLevel="1">
      <c r="A182" s="236">
        <v>71</v>
      </c>
      <c r="B182" s="237" t="s">
        <v>387</v>
      </c>
      <c r="C182" s="255" t="s">
        <v>388</v>
      </c>
      <c r="D182" s="238" t="s">
        <v>260</v>
      </c>
      <c r="E182" s="239">
        <v>3.6</v>
      </c>
      <c r="F182" s="240"/>
      <c r="G182" s="241">
        <f>ROUND(E182*F182,2)</f>
        <v>0</v>
      </c>
      <c r="H182" s="240"/>
      <c r="I182" s="241">
        <f>ROUND(E182*H182,2)</f>
        <v>0</v>
      </c>
      <c r="J182" s="240"/>
      <c r="K182" s="241">
        <f>ROUND(E182*J182,2)</f>
        <v>0</v>
      </c>
      <c r="L182" s="241">
        <v>15</v>
      </c>
      <c r="M182" s="241">
        <f>G182*(1+L182/100)</f>
        <v>0</v>
      </c>
      <c r="N182" s="241">
        <v>0</v>
      </c>
      <c r="O182" s="241">
        <f>ROUND(E182*N182,2)</f>
        <v>0</v>
      </c>
      <c r="P182" s="241">
        <v>0</v>
      </c>
      <c r="Q182" s="241">
        <f>ROUND(E182*P182,2)</f>
        <v>0</v>
      </c>
      <c r="R182" s="241" t="s">
        <v>389</v>
      </c>
      <c r="S182" s="241" t="s">
        <v>154</v>
      </c>
      <c r="T182" s="242" t="s">
        <v>154</v>
      </c>
      <c r="U182" s="226">
        <v>0.33</v>
      </c>
      <c r="V182" s="226">
        <f>ROUND(E182*U182,2)</f>
        <v>1.19</v>
      </c>
      <c r="W182" s="226"/>
      <c r="X182" s="226" t="s">
        <v>155</v>
      </c>
      <c r="Y182" s="216"/>
      <c r="Z182" s="216"/>
      <c r="AA182" s="216"/>
      <c r="AB182" s="216"/>
      <c r="AC182" s="216"/>
      <c r="AD182" s="216"/>
      <c r="AE182" s="216"/>
      <c r="AF182" s="216"/>
      <c r="AG182" s="216" t="s">
        <v>156</v>
      </c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outlineLevel="1">
      <c r="A183" s="224"/>
      <c r="B183" s="225"/>
      <c r="C183" s="257" t="s">
        <v>390</v>
      </c>
      <c r="D183" s="227"/>
      <c r="E183" s="228">
        <v>3.6</v>
      </c>
      <c r="F183" s="226"/>
      <c r="G183" s="226"/>
      <c r="H183" s="226"/>
      <c r="I183" s="226"/>
      <c r="J183" s="226"/>
      <c r="K183" s="226"/>
      <c r="L183" s="226"/>
      <c r="M183" s="226"/>
      <c r="N183" s="226"/>
      <c r="O183" s="226"/>
      <c r="P183" s="226"/>
      <c r="Q183" s="226"/>
      <c r="R183" s="226"/>
      <c r="S183" s="226"/>
      <c r="T183" s="226"/>
      <c r="U183" s="226"/>
      <c r="V183" s="226"/>
      <c r="W183" s="226"/>
      <c r="X183" s="226"/>
      <c r="Y183" s="216"/>
      <c r="Z183" s="216"/>
      <c r="AA183" s="216"/>
      <c r="AB183" s="216"/>
      <c r="AC183" s="216"/>
      <c r="AD183" s="216"/>
      <c r="AE183" s="216"/>
      <c r="AF183" s="216"/>
      <c r="AG183" s="216" t="s">
        <v>160</v>
      </c>
      <c r="AH183" s="216">
        <v>0</v>
      </c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 ht="20.399999999999999" outlineLevel="1">
      <c r="A184" s="236">
        <v>72</v>
      </c>
      <c r="B184" s="237" t="s">
        <v>391</v>
      </c>
      <c r="C184" s="255" t="s">
        <v>392</v>
      </c>
      <c r="D184" s="238" t="s">
        <v>171</v>
      </c>
      <c r="E184" s="239">
        <v>2</v>
      </c>
      <c r="F184" s="240"/>
      <c r="G184" s="241">
        <f>ROUND(E184*F184,2)</f>
        <v>0</v>
      </c>
      <c r="H184" s="240"/>
      <c r="I184" s="241">
        <f>ROUND(E184*H184,2)</f>
        <v>0</v>
      </c>
      <c r="J184" s="240"/>
      <c r="K184" s="241">
        <f>ROUND(E184*J184,2)</f>
        <v>0</v>
      </c>
      <c r="L184" s="241">
        <v>15</v>
      </c>
      <c r="M184" s="241">
        <f>G184*(1+L184/100)</f>
        <v>0</v>
      </c>
      <c r="N184" s="241">
        <v>0</v>
      </c>
      <c r="O184" s="241">
        <f>ROUND(E184*N184,2)</f>
        <v>0</v>
      </c>
      <c r="P184" s="241">
        <v>0</v>
      </c>
      <c r="Q184" s="241">
        <f>ROUND(E184*P184,2)</f>
        <v>0</v>
      </c>
      <c r="R184" s="241" t="s">
        <v>389</v>
      </c>
      <c r="S184" s="241" t="s">
        <v>154</v>
      </c>
      <c r="T184" s="242" t="s">
        <v>154</v>
      </c>
      <c r="U184" s="226">
        <v>0.28999999999999998</v>
      </c>
      <c r="V184" s="226">
        <f>ROUND(E184*U184,2)</f>
        <v>0.57999999999999996</v>
      </c>
      <c r="W184" s="226"/>
      <c r="X184" s="226" t="s">
        <v>155</v>
      </c>
      <c r="Y184" s="216"/>
      <c r="Z184" s="216"/>
      <c r="AA184" s="216"/>
      <c r="AB184" s="216"/>
      <c r="AC184" s="216"/>
      <c r="AD184" s="216"/>
      <c r="AE184" s="216"/>
      <c r="AF184" s="216"/>
      <c r="AG184" s="216" t="s">
        <v>156</v>
      </c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</row>
    <row r="185" spans="1:60" outlineLevel="1">
      <c r="A185" s="224"/>
      <c r="B185" s="225"/>
      <c r="C185" s="257" t="s">
        <v>393</v>
      </c>
      <c r="D185" s="227"/>
      <c r="E185" s="228">
        <v>2</v>
      </c>
      <c r="F185" s="226"/>
      <c r="G185" s="226"/>
      <c r="H185" s="226"/>
      <c r="I185" s="226"/>
      <c r="J185" s="226"/>
      <c r="K185" s="226"/>
      <c r="L185" s="226"/>
      <c r="M185" s="226"/>
      <c r="N185" s="226"/>
      <c r="O185" s="226"/>
      <c r="P185" s="226"/>
      <c r="Q185" s="226"/>
      <c r="R185" s="226"/>
      <c r="S185" s="226"/>
      <c r="T185" s="226"/>
      <c r="U185" s="226"/>
      <c r="V185" s="226"/>
      <c r="W185" s="226"/>
      <c r="X185" s="226"/>
      <c r="Y185" s="216"/>
      <c r="Z185" s="216"/>
      <c r="AA185" s="216"/>
      <c r="AB185" s="216"/>
      <c r="AC185" s="216"/>
      <c r="AD185" s="216"/>
      <c r="AE185" s="216"/>
      <c r="AF185" s="216"/>
      <c r="AG185" s="216" t="s">
        <v>160</v>
      </c>
      <c r="AH185" s="216">
        <v>0</v>
      </c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outlineLevel="1">
      <c r="A186" s="236">
        <v>73</v>
      </c>
      <c r="B186" s="237" t="s">
        <v>394</v>
      </c>
      <c r="C186" s="255" t="s">
        <v>395</v>
      </c>
      <c r="D186" s="238" t="s">
        <v>171</v>
      </c>
      <c r="E186" s="239">
        <v>1</v>
      </c>
      <c r="F186" s="240"/>
      <c r="G186" s="241">
        <f>ROUND(E186*F186,2)</f>
        <v>0</v>
      </c>
      <c r="H186" s="240"/>
      <c r="I186" s="241">
        <f>ROUND(E186*H186,2)</f>
        <v>0</v>
      </c>
      <c r="J186" s="240"/>
      <c r="K186" s="241">
        <f>ROUND(E186*J186,2)</f>
        <v>0</v>
      </c>
      <c r="L186" s="241">
        <v>15</v>
      </c>
      <c r="M186" s="241">
        <f>G186*(1+L186/100)</f>
        <v>0</v>
      </c>
      <c r="N186" s="241">
        <v>0</v>
      </c>
      <c r="O186" s="241">
        <f>ROUND(E186*N186,2)</f>
        <v>0</v>
      </c>
      <c r="P186" s="241">
        <v>0</v>
      </c>
      <c r="Q186" s="241">
        <f>ROUND(E186*P186,2)</f>
        <v>0</v>
      </c>
      <c r="R186" s="241" t="s">
        <v>389</v>
      </c>
      <c r="S186" s="241" t="s">
        <v>154</v>
      </c>
      <c r="T186" s="242" t="s">
        <v>154</v>
      </c>
      <c r="U186" s="226">
        <v>0.67</v>
      </c>
      <c r="V186" s="226">
        <f>ROUND(E186*U186,2)</f>
        <v>0.67</v>
      </c>
      <c r="W186" s="226"/>
      <c r="X186" s="226" t="s">
        <v>155</v>
      </c>
      <c r="Y186" s="216"/>
      <c r="Z186" s="216"/>
      <c r="AA186" s="216"/>
      <c r="AB186" s="216"/>
      <c r="AC186" s="216"/>
      <c r="AD186" s="216"/>
      <c r="AE186" s="216"/>
      <c r="AF186" s="216"/>
      <c r="AG186" s="216" t="s">
        <v>156</v>
      </c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outlineLevel="1">
      <c r="A187" s="224"/>
      <c r="B187" s="225"/>
      <c r="C187" s="257" t="s">
        <v>396</v>
      </c>
      <c r="D187" s="227"/>
      <c r="E187" s="228">
        <v>1</v>
      </c>
      <c r="F187" s="226"/>
      <c r="G187" s="226"/>
      <c r="H187" s="226"/>
      <c r="I187" s="226"/>
      <c r="J187" s="226"/>
      <c r="K187" s="226"/>
      <c r="L187" s="226"/>
      <c r="M187" s="226"/>
      <c r="N187" s="226"/>
      <c r="O187" s="226"/>
      <c r="P187" s="226"/>
      <c r="Q187" s="226"/>
      <c r="R187" s="226"/>
      <c r="S187" s="226"/>
      <c r="T187" s="226"/>
      <c r="U187" s="226"/>
      <c r="V187" s="226"/>
      <c r="W187" s="226"/>
      <c r="X187" s="226"/>
      <c r="Y187" s="216"/>
      <c r="Z187" s="216"/>
      <c r="AA187" s="216"/>
      <c r="AB187" s="216"/>
      <c r="AC187" s="216"/>
      <c r="AD187" s="216"/>
      <c r="AE187" s="216"/>
      <c r="AF187" s="216"/>
      <c r="AG187" s="216" t="s">
        <v>160</v>
      </c>
      <c r="AH187" s="216">
        <v>0</v>
      </c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36">
        <v>74</v>
      </c>
      <c r="B188" s="237" t="s">
        <v>397</v>
      </c>
      <c r="C188" s="255" t="s">
        <v>398</v>
      </c>
      <c r="D188" s="238" t="s">
        <v>171</v>
      </c>
      <c r="E188" s="239">
        <v>1</v>
      </c>
      <c r="F188" s="240"/>
      <c r="G188" s="241">
        <f>ROUND(E188*F188,2)</f>
        <v>0</v>
      </c>
      <c r="H188" s="240"/>
      <c r="I188" s="241">
        <f>ROUND(E188*H188,2)</f>
        <v>0</v>
      </c>
      <c r="J188" s="240"/>
      <c r="K188" s="241">
        <f>ROUND(E188*J188,2)</f>
        <v>0</v>
      </c>
      <c r="L188" s="241">
        <v>15</v>
      </c>
      <c r="M188" s="241">
        <f>G188*(1+L188/100)</f>
        <v>0</v>
      </c>
      <c r="N188" s="241">
        <v>0</v>
      </c>
      <c r="O188" s="241">
        <f>ROUND(E188*N188,2)</f>
        <v>0</v>
      </c>
      <c r="P188" s="241">
        <v>0</v>
      </c>
      <c r="Q188" s="241">
        <f>ROUND(E188*P188,2)</f>
        <v>0</v>
      </c>
      <c r="R188" s="241" t="s">
        <v>389</v>
      </c>
      <c r="S188" s="241" t="s">
        <v>154</v>
      </c>
      <c r="T188" s="242" t="s">
        <v>154</v>
      </c>
      <c r="U188" s="226">
        <v>5.7</v>
      </c>
      <c r="V188" s="226">
        <f>ROUND(E188*U188,2)</f>
        <v>5.7</v>
      </c>
      <c r="W188" s="226"/>
      <c r="X188" s="226" t="s">
        <v>155</v>
      </c>
      <c r="Y188" s="216"/>
      <c r="Z188" s="216"/>
      <c r="AA188" s="216"/>
      <c r="AB188" s="216"/>
      <c r="AC188" s="216"/>
      <c r="AD188" s="216"/>
      <c r="AE188" s="216"/>
      <c r="AF188" s="216"/>
      <c r="AG188" s="216" t="s">
        <v>156</v>
      </c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outlineLevel="1">
      <c r="A189" s="224"/>
      <c r="B189" s="225"/>
      <c r="C189" s="257" t="s">
        <v>399</v>
      </c>
      <c r="D189" s="227"/>
      <c r="E189" s="228">
        <v>1</v>
      </c>
      <c r="F189" s="226"/>
      <c r="G189" s="226"/>
      <c r="H189" s="226"/>
      <c r="I189" s="226"/>
      <c r="J189" s="226"/>
      <c r="K189" s="226"/>
      <c r="L189" s="226"/>
      <c r="M189" s="226"/>
      <c r="N189" s="226"/>
      <c r="O189" s="226"/>
      <c r="P189" s="226"/>
      <c r="Q189" s="226"/>
      <c r="R189" s="226"/>
      <c r="S189" s="226"/>
      <c r="T189" s="226"/>
      <c r="U189" s="226"/>
      <c r="V189" s="226"/>
      <c r="W189" s="226"/>
      <c r="X189" s="226"/>
      <c r="Y189" s="216"/>
      <c r="Z189" s="216"/>
      <c r="AA189" s="216"/>
      <c r="AB189" s="216"/>
      <c r="AC189" s="216"/>
      <c r="AD189" s="216"/>
      <c r="AE189" s="216"/>
      <c r="AF189" s="216"/>
      <c r="AG189" s="216" t="s">
        <v>160</v>
      </c>
      <c r="AH189" s="216">
        <v>0</v>
      </c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ht="30.6" outlineLevel="1">
      <c r="A190" s="236">
        <v>75</v>
      </c>
      <c r="B190" s="237" t="s">
        <v>400</v>
      </c>
      <c r="C190" s="255" t="s">
        <v>401</v>
      </c>
      <c r="D190" s="238" t="s">
        <v>171</v>
      </c>
      <c r="E190" s="239">
        <v>1</v>
      </c>
      <c r="F190" s="240"/>
      <c r="G190" s="241">
        <f>ROUND(E190*F190,2)</f>
        <v>0</v>
      </c>
      <c r="H190" s="240"/>
      <c r="I190" s="241">
        <f>ROUND(E190*H190,2)</f>
        <v>0</v>
      </c>
      <c r="J190" s="240"/>
      <c r="K190" s="241">
        <f>ROUND(E190*J190,2)</f>
        <v>0</v>
      </c>
      <c r="L190" s="241">
        <v>15</v>
      </c>
      <c r="M190" s="241">
        <f>G190*(1+L190/100)</f>
        <v>0</v>
      </c>
      <c r="N190" s="241">
        <v>6.9999999999999999E-4</v>
      </c>
      <c r="O190" s="241">
        <f>ROUND(E190*N190,2)</f>
        <v>0</v>
      </c>
      <c r="P190" s="241">
        <v>0</v>
      </c>
      <c r="Q190" s="241">
        <f>ROUND(E190*P190,2)</f>
        <v>0</v>
      </c>
      <c r="R190" s="241" t="s">
        <v>237</v>
      </c>
      <c r="S190" s="241" t="s">
        <v>154</v>
      </c>
      <c r="T190" s="242" t="s">
        <v>154</v>
      </c>
      <c r="U190" s="226">
        <v>0</v>
      </c>
      <c r="V190" s="226">
        <f>ROUND(E190*U190,2)</f>
        <v>0</v>
      </c>
      <c r="W190" s="226"/>
      <c r="X190" s="226" t="s">
        <v>238</v>
      </c>
      <c r="Y190" s="216"/>
      <c r="Z190" s="216"/>
      <c r="AA190" s="216"/>
      <c r="AB190" s="216"/>
      <c r="AC190" s="216"/>
      <c r="AD190" s="216"/>
      <c r="AE190" s="216"/>
      <c r="AF190" s="216"/>
      <c r="AG190" s="216" t="s">
        <v>239</v>
      </c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24"/>
      <c r="B191" s="225"/>
      <c r="C191" s="257" t="s">
        <v>399</v>
      </c>
      <c r="D191" s="227"/>
      <c r="E191" s="228">
        <v>1</v>
      </c>
      <c r="F191" s="226"/>
      <c r="G191" s="226"/>
      <c r="H191" s="226"/>
      <c r="I191" s="226"/>
      <c r="J191" s="226"/>
      <c r="K191" s="226"/>
      <c r="L191" s="226"/>
      <c r="M191" s="226"/>
      <c r="N191" s="226"/>
      <c r="O191" s="226"/>
      <c r="P191" s="226"/>
      <c r="Q191" s="226"/>
      <c r="R191" s="226"/>
      <c r="S191" s="226"/>
      <c r="T191" s="226"/>
      <c r="U191" s="226"/>
      <c r="V191" s="226"/>
      <c r="W191" s="226"/>
      <c r="X191" s="226"/>
      <c r="Y191" s="216"/>
      <c r="Z191" s="216"/>
      <c r="AA191" s="216"/>
      <c r="AB191" s="216"/>
      <c r="AC191" s="216"/>
      <c r="AD191" s="216"/>
      <c r="AE191" s="216"/>
      <c r="AF191" s="216"/>
      <c r="AG191" s="216" t="s">
        <v>160</v>
      </c>
      <c r="AH191" s="216">
        <v>0</v>
      </c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</row>
    <row r="192" spans="1:60" ht="30.6" outlineLevel="1">
      <c r="A192" s="236">
        <v>76</v>
      </c>
      <c r="B192" s="237" t="s">
        <v>402</v>
      </c>
      <c r="C192" s="255" t="s">
        <v>403</v>
      </c>
      <c r="D192" s="238" t="s">
        <v>171</v>
      </c>
      <c r="E192" s="239">
        <v>1</v>
      </c>
      <c r="F192" s="240"/>
      <c r="G192" s="241">
        <f>ROUND(E192*F192,2)</f>
        <v>0</v>
      </c>
      <c r="H192" s="240"/>
      <c r="I192" s="241">
        <f>ROUND(E192*H192,2)</f>
        <v>0</v>
      </c>
      <c r="J192" s="240"/>
      <c r="K192" s="241">
        <f>ROUND(E192*J192,2)</f>
        <v>0</v>
      </c>
      <c r="L192" s="241">
        <v>15</v>
      </c>
      <c r="M192" s="241">
        <f>G192*(1+L192/100)</f>
        <v>0</v>
      </c>
      <c r="N192" s="241">
        <v>2.2000000000000001E-3</v>
      </c>
      <c r="O192" s="241">
        <f>ROUND(E192*N192,2)</f>
        <v>0</v>
      </c>
      <c r="P192" s="241">
        <v>0</v>
      </c>
      <c r="Q192" s="241">
        <f>ROUND(E192*P192,2)</f>
        <v>0</v>
      </c>
      <c r="R192" s="241" t="s">
        <v>237</v>
      </c>
      <c r="S192" s="241" t="s">
        <v>154</v>
      </c>
      <c r="T192" s="242" t="s">
        <v>154</v>
      </c>
      <c r="U192" s="226">
        <v>0</v>
      </c>
      <c r="V192" s="226">
        <f>ROUND(E192*U192,2)</f>
        <v>0</v>
      </c>
      <c r="W192" s="226"/>
      <c r="X192" s="226" t="s">
        <v>238</v>
      </c>
      <c r="Y192" s="216"/>
      <c r="Z192" s="216"/>
      <c r="AA192" s="216"/>
      <c r="AB192" s="216"/>
      <c r="AC192" s="216"/>
      <c r="AD192" s="216"/>
      <c r="AE192" s="216"/>
      <c r="AF192" s="216"/>
      <c r="AG192" s="216" t="s">
        <v>239</v>
      </c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outlineLevel="1">
      <c r="A193" s="224"/>
      <c r="B193" s="225"/>
      <c r="C193" s="257" t="s">
        <v>396</v>
      </c>
      <c r="D193" s="227"/>
      <c r="E193" s="228">
        <v>1</v>
      </c>
      <c r="F193" s="226"/>
      <c r="G193" s="226"/>
      <c r="H193" s="226"/>
      <c r="I193" s="226"/>
      <c r="J193" s="226"/>
      <c r="K193" s="226"/>
      <c r="L193" s="226"/>
      <c r="M193" s="226"/>
      <c r="N193" s="226"/>
      <c r="O193" s="226"/>
      <c r="P193" s="226"/>
      <c r="Q193" s="226"/>
      <c r="R193" s="226"/>
      <c r="S193" s="226"/>
      <c r="T193" s="226"/>
      <c r="U193" s="226"/>
      <c r="V193" s="226"/>
      <c r="W193" s="226"/>
      <c r="X193" s="226"/>
      <c r="Y193" s="216"/>
      <c r="Z193" s="216"/>
      <c r="AA193" s="216"/>
      <c r="AB193" s="216"/>
      <c r="AC193" s="216"/>
      <c r="AD193" s="216"/>
      <c r="AE193" s="216"/>
      <c r="AF193" s="216"/>
      <c r="AG193" s="216" t="s">
        <v>160</v>
      </c>
      <c r="AH193" s="216">
        <v>0</v>
      </c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ht="20.399999999999999" outlineLevel="1">
      <c r="A194" s="236">
        <v>77</v>
      </c>
      <c r="B194" s="237" t="s">
        <v>404</v>
      </c>
      <c r="C194" s="255" t="s">
        <v>405</v>
      </c>
      <c r="D194" s="238" t="s">
        <v>260</v>
      </c>
      <c r="E194" s="239">
        <v>3.6</v>
      </c>
      <c r="F194" s="240"/>
      <c r="G194" s="241">
        <f>ROUND(E194*F194,2)</f>
        <v>0</v>
      </c>
      <c r="H194" s="240"/>
      <c r="I194" s="241">
        <f>ROUND(E194*H194,2)</f>
        <v>0</v>
      </c>
      <c r="J194" s="240"/>
      <c r="K194" s="241">
        <f>ROUND(E194*J194,2)</f>
        <v>0</v>
      </c>
      <c r="L194" s="241">
        <v>15</v>
      </c>
      <c r="M194" s="241">
        <f>G194*(1+L194/100)</f>
        <v>0</v>
      </c>
      <c r="N194" s="241">
        <v>1.2700000000000001E-3</v>
      </c>
      <c r="O194" s="241">
        <f>ROUND(E194*N194,2)</f>
        <v>0</v>
      </c>
      <c r="P194" s="241">
        <v>0</v>
      </c>
      <c r="Q194" s="241">
        <f>ROUND(E194*P194,2)</f>
        <v>0</v>
      </c>
      <c r="R194" s="241" t="s">
        <v>237</v>
      </c>
      <c r="S194" s="241" t="s">
        <v>154</v>
      </c>
      <c r="T194" s="242" t="s">
        <v>154</v>
      </c>
      <c r="U194" s="226">
        <v>0</v>
      </c>
      <c r="V194" s="226">
        <f>ROUND(E194*U194,2)</f>
        <v>0</v>
      </c>
      <c r="W194" s="226"/>
      <c r="X194" s="226" t="s">
        <v>238</v>
      </c>
      <c r="Y194" s="216"/>
      <c r="Z194" s="216"/>
      <c r="AA194" s="216"/>
      <c r="AB194" s="216"/>
      <c r="AC194" s="216"/>
      <c r="AD194" s="216"/>
      <c r="AE194" s="216"/>
      <c r="AF194" s="216"/>
      <c r="AG194" s="216" t="s">
        <v>239</v>
      </c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</row>
    <row r="195" spans="1:60" outlineLevel="1">
      <c r="A195" s="224"/>
      <c r="B195" s="225"/>
      <c r="C195" s="257" t="s">
        <v>390</v>
      </c>
      <c r="D195" s="227"/>
      <c r="E195" s="228">
        <v>3.6</v>
      </c>
      <c r="F195" s="226"/>
      <c r="G195" s="226"/>
      <c r="H195" s="226"/>
      <c r="I195" s="226"/>
      <c r="J195" s="226"/>
      <c r="K195" s="226"/>
      <c r="L195" s="226"/>
      <c r="M195" s="226"/>
      <c r="N195" s="226"/>
      <c r="O195" s="226"/>
      <c r="P195" s="226"/>
      <c r="Q195" s="226"/>
      <c r="R195" s="226"/>
      <c r="S195" s="226"/>
      <c r="T195" s="226"/>
      <c r="U195" s="226"/>
      <c r="V195" s="226"/>
      <c r="W195" s="226"/>
      <c r="X195" s="226"/>
      <c r="Y195" s="216"/>
      <c r="Z195" s="216"/>
      <c r="AA195" s="216"/>
      <c r="AB195" s="216"/>
      <c r="AC195" s="216"/>
      <c r="AD195" s="216"/>
      <c r="AE195" s="216"/>
      <c r="AF195" s="216"/>
      <c r="AG195" s="216" t="s">
        <v>160</v>
      </c>
      <c r="AH195" s="216">
        <v>0</v>
      </c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216"/>
      <c r="BD195" s="216"/>
      <c r="BE195" s="216"/>
      <c r="BF195" s="216"/>
      <c r="BG195" s="216"/>
      <c r="BH195" s="216"/>
    </row>
    <row r="196" spans="1:60" ht="20.399999999999999" outlineLevel="1">
      <c r="A196" s="236">
        <v>78</v>
      </c>
      <c r="B196" s="237" t="s">
        <v>406</v>
      </c>
      <c r="C196" s="255" t="s">
        <v>407</v>
      </c>
      <c r="D196" s="238" t="s">
        <v>171</v>
      </c>
      <c r="E196" s="239">
        <v>2</v>
      </c>
      <c r="F196" s="240"/>
      <c r="G196" s="241">
        <f>ROUND(E196*F196,2)</f>
        <v>0</v>
      </c>
      <c r="H196" s="240"/>
      <c r="I196" s="241">
        <f>ROUND(E196*H196,2)</f>
        <v>0</v>
      </c>
      <c r="J196" s="240"/>
      <c r="K196" s="241">
        <f>ROUND(E196*J196,2)</f>
        <v>0</v>
      </c>
      <c r="L196" s="241">
        <v>15</v>
      </c>
      <c r="M196" s="241">
        <f>G196*(1+L196/100)</f>
        <v>0</v>
      </c>
      <c r="N196" s="241">
        <v>1.6100000000000001E-3</v>
      </c>
      <c r="O196" s="241">
        <f>ROUND(E196*N196,2)</f>
        <v>0</v>
      </c>
      <c r="P196" s="241">
        <v>0</v>
      </c>
      <c r="Q196" s="241">
        <f>ROUND(E196*P196,2)</f>
        <v>0</v>
      </c>
      <c r="R196" s="241" t="s">
        <v>237</v>
      </c>
      <c r="S196" s="241" t="s">
        <v>154</v>
      </c>
      <c r="T196" s="242" t="s">
        <v>154</v>
      </c>
      <c r="U196" s="226">
        <v>0</v>
      </c>
      <c r="V196" s="226">
        <f>ROUND(E196*U196,2)</f>
        <v>0</v>
      </c>
      <c r="W196" s="226"/>
      <c r="X196" s="226" t="s">
        <v>238</v>
      </c>
      <c r="Y196" s="216"/>
      <c r="Z196" s="216"/>
      <c r="AA196" s="216"/>
      <c r="AB196" s="216"/>
      <c r="AC196" s="216"/>
      <c r="AD196" s="216"/>
      <c r="AE196" s="216"/>
      <c r="AF196" s="216"/>
      <c r="AG196" s="216" t="s">
        <v>239</v>
      </c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 outlineLevel="1">
      <c r="A197" s="224"/>
      <c r="B197" s="225"/>
      <c r="C197" s="257" t="s">
        <v>408</v>
      </c>
      <c r="D197" s="227"/>
      <c r="E197" s="228">
        <v>2</v>
      </c>
      <c r="F197" s="226"/>
      <c r="G197" s="226"/>
      <c r="H197" s="226"/>
      <c r="I197" s="226"/>
      <c r="J197" s="226"/>
      <c r="K197" s="226"/>
      <c r="L197" s="226"/>
      <c r="M197" s="226"/>
      <c r="N197" s="226"/>
      <c r="O197" s="226"/>
      <c r="P197" s="226"/>
      <c r="Q197" s="226"/>
      <c r="R197" s="226"/>
      <c r="S197" s="226"/>
      <c r="T197" s="226"/>
      <c r="U197" s="226"/>
      <c r="V197" s="226"/>
      <c r="W197" s="226"/>
      <c r="X197" s="226"/>
      <c r="Y197" s="216"/>
      <c r="Z197" s="216"/>
      <c r="AA197" s="216"/>
      <c r="AB197" s="216"/>
      <c r="AC197" s="216"/>
      <c r="AD197" s="216"/>
      <c r="AE197" s="216"/>
      <c r="AF197" s="216"/>
      <c r="AG197" s="216" t="s">
        <v>160</v>
      </c>
      <c r="AH197" s="216">
        <v>0</v>
      </c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</row>
    <row r="198" spans="1:60" outlineLevel="1">
      <c r="A198" s="236">
        <v>79</v>
      </c>
      <c r="B198" s="237" t="s">
        <v>409</v>
      </c>
      <c r="C198" s="255" t="s">
        <v>410</v>
      </c>
      <c r="D198" s="238" t="s">
        <v>264</v>
      </c>
      <c r="E198" s="239">
        <v>4</v>
      </c>
      <c r="F198" s="240"/>
      <c r="G198" s="241">
        <f>ROUND(E198*F198,2)</f>
        <v>0</v>
      </c>
      <c r="H198" s="240"/>
      <c r="I198" s="241">
        <f>ROUND(E198*H198,2)</f>
        <v>0</v>
      </c>
      <c r="J198" s="240"/>
      <c r="K198" s="241">
        <f>ROUND(E198*J198,2)</f>
        <v>0</v>
      </c>
      <c r="L198" s="241">
        <v>15</v>
      </c>
      <c r="M198" s="241">
        <f>G198*(1+L198/100)</f>
        <v>0</v>
      </c>
      <c r="N198" s="241">
        <v>1E-3</v>
      </c>
      <c r="O198" s="241">
        <f>ROUND(E198*N198,2)</f>
        <v>0</v>
      </c>
      <c r="P198" s="241">
        <v>0</v>
      </c>
      <c r="Q198" s="241">
        <f>ROUND(E198*P198,2)</f>
        <v>0</v>
      </c>
      <c r="R198" s="241" t="s">
        <v>237</v>
      </c>
      <c r="S198" s="241" t="s">
        <v>154</v>
      </c>
      <c r="T198" s="242" t="s">
        <v>154</v>
      </c>
      <c r="U198" s="226">
        <v>0</v>
      </c>
      <c r="V198" s="226">
        <f>ROUND(E198*U198,2)</f>
        <v>0</v>
      </c>
      <c r="W198" s="226"/>
      <c r="X198" s="226" t="s">
        <v>238</v>
      </c>
      <c r="Y198" s="216"/>
      <c r="Z198" s="216"/>
      <c r="AA198" s="216"/>
      <c r="AB198" s="216"/>
      <c r="AC198" s="216"/>
      <c r="AD198" s="216"/>
      <c r="AE198" s="216"/>
      <c r="AF198" s="216"/>
      <c r="AG198" s="216" t="s">
        <v>239</v>
      </c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outlineLevel="1">
      <c r="A199" s="224"/>
      <c r="B199" s="225"/>
      <c r="C199" s="257" t="s">
        <v>411</v>
      </c>
      <c r="D199" s="227"/>
      <c r="E199" s="228">
        <v>1</v>
      </c>
      <c r="F199" s="226"/>
      <c r="G199" s="226"/>
      <c r="H199" s="226"/>
      <c r="I199" s="226"/>
      <c r="J199" s="226"/>
      <c r="K199" s="226"/>
      <c r="L199" s="226"/>
      <c r="M199" s="226"/>
      <c r="N199" s="226"/>
      <c r="O199" s="226"/>
      <c r="P199" s="226"/>
      <c r="Q199" s="226"/>
      <c r="R199" s="226"/>
      <c r="S199" s="226"/>
      <c r="T199" s="226"/>
      <c r="U199" s="226"/>
      <c r="V199" s="226"/>
      <c r="W199" s="226"/>
      <c r="X199" s="226"/>
      <c r="Y199" s="216"/>
      <c r="Z199" s="216"/>
      <c r="AA199" s="216"/>
      <c r="AB199" s="216"/>
      <c r="AC199" s="216"/>
      <c r="AD199" s="216"/>
      <c r="AE199" s="216"/>
      <c r="AF199" s="216"/>
      <c r="AG199" s="216" t="s">
        <v>160</v>
      </c>
      <c r="AH199" s="216">
        <v>0</v>
      </c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outlineLevel="1">
      <c r="A200" s="224"/>
      <c r="B200" s="225"/>
      <c r="C200" s="257" t="s">
        <v>412</v>
      </c>
      <c r="D200" s="227"/>
      <c r="E200" s="228">
        <v>3</v>
      </c>
      <c r="F200" s="226"/>
      <c r="G200" s="226"/>
      <c r="H200" s="226"/>
      <c r="I200" s="226"/>
      <c r="J200" s="226"/>
      <c r="K200" s="226"/>
      <c r="L200" s="226"/>
      <c r="M200" s="226"/>
      <c r="N200" s="226"/>
      <c r="O200" s="226"/>
      <c r="P200" s="226"/>
      <c r="Q200" s="226"/>
      <c r="R200" s="226"/>
      <c r="S200" s="226"/>
      <c r="T200" s="226"/>
      <c r="U200" s="226"/>
      <c r="V200" s="226"/>
      <c r="W200" s="226"/>
      <c r="X200" s="226"/>
      <c r="Y200" s="216"/>
      <c r="Z200" s="216"/>
      <c r="AA200" s="216"/>
      <c r="AB200" s="216"/>
      <c r="AC200" s="216"/>
      <c r="AD200" s="216"/>
      <c r="AE200" s="216"/>
      <c r="AF200" s="216"/>
      <c r="AG200" s="216" t="s">
        <v>160</v>
      </c>
      <c r="AH200" s="216">
        <v>0</v>
      </c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</row>
    <row r="201" spans="1:60" outlineLevel="1">
      <c r="A201" s="236">
        <v>80</v>
      </c>
      <c r="B201" s="237" t="s">
        <v>413</v>
      </c>
      <c r="C201" s="255" t="s">
        <v>414</v>
      </c>
      <c r="D201" s="238" t="s">
        <v>313</v>
      </c>
      <c r="E201" s="239">
        <v>1.469E-2</v>
      </c>
      <c r="F201" s="240"/>
      <c r="G201" s="241">
        <f>ROUND(E201*F201,2)</f>
        <v>0</v>
      </c>
      <c r="H201" s="240"/>
      <c r="I201" s="241">
        <f>ROUND(E201*H201,2)</f>
        <v>0</v>
      </c>
      <c r="J201" s="240"/>
      <c r="K201" s="241">
        <f>ROUND(E201*J201,2)</f>
        <v>0</v>
      </c>
      <c r="L201" s="241">
        <v>15</v>
      </c>
      <c r="M201" s="241">
        <f>G201*(1+L201/100)</f>
        <v>0</v>
      </c>
      <c r="N201" s="241">
        <v>0</v>
      </c>
      <c r="O201" s="241">
        <f>ROUND(E201*N201,2)</f>
        <v>0</v>
      </c>
      <c r="P201" s="241">
        <v>0</v>
      </c>
      <c r="Q201" s="241">
        <f>ROUND(E201*P201,2)</f>
        <v>0</v>
      </c>
      <c r="R201" s="241" t="s">
        <v>389</v>
      </c>
      <c r="S201" s="241" t="s">
        <v>154</v>
      </c>
      <c r="T201" s="242" t="s">
        <v>154</v>
      </c>
      <c r="U201" s="226">
        <v>5.2060000000000004</v>
      </c>
      <c r="V201" s="226">
        <f>ROUND(E201*U201,2)</f>
        <v>0.08</v>
      </c>
      <c r="W201" s="226"/>
      <c r="X201" s="226" t="s">
        <v>314</v>
      </c>
      <c r="Y201" s="216"/>
      <c r="Z201" s="216"/>
      <c r="AA201" s="216"/>
      <c r="AB201" s="216"/>
      <c r="AC201" s="216"/>
      <c r="AD201" s="216"/>
      <c r="AE201" s="216"/>
      <c r="AF201" s="216"/>
      <c r="AG201" s="216" t="s">
        <v>315</v>
      </c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outlineLevel="1">
      <c r="A202" s="224"/>
      <c r="B202" s="225"/>
      <c r="C202" s="256" t="s">
        <v>386</v>
      </c>
      <c r="D202" s="244"/>
      <c r="E202" s="244"/>
      <c r="F202" s="244"/>
      <c r="G202" s="244"/>
      <c r="H202" s="226"/>
      <c r="I202" s="226"/>
      <c r="J202" s="226"/>
      <c r="K202" s="226"/>
      <c r="L202" s="226"/>
      <c r="M202" s="226"/>
      <c r="N202" s="226"/>
      <c r="O202" s="226"/>
      <c r="P202" s="226"/>
      <c r="Q202" s="226"/>
      <c r="R202" s="226"/>
      <c r="S202" s="226"/>
      <c r="T202" s="226"/>
      <c r="U202" s="226"/>
      <c r="V202" s="226"/>
      <c r="W202" s="226"/>
      <c r="X202" s="226"/>
      <c r="Y202" s="216"/>
      <c r="Z202" s="216"/>
      <c r="AA202" s="216"/>
      <c r="AB202" s="216"/>
      <c r="AC202" s="216"/>
      <c r="AD202" s="216"/>
      <c r="AE202" s="216"/>
      <c r="AF202" s="216"/>
      <c r="AG202" s="216" t="s">
        <v>158</v>
      </c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6"/>
      <c r="BE202" s="216"/>
      <c r="BF202" s="216"/>
      <c r="BG202" s="216"/>
      <c r="BH202" s="216"/>
    </row>
    <row r="203" spans="1:60">
      <c r="A203" s="230" t="s">
        <v>148</v>
      </c>
      <c r="B203" s="231" t="s">
        <v>103</v>
      </c>
      <c r="C203" s="254" t="s">
        <v>104</v>
      </c>
      <c r="D203" s="232"/>
      <c r="E203" s="233"/>
      <c r="F203" s="234"/>
      <c r="G203" s="234">
        <f>SUMIF(AG204:AG224,"&lt;&gt;NOR",G204:G224)</f>
        <v>0</v>
      </c>
      <c r="H203" s="234"/>
      <c r="I203" s="234">
        <f>SUM(I204:I224)</f>
        <v>0</v>
      </c>
      <c r="J203" s="234"/>
      <c r="K203" s="234">
        <f>SUM(K204:K224)</f>
        <v>0</v>
      </c>
      <c r="L203" s="234"/>
      <c r="M203" s="234">
        <f>SUM(M204:M224)</f>
        <v>0</v>
      </c>
      <c r="N203" s="234"/>
      <c r="O203" s="234">
        <f>SUM(O204:O224)</f>
        <v>0.1</v>
      </c>
      <c r="P203" s="234"/>
      <c r="Q203" s="234">
        <f>SUM(Q204:Q224)</f>
        <v>1.33</v>
      </c>
      <c r="R203" s="234"/>
      <c r="S203" s="234"/>
      <c r="T203" s="235"/>
      <c r="U203" s="229"/>
      <c r="V203" s="229">
        <f>SUM(V204:V224)</f>
        <v>18.75</v>
      </c>
      <c r="W203" s="229"/>
      <c r="X203" s="229"/>
      <c r="AG203" t="s">
        <v>149</v>
      </c>
    </row>
    <row r="204" spans="1:60" outlineLevel="1">
      <c r="A204" s="236">
        <v>81</v>
      </c>
      <c r="B204" s="237" t="s">
        <v>415</v>
      </c>
      <c r="C204" s="255" t="s">
        <v>416</v>
      </c>
      <c r="D204" s="238" t="s">
        <v>152</v>
      </c>
      <c r="E204" s="239">
        <v>23.08</v>
      </c>
      <c r="F204" s="240"/>
      <c r="G204" s="241">
        <f>ROUND(E204*F204,2)</f>
        <v>0</v>
      </c>
      <c r="H204" s="240"/>
      <c r="I204" s="241">
        <f>ROUND(E204*H204,2)</f>
        <v>0</v>
      </c>
      <c r="J204" s="240"/>
      <c r="K204" s="241">
        <f>ROUND(E204*J204,2)</f>
        <v>0</v>
      </c>
      <c r="L204" s="241">
        <v>15</v>
      </c>
      <c r="M204" s="241">
        <f>G204*(1+L204/100)</f>
        <v>0</v>
      </c>
      <c r="N204" s="241">
        <v>0</v>
      </c>
      <c r="O204" s="241">
        <f>ROUND(E204*N204,2)</f>
        <v>0</v>
      </c>
      <c r="P204" s="241">
        <v>1.7999999999999999E-2</v>
      </c>
      <c r="Q204" s="241">
        <f>ROUND(E204*P204,2)</f>
        <v>0.42</v>
      </c>
      <c r="R204" s="241" t="s">
        <v>417</v>
      </c>
      <c r="S204" s="241" t="s">
        <v>154</v>
      </c>
      <c r="T204" s="242" t="s">
        <v>154</v>
      </c>
      <c r="U204" s="226">
        <v>0.19500000000000001</v>
      </c>
      <c r="V204" s="226">
        <f>ROUND(E204*U204,2)</f>
        <v>4.5</v>
      </c>
      <c r="W204" s="226"/>
      <c r="X204" s="226" t="s">
        <v>155</v>
      </c>
      <c r="Y204" s="216"/>
      <c r="Z204" s="216"/>
      <c r="AA204" s="216"/>
      <c r="AB204" s="216"/>
      <c r="AC204" s="216"/>
      <c r="AD204" s="216"/>
      <c r="AE204" s="216"/>
      <c r="AF204" s="216"/>
      <c r="AG204" s="216" t="s">
        <v>156</v>
      </c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outlineLevel="1">
      <c r="A205" s="224"/>
      <c r="B205" s="225"/>
      <c r="C205" s="257" t="s">
        <v>298</v>
      </c>
      <c r="D205" s="227"/>
      <c r="E205" s="228">
        <v>21.28</v>
      </c>
      <c r="F205" s="226"/>
      <c r="G205" s="226"/>
      <c r="H205" s="226"/>
      <c r="I205" s="226"/>
      <c r="J205" s="226"/>
      <c r="K205" s="226"/>
      <c r="L205" s="226"/>
      <c r="M205" s="226"/>
      <c r="N205" s="226"/>
      <c r="O205" s="226"/>
      <c r="P205" s="226"/>
      <c r="Q205" s="226"/>
      <c r="R205" s="226"/>
      <c r="S205" s="226"/>
      <c r="T205" s="226"/>
      <c r="U205" s="226"/>
      <c r="V205" s="226"/>
      <c r="W205" s="226"/>
      <c r="X205" s="226"/>
      <c r="Y205" s="216"/>
      <c r="Z205" s="216"/>
      <c r="AA205" s="216"/>
      <c r="AB205" s="216"/>
      <c r="AC205" s="216"/>
      <c r="AD205" s="216"/>
      <c r="AE205" s="216"/>
      <c r="AF205" s="216"/>
      <c r="AG205" s="216" t="s">
        <v>160</v>
      </c>
      <c r="AH205" s="216">
        <v>0</v>
      </c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</row>
    <row r="206" spans="1:60" outlineLevel="1">
      <c r="A206" s="224"/>
      <c r="B206" s="225"/>
      <c r="C206" s="257" t="s">
        <v>272</v>
      </c>
      <c r="D206" s="227"/>
      <c r="E206" s="228">
        <v>1.8</v>
      </c>
      <c r="F206" s="226"/>
      <c r="G206" s="226"/>
      <c r="H206" s="226"/>
      <c r="I206" s="226"/>
      <c r="J206" s="226"/>
      <c r="K206" s="226"/>
      <c r="L206" s="226"/>
      <c r="M206" s="226"/>
      <c r="N206" s="226"/>
      <c r="O206" s="226"/>
      <c r="P206" s="226"/>
      <c r="Q206" s="226"/>
      <c r="R206" s="226"/>
      <c r="S206" s="226"/>
      <c r="T206" s="226"/>
      <c r="U206" s="226"/>
      <c r="V206" s="226"/>
      <c r="W206" s="226"/>
      <c r="X206" s="226"/>
      <c r="Y206" s="216"/>
      <c r="Z206" s="216"/>
      <c r="AA206" s="216"/>
      <c r="AB206" s="216"/>
      <c r="AC206" s="216"/>
      <c r="AD206" s="216"/>
      <c r="AE206" s="216"/>
      <c r="AF206" s="216"/>
      <c r="AG206" s="216" t="s">
        <v>160</v>
      </c>
      <c r="AH206" s="216">
        <v>0</v>
      </c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ht="20.399999999999999" outlineLevel="1">
      <c r="A207" s="236">
        <v>82</v>
      </c>
      <c r="B207" s="237" t="s">
        <v>418</v>
      </c>
      <c r="C207" s="255" t="s">
        <v>419</v>
      </c>
      <c r="D207" s="238" t="s">
        <v>152</v>
      </c>
      <c r="E207" s="239">
        <v>23.08</v>
      </c>
      <c r="F207" s="240"/>
      <c r="G207" s="241">
        <f>ROUND(E207*F207,2)</f>
        <v>0</v>
      </c>
      <c r="H207" s="240"/>
      <c r="I207" s="241">
        <f>ROUND(E207*H207,2)</f>
        <v>0</v>
      </c>
      <c r="J207" s="240"/>
      <c r="K207" s="241">
        <f>ROUND(E207*J207,2)</f>
        <v>0</v>
      </c>
      <c r="L207" s="241">
        <v>15</v>
      </c>
      <c r="M207" s="241">
        <f>G207*(1+L207/100)</f>
        <v>0</v>
      </c>
      <c r="N207" s="241">
        <v>0</v>
      </c>
      <c r="O207" s="241">
        <f>ROUND(E207*N207,2)</f>
        <v>0</v>
      </c>
      <c r="P207" s="241">
        <v>3.5000000000000003E-2</v>
      </c>
      <c r="Q207" s="241">
        <f>ROUND(E207*P207,2)</f>
        <v>0.81</v>
      </c>
      <c r="R207" s="241" t="s">
        <v>417</v>
      </c>
      <c r="S207" s="241" t="s">
        <v>154</v>
      </c>
      <c r="T207" s="242" t="s">
        <v>154</v>
      </c>
      <c r="U207" s="226">
        <v>0.09</v>
      </c>
      <c r="V207" s="226">
        <f>ROUND(E207*U207,2)</f>
        <v>2.08</v>
      </c>
      <c r="W207" s="226"/>
      <c r="X207" s="226" t="s">
        <v>155</v>
      </c>
      <c r="Y207" s="216"/>
      <c r="Z207" s="216"/>
      <c r="AA207" s="216"/>
      <c r="AB207" s="216"/>
      <c r="AC207" s="216"/>
      <c r="AD207" s="216"/>
      <c r="AE207" s="216"/>
      <c r="AF207" s="216"/>
      <c r="AG207" s="216" t="s">
        <v>156</v>
      </c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outlineLevel="1">
      <c r="A208" s="224"/>
      <c r="B208" s="225"/>
      <c r="C208" s="257" t="s">
        <v>298</v>
      </c>
      <c r="D208" s="227"/>
      <c r="E208" s="228">
        <v>21.28</v>
      </c>
      <c r="F208" s="226"/>
      <c r="G208" s="226"/>
      <c r="H208" s="226"/>
      <c r="I208" s="226"/>
      <c r="J208" s="226"/>
      <c r="K208" s="226"/>
      <c r="L208" s="226"/>
      <c r="M208" s="226"/>
      <c r="N208" s="226"/>
      <c r="O208" s="226"/>
      <c r="P208" s="226"/>
      <c r="Q208" s="226"/>
      <c r="R208" s="226"/>
      <c r="S208" s="226"/>
      <c r="T208" s="226"/>
      <c r="U208" s="226"/>
      <c r="V208" s="226"/>
      <c r="W208" s="226"/>
      <c r="X208" s="226"/>
      <c r="Y208" s="216"/>
      <c r="Z208" s="216"/>
      <c r="AA208" s="216"/>
      <c r="AB208" s="216"/>
      <c r="AC208" s="216"/>
      <c r="AD208" s="216"/>
      <c r="AE208" s="216"/>
      <c r="AF208" s="216"/>
      <c r="AG208" s="216" t="s">
        <v>160</v>
      </c>
      <c r="AH208" s="216">
        <v>0</v>
      </c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outlineLevel="1">
      <c r="A209" s="224"/>
      <c r="B209" s="225"/>
      <c r="C209" s="257" t="s">
        <v>272</v>
      </c>
      <c r="D209" s="227"/>
      <c r="E209" s="228">
        <v>1.8</v>
      </c>
      <c r="F209" s="226"/>
      <c r="G209" s="226"/>
      <c r="H209" s="226"/>
      <c r="I209" s="226"/>
      <c r="J209" s="226"/>
      <c r="K209" s="226"/>
      <c r="L209" s="226"/>
      <c r="M209" s="226"/>
      <c r="N209" s="226"/>
      <c r="O209" s="226"/>
      <c r="P209" s="226"/>
      <c r="Q209" s="226"/>
      <c r="R209" s="226"/>
      <c r="S209" s="226"/>
      <c r="T209" s="226"/>
      <c r="U209" s="226"/>
      <c r="V209" s="226"/>
      <c r="W209" s="226"/>
      <c r="X209" s="226"/>
      <c r="Y209" s="216"/>
      <c r="Z209" s="216"/>
      <c r="AA209" s="216"/>
      <c r="AB209" s="216"/>
      <c r="AC209" s="216"/>
      <c r="AD209" s="216"/>
      <c r="AE209" s="216"/>
      <c r="AF209" s="216"/>
      <c r="AG209" s="216" t="s">
        <v>160</v>
      </c>
      <c r="AH209" s="216">
        <v>0</v>
      </c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ht="30.6" outlineLevel="1">
      <c r="A210" s="236">
        <v>83</v>
      </c>
      <c r="B210" s="237" t="s">
        <v>420</v>
      </c>
      <c r="C210" s="255" t="s">
        <v>421</v>
      </c>
      <c r="D210" s="238" t="s">
        <v>152</v>
      </c>
      <c r="E210" s="239">
        <v>3.6749999999999998</v>
      </c>
      <c r="F210" s="240"/>
      <c r="G210" s="241">
        <f>ROUND(E210*F210,2)</f>
        <v>0</v>
      </c>
      <c r="H210" s="240"/>
      <c r="I210" s="241">
        <f>ROUND(E210*H210,2)</f>
        <v>0</v>
      </c>
      <c r="J210" s="240"/>
      <c r="K210" s="241">
        <f>ROUND(E210*J210,2)</f>
        <v>0</v>
      </c>
      <c r="L210" s="241">
        <v>15</v>
      </c>
      <c r="M210" s="241">
        <f>G210*(1+L210/100)</f>
        <v>0</v>
      </c>
      <c r="N210" s="241">
        <v>1.426E-2</v>
      </c>
      <c r="O210" s="241">
        <f>ROUND(E210*N210,2)</f>
        <v>0.05</v>
      </c>
      <c r="P210" s="241">
        <v>0</v>
      </c>
      <c r="Q210" s="241">
        <f>ROUND(E210*P210,2)</f>
        <v>0</v>
      </c>
      <c r="R210" s="241" t="s">
        <v>417</v>
      </c>
      <c r="S210" s="241" t="s">
        <v>154</v>
      </c>
      <c r="T210" s="242" t="s">
        <v>154</v>
      </c>
      <c r="U210" s="226">
        <v>0.16200000000000001</v>
      </c>
      <c r="V210" s="226">
        <f>ROUND(E210*U210,2)</f>
        <v>0.6</v>
      </c>
      <c r="W210" s="226"/>
      <c r="X210" s="226" t="s">
        <v>155</v>
      </c>
      <c r="Y210" s="216"/>
      <c r="Z210" s="216"/>
      <c r="AA210" s="216"/>
      <c r="AB210" s="216"/>
      <c r="AC210" s="216"/>
      <c r="AD210" s="216"/>
      <c r="AE210" s="216"/>
      <c r="AF210" s="216"/>
      <c r="AG210" s="216" t="s">
        <v>156</v>
      </c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24"/>
      <c r="B211" s="225"/>
      <c r="C211" s="257" t="s">
        <v>422</v>
      </c>
      <c r="D211" s="227"/>
      <c r="E211" s="228">
        <v>3.6749999999999998</v>
      </c>
      <c r="F211" s="226"/>
      <c r="G211" s="226"/>
      <c r="H211" s="226"/>
      <c r="I211" s="226"/>
      <c r="J211" s="226"/>
      <c r="K211" s="226"/>
      <c r="L211" s="226"/>
      <c r="M211" s="226"/>
      <c r="N211" s="226"/>
      <c r="O211" s="226"/>
      <c r="P211" s="226"/>
      <c r="Q211" s="226"/>
      <c r="R211" s="226"/>
      <c r="S211" s="226"/>
      <c r="T211" s="226"/>
      <c r="U211" s="226"/>
      <c r="V211" s="226"/>
      <c r="W211" s="226"/>
      <c r="X211" s="226"/>
      <c r="Y211" s="216"/>
      <c r="Z211" s="216"/>
      <c r="AA211" s="216"/>
      <c r="AB211" s="216"/>
      <c r="AC211" s="216"/>
      <c r="AD211" s="216"/>
      <c r="AE211" s="216"/>
      <c r="AF211" s="216"/>
      <c r="AG211" s="216" t="s">
        <v>160</v>
      </c>
      <c r="AH211" s="216">
        <v>0</v>
      </c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16"/>
      <c r="BB211" s="216"/>
      <c r="BC211" s="216"/>
      <c r="BD211" s="216"/>
      <c r="BE211" s="216"/>
      <c r="BF211" s="216"/>
      <c r="BG211" s="216"/>
      <c r="BH211" s="216"/>
    </row>
    <row r="212" spans="1:60" outlineLevel="1">
      <c r="A212" s="236">
        <v>84</v>
      </c>
      <c r="B212" s="237" t="s">
        <v>423</v>
      </c>
      <c r="C212" s="255" t="s">
        <v>424</v>
      </c>
      <c r="D212" s="238" t="s">
        <v>152</v>
      </c>
      <c r="E212" s="239">
        <v>3.6749999999999998</v>
      </c>
      <c r="F212" s="240"/>
      <c r="G212" s="241">
        <f>ROUND(E212*F212,2)</f>
        <v>0</v>
      </c>
      <c r="H212" s="240"/>
      <c r="I212" s="241">
        <f>ROUND(E212*H212,2)</f>
        <v>0</v>
      </c>
      <c r="J212" s="240"/>
      <c r="K212" s="241">
        <f>ROUND(E212*J212,2)</f>
        <v>0</v>
      </c>
      <c r="L212" s="241">
        <v>15</v>
      </c>
      <c r="M212" s="241">
        <f>G212*(1+L212/100)</f>
        <v>0</v>
      </c>
      <c r="N212" s="241">
        <v>0</v>
      </c>
      <c r="O212" s="241">
        <f>ROUND(E212*N212,2)</f>
        <v>0</v>
      </c>
      <c r="P212" s="241">
        <v>1.4E-2</v>
      </c>
      <c r="Q212" s="241">
        <f>ROUND(E212*P212,2)</f>
        <v>0.05</v>
      </c>
      <c r="R212" s="241" t="s">
        <v>417</v>
      </c>
      <c r="S212" s="241" t="s">
        <v>154</v>
      </c>
      <c r="T212" s="242" t="s">
        <v>154</v>
      </c>
      <c r="U212" s="226">
        <v>0.08</v>
      </c>
      <c r="V212" s="226">
        <f>ROUND(E212*U212,2)</f>
        <v>0.28999999999999998</v>
      </c>
      <c r="W212" s="226"/>
      <c r="X212" s="226" t="s">
        <v>155</v>
      </c>
      <c r="Y212" s="216"/>
      <c r="Z212" s="216"/>
      <c r="AA212" s="216"/>
      <c r="AB212" s="216"/>
      <c r="AC212" s="216"/>
      <c r="AD212" s="216"/>
      <c r="AE212" s="216"/>
      <c r="AF212" s="216"/>
      <c r="AG212" s="216" t="s">
        <v>156</v>
      </c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16"/>
      <c r="BB212" s="216"/>
      <c r="BC212" s="216"/>
      <c r="BD212" s="216"/>
      <c r="BE212" s="216"/>
      <c r="BF212" s="216"/>
      <c r="BG212" s="216"/>
      <c r="BH212" s="216"/>
    </row>
    <row r="213" spans="1:60" outlineLevel="1">
      <c r="A213" s="224"/>
      <c r="B213" s="225"/>
      <c r="C213" s="257" t="s">
        <v>425</v>
      </c>
      <c r="D213" s="227"/>
      <c r="E213" s="228">
        <v>3.6749999999999998</v>
      </c>
      <c r="F213" s="226"/>
      <c r="G213" s="226"/>
      <c r="H213" s="226"/>
      <c r="I213" s="226"/>
      <c r="J213" s="226"/>
      <c r="K213" s="226"/>
      <c r="L213" s="226"/>
      <c r="M213" s="226"/>
      <c r="N213" s="226"/>
      <c r="O213" s="226"/>
      <c r="P213" s="226"/>
      <c r="Q213" s="226"/>
      <c r="R213" s="226"/>
      <c r="S213" s="226"/>
      <c r="T213" s="226"/>
      <c r="U213" s="226"/>
      <c r="V213" s="226"/>
      <c r="W213" s="226"/>
      <c r="X213" s="226"/>
      <c r="Y213" s="216"/>
      <c r="Z213" s="216"/>
      <c r="AA213" s="216"/>
      <c r="AB213" s="216"/>
      <c r="AC213" s="216"/>
      <c r="AD213" s="216"/>
      <c r="AE213" s="216"/>
      <c r="AF213" s="216"/>
      <c r="AG213" s="216" t="s">
        <v>160</v>
      </c>
      <c r="AH213" s="216">
        <v>0</v>
      </c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ht="20.399999999999999" outlineLevel="1">
      <c r="A214" s="236">
        <v>85</v>
      </c>
      <c r="B214" s="237" t="s">
        <v>426</v>
      </c>
      <c r="C214" s="255" t="s">
        <v>427</v>
      </c>
      <c r="D214" s="238" t="s">
        <v>152</v>
      </c>
      <c r="E214" s="239">
        <v>3.6749999999999998</v>
      </c>
      <c r="F214" s="240"/>
      <c r="G214" s="241">
        <f>ROUND(E214*F214,2)</f>
        <v>0</v>
      </c>
      <c r="H214" s="240"/>
      <c r="I214" s="241">
        <f>ROUND(E214*H214,2)</f>
        <v>0</v>
      </c>
      <c r="J214" s="240"/>
      <c r="K214" s="241">
        <f>ROUND(E214*J214,2)</f>
        <v>0</v>
      </c>
      <c r="L214" s="241">
        <v>15</v>
      </c>
      <c r="M214" s="241">
        <f>G214*(1+L214/100)</f>
        <v>0</v>
      </c>
      <c r="N214" s="241">
        <v>1.4420000000000001E-2</v>
      </c>
      <c r="O214" s="241">
        <f>ROUND(E214*N214,2)</f>
        <v>0.05</v>
      </c>
      <c r="P214" s="241">
        <v>0</v>
      </c>
      <c r="Q214" s="241">
        <f>ROUND(E214*P214,2)</f>
        <v>0</v>
      </c>
      <c r="R214" s="241" t="s">
        <v>417</v>
      </c>
      <c r="S214" s="241" t="s">
        <v>154</v>
      </c>
      <c r="T214" s="242" t="s">
        <v>154</v>
      </c>
      <c r="U214" s="226">
        <v>0.188</v>
      </c>
      <c r="V214" s="226">
        <f>ROUND(E214*U214,2)</f>
        <v>0.69</v>
      </c>
      <c r="W214" s="226"/>
      <c r="X214" s="226" t="s">
        <v>155</v>
      </c>
      <c r="Y214" s="216"/>
      <c r="Z214" s="216"/>
      <c r="AA214" s="216"/>
      <c r="AB214" s="216"/>
      <c r="AC214" s="216"/>
      <c r="AD214" s="216"/>
      <c r="AE214" s="216"/>
      <c r="AF214" s="216"/>
      <c r="AG214" s="216" t="s">
        <v>156</v>
      </c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16"/>
      <c r="BB214" s="216"/>
      <c r="BC214" s="216"/>
      <c r="BD214" s="216"/>
      <c r="BE214" s="216"/>
      <c r="BF214" s="216"/>
      <c r="BG214" s="216"/>
      <c r="BH214" s="216"/>
    </row>
    <row r="215" spans="1:60" outlineLevel="1">
      <c r="A215" s="224"/>
      <c r="B215" s="225"/>
      <c r="C215" s="257" t="s">
        <v>428</v>
      </c>
      <c r="D215" s="227"/>
      <c r="E215" s="228">
        <v>3.6749999999999998</v>
      </c>
      <c r="F215" s="226"/>
      <c r="G215" s="226"/>
      <c r="H215" s="226"/>
      <c r="I215" s="226"/>
      <c r="J215" s="226"/>
      <c r="K215" s="226"/>
      <c r="L215" s="226"/>
      <c r="M215" s="226"/>
      <c r="N215" s="226"/>
      <c r="O215" s="226"/>
      <c r="P215" s="226"/>
      <c r="Q215" s="226"/>
      <c r="R215" s="226"/>
      <c r="S215" s="226"/>
      <c r="T215" s="226"/>
      <c r="U215" s="226"/>
      <c r="V215" s="226"/>
      <c r="W215" s="226"/>
      <c r="X215" s="226"/>
      <c r="Y215" s="216"/>
      <c r="Z215" s="216"/>
      <c r="AA215" s="216"/>
      <c r="AB215" s="216"/>
      <c r="AC215" s="216"/>
      <c r="AD215" s="216"/>
      <c r="AE215" s="216"/>
      <c r="AF215" s="216"/>
      <c r="AG215" s="216" t="s">
        <v>160</v>
      </c>
      <c r="AH215" s="216">
        <v>0</v>
      </c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36">
        <v>86</v>
      </c>
      <c r="B216" s="237" t="s">
        <v>429</v>
      </c>
      <c r="C216" s="255" t="s">
        <v>430</v>
      </c>
      <c r="D216" s="238" t="s">
        <v>152</v>
      </c>
      <c r="E216" s="239">
        <v>3.6749999999999998</v>
      </c>
      <c r="F216" s="240"/>
      <c r="G216" s="241">
        <f>ROUND(E216*F216,2)</f>
        <v>0</v>
      </c>
      <c r="H216" s="240"/>
      <c r="I216" s="241">
        <f>ROUND(E216*H216,2)</f>
        <v>0</v>
      </c>
      <c r="J216" s="240"/>
      <c r="K216" s="241">
        <f>ROUND(E216*J216,2)</f>
        <v>0</v>
      </c>
      <c r="L216" s="241">
        <v>15</v>
      </c>
      <c r="M216" s="241">
        <f>G216*(1+L216/100)</f>
        <v>0</v>
      </c>
      <c r="N216" s="241">
        <v>1.6000000000000001E-4</v>
      </c>
      <c r="O216" s="241">
        <f>ROUND(E216*N216,2)</f>
        <v>0</v>
      </c>
      <c r="P216" s="241">
        <v>1.4E-2</v>
      </c>
      <c r="Q216" s="241">
        <f>ROUND(E216*P216,2)</f>
        <v>0.05</v>
      </c>
      <c r="R216" s="241" t="s">
        <v>417</v>
      </c>
      <c r="S216" s="241" t="s">
        <v>154</v>
      </c>
      <c r="T216" s="242" t="s">
        <v>154</v>
      </c>
      <c r="U216" s="226">
        <v>0.106</v>
      </c>
      <c r="V216" s="226">
        <f>ROUND(E216*U216,2)</f>
        <v>0.39</v>
      </c>
      <c r="W216" s="226"/>
      <c r="X216" s="226" t="s">
        <v>155</v>
      </c>
      <c r="Y216" s="216"/>
      <c r="Z216" s="216"/>
      <c r="AA216" s="216"/>
      <c r="AB216" s="216"/>
      <c r="AC216" s="216"/>
      <c r="AD216" s="216"/>
      <c r="AE216" s="216"/>
      <c r="AF216" s="216"/>
      <c r="AG216" s="216" t="s">
        <v>156</v>
      </c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16"/>
      <c r="BB216" s="216"/>
      <c r="BC216" s="216"/>
      <c r="BD216" s="216"/>
      <c r="BE216" s="216"/>
      <c r="BF216" s="216"/>
      <c r="BG216" s="216"/>
      <c r="BH216" s="216"/>
    </row>
    <row r="217" spans="1:60" outlineLevel="1">
      <c r="A217" s="224"/>
      <c r="B217" s="225"/>
      <c r="C217" s="257" t="s">
        <v>431</v>
      </c>
      <c r="D217" s="227"/>
      <c r="E217" s="228">
        <v>3.6749999999999998</v>
      </c>
      <c r="F217" s="226"/>
      <c r="G217" s="226"/>
      <c r="H217" s="226"/>
      <c r="I217" s="226"/>
      <c r="J217" s="226"/>
      <c r="K217" s="226"/>
      <c r="L217" s="226"/>
      <c r="M217" s="226"/>
      <c r="N217" s="226"/>
      <c r="O217" s="226"/>
      <c r="P217" s="226"/>
      <c r="Q217" s="226"/>
      <c r="R217" s="226"/>
      <c r="S217" s="226"/>
      <c r="T217" s="226"/>
      <c r="U217" s="226"/>
      <c r="V217" s="226"/>
      <c r="W217" s="226"/>
      <c r="X217" s="226"/>
      <c r="Y217" s="216"/>
      <c r="Z217" s="216"/>
      <c r="AA217" s="216"/>
      <c r="AB217" s="216"/>
      <c r="AC217" s="216"/>
      <c r="AD217" s="216"/>
      <c r="AE217" s="216"/>
      <c r="AF217" s="216"/>
      <c r="AG217" s="216" t="s">
        <v>160</v>
      </c>
      <c r="AH217" s="216">
        <v>0</v>
      </c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36">
        <v>87</v>
      </c>
      <c r="B218" s="237" t="s">
        <v>432</v>
      </c>
      <c r="C218" s="255" t="s">
        <v>433</v>
      </c>
      <c r="D218" s="238" t="s">
        <v>221</v>
      </c>
      <c r="E218" s="239">
        <v>0.19051000000000001</v>
      </c>
      <c r="F218" s="240"/>
      <c r="G218" s="241">
        <f>ROUND(E218*F218,2)</f>
        <v>0</v>
      </c>
      <c r="H218" s="240"/>
      <c r="I218" s="241">
        <f>ROUND(E218*H218,2)</f>
        <v>0</v>
      </c>
      <c r="J218" s="240"/>
      <c r="K218" s="241">
        <f>ROUND(E218*J218,2)</f>
        <v>0</v>
      </c>
      <c r="L218" s="241">
        <v>15</v>
      </c>
      <c r="M218" s="241">
        <f>G218*(1+L218/100)</f>
        <v>0</v>
      </c>
      <c r="N218" s="241">
        <v>3.1099999999999999E-3</v>
      </c>
      <c r="O218" s="241">
        <f>ROUND(E218*N218,2)</f>
        <v>0</v>
      </c>
      <c r="P218" s="241">
        <v>0</v>
      </c>
      <c r="Q218" s="241">
        <f>ROUND(E218*P218,2)</f>
        <v>0</v>
      </c>
      <c r="R218" s="241" t="s">
        <v>417</v>
      </c>
      <c r="S218" s="241" t="s">
        <v>154</v>
      </c>
      <c r="T218" s="242" t="s">
        <v>154</v>
      </c>
      <c r="U218" s="226">
        <v>0</v>
      </c>
      <c r="V218" s="226">
        <f>ROUND(E218*U218,2)</f>
        <v>0</v>
      </c>
      <c r="W218" s="226"/>
      <c r="X218" s="226" t="s">
        <v>155</v>
      </c>
      <c r="Y218" s="216"/>
      <c r="Z218" s="216"/>
      <c r="AA218" s="216"/>
      <c r="AB218" s="216"/>
      <c r="AC218" s="216"/>
      <c r="AD218" s="216"/>
      <c r="AE218" s="216"/>
      <c r="AF218" s="216"/>
      <c r="AG218" s="216" t="s">
        <v>156</v>
      </c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 outlineLevel="1">
      <c r="A219" s="224"/>
      <c r="B219" s="225"/>
      <c r="C219" s="257" t="s">
        <v>434</v>
      </c>
      <c r="D219" s="227"/>
      <c r="E219" s="228">
        <v>9.5259999999999997E-2</v>
      </c>
      <c r="F219" s="226"/>
      <c r="G219" s="226"/>
      <c r="H219" s="226"/>
      <c r="I219" s="226"/>
      <c r="J219" s="226"/>
      <c r="K219" s="226"/>
      <c r="L219" s="226"/>
      <c r="M219" s="226"/>
      <c r="N219" s="226"/>
      <c r="O219" s="226"/>
      <c r="P219" s="226"/>
      <c r="Q219" s="226"/>
      <c r="R219" s="226"/>
      <c r="S219" s="226"/>
      <c r="T219" s="226"/>
      <c r="U219" s="226"/>
      <c r="V219" s="226"/>
      <c r="W219" s="226"/>
      <c r="X219" s="226"/>
      <c r="Y219" s="216"/>
      <c r="Z219" s="216"/>
      <c r="AA219" s="216"/>
      <c r="AB219" s="216"/>
      <c r="AC219" s="216"/>
      <c r="AD219" s="216"/>
      <c r="AE219" s="216"/>
      <c r="AF219" s="216"/>
      <c r="AG219" s="216" t="s">
        <v>160</v>
      </c>
      <c r="AH219" s="216">
        <v>0</v>
      </c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16"/>
      <c r="BB219" s="216"/>
      <c r="BC219" s="216"/>
      <c r="BD219" s="216"/>
      <c r="BE219" s="216"/>
      <c r="BF219" s="216"/>
      <c r="BG219" s="216"/>
      <c r="BH219" s="216"/>
    </row>
    <row r="220" spans="1:60" outlineLevel="1">
      <c r="A220" s="224"/>
      <c r="B220" s="225"/>
      <c r="C220" s="257" t="s">
        <v>435</v>
      </c>
      <c r="D220" s="227"/>
      <c r="E220" s="228">
        <v>9.5259999999999997E-2</v>
      </c>
      <c r="F220" s="226"/>
      <c r="G220" s="226"/>
      <c r="H220" s="226"/>
      <c r="I220" s="226"/>
      <c r="J220" s="226"/>
      <c r="K220" s="226"/>
      <c r="L220" s="226"/>
      <c r="M220" s="226"/>
      <c r="N220" s="226"/>
      <c r="O220" s="226"/>
      <c r="P220" s="226"/>
      <c r="Q220" s="226"/>
      <c r="R220" s="226"/>
      <c r="S220" s="226"/>
      <c r="T220" s="226"/>
      <c r="U220" s="226"/>
      <c r="V220" s="226"/>
      <c r="W220" s="226"/>
      <c r="X220" s="226"/>
      <c r="Y220" s="216"/>
      <c r="Z220" s="216"/>
      <c r="AA220" s="216"/>
      <c r="AB220" s="216"/>
      <c r="AC220" s="216"/>
      <c r="AD220" s="216"/>
      <c r="AE220" s="216"/>
      <c r="AF220" s="216"/>
      <c r="AG220" s="216" t="s">
        <v>160</v>
      </c>
      <c r="AH220" s="216">
        <v>0</v>
      </c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16"/>
      <c r="BB220" s="216"/>
      <c r="BC220" s="216"/>
      <c r="BD220" s="216"/>
      <c r="BE220" s="216"/>
      <c r="BF220" s="216"/>
      <c r="BG220" s="216"/>
      <c r="BH220" s="216"/>
    </row>
    <row r="221" spans="1:60" outlineLevel="1">
      <c r="A221" s="236">
        <v>88</v>
      </c>
      <c r="B221" s="237" t="s">
        <v>436</v>
      </c>
      <c r="C221" s="255" t="s">
        <v>437</v>
      </c>
      <c r="D221" s="238" t="s">
        <v>438</v>
      </c>
      <c r="E221" s="239">
        <v>10</v>
      </c>
      <c r="F221" s="240"/>
      <c r="G221" s="241">
        <f>ROUND(E221*F221,2)</f>
        <v>0</v>
      </c>
      <c r="H221" s="240"/>
      <c r="I221" s="241">
        <f>ROUND(E221*H221,2)</f>
        <v>0</v>
      </c>
      <c r="J221" s="240"/>
      <c r="K221" s="241">
        <f>ROUND(E221*J221,2)</f>
        <v>0</v>
      </c>
      <c r="L221" s="241">
        <v>15</v>
      </c>
      <c r="M221" s="241">
        <f>G221*(1+L221/100)</f>
        <v>0</v>
      </c>
      <c r="N221" s="241">
        <v>0</v>
      </c>
      <c r="O221" s="241">
        <f>ROUND(E221*N221,2)</f>
        <v>0</v>
      </c>
      <c r="P221" s="241">
        <v>0</v>
      </c>
      <c r="Q221" s="241">
        <f>ROUND(E221*P221,2)</f>
        <v>0</v>
      </c>
      <c r="R221" s="241" t="s">
        <v>439</v>
      </c>
      <c r="S221" s="241" t="s">
        <v>154</v>
      </c>
      <c r="T221" s="242" t="s">
        <v>154</v>
      </c>
      <c r="U221" s="226">
        <v>1</v>
      </c>
      <c r="V221" s="226">
        <f>ROUND(E221*U221,2)</f>
        <v>10</v>
      </c>
      <c r="W221" s="226"/>
      <c r="X221" s="226" t="s">
        <v>440</v>
      </c>
      <c r="Y221" s="216"/>
      <c r="Z221" s="216"/>
      <c r="AA221" s="216"/>
      <c r="AB221" s="216"/>
      <c r="AC221" s="216"/>
      <c r="AD221" s="216"/>
      <c r="AE221" s="216"/>
      <c r="AF221" s="216"/>
      <c r="AG221" s="216" t="s">
        <v>441</v>
      </c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16"/>
      <c r="BB221" s="216"/>
      <c r="BC221" s="216"/>
      <c r="BD221" s="216"/>
      <c r="BE221" s="216"/>
      <c r="BF221" s="216"/>
      <c r="BG221" s="216"/>
      <c r="BH221" s="216"/>
    </row>
    <row r="222" spans="1:60" outlineLevel="1">
      <c r="A222" s="224"/>
      <c r="B222" s="225"/>
      <c r="C222" s="257" t="s">
        <v>442</v>
      </c>
      <c r="D222" s="227"/>
      <c r="E222" s="228">
        <v>10</v>
      </c>
      <c r="F222" s="226"/>
      <c r="G222" s="226"/>
      <c r="H222" s="226"/>
      <c r="I222" s="226"/>
      <c r="J222" s="226"/>
      <c r="K222" s="226"/>
      <c r="L222" s="226"/>
      <c r="M222" s="226"/>
      <c r="N222" s="226"/>
      <c r="O222" s="226"/>
      <c r="P222" s="226"/>
      <c r="Q222" s="226"/>
      <c r="R222" s="226"/>
      <c r="S222" s="226"/>
      <c r="T222" s="226"/>
      <c r="U222" s="226"/>
      <c r="V222" s="226"/>
      <c r="W222" s="226"/>
      <c r="X222" s="226"/>
      <c r="Y222" s="216"/>
      <c r="Z222" s="216"/>
      <c r="AA222" s="216"/>
      <c r="AB222" s="216"/>
      <c r="AC222" s="216"/>
      <c r="AD222" s="216"/>
      <c r="AE222" s="216"/>
      <c r="AF222" s="216"/>
      <c r="AG222" s="216" t="s">
        <v>160</v>
      </c>
      <c r="AH222" s="216">
        <v>0</v>
      </c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outlineLevel="1">
      <c r="A223" s="236">
        <v>89</v>
      </c>
      <c r="B223" s="237" t="s">
        <v>443</v>
      </c>
      <c r="C223" s="255" t="s">
        <v>444</v>
      </c>
      <c r="D223" s="238" t="s">
        <v>313</v>
      </c>
      <c r="E223" s="239">
        <v>0.10657999999999999</v>
      </c>
      <c r="F223" s="240"/>
      <c r="G223" s="241">
        <f>ROUND(E223*F223,2)</f>
        <v>0</v>
      </c>
      <c r="H223" s="240"/>
      <c r="I223" s="241">
        <f>ROUND(E223*H223,2)</f>
        <v>0</v>
      </c>
      <c r="J223" s="240"/>
      <c r="K223" s="241">
        <f>ROUND(E223*J223,2)</f>
        <v>0</v>
      </c>
      <c r="L223" s="241">
        <v>15</v>
      </c>
      <c r="M223" s="241">
        <f>G223*(1+L223/100)</f>
        <v>0</v>
      </c>
      <c r="N223" s="241">
        <v>0</v>
      </c>
      <c r="O223" s="241">
        <f>ROUND(E223*N223,2)</f>
        <v>0</v>
      </c>
      <c r="P223" s="241">
        <v>0</v>
      </c>
      <c r="Q223" s="241">
        <f>ROUND(E223*P223,2)</f>
        <v>0</v>
      </c>
      <c r="R223" s="241" t="s">
        <v>417</v>
      </c>
      <c r="S223" s="241" t="s">
        <v>154</v>
      </c>
      <c r="T223" s="242" t="s">
        <v>154</v>
      </c>
      <c r="U223" s="226">
        <v>1.863</v>
      </c>
      <c r="V223" s="226">
        <f>ROUND(E223*U223,2)</f>
        <v>0.2</v>
      </c>
      <c r="W223" s="226"/>
      <c r="X223" s="226" t="s">
        <v>314</v>
      </c>
      <c r="Y223" s="216"/>
      <c r="Z223" s="216"/>
      <c r="AA223" s="216"/>
      <c r="AB223" s="216"/>
      <c r="AC223" s="216"/>
      <c r="AD223" s="216"/>
      <c r="AE223" s="216"/>
      <c r="AF223" s="216"/>
      <c r="AG223" s="216" t="s">
        <v>315</v>
      </c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outlineLevel="1">
      <c r="A224" s="224"/>
      <c r="B224" s="225"/>
      <c r="C224" s="256" t="s">
        <v>328</v>
      </c>
      <c r="D224" s="244"/>
      <c r="E224" s="244"/>
      <c r="F224" s="244"/>
      <c r="G224" s="244"/>
      <c r="H224" s="226"/>
      <c r="I224" s="226"/>
      <c r="J224" s="226"/>
      <c r="K224" s="226"/>
      <c r="L224" s="226"/>
      <c r="M224" s="226"/>
      <c r="N224" s="226"/>
      <c r="O224" s="226"/>
      <c r="P224" s="226"/>
      <c r="Q224" s="226"/>
      <c r="R224" s="226"/>
      <c r="S224" s="226"/>
      <c r="T224" s="226"/>
      <c r="U224" s="226"/>
      <c r="V224" s="226"/>
      <c r="W224" s="226"/>
      <c r="X224" s="226"/>
      <c r="Y224" s="216"/>
      <c r="Z224" s="216"/>
      <c r="AA224" s="216"/>
      <c r="AB224" s="216"/>
      <c r="AC224" s="216"/>
      <c r="AD224" s="216"/>
      <c r="AE224" s="216"/>
      <c r="AF224" s="216"/>
      <c r="AG224" s="216" t="s">
        <v>158</v>
      </c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>
      <c r="A225" s="230" t="s">
        <v>148</v>
      </c>
      <c r="B225" s="231" t="s">
        <v>105</v>
      </c>
      <c r="C225" s="254" t="s">
        <v>106</v>
      </c>
      <c r="D225" s="232"/>
      <c r="E225" s="233"/>
      <c r="F225" s="234"/>
      <c r="G225" s="234">
        <f>SUMIF(AG226:AG250,"&lt;&gt;NOR",G226:G250)</f>
        <v>0</v>
      </c>
      <c r="H225" s="234"/>
      <c r="I225" s="234">
        <f>SUM(I226:I250)</f>
        <v>0</v>
      </c>
      <c r="J225" s="234"/>
      <c r="K225" s="234">
        <f>SUM(K226:K250)</f>
        <v>0</v>
      </c>
      <c r="L225" s="234"/>
      <c r="M225" s="234">
        <f>SUM(M226:M250)</f>
        <v>0</v>
      </c>
      <c r="N225" s="234"/>
      <c r="O225" s="234">
        <f>SUM(O226:O250)</f>
        <v>0.32000000000000006</v>
      </c>
      <c r="P225" s="234"/>
      <c r="Q225" s="234">
        <f>SUM(Q226:Q250)</f>
        <v>0</v>
      </c>
      <c r="R225" s="234"/>
      <c r="S225" s="234"/>
      <c r="T225" s="235"/>
      <c r="U225" s="229"/>
      <c r="V225" s="229">
        <f>SUM(V226:V250)</f>
        <v>34.239999999999995</v>
      </c>
      <c r="W225" s="229"/>
      <c r="X225" s="229"/>
      <c r="AG225" t="s">
        <v>149</v>
      </c>
    </row>
    <row r="226" spans="1:60" ht="20.399999999999999" outlineLevel="1">
      <c r="A226" s="236">
        <v>90</v>
      </c>
      <c r="B226" s="237" t="s">
        <v>445</v>
      </c>
      <c r="C226" s="255" t="s">
        <v>446</v>
      </c>
      <c r="D226" s="238" t="s">
        <v>171</v>
      </c>
      <c r="E226" s="239">
        <v>1</v>
      </c>
      <c r="F226" s="240"/>
      <c r="G226" s="241">
        <f>ROUND(E226*F226,2)</f>
        <v>0</v>
      </c>
      <c r="H226" s="240"/>
      <c r="I226" s="241">
        <f>ROUND(E226*H226,2)</f>
        <v>0</v>
      </c>
      <c r="J226" s="240"/>
      <c r="K226" s="241">
        <f>ROUND(E226*J226,2)</f>
        <v>0</v>
      </c>
      <c r="L226" s="241">
        <v>15</v>
      </c>
      <c r="M226" s="241">
        <f>G226*(1+L226/100)</f>
        <v>0</v>
      </c>
      <c r="N226" s="241">
        <v>0</v>
      </c>
      <c r="O226" s="241">
        <f>ROUND(E226*N226,2)</f>
        <v>0</v>
      </c>
      <c r="P226" s="241">
        <v>0</v>
      </c>
      <c r="Q226" s="241">
        <f>ROUND(E226*P226,2)</f>
        <v>0</v>
      </c>
      <c r="R226" s="241" t="s">
        <v>447</v>
      </c>
      <c r="S226" s="241" t="s">
        <v>154</v>
      </c>
      <c r="T226" s="242" t="s">
        <v>154</v>
      </c>
      <c r="U226" s="226">
        <v>1.7</v>
      </c>
      <c r="V226" s="226">
        <f>ROUND(E226*U226,2)</f>
        <v>1.7</v>
      </c>
      <c r="W226" s="226"/>
      <c r="X226" s="226" t="s">
        <v>155</v>
      </c>
      <c r="Y226" s="216"/>
      <c r="Z226" s="216"/>
      <c r="AA226" s="216"/>
      <c r="AB226" s="216"/>
      <c r="AC226" s="216"/>
      <c r="AD226" s="216"/>
      <c r="AE226" s="216"/>
      <c r="AF226" s="216"/>
      <c r="AG226" s="216" t="s">
        <v>156</v>
      </c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24"/>
      <c r="B227" s="225"/>
      <c r="C227" s="257" t="s">
        <v>246</v>
      </c>
      <c r="D227" s="227"/>
      <c r="E227" s="228">
        <v>1</v>
      </c>
      <c r="F227" s="226"/>
      <c r="G227" s="226"/>
      <c r="H227" s="226"/>
      <c r="I227" s="226"/>
      <c r="J227" s="226"/>
      <c r="K227" s="226"/>
      <c r="L227" s="226"/>
      <c r="M227" s="226"/>
      <c r="N227" s="226"/>
      <c r="O227" s="226"/>
      <c r="P227" s="226"/>
      <c r="Q227" s="226"/>
      <c r="R227" s="226"/>
      <c r="S227" s="226"/>
      <c r="T227" s="226"/>
      <c r="U227" s="226"/>
      <c r="V227" s="226"/>
      <c r="W227" s="226"/>
      <c r="X227" s="226"/>
      <c r="Y227" s="216"/>
      <c r="Z227" s="216"/>
      <c r="AA227" s="216"/>
      <c r="AB227" s="216"/>
      <c r="AC227" s="216"/>
      <c r="AD227" s="216"/>
      <c r="AE227" s="216"/>
      <c r="AF227" s="216"/>
      <c r="AG227" s="216" t="s">
        <v>160</v>
      </c>
      <c r="AH227" s="216">
        <v>0</v>
      </c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16"/>
      <c r="BB227" s="216"/>
      <c r="BC227" s="216"/>
      <c r="BD227" s="216"/>
      <c r="BE227" s="216"/>
      <c r="BF227" s="216"/>
      <c r="BG227" s="216"/>
      <c r="BH227" s="216"/>
    </row>
    <row r="228" spans="1:60" ht="20.399999999999999" outlineLevel="1">
      <c r="A228" s="236">
        <v>91</v>
      </c>
      <c r="B228" s="237" t="s">
        <v>448</v>
      </c>
      <c r="C228" s="255" t="s">
        <v>449</v>
      </c>
      <c r="D228" s="238" t="s">
        <v>171</v>
      </c>
      <c r="E228" s="239">
        <v>2</v>
      </c>
      <c r="F228" s="240"/>
      <c r="G228" s="241">
        <f>ROUND(E228*F228,2)</f>
        <v>0</v>
      </c>
      <c r="H228" s="240"/>
      <c r="I228" s="241">
        <f>ROUND(E228*H228,2)</f>
        <v>0</v>
      </c>
      <c r="J228" s="240"/>
      <c r="K228" s="241">
        <f>ROUND(E228*J228,2)</f>
        <v>0</v>
      </c>
      <c r="L228" s="241">
        <v>15</v>
      </c>
      <c r="M228" s="241">
        <f>G228*(1+L228/100)</f>
        <v>0</v>
      </c>
      <c r="N228" s="241">
        <v>0</v>
      </c>
      <c r="O228" s="241">
        <f>ROUND(E228*N228,2)</f>
        <v>0</v>
      </c>
      <c r="P228" s="241">
        <v>1.8E-3</v>
      </c>
      <c r="Q228" s="241">
        <f>ROUND(E228*P228,2)</f>
        <v>0</v>
      </c>
      <c r="R228" s="241" t="s">
        <v>447</v>
      </c>
      <c r="S228" s="241" t="s">
        <v>154</v>
      </c>
      <c r="T228" s="242" t="s">
        <v>154</v>
      </c>
      <c r="U228" s="226">
        <v>0.11</v>
      </c>
      <c r="V228" s="226">
        <f>ROUND(E228*U228,2)</f>
        <v>0.22</v>
      </c>
      <c r="W228" s="226"/>
      <c r="X228" s="226" t="s">
        <v>155</v>
      </c>
      <c r="Y228" s="216"/>
      <c r="Z228" s="216"/>
      <c r="AA228" s="216"/>
      <c r="AB228" s="216"/>
      <c r="AC228" s="216"/>
      <c r="AD228" s="216"/>
      <c r="AE228" s="216"/>
      <c r="AF228" s="216"/>
      <c r="AG228" s="216" t="s">
        <v>156</v>
      </c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16"/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24"/>
      <c r="B229" s="225"/>
      <c r="C229" s="257" t="s">
        <v>285</v>
      </c>
      <c r="D229" s="227"/>
      <c r="E229" s="228">
        <v>2</v>
      </c>
      <c r="F229" s="226"/>
      <c r="G229" s="226"/>
      <c r="H229" s="226"/>
      <c r="I229" s="226"/>
      <c r="J229" s="226"/>
      <c r="K229" s="226"/>
      <c r="L229" s="226"/>
      <c r="M229" s="226"/>
      <c r="N229" s="226"/>
      <c r="O229" s="226"/>
      <c r="P229" s="226"/>
      <c r="Q229" s="226"/>
      <c r="R229" s="226"/>
      <c r="S229" s="226"/>
      <c r="T229" s="226"/>
      <c r="U229" s="226"/>
      <c r="V229" s="226"/>
      <c r="W229" s="226"/>
      <c r="X229" s="226"/>
      <c r="Y229" s="216"/>
      <c r="Z229" s="216"/>
      <c r="AA229" s="216"/>
      <c r="AB229" s="216"/>
      <c r="AC229" s="216"/>
      <c r="AD229" s="216"/>
      <c r="AE229" s="216"/>
      <c r="AF229" s="216"/>
      <c r="AG229" s="216" t="s">
        <v>160</v>
      </c>
      <c r="AH229" s="216">
        <v>0</v>
      </c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16"/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36">
        <v>92</v>
      </c>
      <c r="B230" s="237" t="s">
        <v>450</v>
      </c>
      <c r="C230" s="255" t="s">
        <v>451</v>
      </c>
      <c r="D230" s="238" t="s">
        <v>171</v>
      </c>
      <c r="E230" s="239">
        <v>2</v>
      </c>
      <c r="F230" s="240"/>
      <c r="G230" s="241">
        <f>ROUND(E230*F230,2)</f>
        <v>0</v>
      </c>
      <c r="H230" s="240"/>
      <c r="I230" s="241">
        <f>ROUND(E230*H230,2)</f>
        <v>0</v>
      </c>
      <c r="J230" s="240"/>
      <c r="K230" s="241">
        <f>ROUND(E230*J230,2)</f>
        <v>0</v>
      </c>
      <c r="L230" s="241">
        <v>15</v>
      </c>
      <c r="M230" s="241">
        <f>G230*(1+L230/100)</f>
        <v>0</v>
      </c>
      <c r="N230" s="241">
        <v>2.0000000000000002E-5</v>
      </c>
      <c r="O230" s="241">
        <f>ROUND(E230*N230,2)</f>
        <v>0</v>
      </c>
      <c r="P230" s="241">
        <v>0</v>
      </c>
      <c r="Q230" s="241">
        <f>ROUND(E230*P230,2)</f>
        <v>0</v>
      </c>
      <c r="R230" s="241" t="s">
        <v>447</v>
      </c>
      <c r="S230" s="241" t="s">
        <v>154</v>
      </c>
      <c r="T230" s="242" t="s">
        <v>154</v>
      </c>
      <c r="U230" s="226">
        <v>4.0199999999999996</v>
      </c>
      <c r="V230" s="226">
        <f>ROUND(E230*U230,2)</f>
        <v>8.0399999999999991</v>
      </c>
      <c r="W230" s="226"/>
      <c r="X230" s="226" t="s">
        <v>155</v>
      </c>
      <c r="Y230" s="216"/>
      <c r="Z230" s="216"/>
      <c r="AA230" s="216"/>
      <c r="AB230" s="216"/>
      <c r="AC230" s="216"/>
      <c r="AD230" s="216"/>
      <c r="AE230" s="216"/>
      <c r="AF230" s="216"/>
      <c r="AG230" s="216" t="s">
        <v>156</v>
      </c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16"/>
      <c r="BB230" s="216"/>
      <c r="BC230" s="216"/>
      <c r="BD230" s="216"/>
      <c r="BE230" s="216"/>
      <c r="BF230" s="216"/>
      <c r="BG230" s="216"/>
      <c r="BH230" s="216"/>
    </row>
    <row r="231" spans="1:60" outlineLevel="1">
      <c r="A231" s="224"/>
      <c r="B231" s="225"/>
      <c r="C231" s="257" t="s">
        <v>172</v>
      </c>
      <c r="D231" s="227"/>
      <c r="E231" s="228">
        <v>1</v>
      </c>
      <c r="F231" s="226"/>
      <c r="G231" s="226"/>
      <c r="H231" s="226"/>
      <c r="I231" s="226"/>
      <c r="J231" s="226"/>
      <c r="K231" s="226"/>
      <c r="L231" s="226"/>
      <c r="M231" s="226"/>
      <c r="N231" s="226"/>
      <c r="O231" s="226"/>
      <c r="P231" s="226"/>
      <c r="Q231" s="226"/>
      <c r="R231" s="226"/>
      <c r="S231" s="226"/>
      <c r="T231" s="226"/>
      <c r="U231" s="226"/>
      <c r="V231" s="226"/>
      <c r="W231" s="226"/>
      <c r="X231" s="226"/>
      <c r="Y231" s="216"/>
      <c r="Z231" s="216"/>
      <c r="AA231" s="216"/>
      <c r="AB231" s="216"/>
      <c r="AC231" s="216"/>
      <c r="AD231" s="216"/>
      <c r="AE231" s="216"/>
      <c r="AF231" s="216"/>
      <c r="AG231" s="216" t="s">
        <v>160</v>
      </c>
      <c r="AH231" s="216">
        <v>0</v>
      </c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16"/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24"/>
      <c r="B232" s="225"/>
      <c r="C232" s="257" t="s">
        <v>173</v>
      </c>
      <c r="D232" s="227"/>
      <c r="E232" s="228">
        <v>1</v>
      </c>
      <c r="F232" s="226"/>
      <c r="G232" s="226"/>
      <c r="H232" s="226"/>
      <c r="I232" s="226"/>
      <c r="J232" s="226"/>
      <c r="K232" s="226"/>
      <c r="L232" s="226"/>
      <c r="M232" s="226"/>
      <c r="N232" s="226"/>
      <c r="O232" s="226"/>
      <c r="P232" s="226"/>
      <c r="Q232" s="226"/>
      <c r="R232" s="226"/>
      <c r="S232" s="226"/>
      <c r="T232" s="226"/>
      <c r="U232" s="226"/>
      <c r="V232" s="226"/>
      <c r="W232" s="226"/>
      <c r="X232" s="226"/>
      <c r="Y232" s="216"/>
      <c r="Z232" s="216"/>
      <c r="AA232" s="216"/>
      <c r="AB232" s="216"/>
      <c r="AC232" s="216"/>
      <c r="AD232" s="216"/>
      <c r="AE232" s="216"/>
      <c r="AF232" s="216"/>
      <c r="AG232" s="216" t="s">
        <v>160</v>
      </c>
      <c r="AH232" s="216">
        <v>0</v>
      </c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16"/>
      <c r="BB232" s="216"/>
      <c r="BC232" s="216"/>
      <c r="BD232" s="216"/>
      <c r="BE232" s="216"/>
      <c r="BF232" s="216"/>
      <c r="BG232" s="216"/>
      <c r="BH232" s="216"/>
    </row>
    <row r="233" spans="1:60" ht="20.399999999999999" outlineLevel="1">
      <c r="A233" s="236">
        <v>93</v>
      </c>
      <c r="B233" s="237" t="s">
        <v>452</v>
      </c>
      <c r="C233" s="255" t="s">
        <v>453</v>
      </c>
      <c r="D233" s="238" t="s">
        <v>171</v>
      </c>
      <c r="E233" s="239">
        <v>1</v>
      </c>
      <c r="F233" s="240"/>
      <c r="G233" s="241">
        <f>ROUND(E233*F233,2)</f>
        <v>0</v>
      </c>
      <c r="H233" s="240"/>
      <c r="I233" s="241">
        <f>ROUND(E233*H233,2)</f>
        <v>0</v>
      </c>
      <c r="J233" s="240"/>
      <c r="K233" s="241">
        <f>ROUND(E233*J233,2)</f>
        <v>0</v>
      </c>
      <c r="L233" s="241">
        <v>15</v>
      </c>
      <c r="M233" s="241">
        <f>G233*(1+L233/100)</f>
        <v>0</v>
      </c>
      <c r="N233" s="241">
        <v>1.0000000000000001E-5</v>
      </c>
      <c r="O233" s="241">
        <f>ROUND(E233*N233,2)</f>
        <v>0</v>
      </c>
      <c r="P233" s="241">
        <v>0</v>
      </c>
      <c r="Q233" s="241">
        <f>ROUND(E233*P233,2)</f>
        <v>0</v>
      </c>
      <c r="R233" s="241" t="s">
        <v>447</v>
      </c>
      <c r="S233" s="241" t="s">
        <v>154</v>
      </c>
      <c r="T233" s="242" t="s">
        <v>154</v>
      </c>
      <c r="U233" s="226">
        <v>0.26</v>
      </c>
      <c r="V233" s="226">
        <f>ROUND(E233*U233,2)</f>
        <v>0.26</v>
      </c>
      <c r="W233" s="226"/>
      <c r="X233" s="226" t="s">
        <v>155</v>
      </c>
      <c r="Y233" s="216"/>
      <c r="Z233" s="216"/>
      <c r="AA233" s="216"/>
      <c r="AB233" s="216"/>
      <c r="AC233" s="216"/>
      <c r="AD233" s="216"/>
      <c r="AE233" s="216"/>
      <c r="AF233" s="216"/>
      <c r="AG233" s="216" t="s">
        <v>156</v>
      </c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16"/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24"/>
      <c r="B234" s="225"/>
      <c r="C234" s="257" t="s">
        <v>246</v>
      </c>
      <c r="D234" s="227"/>
      <c r="E234" s="228">
        <v>1</v>
      </c>
      <c r="F234" s="226"/>
      <c r="G234" s="226"/>
      <c r="H234" s="226"/>
      <c r="I234" s="226"/>
      <c r="J234" s="226"/>
      <c r="K234" s="226"/>
      <c r="L234" s="226"/>
      <c r="M234" s="226"/>
      <c r="N234" s="226"/>
      <c r="O234" s="226"/>
      <c r="P234" s="226"/>
      <c r="Q234" s="226"/>
      <c r="R234" s="226"/>
      <c r="S234" s="226"/>
      <c r="T234" s="226"/>
      <c r="U234" s="226"/>
      <c r="V234" s="226"/>
      <c r="W234" s="226"/>
      <c r="X234" s="226"/>
      <c r="Y234" s="216"/>
      <c r="Z234" s="216"/>
      <c r="AA234" s="216"/>
      <c r="AB234" s="216"/>
      <c r="AC234" s="216"/>
      <c r="AD234" s="216"/>
      <c r="AE234" s="216"/>
      <c r="AF234" s="216"/>
      <c r="AG234" s="216" t="s">
        <v>160</v>
      </c>
      <c r="AH234" s="216">
        <v>0</v>
      </c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16"/>
      <c r="BB234" s="216"/>
      <c r="BC234" s="216"/>
      <c r="BD234" s="216"/>
      <c r="BE234" s="216"/>
      <c r="BF234" s="216"/>
      <c r="BG234" s="216"/>
      <c r="BH234" s="216"/>
    </row>
    <row r="235" spans="1:60" ht="20.399999999999999" outlineLevel="1">
      <c r="A235" s="236">
        <v>94</v>
      </c>
      <c r="B235" s="237" t="s">
        <v>454</v>
      </c>
      <c r="C235" s="255" t="s">
        <v>455</v>
      </c>
      <c r="D235" s="238" t="s">
        <v>456</v>
      </c>
      <c r="E235" s="239">
        <v>1</v>
      </c>
      <c r="F235" s="240"/>
      <c r="G235" s="241">
        <f>ROUND(E235*F235,2)</f>
        <v>0</v>
      </c>
      <c r="H235" s="240"/>
      <c r="I235" s="241">
        <f>ROUND(E235*H235,2)</f>
        <v>0</v>
      </c>
      <c r="J235" s="240"/>
      <c r="K235" s="241">
        <f>ROUND(E235*J235,2)</f>
        <v>0</v>
      </c>
      <c r="L235" s="241">
        <v>15</v>
      </c>
      <c r="M235" s="241">
        <f>G235*(1+L235/100)</f>
        <v>0</v>
      </c>
      <c r="N235" s="241">
        <v>0</v>
      </c>
      <c r="O235" s="241">
        <f>ROUND(E235*N235,2)</f>
        <v>0</v>
      </c>
      <c r="P235" s="241">
        <v>0</v>
      </c>
      <c r="Q235" s="241">
        <f>ROUND(E235*P235,2)</f>
        <v>0</v>
      </c>
      <c r="R235" s="241"/>
      <c r="S235" s="241" t="s">
        <v>332</v>
      </c>
      <c r="T235" s="242" t="s">
        <v>333</v>
      </c>
      <c r="U235" s="226">
        <v>0</v>
      </c>
      <c r="V235" s="226">
        <f>ROUND(E235*U235,2)</f>
        <v>0</v>
      </c>
      <c r="W235" s="226"/>
      <c r="X235" s="226" t="s">
        <v>155</v>
      </c>
      <c r="Y235" s="216"/>
      <c r="Z235" s="216"/>
      <c r="AA235" s="216"/>
      <c r="AB235" s="216"/>
      <c r="AC235" s="216"/>
      <c r="AD235" s="216"/>
      <c r="AE235" s="216"/>
      <c r="AF235" s="216"/>
      <c r="AG235" s="216" t="s">
        <v>156</v>
      </c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</row>
    <row r="236" spans="1:60" outlineLevel="1">
      <c r="A236" s="224"/>
      <c r="B236" s="225"/>
      <c r="C236" s="257" t="s">
        <v>457</v>
      </c>
      <c r="D236" s="227"/>
      <c r="E236" s="228">
        <v>1</v>
      </c>
      <c r="F236" s="226"/>
      <c r="G236" s="226"/>
      <c r="H236" s="226"/>
      <c r="I236" s="226"/>
      <c r="J236" s="226"/>
      <c r="K236" s="226"/>
      <c r="L236" s="226"/>
      <c r="M236" s="226"/>
      <c r="N236" s="226"/>
      <c r="O236" s="226"/>
      <c r="P236" s="226"/>
      <c r="Q236" s="226"/>
      <c r="R236" s="226"/>
      <c r="S236" s="226"/>
      <c r="T236" s="226"/>
      <c r="U236" s="226"/>
      <c r="V236" s="226"/>
      <c r="W236" s="226"/>
      <c r="X236" s="226"/>
      <c r="Y236" s="216"/>
      <c r="Z236" s="216"/>
      <c r="AA236" s="216"/>
      <c r="AB236" s="216"/>
      <c r="AC236" s="216"/>
      <c r="AD236" s="216"/>
      <c r="AE236" s="216"/>
      <c r="AF236" s="216"/>
      <c r="AG236" s="216" t="s">
        <v>160</v>
      </c>
      <c r="AH236" s="216">
        <v>0</v>
      </c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ht="30.6" outlineLevel="1">
      <c r="A237" s="236">
        <v>95</v>
      </c>
      <c r="B237" s="237" t="s">
        <v>458</v>
      </c>
      <c r="C237" s="255" t="s">
        <v>459</v>
      </c>
      <c r="D237" s="238" t="s">
        <v>152</v>
      </c>
      <c r="E237" s="239">
        <v>0.32100000000000001</v>
      </c>
      <c r="F237" s="240"/>
      <c r="G237" s="241">
        <f>ROUND(E237*F237,2)</f>
        <v>0</v>
      </c>
      <c r="H237" s="240"/>
      <c r="I237" s="241">
        <f>ROUND(E237*H237,2)</f>
        <v>0</v>
      </c>
      <c r="J237" s="240"/>
      <c r="K237" s="241">
        <f>ROUND(E237*J237,2)</f>
        <v>0</v>
      </c>
      <c r="L237" s="241">
        <v>15</v>
      </c>
      <c r="M237" s="241">
        <f>G237*(1+L237/100)</f>
        <v>0</v>
      </c>
      <c r="N237" s="241">
        <v>2.8850000000000001E-2</v>
      </c>
      <c r="O237" s="241">
        <f>ROUND(E237*N237,2)</f>
        <v>0.01</v>
      </c>
      <c r="P237" s="241">
        <v>0</v>
      </c>
      <c r="Q237" s="241">
        <f>ROUND(E237*P237,2)</f>
        <v>0</v>
      </c>
      <c r="R237" s="241" t="s">
        <v>460</v>
      </c>
      <c r="S237" s="241" t="s">
        <v>154</v>
      </c>
      <c r="T237" s="242" t="s">
        <v>154</v>
      </c>
      <c r="U237" s="226">
        <v>4.4876399999999999</v>
      </c>
      <c r="V237" s="226">
        <f>ROUND(E237*U237,2)</f>
        <v>1.44</v>
      </c>
      <c r="W237" s="226"/>
      <c r="X237" s="226" t="s">
        <v>334</v>
      </c>
      <c r="Y237" s="216"/>
      <c r="Z237" s="216"/>
      <c r="AA237" s="216"/>
      <c r="AB237" s="216"/>
      <c r="AC237" s="216"/>
      <c r="AD237" s="216"/>
      <c r="AE237" s="216"/>
      <c r="AF237" s="216"/>
      <c r="AG237" s="216" t="s">
        <v>335</v>
      </c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24"/>
      <c r="B238" s="225"/>
      <c r="C238" s="257" t="s">
        <v>461</v>
      </c>
      <c r="D238" s="227"/>
      <c r="E238" s="228">
        <v>0.32100000000000001</v>
      </c>
      <c r="F238" s="226"/>
      <c r="G238" s="226"/>
      <c r="H238" s="226"/>
      <c r="I238" s="226"/>
      <c r="J238" s="226"/>
      <c r="K238" s="226"/>
      <c r="L238" s="226"/>
      <c r="M238" s="226"/>
      <c r="N238" s="226"/>
      <c r="O238" s="226"/>
      <c r="P238" s="226"/>
      <c r="Q238" s="226"/>
      <c r="R238" s="226"/>
      <c r="S238" s="226"/>
      <c r="T238" s="226"/>
      <c r="U238" s="226"/>
      <c r="V238" s="226"/>
      <c r="W238" s="226"/>
      <c r="X238" s="226"/>
      <c r="Y238" s="216"/>
      <c r="Z238" s="216"/>
      <c r="AA238" s="216"/>
      <c r="AB238" s="216"/>
      <c r="AC238" s="216"/>
      <c r="AD238" s="216"/>
      <c r="AE238" s="216"/>
      <c r="AF238" s="216"/>
      <c r="AG238" s="216" t="s">
        <v>160</v>
      </c>
      <c r="AH238" s="216">
        <v>0</v>
      </c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outlineLevel="1">
      <c r="A239" s="236">
        <v>96</v>
      </c>
      <c r="B239" s="237" t="s">
        <v>462</v>
      </c>
      <c r="C239" s="255" t="s">
        <v>463</v>
      </c>
      <c r="D239" s="238" t="s">
        <v>331</v>
      </c>
      <c r="E239" s="239">
        <v>1</v>
      </c>
      <c r="F239" s="240"/>
      <c r="G239" s="241">
        <f>ROUND(E239*F239,2)</f>
        <v>0</v>
      </c>
      <c r="H239" s="240"/>
      <c r="I239" s="241">
        <f>ROUND(E239*H239,2)</f>
        <v>0</v>
      </c>
      <c r="J239" s="240"/>
      <c r="K239" s="241">
        <f>ROUND(E239*J239,2)</f>
        <v>0</v>
      </c>
      <c r="L239" s="241">
        <v>15</v>
      </c>
      <c r="M239" s="241">
        <f>G239*(1+L239/100)</f>
        <v>0</v>
      </c>
      <c r="N239" s="241">
        <v>0.161</v>
      </c>
      <c r="O239" s="241">
        <f>ROUND(E239*N239,2)</f>
        <v>0.16</v>
      </c>
      <c r="P239" s="241">
        <v>0</v>
      </c>
      <c r="Q239" s="241">
        <f>ROUND(E239*P239,2)</f>
        <v>0</v>
      </c>
      <c r="R239" s="241" t="s">
        <v>460</v>
      </c>
      <c r="S239" s="241" t="s">
        <v>154</v>
      </c>
      <c r="T239" s="242" t="s">
        <v>154</v>
      </c>
      <c r="U239" s="226">
        <v>22.582439999999998</v>
      </c>
      <c r="V239" s="226">
        <f>ROUND(E239*U239,2)</f>
        <v>22.58</v>
      </c>
      <c r="W239" s="226"/>
      <c r="X239" s="226" t="s">
        <v>334</v>
      </c>
      <c r="Y239" s="216"/>
      <c r="Z239" s="216"/>
      <c r="AA239" s="216"/>
      <c r="AB239" s="216"/>
      <c r="AC239" s="216"/>
      <c r="AD239" s="216"/>
      <c r="AE239" s="216"/>
      <c r="AF239" s="216"/>
      <c r="AG239" s="216" t="s">
        <v>335</v>
      </c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outlineLevel="1">
      <c r="A240" s="224"/>
      <c r="B240" s="225"/>
      <c r="C240" s="257" t="s">
        <v>464</v>
      </c>
      <c r="D240" s="227"/>
      <c r="E240" s="228">
        <v>1</v>
      </c>
      <c r="F240" s="226"/>
      <c r="G240" s="226"/>
      <c r="H240" s="226"/>
      <c r="I240" s="226"/>
      <c r="J240" s="226"/>
      <c r="K240" s="226"/>
      <c r="L240" s="226"/>
      <c r="M240" s="226"/>
      <c r="N240" s="226"/>
      <c r="O240" s="226"/>
      <c r="P240" s="226"/>
      <c r="Q240" s="226"/>
      <c r="R240" s="226"/>
      <c r="S240" s="226"/>
      <c r="T240" s="226"/>
      <c r="U240" s="226"/>
      <c r="V240" s="226"/>
      <c r="W240" s="226"/>
      <c r="X240" s="226"/>
      <c r="Y240" s="216"/>
      <c r="Z240" s="216"/>
      <c r="AA240" s="216"/>
      <c r="AB240" s="216"/>
      <c r="AC240" s="216"/>
      <c r="AD240" s="216"/>
      <c r="AE240" s="216"/>
      <c r="AF240" s="216"/>
      <c r="AG240" s="216" t="s">
        <v>160</v>
      </c>
      <c r="AH240" s="216">
        <v>0</v>
      </c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ht="20.399999999999999" outlineLevel="1">
      <c r="A241" s="236">
        <v>97</v>
      </c>
      <c r="B241" s="237" t="s">
        <v>465</v>
      </c>
      <c r="C241" s="255" t="s">
        <v>466</v>
      </c>
      <c r="D241" s="238" t="s">
        <v>171</v>
      </c>
      <c r="E241" s="239">
        <v>1</v>
      </c>
      <c r="F241" s="240"/>
      <c r="G241" s="241">
        <f>ROUND(E241*F241,2)</f>
        <v>0</v>
      </c>
      <c r="H241" s="240"/>
      <c r="I241" s="241">
        <f>ROUND(E241*H241,2)</f>
        <v>0</v>
      </c>
      <c r="J241" s="240"/>
      <c r="K241" s="241">
        <f>ROUND(E241*J241,2)</f>
        <v>0</v>
      </c>
      <c r="L241" s="241">
        <v>15</v>
      </c>
      <c r="M241" s="241">
        <f>G241*(1+L241/100)</f>
        <v>0</v>
      </c>
      <c r="N241" s="241">
        <v>3.5000000000000003E-2</v>
      </c>
      <c r="O241" s="241">
        <f>ROUND(E241*N241,2)</f>
        <v>0.04</v>
      </c>
      <c r="P241" s="241">
        <v>0</v>
      </c>
      <c r="Q241" s="241">
        <f>ROUND(E241*P241,2)</f>
        <v>0</v>
      </c>
      <c r="R241" s="241" t="s">
        <v>237</v>
      </c>
      <c r="S241" s="241" t="s">
        <v>154</v>
      </c>
      <c r="T241" s="242" t="s">
        <v>333</v>
      </c>
      <c r="U241" s="226">
        <v>0</v>
      </c>
      <c r="V241" s="226">
        <f>ROUND(E241*U241,2)</f>
        <v>0</v>
      </c>
      <c r="W241" s="226"/>
      <c r="X241" s="226" t="s">
        <v>238</v>
      </c>
      <c r="Y241" s="216"/>
      <c r="Z241" s="216"/>
      <c r="AA241" s="216"/>
      <c r="AB241" s="216"/>
      <c r="AC241" s="216"/>
      <c r="AD241" s="216"/>
      <c r="AE241" s="216"/>
      <c r="AF241" s="216"/>
      <c r="AG241" s="216" t="s">
        <v>239</v>
      </c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24"/>
      <c r="B242" s="225"/>
      <c r="C242" s="257" t="s">
        <v>172</v>
      </c>
      <c r="D242" s="227"/>
      <c r="E242" s="228">
        <v>1</v>
      </c>
      <c r="F242" s="226"/>
      <c r="G242" s="226"/>
      <c r="H242" s="226"/>
      <c r="I242" s="226"/>
      <c r="J242" s="226"/>
      <c r="K242" s="226"/>
      <c r="L242" s="226"/>
      <c r="M242" s="226"/>
      <c r="N242" s="226"/>
      <c r="O242" s="226"/>
      <c r="P242" s="226"/>
      <c r="Q242" s="226"/>
      <c r="R242" s="226"/>
      <c r="S242" s="226"/>
      <c r="T242" s="226"/>
      <c r="U242" s="226"/>
      <c r="V242" s="226"/>
      <c r="W242" s="226"/>
      <c r="X242" s="226"/>
      <c r="Y242" s="216"/>
      <c r="Z242" s="216"/>
      <c r="AA242" s="216"/>
      <c r="AB242" s="216"/>
      <c r="AC242" s="216"/>
      <c r="AD242" s="216"/>
      <c r="AE242" s="216"/>
      <c r="AF242" s="216"/>
      <c r="AG242" s="216" t="s">
        <v>160</v>
      </c>
      <c r="AH242" s="216">
        <v>0</v>
      </c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ht="20.399999999999999" outlineLevel="1">
      <c r="A243" s="236">
        <v>98</v>
      </c>
      <c r="B243" s="237" t="s">
        <v>467</v>
      </c>
      <c r="C243" s="255" t="s">
        <v>468</v>
      </c>
      <c r="D243" s="238" t="s">
        <v>171</v>
      </c>
      <c r="E243" s="239">
        <v>1</v>
      </c>
      <c r="F243" s="240"/>
      <c r="G243" s="241">
        <f>ROUND(E243*F243,2)</f>
        <v>0</v>
      </c>
      <c r="H243" s="240"/>
      <c r="I243" s="241">
        <f>ROUND(E243*H243,2)</f>
        <v>0</v>
      </c>
      <c r="J243" s="240"/>
      <c r="K243" s="241">
        <f>ROUND(E243*J243,2)</f>
        <v>0</v>
      </c>
      <c r="L243" s="241">
        <v>15</v>
      </c>
      <c r="M243" s="241">
        <f>G243*(1+L243/100)</f>
        <v>0</v>
      </c>
      <c r="N243" s="241">
        <v>2.5999999999999999E-2</v>
      </c>
      <c r="O243" s="241">
        <f>ROUND(E243*N243,2)</f>
        <v>0.03</v>
      </c>
      <c r="P243" s="241">
        <v>0</v>
      </c>
      <c r="Q243" s="241">
        <f>ROUND(E243*P243,2)</f>
        <v>0</v>
      </c>
      <c r="R243" s="241" t="s">
        <v>237</v>
      </c>
      <c r="S243" s="241" t="s">
        <v>154</v>
      </c>
      <c r="T243" s="242" t="s">
        <v>154</v>
      </c>
      <c r="U243" s="226">
        <v>0</v>
      </c>
      <c r="V243" s="226">
        <f>ROUND(E243*U243,2)</f>
        <v>0</v>
      </c>
      <c r="W243" s="226"/>
      <c r="X243" s="226" t="s">
        <v>238</v>
      </c>
      <c r="Y243" s="216"/>
      <c r="Z243" s="216"/>
      <c r="AA243" s="216"/>
      <c r="AB243" s="216"/>
      <c r="AC243" s="216"/>
      <c r="AD243" s="216"/>
      <c r="AE243" s="216"/>
      <c r="AF243" s="216"/>
      <c r="AG243" s="216" t="s">
        <v>239</v>
      </c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 outlineLevel="1">
      <c r="A244" s="224"/>
      <c r="B244" s="225"/>
      <c r="C244" s="257" t="s">
        <v>469</v>
      </c>
      <c r="D244" s="227"/>
      <c r="E244" s="228">
        <v>1</v>
      </c>
      <c r="F244" s="226"/>
      <c r="G244" s="226"/>
      <c r="H244" s="226"/>
      <c r="I244" s="226"/>
      <c r="J244" s="226"/>
      <c r="K244" s="226"/>
      <c r="L244" s="226"/>
      <c r="M244" s="226"/>
      <c r="N244" s="226"/>
      <c r="O244" s="226"/>
      <c r="P244" s="226"/>
      <c r="Q244" s="226"/>
      <c r="R244" s="226"/>
      <c r="S244" s="226"/>
      <c r="T244" s="226"/>
      <c r="U244" s="226"/>
      <c r="V244" s="226"/>
      <c r="W244" s="226"/>
      <c r="X244" s="226"/>
      <c r="Y244" s="216"/>
      <c r="Z244" s="216"/>
      <c r="AA244" s="216"/>
      <c r="AB244" s="216"/>
      <c r="AC244" s="216"/>
      <c r="AD244" s="216"/>
      <c r="AE244" s="216"/>
      <c r="AF244" s="216"/>
      <c r="AG244" s="216" t="s">
        <v>160</v>
      </c>
      <c r="AH244" s="216">
        <v>0</v>
      </c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16"/>
      <c r="BB244" s="216"/>
      <c r="BC244" s="216"/>
      <c r="BD244" s="216"/>
      <c r="BE244" s="216"/>
      <c r="BF244" s="216"/>
      <c r="BG244" s="216"/>
      <c r="BH244" s="216"/>
    </row>
    <row r="245" spans="1:60" ht="20.399999999999999" outlineLevel="1">
      <c r="A245" s="236">
        <v>99</v>
      </c>
      <c r="B245" s="237" t="s">
        <v>470</v>
      </c>
      <c r="C245" s="255" t="s">
        <v>471</v>
      </c>
      <c r="D245" s="238" t="s">
        <v>171</v>
      </c>
      <c r="E245" s="239">
        <v>1</v>
      </c>
      <c r="F245" s="240"/>
      <c r="G245" s="241">
        <f>ROUND(E245*F245,2)</f>
        <v>0</v>
      </c>
      <c r="H245" s="240"/>
      <c r="I245" s="241">
        <f>ROUND(E245*H245,2)</f>
        <v>0</v>
      </c>
      <c r="J245" s="240"/>
      <c r="K245" s="241">
        <f>ROUND(E245*J245,2)</f>
        <v>0</v>
      </c>
      <c r="L245" s="241">
        <v>15</v>
      </c>
      <c r="M245" s="241">
        <f>G245*(1+L245/100)</f>
        <v>0</v>
      </c>
      <c r="N245" s="241">
        <v>0.05</v>
      </c>
      <c r="O245" s="241">
        <f>ROUND(E245*N245,2)</f>
        <v>0.05</v>
      </c>
      <c r="P245" s="241">
        <v>0</v>
      </c>
      <c r="Q245" s="241">
        <f>ROUND(E245*P245,2)</f>
        <v>0</v>
      </c>
      <c r="R245" s="241" t="s">
        <v>237</v>
      </c>
      <c r="S245" s="241" t="s">
        <v>154</v>
      </c>
      <c r="T245" s="242" t="s">
        <v>154</v>
      </c>
      <c r="U245" s="226">
        <v>0</v>
      </c>
      <c r="V245" s="226">
        <f>ROUND(E245*U245,2)</f>
        <v>0</v>
      </c>
      <c r="W245" s="226"/>
      <c r="X245" s="226" t="s">
        <v>238</v>
      </c>
      <c r="Y245" s="216"/>
      <c r="Z245" s="216"/>
      <c r="AA245" s="216"/>
      <c r="AB245" s="216"/>
      <c r="AC245" s="216"/>
      <c r="AD245" s="216"/>
      <c r="AE245" s="216"/>
      <c r="AF245" s="216"/>
      <c r="AG245" s="216" t="s">
        <v>239</v>
      </c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24"/>
      <c r="B246" s="225"/>
      <c r="C246" s="257" t="s">
        <v>173</v>
      </c>
      <c r="D246" s="227"/>
      <c r="E246" s="228">
        <v>1</v>
      </c>
      <c r="F246" s="226"/>
      <c r="G246" s="226"/>
      <c r="H246" s="226"/>
      <c r="I246" s="226"/>
      <c r="J246" s="226"/>
      <c r="K246" s="226"/>
      <c r="L246" s="226"/>
      <c r="M246" s="226"/>
      <c r="N246" s="226"/>
      <c r="O246" s="226"/>
      <c r="P246" s="226"/>
      <c r="Q246" s="226"/>
      <c r="R246" s="226"/>
      <c r="S246" s="226"/>
      <c r="T246" s="226"/>
      <c r="U246" s="226"/>
      <c r="V246" s="226"/>
      <c r="W246" s="226"/>
      <c r="X246" s="226"/>
      <c r="Y246" s="216"/>
      <c r="Z246" s="216"/>
      <c r="AA246" s="216"/>
      <c r="AB246" s="216"/>
      <c r="AC246" s="216"/>
      <c r="AD246" s="216"/>
      <c r="AE246" s="216"/>
      <c r="AF246" s="216"/>
      <c r="AG246" s="216" t="s">
        <v>160</v>
      </c>
      <c r="AH246" s="216">
        <v>0</v>
      </c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ht="20.399999999999999" outlineLevel="1">
      <c r="A247" s="236">
        <v>100</v>
      </c>
      <c r="B247" s="237" t="s">
        <v>472</v>
      </c>
      <c r="C247" s="255" t="s">
        <v>473</v>
      </c>
      <c r="D247" s="238" t="s">
        <v>171</v>
      </c>
      <c r="E247" s="239">
        <v>1</v>
      </c>
      <c r="F247" s="240"/>
      <c r="G247" s="241">
        <f>ROUND(E247*F247,2)</f>
        <v>0</v>
      </c>
      <c r="H247" s="240"/>
      <c r="I247" s="241">
        <f>ROUND(E247*H247,2)</f>
        <v>0</v>
      </c>
      <c r="J247" s="240"/>
      <c r="K247" s="241">
        <f>ROUND(E247*J247,2)</f>
        <v>0</v>
      </c>
      <c r="L247" s="241">
        <v>15</v>
      </c>
      <c r="M247" s="241">
        <f>G247*(1+L247/100)</f>
        <v>0</v>
      </c>
      <c r="N247" s="241">
        <v>2.5000000000000001E-2</v>
      </c>
      <c r="O247" s="241">
        <f>ROUND(E247*N247,2)</f>
        <v>0.03</v>
      </c>
      <c r="P247" s="241">
        <v>0</v>
      </c>
      <c r="Q247" s="241">
        <f>ROUND(E247*P247,2)</f>
        <v>0</v>
      </c>
      <c r="R247" s="241" t="s">
        <v>237</v>
      </c>
      <c r="S247" s="241" t="s">
        <v>154</v>
      </c>
      <c r="T247" s="242" t="s">
        <v>154</v>
      </c>
      <c r="U247" s="226">
        <v>0</v>
      </c>
      <c r="V247" s="226">
        <f>ROUND(E247*U247,2)</f>
        <v>0</v>
      </c>
      <c r="W247" s="226"/>
      <c r="X247" s="226" t="s">
        <v>238</v>
      </c>
      <c r="Y247" s="216"/>
      <c r="Z247" s="216"/>
      <c r="AA247" s="216"/>
      <c r="AB247" s="216"/>
      <c r="AC247" s="216"/>
      <c r="AD247" s="216"/>
      <c r="AE247" s="216"/>
      <c r="AF247" s="216"/>
      <c r="AG247" s="216" t="s">
        <v>239</v>
      </c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outlineLevel="1">
      <c r="A248" s="224"/>
      <c r="B248" s="225"/>
      <c r="C248" s="257" t="s">
        <v>172</v>
      </c>
      <c r="D248" s="227"/>
      <c r="E248" s="228">
        <v>1</v>
      </c>
      <c r="F248" s="226"/>
      <c r="G248" s="226"/>
      <c r="H248" s="226"/>
      <c r="I248" s="226"/>
      <c r="J248" s="226"/>
      <c r="K248" s="226"/>
      <c r="L248" s="226"/>
      <c r="M248" s="226"/>
      <c r="N248" s="226"/>
      <c r="O248" s="226"/>
      <c r="P248" s="226"/>
      <c r="Q248" s="226"/>
      <c r="R248" s="226"/>
      <c r="S248" s="226"/>
      <c r="T248" s="226"/>
      <c r="U248" s="226"/>
      <c r="V248" s="226"/>
      <c r="W248" s="226"/>
      <c r="X248" s="226"/>
      <c r="Y248" s="216"/>
      <c r="Z248" s="216"/>
      <c r="AA248" s="216"/>
      <c r="AB248" s="216"/>
      <c r="AC248" s="216"/>
      <c r="AD248" s="216"/>
      <c r="AE248" s="216"/>
      <c r="AF248" s="216"/>
      <c r="AG248" s="216" t="s">
        <v>160</v>
      </c>
      <c r="AH248" s="216">
        <v>0</v>
      </c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outlineLevel="1">
      <c r="A249" s="236">
        <v>101</v>
      </c>
      <c r="B249" s="237" t="s">
        <v>474</v>
      </c>
      <c r="C249" s="255" t="s">
        <v>475</v>
      </c>
      <c r="D249" s="238" t="s">
        <v>171</v>
      </c>
      <c r="E249" s="239">
        <v>1</v>
      </c>
      <c r="F249" s="240"/>
      <c r="G249" s="241">
        <f>ROUND(E249*F249,2)</f>
        <v>0</v>
      </c>
      <c r="H249" s="240"/>
      <c r="I249" s="241">
        <f>ROUND(E249*H249,2)</f>
        <v>0</v>
      </c>
      <c r="J249" s="240"/>
      <c r="K249" s="241">
        <f>ROUND(E249*J249,2)</f>
        <v>0</v>
      </c>
      <c r="L249" s="241">
        <v>15</v>
      </c>
      <c r="M249" s="241">
        <f>G249*(1+L249/100)</f>
        <v>0</v>
      </c>
      <c r="N249" s="241">
        <v>1.07E-3</v>
      </c>
      <c r="O249" s="241">
        <f>ROUND(E249*N249,2)</f>
        <v>0</v>
      </c>
      <c r="P249" s="241">
        <v>0</v>
      </c>
      <c r="Q249" s="241">
        <f>ROUND(E249*P249,2)</f>
        <v>0</v>
      </c>
      <c r="R249" s="241" t="s">
        <v>237</v>
      </c>
      <c r="S249" s="241" t="s">
        <v>154</v>
      </c>
      <c r="T249" s="242" t="s">
        <v>154</v>
      </c>
      <c r="U249" s="226">
        <v>0</v>
      </c>
      <c r="V249" s="226">
        <f>ROUND(E249*U249,2)</f>
        <v>0</v>
      </c>
      <c r="W249" s="226"/>
      <c r="X249" s="226" t="s">
        <v>238</v>
      </c>
      <c r="Y249" s="216"/>
      <c r="Z249" s="216"/>
      <c r="AA249" s="216"/>
      <c r="AB249" s="216"/>
      <c r="AC249" s="216"/>
      <c r="AD249" s="216"/>
      <c r="AE249" s="216"/>
      <c r="AF249" s="216"/>
      <c r="AG249" s="216" t="s">
        <v>239</v>
      </c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16"/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24"/>
      <c r="B250" s="225"/>
      <c r="C250" s="257" t="s">
        <v>246</v>
      </c>
      <c r="D250" s="227"/>
      <c r="E250" s="228">
        <v>1</v>
      </c>
      <c r="F250" s="226"/>
      <c r="G250" s="226"/>
      <c r="H250" s="226"/>
      <c r="I250" s="226"/>
      <c r="J250" s="226"/>
      <c r="K250" s="226"/>
      <c r="L250" s="226"/>
      <c r="M250" s="226"/>
      <c r="N250" s="226"/>
      <c r="O250" s="226"/>
      <c r="P250" s="226"/>
      <c r="Q250" s="226"/>
      <c r="R250" s="226"/>
      <c r="S250" s="226"/>
      <c r="T250" s="226"/>
      <c r="U250" s="226"/>
      <c r="V250" s="226"/>
      <c r="W250" s="226"/>
      <c r="X250" s="226"/>
      <c r="Y250" s="216"/>
      <c r="Z250" s="216"/>
      <c r="AA250" s="216"/>
      <c r="AB250" s="216"/>
      <c r="AC250" s="216"/>
      <c r="AD250" s="216"/>
      <c r="AE250" s="216"/>
      <c r="AF250" s="216"/>
      <c r="AG250" s="216" t="s">
        <v>160</v>
      </c>
      <c r="AH250" s="216">
        <v>0</v>
      </c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16"/>
      <c r="BB250" s="216"/>
      <c r="BC250" s="216"/>
      <c r="BD250" s="216"/>
      <c r="BE250" s="216"/>
      <c r="BF250" s="216"/>
      <c r="BG250" s="216"/>
      <c r="BH250" s="216"/>
    </row>
    <row r="251" spans="1:60">
      <c r="A251" s="230" t="s">
        <v>148</v>
      </c>
      <c r="B251" s="231" t="s">
        <v>107</v>
      </c>
      <c r="C251" s="254" t="s">
        <v>108</v>
      </c>
      <c r="D251" s="232"/>
      <c r="E251" s="233"/>
      <c r="F251" s="234"/>
      <c r="G251" s="234">
        <f>SUMIF(AG252:AG272,"&lt;&gt;NOR",G252:G272)</f>
        <v>0</v>
      </c>
      <c r="H251" s="234"/>
      <c r="I251" s="234">
        <f>SUM(I252:I272)</f>
        <v>0</v>
      </c>
      <c r="J251" s="234"/>
      <c r="K251" s="234">
        <f>SUM(K252:K272)</f>
        <v>0</v>
      </c>
      <c r="L251" s="234"/>
      <c r="M251" s="234">
        <f>SUM(M252:M272)</f>
        <v>0</v>
      </c>
      <c r="N251" s="234"/>
      <c r="O251" s="234">
        <f>SUM(O252:O272)</f>
        <v>0.13</v>
      </c>
      <c r="P251" s="234"/>
      <c r="Q251" s="234">
        <f>SUM(Q252:Q272)</f>
        <v>0</v>
      </c>
      <c r="R251" s="234"/>
      <c r="S251" s="234"/>
      <c r="T251" s="235"/>
      <c r="U251" s="229"/>
      <c r="V251" s="229">
        <f>SUM(V252:V272)</f>
        <v>41.04</v>
      </c>
      <c r="W251" s="229"/>
      <c r="X251" s="229"/>
      <c r="AG251" t="s">
        <v>149</v>
      </c>
    </row>
    <row r="252" spans="1:60" ht="20.399999999999999" outlineLevel="1">
      <c r="A252" s="236">
        <v>102</v>
      </c>
      <c r="B252" s="237" t="s">
        <v>476</v>
      </c>
      <c r="C252" s="255" t="s">
        <v>477</v>
      </c>
      <c r="D252" s="238" t="s">
        <v>152</v>
      </c>
      <c r="E252" s="239">
        <v>5.31</v>
      </c>
      <c r="F252" s="240"/>
      <c r="G252" s="241">
        <f>ROUND(E252*F252,2)</f>
        <v>0</v>
      </c>
      <c r="H252" s="240"/>
      <c r="I252" s="241">
        <f>ROUND(E252*H252,2)</f>
        <v>0</v>
      </c>
      <c r="J252" s="240"/>
      <c r="K252" s="241">
        <f>ROUND(E252*J252,2)</f>
        <v>0</v>
      </c>
      <c r="L252" s="241">
        <v>15</v>
      </c>
      <c r="M252" s="241">
        <f>G252*(1+L252/100)</f>
        <v>0</v>
      </c>
      <c r="N252" s="241">
        <v>0</v>
      </c>
      <c r="O252" s="241">
        <f>ROUND(E252*N252,2)</f>
        <v>0</v>
      </c>
      <c r="P252" s="241">
        <v>0</v>
      </c>
      <c r="Q252" s="241">
        <f>ROUND(E252*P252,2)</f>
        <v>0</v>
      </c>
      <c r="R252" s="241" t="s">
        <v>478</v>
      </c>
      <c r="S252" s="241" t="s">
        <v>154</v>
      </c>
      <c r="T252" s="242" t="s">
        <v>154</v>
      </c>
      <c r="U252" s="226">
        <v>1.6E-2</v>
      </c>
      <c r="V252" s="226">
        <f>ROUND(E252*U252,2)</f>
        <v>0.08</v>
      </c>
      <c r="W252" s="226"/>
      <c r="X252" s="226" t="s">
        <v>155</v>
      </c>
      <c r="Y252" s="216"/>
      <c r="Z252" s="216"/>
      <c r="AA252" s="216"/>
      <c r="AB252" s="216"/>
      <c r="AC252" s="216"/>
      <c r="AD252" s="216"/>
      <c r="AE252" s="216"/>
      <c r="AF252" s="216"/>
      <c r="AG252" s="216" t="s">
        <v>156</v>
      </c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16"/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24"/>
      <c r="B253" s="225"/>
      <c r="C253" s="257" t="s">
        <v>324</v>
      </c>
      <c r="D253" s="227"/>
      <c r="E253" s="228">
        <v>3</v>
      </c>
      <c r="F253" s="226"/>
      <c r="G253" s="226"/>
      <c r="H253" s="226"/>
      <c r="I253" s="226"/>
      <c r="J253" s="226"/>
      <c r="K253" s="226"/>
      <c r="L253" s="226"/>
      <c r="M253" s="226"/>
      <c r="N253" s="226"/>
      <c r="O253" s="226"/>
      <c r="P253" s="226"/>
      <c r="Q253" s="226"/>
      <c r="R253" s="226"/>
      <c r="S253" s="226"/>
      <c r="T253" s="226"/>
      <c r="U253" s="226"/>
      <c r="V253" s="226"/>
      <c r="W253" s="226"/>
      <c r="X253" s="226"/>
      <c r="Y253" s="216"/>
      <c r="Z253" s="216"/>
      <c r="AA253" s="216"/>
      <c r="AB253" s="216"/>
      <c r="AC253" s="216"/>
      <c r="AD253" s="216"/>
      <c r="AE253" s="216"/>
      <c r="AF253" s="216"/>
      <c r="AG253" s="216" t="s">
        <v>160</v>
      </c>
      <c r="AH253" s="216">
        <v>0</v>
      </c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16"/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24"/>
      <c r="B254" s="225"/>
      <c r="C254" s="257" t="s">
        <v>325</v>
      </c>
      <c r="D254" s="227"/>
      <c r="E254" s="228">
        <v>2.31</v>
      </c>
      <c r="F254" s="226"/>
      <c r="G254" s="226"/>
      <c r="H254" s="226"/>
      <c r="I254" s="226"/>
      <c r="J254" s="226"/>
      <c r="K254" s="226"/>
      <c r="L254" s="226"/>
      <c r="M254" s="226"/>
      <c r="N254" s="226"/>
      <c r="O254" s="226"/>
      <c r="P254" s="226"/>
      <c r="Q254" s="226"/>
      <c r="R254" s="226"/>
      <c r="S254" s="226"/>
      <c r="T254" s="226"/>
      <c r="U254" s="226"/>
      <c r="V254" s="226"/>
      <c r="W254" s="226"/>
      <c r="X254" s="226"/>
      <c r="Y254" s="216"/>
      <c r="Z254" s="216"/>
      <c r="AA254" s="216"/>
      <c r="AB254" s="216"/>
      <c r="AC254" s="216"/>
      <c r="AD254" s="216"/>
      <c r="AE254" s="216"/>
      <c r="AF254" s="216"/>
      <c r="AG254" s="216" t="s">
        <v>160</v>
      </c>
      <c r="AH254" s="216">
        <v>0</v>
      </c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16"/>
      <c r="BB254" s="216"/>
      <c r="BC254" s="216"/>
      <c r="BD254" s="216"/>
      <c r="BE254" s="216"/>
      <c r="BF254" s="216"/>
      <c r="BG254" s="216"/>
      <c r="BH254" s="216"/>
    </row>
    <row r="255" spans="1:60" outlineLevel="1">
      <c r="A255" s="236">
        <v>103</v>
      </c>
      <c r="B255" s="237" t="s">
        <v>479</v>
      </c>
      <c r="C255" s="255" t="s">
        <v>480</v>
      </c>
      <c r="D255" s="238" t="s">
        <v>152</v>
      </c>
      <c r="E255" s="239">
        <v>5.31</v>
      </c>
      <c r="F255" s="240"/>
      <c r="G255" s="241">
        <f>ROUND(E255*F255,2)</f>
        <v>0</v>
      </c>
      <c r="H255" s="240"/>
      <c r="I255" s="241">
        <f>ROUND(E255*H255,2)</f>
        <v>0</v>
      </c>
      <c r="J255" s="240"/>
      <c r="K255" s="241">
        <f>ROUND(E255*J255,2)</f>
        <v>0</v>
      </c>
      <c r="L255" s="241">
        <v>15</v>
      </c>
      <c r="M255" s="241">
        <f>G255*(1+L255/100)</f>
        <v>0</v>
      </c>
      <c r="N255" s="241">
        <v>1.1E-4</v>
      </c>
      <c r="O255" s="241">
        <f>ROUND(E255*N255,2)</f>
        <v>0</v>
      </c>
      <c r="P255" s="241">
        <v>0</v>
      </c>
      <c r="Q255" s="241">
        <f>ROUND(E255*P255,2)</f>
        <v>0</v>
      </c>
      <c r="R255" s="241" t="s">
        <v>478</v>
      </c>
      <c r="S255" s="241" t="s">
        <v>154</v>
      </c>
      <c r="T255" s="242" t="s">
        <v>154</v>
      </c>
      <c r="U255" s="226">
        <v>0.05</v>
      </c>
      <c r="V255" s="226">
        <f>ROUND(E255*U255,2)</f>
        <v>0.27</v>
      </c>
      <c r="W255" s="226"/>
      <c r="X255" s="226" t="s">
        <v>155</v>
      </c>
      <c r="Y255" s="216"/>
      <c r="Z255" s="216"/>
      <c r="AA255" s="216"/>
      <c r="AB255" s="216"/>
      <c r="AC255" s="216"/>
      <c r="AD255" s="216"/>
      <c r="AE255" s="216"/>
      <c r="AF255" s="216"/>
      <c r="AG255" s="216" t="s">
        <v>156</v>
      </c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16"/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24"/>
      <c r="B256" s="225"/>
      <c r="C256" s="257" t="s">
        <v>324</v>
      </c>
      <c r="D256" s="227"/>
      <c r="E256" s="228">
        <v>3</v>
      </c>
      <c r="F256" s="226"/>
      <c r="G256" s="226"/>
      <c r="H256" s="226"/>
      <c r="I256" s="226"/>
      <c r="J256" s="226"/>
      <c r="K256" s="226"/>
      <c r="L256" s="226"/>
      <c r="M256" s="226"/>
      <c r="N256" s="226"/>
      <c r="O256" s="226"/>
      <c r="P256" s="226"/>
      <c r="Q256" s="226"/>
      <c r="R256" s="226"/>
      <c r="S256" s="226"/>
      <c r="T256" s="226"/>
      <c r="U256" s="226"/>
      <c r="V256" s="226"/>
      <c r="W256" s="226"/>
      <c r="X256" s="226"/>
      <c r="Y256" s="216"/>
      <c r="Z256" s="216"/>
      <c r="AA256" s="216"/>
      <c r="AB256" s="216"/>
      <c r="AC256" s="216"/>
      <c r="AD256" s="216"/>
      <c r="AE256" s="216"/>
      <c r="AF256" s="216"/>
      <c r="AG256" s="216" t="s">
        <v>160</v>
      </c>
      <c r="AH256" s="216">
        <v>0</v>
      </c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outlineLevel="1">
      <c r="A257" s="224"/>
      <c r="B257" s="225"/>
      <c r="C257" s="257" t="s">
        <v>325</v>
      </c>
      <c r="D257" s="227"/>
      <c r="E257" s="228">
        <v>2.31</v>
      </c>
      <c r="F257" s="226"/>
      <c r="G257" s="226"/>
      <c r="H257" s="226"/>
      <c r="I257" s="226"/>
      <c r="J257" s="226"/>
      <c r="K257" s="226"/>
      <c r="L257" s="226"/>
      <c r="M257" s="226"/>
      <c r="N257" s="226"/>
      <c r="O257" s="226"/>
      <c r="P257" s="226"/>
      <c r="Q257" s="226"/>
      <c r="R257" s="226"/>
      <c r="S257" s="226"/>
      <c r="T257" s="226"/>
      <c r="U257" s="226"/>
      <c r="V257" s="226"/>
      <c r="W257" s="226"/>
      <c r="X257" s="226"/>
      <c r="Y257" s="216"/>
      <c r="Z257" s="216"/>
      <c r="AA257" s="216"/>
      <c r="AB257" s="216"/>
      <c r="AC257" s="216"/>
      <c r="AD257" s="216"/>
      <c r="AE257" s="216"/>
      <c r="AF257" s="216"/>
      <c r="AG257" s="216" t="s">
        <v>160</v>
      </c>
      <c r="AH257" s="216">
        <v>0</v>
      </c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ht="20.399999999999999" outlineLevel="1">
      <c r="A258" s="236">
        <v>104</v>
      </c>
      <c r="B258" s="237" t="s">
        <v>481</v>
      </c>
      <c r="C258" s="255" t="s">
        <v>482</v>
      </c>
      <c r="D258" s="238" t="s">
        <v>260</v>
      </c>
      <c r="E258" s="239">
        <v>4.3570000000000002</v>
      </c>
      <c r="F258" s="240"/>
      <c r="G258" s="241">
        <f>ROUND(E258*F258,2)</f>
        <v>0</v>
      </c>
      <c r="H258" s="240"/>
      <c r="I258" s="241">
        <f>ROUND(E258*H258,2)</f>
        <v>0</v>
      </c>
      <c r="J258" s="240"/>
      <c r="K258" s="241">
        <f>ROUND(E258*J258,2)</f>
        <v>0</v>
      </c>
      <c r="L258" s="241">
        <v>15</v>
      </c>
      <c r="M258" s="241">
        <f>G258*(1+L258/100)</f>
        <v>0</v>
      </c>
      <c r="N258" s="241">
        <v>3.2000000000000003E-4</v>
      </c>
      <c r="O258" s="241">
        <f>ROUND(E258*N258,2)</f>
        <v>0</v>
      </c>
      <c r="P258" s="241">
        <v>0</v>
      </c>
      <c r="Q258" s="241">
        <f>ROUND(E258*P258,2)</f>
        <v>0</v>
      </c>
      <c r="R258" s="241" t="s">
        <v>478</v>
      </c>
      <c r="S258" s="241" t="s">
        <v>154</v>
      </c>
      <c r="T258" s="242" t="s">
        <v>154</v>
      </c>
      <c r="U258" s="226">
        <v>0.23599999999999999</v>
      </c>
      <c r="V258" s="226">
        <f>ROUND(E258*U258,2)</f>
        <v>1.03</v>
      </c>
      <c r="W258" s="226"/>
      <c r="X258" s="226" t="s">
        <v>155</v>
      </c>
      <c r="Y258" s="216"/>
      <c r="Z258" s="216"/>
      <c r="AA258" s="216"/>
      <c r="AB258" s="216"/>
      <c r="AC258" s="216"/>
      <c r="AD258" s="216"/>
      <c r="AE258" s="216"/>
      <c r="AF258" s="216"/>
      <c r="AG258" s="216" t="s">
        <v>156</v>
      </c>
      <c r="AH258" s="216"/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16"/>
      <c r="BB258" s="216"/>
      <c r="BC258" s="216"/>
      <c r="BD258" s="216"/>
      <c r="BE258" s="216"/>
      <c r="BF258" s="216"/>
      <c r="BG258" s="216"/>
      <c r="BH258" s="216"/>
    </row>
    <row r="259" spans="1:60" outlineLevel="1">
      <c r="A259" s="224"/>
      <c r="B259" s="225"/>
      <c r="C259" s="257" t="s">
        <v>483</v>
      </c>
      <c r="D259" s="227"/>
      <c r="E259" s="228">
        <v>4.3570000000000002</v>
      </c>
      <c r="F259" s="226"/>
      <c r="G259" s="226"/>
      <c r="H259" s="226"/>
      <c r="I259" s="226"/>
      <c r="J259" s="226"/>
      <c r="K259" s="226"/>
      <c r="L259" s="226"/>
      <c r="M259" s="226"/>
      <c r="N259" s="226"/>
      <c r="O259" s="226"/>
      <c r="P259" s="226"/>
      <c r="Q259" s="226"/>
      <c r="R259" s="226"/>
      <c r="S259" s="226"/>
      <c r="T259" s="226"/>
      <c r="U259" s="226"/>
      <c r="V259" s="226"/>
      <c r="W259" s="226"/>
      <c r="X259" s="226"/>
      <c r="Y259" s="216"/>
      <c r="Z259" s="216"/>
      <c r="AA259" s="216"/>
      <c r="AB259" s="216"/>
      <c r="AC259" s="216"/>
      <c r="AD259" s="216"/>
      <c r="AE259" s="216"/>
      <c r="AF259" s="216"/>
      <c r="AG259" s="216" t="s">
        <v>160</v>
      </c>
      <c r="AH259" s="216">
        <v>0</v>
      </c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16"/>
      <c r="BB259" s="216"/>
      <c r="BC259" s="216"/>
      <c r="BD259" s="216"/>
      <c r="BE259" s="216"/>
      <c r="BF259" s="216"/>
      <c r="BG259" s="216"/>
      <c r="BH259" s="216"/>
    </row>
    <row r="260" spans="1:60" ht="30.6" outlineLevel="1">
      <c r="A260" s="236">
        <v>105</v>
      </c>
      <c r="B260" s="237" t="s">
        <v>484</v>
      </c>
      <c r="C260" s="255" t="s">
        <v>485</v>
      </c>
      <c r="D260" s="238" t="s">
        <v>260</v>
      </c>
      <c r="E260" s="239">
        <v>3.05</v>
      </c>
      <c r="F260" s="240"/>
      <c r="G260" s="241">
        <f>ROUND(E260*F260,2)</f>
        <v>0</v>
      </c>
      <c r="H260" s="240"/>
      <c r="I260" s="241">
        <f>ROUND(E260*H260,2)</f>
        <v>0</v>
      </c>
      <c r="J260" s="240"/>
      <c r="K260" s="241">
        <f>ROUND(E260*J260,2)</f>
        <v>0</v>
      </c>
      <c r="L260" s="241">
        <v>15</v>
      </c>
      <c r="M260" s="241">
        <f>G260*(1+L260/100)</f>
        <v>0</v>
      </c>
      <c r="N260" s="241">
        <v>1.4999999999999999E-4</v>
      </c>
      <c r="O260" s="241">
        <f>ROUND(E260*N260,2)</f>
        <v>0</v>
      </c>
      <c r="P260" s="241">
        <v>0</v>
      </c>
      <c r="Q260" s="241">
        <f>ROUND(E260*P260,2)</f>
        <v>0</v>
      </c>
      <c r="R260" s="241" t="s">
        <v>478</v>
      </c>
      <c r="S260" s="241" t="s">
        <v>154</v>
      </c>
      <c r="T260" s="242" t="s">
        <v>154</v>
      </c>
      <c r="U260" s="226">
        <v>0.15</v>
      </c>
      <c r="V260" s="226">
        <f>ROUND(E260*U260,2)</f>
        <v>0.46</v>
      </c>
      <c r="W260" s="226"/>
      <c r="X260" s="226" t="s">
        <v>155</v>
      </c>
      <c r="Y260" s="216"/>
      <c r="Z260" s="216"/>
      <c r="AA260" s="216"/>
      <c r="AB260" s="216"/>
      <c r="AC260" s="216"/>
      <c r="AD260" s="216"/>
      <c r="AE260" s="216"/>
      <c r="AF260" s="216"/>
      <c r="AG260" s="216" t="s">
        <v>156</v>
      </c>
      <c r="AH260" s="216"/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16"/>
      <c r="BB260" s="216"/>
      <c r="BC260" s="216"/>
      <c r="BD260" s="216"/>
      <c r="BE260" s="216"/>
      <c r="BF260" s="216"/>
      <c r="BG260" s="216"/>
      <c r="BH260" s="216"/>
    </row>
    <row r="261" spans="1:60" outlineLevel="1">
      <c r="A261" s="224"/>
      <c r="B261" s="225"/>
      <c r="C261" s="257" t="s">
        <v>486</v>
      </c>
      <c r="D261" s="227"/>
      <c r="E261" s="228">
        <v>3.05</v>
      </c>
      <c r="F261" s="226"/>
      <c r="G261" s="226"/>
      <c r="H261" s="226"/>
      <c r="I261" s="226"/>
      <c r="J261" s="226"/>
      <c r="K261" s="226"/>
      <c r="L261" s="226"/>
      <c r="M261" s="226"/>
      <c r="N261" s="226"/>
      <c r="O261" s="226"/>
      <c r="P261" s="226"/>
      <c r="Q261" s="226"/>
      <c r="R261" s="226"/>
      <c r="S261" s="226"/>
      <c r="T261" s="226"/>
      <c r="U261" s="226"/>
      <c r="V261" s="226"/>
      <c r="W261" s="226"/>
      <c r="X261" s="226"/>
      <c r="Y261" s="216"/>
      <c r="Z261" s="216"/>
      <c r="AA261" s="216"/>
      <c r="AB261" s="216"/>
      <c r="AC261" s="216"/>
      <c r="AD261" s="216"/>
      <c r="AE261" s="216"/>
      <c r="AF261" s="216"/>
      <c r="AG261" s="216" t="s">
        <v>160</v>
      </c>
      <c r="AH261" s="216">
        <v>0</v>
      </c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ht="20.399999999999999" outlineLevel="1">
      <c r="A262" s="236">
        <v>106</v>
      </c>
      <c r="B262" s="237" t="s">
        <v>487</v>
      </c>
      <c r="C262" s="255" t="s">
        <v>488</v>
      </c>
      <c r="D262" s="238" t="s">
        <v>152</v>
      </c>
      <c r="E262" s="239">
        <v>5.31</v>
      </c>
      <c r="F262" s="240"/>
      <c r="G262" s="241">
        <f>ROUND(E262*F262,2)</f>
        <v>0</v>
      </c>
      <c r="H262" s="240"/>
      <c r="I262" s="241">
        <f>ROUND(E262*H262,2)</f>
        <v>0</v>
      </c>
      <c r="J262" s="240"/>
      <c r="K262" s="241">
        <f>ROUND(E262*J262,2)</f>
        <v>0</v>
      </c>
      <c r="L262" s="241">
        <v>15</v>
      </c>
      <c r="M262" s="241">
        <f>G262*(1+L262/100)</f>
        <v>0</v>
      </c>
      <c r="N262" s="241">
        <v>0</v>
      </c>
      <c r="O262" s="241">
        <f>ROUND(E262*N262,2)</f>
        <v>0</v>
      </c>
      <c r="P262" s="241">
        <v>0</v>
      </c>
      <c r="Q262" s="241">
        <f>ROUND(E262*P262,2)</f>
        <v>0</v>
      </c>
      <c r="R262" s="241" t="s">
        <v>478</v>
      </c>
      <c r="S262" s="241" t="s">
        <v>154</v>
      </c>
      <c r="T262" s="242" t="s">
        <v>154</v>
      </c>
      <c r="U262" s="226">
        <v>0.03</v>
      </c>
      <c r="V262" s="226">
        <f>ROUND(E262*U262,2)</f>
        <v>0.16</v>
      </c>
      <c r="W262" s="226"/>
      <c r="X262" s="226" t="s">
        <v>155</v>
      </c>
      <c r="Y262" s="216"/>
      <c r="Z262" s="216"/>
      <c r="AA262" s="216"/>
      <c r="AB262" s="216"/>
      <c r="AC262" s="216"/>
      <c r="AD262" s="216"/>
      <c r="AE262" s="216"/>
      <c r="AF262" s="216"/>
      <c r="AG262" s="216" t="s">
        <v>156</v>
      </c>
      <c r="AH262" s="216"/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24"/>
      <c r="B263" s="225"/>
      <c r="C263" s="257" t="s">
        <v>324</v>
      </c>
      <c r="D263" s="227"/>
      <c r="E263" s="228">
        <v>3</v>
      </c>
      <c r="F263" s="226"/>
      <c r="G263" s="226"/>
      <c r="H263" s="226"/>
      <c r="I263" s="226"/>
      <c r="J263" s="226"/>
      <c r="K263" s="226"/>
      <c r="L263" s="226"/>
      <c r="M263" s="226"/>
      <c r="N263" s="226"/>
      <c r="O263" s="226"/>
      <c r="P263" s="226"/>
      <c r="Q263" s="226"/>
      <c r="R263" s="226"/>
      <c r="S263" s="226"/>
      <c r="T263" s="226"/>
      <c r="U263" s="226"/>
      <c r="V263" s="226"/>
      <c r="W263" s="226"/>
      <c r="X263" s="226"/>
      <c r="Y263" s="216"/>
      <c r="Z263" s="216"/>
      <c r="AA263" s="216"/>
      <c r="AB263" s="216"/>
      <c r="AC263" s="216"/>
      <c r="AD263" s="216"/>
      <c r="AE263" s="216"/>
      <c r="AF263" s="216"/>
      <c r="AG263" s="216" t="s">
        <v>160</v>
      </c>
      <c r="AH263" s="216">
        <v>0</v>
      </c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outlineLevel="1">
      <c r="A264" s="224"/>
      <c r="B264" s="225"/>
      <c r="C264" s="257" t="s">
        <v>325</v>
      </c>
      <c r="D264" s="227"/>
      <c r="E264" s="228">
        <v>2.31</v>
      </c>
      <c r="F264" s="226"/>
      <c r="G264" s="226"/>
      <c r="H264" s="226"/>
      <c r="I264" s="226"/>
      <c r="J264" s="226"/>
      <c r="K264" s="226"/>
      <c r="L264" s="226"/>
      <c r="M264" s="226"/>
      <c r="N264" s="226"/>
      <c r="O264" s="226"/>
      <c r="P264" s="226"/>
      <c r="Q264" s="226"/>
      <c r="R264" s="226"/>
      <c r="S264" s="226"/>
      <c r="T264" s="226"/>
      <c r="U264" s="226"/>
      <c r="V264" s="226"/>
      <c r="W264" s="226"/>
      <c r="X264" s="226"/>
      <c r="Y264" s="216"/>
      <c r="Z264" s="216"/>
      <c r="AA264" s="216"/>
      <c r="AB264" s="216"/>
      <c r="AC264" s="216"/>
      <c r="AD264" s="216"/>
      <c r="AE264" s="216"/>
      <c r="AF264" s="216"/>
      <c r="AG264" s="216" t="s">
        <v>160</v>
      </c>
      <c r="AH264" s="216">
        <v>0</v>
      </c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ht="20.399999999999999" outlineLevel="1">
      <c r="A265" s="236">
        <v>107</v>
      </c>
      <c r="B265" s="237" t="s">
        <v>489</v>
      </c>
      <c r="C265" s="255" t="s">
        <v>490</v>
      </c>
      <c r="D265" s="238" t="s">
        <v>152</v>
      </c>
      <c r="E265" s="239">
        <v>3</v>
      </c>
      <c r="F265" s="240"/>
      <c r="G265" s="241">
        <f>ROUND(E265*F265,2)</f>
        <v>0</v>
      </c>
      <c r="H265" s="240"/>
      <c r="I265" s="241">
        <f>ROUND(E265*H265,2)</f>
        <v>0</v>
      </c>
      <c r="J265" s="240"/>
      <c r="K265" s="241">
        <f>ROUND(E265*J265,2)</f>
        <v>0</v>
      </c>
      <c r="L265" s="241">
        <v>15</v>
      </c>
      <c r="M265" s="241">
        <f>G265*(1+L265/100)</f>
        <v>0</v>
      </c>
      <c r="N265" s="241">
        <v>2.0910000000000002E-2</v>
      </c>
      <c r="O265" s="241">
        <f>ROUND(E265*N265,2)</f>
        <v>0.06</v>
      </c>
      <c r="P265" s="241">
        <v>0</v>
      </c>
      <c r="Q265" s="241">
        <f>ROUND(E265*P265,2)</f>
        <v>0</v>
      </c>
      <c r="R265" s="241" t="s">
        <v>460</v>
      </c>
      <c r="S265" s="241" t="s">
        <v>154</v>
      </c>
      <c r="T265" s="242" t="s">
        <v>154</v>
      </c>
      <c r="U265" s="226">
        <v>7.3284799999999999</v>
      </c>
      <c r="V265" s="226">
        <f>ROUND(E265*U265,2)</f>
        <v>21.99</v>
      </c>
      <c r="W265" s="226"/>
      <c r="X265" s="226" t="s">
        <v>334</v>
      </c>
      <c r="Y265" s="216"/>
      <c r="Z265" s="216"/>
      <c r="AA265" s="216"/>
      <c r="AB265" s="216"/>
      <c r="AC265" s="216"/>
      <c r="AD265" s="216"/>
      <c r="AE265" s="216"/>
      <c r="AF265" s="216"/>
      <c r="AG265" s="216" t="s">
        <v>335</v>
      </c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16"/>
      <c r="BB265" s="216"/>
      <c r="BC265" s="216"/>
      <c r="BD265" s="216"/>
      <c r="BE265" s="216"/>
      <c r="BF265" s="216"/>
      <c r="BG265" s="216"/>
      <c r="BH265" s="216"/>
    </row>
    <row r="266" spans="1:60" outlineLevel="1">
      <c r="A266" s="224"/>
      <c r="B266" s="225"/>
      <c r="C266" s="257" t="s">
        <v>324</v>
      </c>
      <c r="D266" s="227"/>
      <c r="E266" s="228">
        <v>3</v>
      </c>
      <c r="F266" s="226"/>
      <c r="G266" s="226"/>
      <c r="H266" s="226"/>
      <c r="I266" s="226"/>
      <c r="J266" s="226"/>
      <c r="K266" s="226"/>
      <c r="L266" s="226"/>
      <c r="M266" s="226"/>
      <c r="N266" s="226"/>
      <c r="O266" s="226"/>
      <c r="P266" s="226"/>
      <c r="Q266" s="226"/>
      <c r="R266" s="226"/>
      <c r="S266" s="226"/>
      <c r="T266" s="226"/>
      <c r="U266" s="226"/>
      <c r="V266" s="226"/>
      <c r="W266" s="226"/>
      <c r="X266" s="226"/>
      <c r="Y266" s="216"/>
      <c r="Z266" s="216"/>
      <c r="AA266" s="216"/>
      <c r="AB266" s="216"/>
      <c r="AC266" s="216"/>
      <c r="AD266" s="216"/>
      <c r="AE266" s="216"/>
      <c r="AF266" s="216"/>
      <c r="AG266" s="216" t="s">
        <v>160</v>
      </c>
      <c r="AH266" s="216">
        <v>0</v>
      </c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ht="20.399999999999999" outlineLevel="1">
      <c r="A267" s="236">
        <v>108</v>
      </c>
      <c r="B267" s="237" t="s">
        <v>491</v>
      </c>
      <c r="C267" s="255" t="s">
        <v>492</v>
      </c>
      <c r="D267" s="238" t="s">
        <v>152</v>
      </c>
      <c r="E267" s="239">
        <v>2.31</v>
      </c>
      <c r="F267" s="240"/>
      <c r="G267" s="241">
        <f>ROUND(E267*F267,2)</f>
        <v>0</v>
      </c>
      <c r="H267" s="240"/>
      <c r="I267" s="241">
        <f>ROUND(E267*H267,2)</f>
        <v>0</v>
      </c>
      <c r="J267" s="240"/>
      <c r="K267" s="241">
        <f>ROUND(E267*J267,2)</f>
        <v>0</v>
      </c>
      <c r="L267" s="241">
        <v>15</v>
      </c>
      <c r="M267" s="241">
        <f>G267*(1+L267/100)</f>
        <v>0</v>
      </c>
      <c r="N267" s="241">
        <v>2.581E-2</v>
      </c>
      <c r="O267" s="241">
        <f>ROUND(E267*N267,2)</f>
        <v>0.06</v>
      </c>
      <c r="P267" s="241">
        <v>0</v>
      </c>
      <c r="Q267" s="241">
        <f>ROUND(E267*P267,2)</f>
        <v>0</v>
      </c>
      <c r="R267" s="241" t="s">
        <v>460</v>
      </c>
      <c r="S267" s="241" t="s">
        <v>154</v>
      </c>
      <c r="T267" s="242" t="s">
        <v>154</v>
      </c>
      <c r="U267" s="226">
        <v>7.37608</v>
      </c>
      <c r="V267" s="226">
        <f>ROUND(E267*U267,2)</f>
        <v>17.04</v>
      </c>
      <c r="W267" s="226"/>
      <c r="X267" s="226" t="s">
        <v>334</v>
      </c>
      <c r="Y267" s="216"/>
      <c r="Z267" s="216"/>
      <c r="AA267" s="216"/>
      <c r="AB267" s="216"/>
      <c r="AC267" s="216"/>
      <c r="AD267" s="216"/>
      <c r="AE267" s="216"/>
      <c r="AF267" s="216"/>
      <c r="AG267" s="216" t="s">
        <v>335</v>
      </c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16"/>
      <c r="BB267" s="216"/>
      <c r="BC267" s="216"/>
      <c r="BD267" s="216"/>
      <c r="BE267" s="216"/>
      <c r="BF267" s="216"/>
      <c r="BG267" s="216"/>
      <c r="BH267" s="216"/>
    </row>
    <row r="268" spans="1:60" outlineLevel="1">
      <c r="A268" s="224"/>
      <c r="B268" s="225"/>
      <c r="C268" s="257" t="s">
        <v>325</v>
      </c>
      <c r="D268" s="227"/>
      <c r="E268" s="228">
        <v>2.31</v>
      </c>
      <c r="F268" s="226"/>
      <c r="G268" s="226"/>
      <c r="H268" s="226"/>
      <c r="I268" s="226"/>
      <c r="J268" s="226"/>
      <c r="K268" s="226"/>
      <c r="L268" s="226"/>
      <c r="M268" s="226"/>
      <c r="N268" s="226"/>
      <c r="O268" s="226"/>
      <c r="P268" s="226"/>
      <c r="Q268" s="226"/>
      <c r="R268" s="226"/>
      <c r="S268" s="226"/>
      <c r="T268" s="226"/>
      <c r="U268" s="226"/>
      <c r="V268" s="226"/>
      <c r="W268" s="226"/>
      <c r="X268" s="226"/>
      <c r="Y268" s="216"/>
      <c r="Z268" s="216"/>
      <c r="AA268" s="216"/>
      <c r="AB268" s="216"/>
      <c r="AC268" s="216"/>
      <c r="AD268" s="216"/>
      <c r="AE268" s="216"/>
      <c r="AF268" s="216"/>
      <c r="AG268" s="216" t="s">
        <v>160</v>
      </c>
      <c r="AH268" s="216">
        <v>0</v>
      </c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16"/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36">
        <v>109</v>
      </c>
      <c r="B269" s="237" t="s">
        <v>493</v>
      </c>
      <c r="C269" s="255" t="s">
        <v>494</v>
      </c>
      <c r="D269" s="238" t="s">
        <v>152</v>
      </c>
      <c r="E269" s="239">
        <v>0.48798000000000002</v>
      </c>
      <c r="F269" s="240"/>
      <c r="G269" s="241">
        <f>ROUND(E269*F269,2)</f>
        <v>0</v>
      </c>
      <c r="H269" s="240"/>
      <c r="I269" s="241">
        <f>ROUND(E269*H269,2)</f>
        <v>0</v>
      </c>
      <c r="J269" s="240"/>
      <c r="K269" s="241">
        <f>ROUND(E269*J269,2)</f>
        <v>0</v>
      </c>
      <c r="L269" s="241">
        <v>15</v>
      </c>
      <c r="M269" s="241">
        <f>G269*(1+L269/100)</f>
        <v>0</v>
      </c>
      <c r="N269" s="241">
        <v>1.4200000000000001E-2</v>
      </c>
      <c r="O269" s="241">
        <f>ROUND(E269*N269,2)</f>
        <v>0.01</v>
      </c>
      <c r="P269" s="241">
        <v>0</v>
      </c>
      <c r="Q269" s="241">
        <f>ROUND(E269*P269,2)</f>
        <v>0</v>
      </c>
      <c r="R269" s="241" t="s">
        <v>237</v>
      </c>
      <c r="S269" s="241" t="s">
        <v>154</v>
      </c>
      <c r="T269" s="242" t="s">
        <v>154</v>
      </c>
      <c r="U269" s="226">
        <v>0</v>
      </c>
      <c r="V269" s="226">
        <f>ROUND(E269*U269,2)</f>
        <v>0</v>
      </c>
      <c r="W269" s="226"/>
      <c r="X269" s="226" t="s">
        <v>238</v>
      </c>
      <c r="Y269" s="216"/>
      <c r="Z269" s="216"/>
      <c r="AA269" s="216"/>
      <c r="AB269" s="216"/>
      <c r="AC269" s="216"/>
      <c r="AD269" s="216"/>
      <c r="AE269" s="216"/>
      <c r="AF269" s="216"/>
      <c r="AG269" s="216" t="s">
        <v>239</v>
      </c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16"/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24"/>
      <c r="B270" s="225"/>
      <c r="C270" s="257" t="s">
        <v>495</v>
      </c>
      <c r="D270" s="227"/>
      <c r="E270" s="228">
        <v>0.48798000000000002</v>
      </c>
      <c r="F270" s="226"/>
      <c r="G270" s="226"/>
      <c r="H270" s="226"/>
      <c r="I270" s="226"/>
      <c r="J270" s="226"/>
      <c r="K270" s="226"/>
      <c r="L270" s="226"/>
      <c r="M270" s="226"/>
      <c r="N270" s="226"/>
      <c r="O270" s="226"/>
      <c r="P270" s="226"/>
      <c r="Q270" s="226"/>
      <c r="R270" s="226"/>
      <c r="S270" s="226"/>
      <c r="T270" s="226"/>
      <c r="U270" s="226"/>
      <c r="V270" s="226"/>
      <c r="W270" s="226"/>
      <c r="X270" s="226"/>
      <c r="Y270" s="216"/>
      <c r="Z270" s="216"/>
      <c r="AA270" s="216"/>
      <c r="AB270" s="216"/>
      <c r="AC270" s="216"/>
      <c r="AD270" s="216"/>
      <c r="AE270" s="216"/>
      <c r="AF270" s="216"/>
      <c r="AG270" s="216" t="s">
        <v>160</v>
      </c>
      <c r="AH270" s="216">
        <v>0</v>
      </c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16"/>
      <c r="BB270" s="216"/>
      <c r="BC270" s="216"/>
      <c r="BD270" s="216"/>
      <c r="BE270" s="216"/>
      <c r="BF270" s="216"/>
      <c r="BG270" s="216"/>
      <c r="BH270" s="216"/>
    </row>
    <row r="271" spans="1:60" outlineLevel="1">
      <c r="A271" s="236">
        <v>110</v>
      </c>
      <c r="B271" s="237" t="s">
        <v>496</v>
      </c>
      <c r="C271" s="255" t="s">
        <v>497</v>
      </c>
      <c r="D271" s="238" t="s">
        <v>313</v>
      </c>
      <c r="E271" s="239">
        <v>9.3699999999999999E-3</v>
      </c>
      <c r="F271" s="240"/>
      <c r="G271" s="241">
        <f>ROUND(E271*F271,2)</f>
        <v>0</v>
      </c>
      <c r="H271" s="240"/>
      <c r="I271" s="241">
        <f>ROUND(E271*H271,2)</f>
        <v>0</v>
      </c>
      <c r="J271" s="240"/>
      <c r="K271" s="241">
        <f>ROUND(E271*J271,2)</f>
        <v>0</v>
      </c>
      <c r="L271" s="241">
        <v>15</v>
      </c>
      <c r="M271" s="241">
        <f>G271*(1+L271/100)</f>
        <v>0</v>
      </c>
      <c r="N271" s="241">
        <v>0</v>
      </c>
      <c r="O271" s="241">
        <f>ROUND(E271*N271,2)</f>
        <v>0</v>
      </c>
      <c r="P271" s="241">
        <v>0</v>
      </c>
      <c r="Q271" s="241">
        <f>ROUND(E271*P271,2)</f>
        <v>0</v>
      </c>
      <c r="R271" s="241" t="s">
        <v>478</v>
      </c>
      <c r="S271" s="241" t="s">
        <v>154</v>
      </c>
      <c r="T271" s="242" t="s">
        <v>154</v>
      </c>
      <c r="U271" s="226">
        <v>1.3049999999999999</v>
      </c>
      <c r="V271" s="226">
        <f>ROUND(E271*U271,2)</f>
        <v>0.01</v>
      </c>
      <c r="W271" s="226"/>
      <c r="X271" s="226" t="s">
        <v>314</v>
      </c>
      <c r="Y271" s="216"/>
      <c r="Z271" s="216"/>
      <c r="AA271" s="216"/>
      <c r="AB271" s="216"/>
      <c r="AC271" s="216"/>
      <c r="AD271" s="216"/>
      <c r="AE271" s="216"/>
      <c r="AF271" s="216"/>
      <c r="AG271" s="216" t="s">
        <v>315</v>
      </c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16"/>
      <c r="BB271" s="216"/>
      <c r="BC271" s="216"/>
      <c r="BD271" s="216"/>
      <c r="BE271" s="216"/>
      <c r="BF271" s="216"/>
      <c r="BG271" s="216"/>
      <c r="BH271" s="216"/>
    </row>
    <row r="272" spans="1:60" outlineLevel="1">
      <c r="A272" s="224"/>
      <c r="B272" s="225"/>
      <c r="C272" s="256" t="s">
        <v>328</v>
      </c>
      <c r="D272" s="244"/>
      <c r="E272" s="244"/>
      <c r="F272" s="244"/>
      <c r="G272" s="244"/>
      <c r="H272" s="226"/>
      <c r="I272" s="226"/>
      <c r="J272" s="226"/>
      <c r="K272" s="226"/>
      <c r="L272" s="226"/>
      <c r="M272" s="226"/>
      <c r="N272" s="226"/>
      <c r="O272" s="226"/>
      <c r="P272" s="226"/>
      <c r="Q272" s="226"/>
      <c r="R272" s="226"/>
      <c r="S272" s="226"/>
      <c r="T272" s="226"/>
      <c r="U272" s="226"/>
      <c r="V272" s="226"/>
      <c r="W272" s="226"/>
      <c r="X272" s="226"/>
      <c r="Y272" s="216"/>
      <c r="Z272" s="216"/>
      <c r="AA272" s="216"/>
      <c r="AB272" s="216"/>
      <c r="AC272" s="216"/>
      <c r="AD272" s="216"/>
      <c r="AE272" s="216"/>
      <c r="AF272" s="216"/>
      <c r="AG272" s="216" t="s">
        <v>158</v>
      </c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16"/>
      <c r="BB272" s="216"/>
      <c r="BC272" s="216"/>
      <c r="BD272" s="216"/>
      <c r="BE272" s="216"/>
      <c r="BF272" s="216"/>
      <c r="BG272" s="216"/>
      <c r="BH272" s="216"/>
    </row>
    <row r="273" spans="1:60">
      <c r="A273" s="230" t="s">
        <v>148</v>
      </c>
      <c r="B273" s="231" t="s">
        <v>109</v>
      </c>
      <c r="C273" s="254" t="s">
        <v>110</v>
      </c>
      <c r="D273" s="232"/>
      <c r="E273" s="233"/>
      <c r="F273" s="234"/>
      <c r="G273" s="234">
        <f>SUMIF(AG274:AG295,"&lt;&gt;NOR",G274:G295)</f>
        <v>0</v>
      </c>
      <c r="H273" s="234"/>
      <c r="I273" s="234">
        <f>SUM(I274:I295)</f>
        <v>0</v>
      </c>
      <c r="J273" s="234"/>
      <c r="K273" s="234">
        <f>SUM(K274:K295)</f>
        <v>0</v>
      </c>
      <c r="L273" s="234"/>
      <c r="M273" s="234">
        <f>SUM(M274:M295)</f>
        <v>0</v>
      </c>
      <c r="N273" s="234"/>
      <c r="O273" s="234">
        <f>SUM(O274:O295)</f>
        <v>0.11</v>
      </c>
      <c r="P273" s="234"/>
      <c r="Q273" s="234">
        <f>SUM(Q274:Q295)</f>
        <v>0.05</v>
      </c>
      <c r="R273" s="234"/>
      <c r="S273" s="234"/>
      <c r="T273" s="235"/>
      <c r="U273" s="229"/>
      <c r="V273" s="229">
        <f>SUM(V274:V295)</f>
        <v>14.46</v>
      </c>
      <c r="W273" s="229"/>
      <c r="X273" s="229"/>
      <c r="AG273" t="s">
        <v>149</v>
      </c>
    </row>
    <row r="274" spans="1:60" outlineLevel="1">
      <c r="A274" s="236">
        <v>111</v>
      </c>
      <c r="B274" s="237" t="s">
        <v>498</v>
      </c>
      <c r="C274" s="255" t="s">
        <v>499</v>
      </c>
      <c r="D274" s="238" t="s">
        <v>152</v>
      </c>
      <c r="E274" s="239">
        <v>20.76</v>
      </c>
      <c r="F274" s="240"/>
      <c r="G274" s="241">
        <f>ROUND(E274*F274,2)</f>
        <v>0</v>
      </c>
      <c r="H274" s="240"/>
      <c r="I274" s="241">
        <f>ROUND(E274*H274,2)</f>
        <v>0</v>
      </c>
      <c r="J274" s="240"/>
      <c r="K274" s="241">
        <f>ROUND(E274*J274,2)</f>
        <v>0</v>
      </c>
      <c r="L274" s="241">
        <v>15</v>
      </c>
      <c r="M274" s="241">
        <f>G274*(1+L274/100)</f>
        <v>0</v>
      </c>
      <c r="N274" s="241">
        <v>0</v>
      </c>
      <c r="O274" s="241">
        <f>ROUND(E274*N274,2)</f>
        <v>0</v>
      </c>
      <c r="P274" s="241">
        <v>0</v>
      </c>
      <c r="Q274" s="241">
        <f>ROUND(E274*P274,2)</f>
        <v>0</v>
      </c>
      <c r="R274" s="241" t="s">
        <v>500</v>
      </c>
      <c r="S274" s="241" t="s">
        <v>154</v>
      </c>
      <c r="T274" s="242" t="s">
        <v>154</v>
      </c>
      <c r="U274" s="226">
        <v>1.6E-2</v>
      </c>
      <c r="V274" s="226">
        <f>ROUND(E274*U274,2)</f>
        <v>0.33</v>
      </c>
      <c r="W274" s="226"/>
      <c r="X274" s="226" t="s">
        <v>155</v>
      </c>
      <c r="Y274" s="216"/>
      <c r="Z274" s="216"/>
      <c r="AA274" s="216"/>
      <c r="AB274" s="216"/>
      <c r="AC274" s="216"/>
      <c r="AD274" s="216"/>
      <c r="AE274" s="216"/>
      <c r="AF274" s="216"/>
      <c r="AG274" s="216" t="s">
        <v>156</v>
      </c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outlineLevel="1">
      <c r="A275" s="224"/>
      <c r="B275" s="225"/>
      <c r="C275" s="256" t="s">
        <v>501</v>
      </c>
      <c r="D275" s="244"/>
      <c r="E275" s="244"/>
      <c r="F275" s="244"/>
      <c r="G275" s="244"/>
      <c r="H275" s="226"/>
      <c r="I275" s="226"/>
      <c r="J275" s="226"/>
      <c r="K275" s="226"/>
      <c r="L275" s="226"/>
      <c r="M275" s="226"/>
      <c r="N275" s="226"/>
      <c r="O275" s="226"/>
      <c r="P275" s="226"/>
      <c r="Q275" s="226"/>
      <c r="R275" s="226"/>
      <c r="S275" s="226"/>
      <c r="T275" s="226"/>
      <c r="U275" s="226"/>
      <c r="V275" s="226"/>
      <c r="W275" s="226"/>
      <c r="X275" s="226"/>
      <c r="Y275" s="216"/>
      <c r="Z275" s="216"/>
      <c r="AA275" s="216"/>
      <c r="AB275" s="216"/>
      <c r="AC275" s="216"/>
      <c r="AD275" s="216"/>
      <c r="AE275" s="216"/>
      <c r="AF275" s="216"/>
      <c r="AG275" s="216" t="s">
        <v>158</v>
      </c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 outlineLevel="1">
      <c r="A276" s="224"/>
      <c r="B276" s="225"/>
      <c r="C276" s="257" t="s">
        <v>232</v>
      </c>
      <c r="D276" s="227"/>
      <c r="E276" s="228">
        <v>20.76</v>
      </c>
      <c r="F276" s="226"/>
      <c r="G276" s="226"/>
      <c r="H276" s="226"/>
      <c r="I276" s="226"/>
      <c r="J276" s="226"/>
      <c r="K276" s="226"/>
      <c r="L276" s="226"/>
      <c r="M276" s="226"/>
      <c r="N276" s="226"/>
      <c r="O276" s="226"/>
      <c r="P276" s="226"/>
      <c r="Q276" s="226"/>
      <c r="R276" s="226"/>
      <c r="S276" s="226"/>
      <c r="T276" s="226"/>
      <c r="U276" s="226"/>
      <c r="V276" s="226"/>
      <c r="W276" s="226"/>
      <c r="X276" s="226"/>
      <c r="Y276" s="216"/>
      <c r="Z276" s="216"/>
      <c r="AA276" s="216"/>
      <c r="AB276" s="216"/>
      <c r="AC276" s="216"/>
      <c r="AD276" s="216"/>
      <c r="AE276" s="216"/>
      <c r="AF276" s="216"/>
      <c r="AG276" s="216" t="s">
        <v>160</v>
      </c>
      <c r="AH276" s="216">
        <v>0</v>
      </c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16"/>
      <c r="BB276" s="216"/>
      <c r="BC276" s="216"/>
      <c r="BD276" s="216"/>
      <c r="BE276" s="216"/>
      <c r="BF276" s="216"/>
      <c r="BG276" s="216"/>
      <c r="BH276" s="216"/>
    </row>
    <row r="277" spans="1:60" outlineLevel="1">
      <c r="A277" s="236">
        <v>112</v>
      </c>
      <c r="B277" s="237" t="s">
        <v>502</v>
      </c>
      <c r="C277" s="255" t="s">
        <v>503</v>
      </c>
      <c r="D277" s="238" t="s">
        <v>152</v>
      </c>
      <c r="E277" s="239">
        <v>20.76</v>
      </c>
      <c r="F277" s="240"/>
      <c r="G277" s="241">
        <f>ROUND(E277*F277,2)</f>
        <v>0</v>
      </c>
      <c r="H277" s="240"/>
      <c r="I277" s="241">
        <f>ROUND(E277*H277,2)</f>
        <v>0</v>
      </c>
      <c r="J277" s="240"/>
      <c r="K277" s="241">
        <f>ROUND(E277*J277,2)</f>
        <v>0</v>
      </c>
      <c r="L277" s="241">
        <v>15</v>
      </c>
      <c r="M277" s="241">
        <f>G277*(1+L277/100)</f>
        <v>0</v>
      </c>
      <c r="N277" s="241">
        <v>0</v>
      </c>
      <c r="O277" s="241">
        <f>ROUND(E277*N277,2)</f>
        <v>0</v>
      </c>
      <c r="P277" s="241">
        <v>0</v>
      </c>
      <c r="Q277" s="241">
        <f>ROUND(E277*P277,2)</f>
        <v>0</v>
      </c>
      <c r="R277" s="241" t="s">
        <v>500</v>
      </c>
      <c r="S277" s="241" t="s">
        <v>154</v>
      </c>
      <c r="T277" s="242" t="s">
        <v>154</v>
      </c>
      <c r="U277" s="226">
        <v>4.5999999999999999E-2</v>
      </c>
      <c r="V277" s="226">
        <f>ROUND(E277*U277,2)</f>
        <v>0.95</v>
      </c>
      <c r="W277" s="226"/>
      <c r="X277" s="226" t="s">
        <v>155</v>
      </c>
      <c r="Y277" s="216"/>
      <c r="Z277" s="216"/>
      <c r="AA277" s="216"/>
      <c r="AB277" s="216"/>
      <c r="AC277" s="216"/>
      <c r="AD277" s="216"/>
      <c r="AE277" s="216"/>
      <c r="AF277" s="216"/>
      <c r="AG277" s="216" t="s">
        <v>156</v>
      </c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 outlineLevel="1">
      <c r="A278" s="224"/>
      <c r="B278" s="225"/>
      <c r="C278" s="256" t="s">
        <v>501</v>
      </c>
      <c r="D278" s="244"/>
      <c r="E278" s="244"/>
      <c r="F278" s="244"/>
      <c r="G278" s="244"/>
      <c r="H278" s="226"/>
      <c r="I278" s="226"/>
      <c r="J278" s="226"/>
      <c r="K278" s="226"/>
      <c r="L278" s="226"/>
      <c r="M278" s="226"/>
      <c r="N278" s="226"/>
      <c r="O278" s="226"/>
      <c r="P278" s="226"/>
      <c r="Q278" s="226"/>
      <c r="R278" s="226"/>
      <c r="S278" s="226"/>
      <c r="T278" s="226"/>
      <c r="U278" s="226"/>
      <c r="V278" s="226"/>
      <c r="W278" s="226"/>
      <c r="X278" s="226"/>
      <c r="Y278" s="216"/>
      <c r="Z278" s="216"/>
      <c r="AA278" s="216"/>
      <c r="AB278" s="216"/>
      <c r="AC278" s="216"/>
      <c r="AD278" s="216"/>
      <c r="AE278" s="216"/>
      <c r="AF278" s="216"/>
      <c r="AG278" s="216" t="s">
        <v>158</v>
      </c>
      <c r="AH278" s="216"/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16"/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24"/>
      <c r="B279" s="225"/>
      <c r="C279" s="257" t="s">
        <v>232</v>
      </c>
      <c r="D279" s="227"/>
      <c r="E279" s="228">
        <v>20.76</v>
      </c>
      <c r="F279" s="226"/>
      <c r="G279" s="226"/>
      <c r="H279" s="226"/>
      <c r="I279" s="226"/>
      <c r="J279" s="226"/>
      <c r="K279" s="226"/>
      <c r="L279" s="226"/>
      <c r="M279" s="226"/>
      <c r="N279" s="226"/>
      <c r="O279" s="226"/>
      <c r="P279" s="226"/>
      <c r="Q279" s="226"/>
      <c r="R279" s="226"/>
      <c r="S279" s="226"/>
      <c r="T279" s="226"/>
      <c r="U279" s="226"/>
      <c r="V279" s="226"/>
      <c r="W279" s="226"/>
      <c r="X279" s="226"/>
      <c r="Y279" s="216"/>
      <c r="Z279" s="216"/>
      <c r="AA279" s="216"/>
      <c r="AB279" s="216"/>
      <c r="AC279" s="216"/>
      <c r="AD279" s="216"/>
      <c r="AE279" s="216"/>
      <c r="AF279" s="216"/>
      <c r="AG279" s="216" t="s">
        <v>160</v>
      </c>
      <c r="AH279" s="216">
        <v>0</v>
      </c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36">
        <v>113</v>
      </c>
      <c r="B280" s="237" t="s">
        <v>504</v>
      </c>
      <c r="C280" s="255" t="s">
        <v>505</v>
      </c>
      <c r="D280" s="238" t="s">
        <v>260</v>
      </c>
      <c r="E280" s="239">
        <v>21.72</v>
      </c>
      <c r="F280" s="240"/>
      <c r="G280" s="241">
        <f>ROUND(E280*F280,2)</f>
        <v>0</v>
      </c>
      <c r="H280" s="240"/>
      <c r="I280" s="241">
        <f>ROUND(E280*H280,2)</f>
        <v>0</v>
      </c>
      <c r="J280" s="240"/>
      <c r="K280" s="241">
        <f>ROUND(E280*J280,2)</f>
        <v>0</v>
      </c>
      <c r="L280" s="241">
        <v>15</v>
      </c>
      <c r="M280" s="241">
        <f>G280*(1+L280/100)</f>
        <v>0</v>
      </c>
      <c r="N280" s="241">
        <v>0</v>
      </c>
      <c r="O280" s="241">
        <f>ROUND(E280*N280,2)</f>
        <v>0</v>
      </c>
      <c r="P280" s="241">
        <v>8.0000000000000007E-5</v>
      </c>
      <c r="Q280" s="241">
        <f>ROUND(E280*P280,2)</f>
        <v>0</v>
      </c>
      <c r="R280" s="241" t="s">
        <v>500</v>
      </c>
      <c r="S280" s="241" t="s">
        <v>154</v>
      </c>
      <c r="T280" s="242" t="s">
        <v>154</v>
      </c>
      <c r="U280" s="226">
        <v>3.5000000000000003E-2</v>
      </c>
      <c r="V280" s="226">
        <f>ROUND(E280*U280,2)</f>
        <v>0.76</v>
      </c>
      <c r="W280" s="226"/>
      <c r="X280" s="226" t="s">
        <v>155</v>
      </c>
      <c r="Y280" s="216"/>
      <c r="Z280" s="216"/>
      <c r="AA280" s="216"/>
      <c r="AB280" s="216"/>
      <c r="AC280" s="216"/>
      <c r="AD280" s="216"/>
      <c r="AE280" s="216"/>
      <c r="AF280" s="216"/>
      <c r="AG280" s="216" t="s">
        <v>156</v>
      </c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outlineLevel="1">
      <c r="A281" s="224"/>
      <c r="B281" s="225"/>
      <c r="C281" s="257" t="s">
        <v>506</v>
      </c>
      <c r="D281" s="227"/>
      <c r="E281" s="228">
        <v>18.369</v>
      </c>
      <c r="F281" s="226"/>
      <c r="G281" s="226"/>
      <c r="H281" s="226"/>
      <c r="I281" s="226"/>
      <c r="J281" s="226"/>
      <c r="K281" s="226"/>
      <c r="L281" s="226"/>
      <c r="M281" s="226"/>
      <c r="N281" s="226"/>
      <c r="O281" s="226"/>
      <c r="P281" s="226"/>
      <c r="Q281" s="226"/>
      <c r="R281" s="226"/>
      <c r="S281" s="226"/>
      <c r="T281" s="226"/>
      <c r="U281" s="226"/>
      <c r="V281" s="226"/>
      <c r="W281" s="226"/>
      <c r="X281" s="226"/>
      <c r="Y281" s="216"/>
      <c r="Z281" s="216"/>
      <c r="AA281" s="216"/>
      <c r="AB281" s="216"/>
      <c r="AC281" s="216"/>
      <c r="AD281" s="216"/>
      <c r="AE281" s="216"/>
      <c r="AF281" s="216"/>
      <c r="AG281" s="216" t="s">
        <v>160</v>
      </c>
      <c r="AH281" s="216">
        <v>0</v>
      </c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16"/>
      <c r="BB281" s="216"/>
      <c r="BC281" s="216"/>
      <c r="BD281" s="216"/>
      <c r="BE281" s="216"/>
      <c r="BF281" s="216"/>
      <c r="BG281" s="216"/>
      <c r="BH281" s="216"/>
    </row>
    <row r="282" spans="1:60" outlineLevel="1">
      <c r="A282" s="224"/>
      <c r="B282" s="225"/>
      <c r="C282" s="257" t="s">
        <v>507</v>
      </c>
      <c r="D282" s="227"/>
      <c r="E282" s="228">
        <v>3.351</v>
      </c>
      <c r="F282" s="226"/>
      <c r="G282" s="226"/>
      <c r="H282" s="226"/>
      <c r="I282" s="226"/>
      <c r="J282" s="226"/>
      <c r="K282" s="226"/>
      <c r="L282" s="226"/>
      <c r="M282" s="226"/>
      <c r="N282" s="226"/>
      <c r="O282" s="226"/>
      <c r="P282" s="226"/>
      <c r="Q282" s="226"/>
      <c r="R282" s="226"/>
      <c r="S282" s="226"/>
      <c r="T282" s="226"/>
      <c r="U282" s="226"/>
      <c r="V282" s="226"/>
      <c r="W282" s="226"/>
      <c r="X282" s="226"/>
      <c r="Y282" s="216"/>
      <c r="Z282" s="216"/>
      <c r="AA282" s="216"/>
      <c r="AB282" s="216"/>
      <c r="AC282" s="216"/>
      <c r="AD282" s="216"/>
      <c r="AE282" s="216"/>
      <c r="AF282" s="216"/>
      <c r="AG282" s="216" t="s">
        <v>160</v>
      </c>
      <c r="AH282" s="216">
        <v>0</v>
      </c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16"/>
      <c r="BB282" s="216"/>
      <c r="BC282" s="216"/>
      <c r="BD282" s="216"/>
      <c r="BE282" s="216"/>
      <c r="BF282" s="216"/>
      <c r="BG282" s="216"/>
      <c r="BH282" s="216"/>
    </row>
    <row r="283" spans="1:60" outlineLevel="1">
      <c r="A283" s="236">
        <v>114</v>
      </c>
      <c r="B283" s="237" t="s">
        <v>508</v>
      </c>
      <c r="C283" s="255" t="s">
        <v>509</v>
      </c>
      <c r="D283" s="238" t="s">
        <v>260</v>
      </c>
      <c r="E283" s="239">
        <v>18.260000000000002</v>
      </c>
      <c r="F283" s="240"/>
      <c r="G283" s="241">
        <f>ROUND(E283*F283,2)</f>
        <v>0</v>
      </c>
      <c r="H283" s="240"/>
      <c r="I283" s="241">
        <f>ROUND(E283*H283,2)</f>
        <v>0</v>
      </c>
      <c r="J283" s="240"/>
      <c r="K283" s="241">
        <f>ROUND(E283*J283,2)</f>
        <v>0</v>
      </c>
      <c r="L283" s="241">
        <v>15</v>
      </c>
      <c r="M283" s="241">
        <f>G283*(1+L283/100)</f>
        <v>0</v>
      </c>
      <c r="N283" s="241">
        <v>3.0000000000000001E-5</v>
      </c>
      <c r="O283" s="241">
        <f>ROUND(E283*N283,2)</f>
        <v>0</v>
      </c>
      <c r="P283" s="241">
        <v>0</v>
      </c>
      <c r="Q283" s="241">
        <f>ROUND(E283*P283,2)</f>
        <v>0</v>
      </c>
      <c r="R283" s="241" t="s">
        <v>500</v>
      </c>
      <c r="S283" s="241" t="s">
        <v>154</v>
      </c>
      <c r="T283" s="242" t="s">
        <v>154</v>
      </c>
      <c r="U283" s="226">
        <v>0.13719999999999999</v>
      </c>
      <c r="V283" s="226">
        <f>ROUND(E283*U283,2)</f>
        <v>2.5099999999999998</v>
      </c>
      <c r="W283" s="226"/>
      <c r="X283" s="226" t="s">
        <v>155</v>
      </c>
      <c r="Y283" s="216"/>
      <c r="Z283" s="216"/>
      <c r="AA283" s="216"/>
      <c r="AB283" s="216"/>
      <c r="AC283" s="216"/>
      <c r="AD283" s="216"/>
      <c r="AE283" s="216"/>
      <c r="AF283" s="216"/>
      <c r="AG283" s="216" t="s">
        <v>156</v>
      </c>
      <c r="AH283" s="216"/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16"/>
      <c r="BB283" s="216"/>
      <c r="BC283" s="216"/>
      <c r="BD283" s="216"/>
      <c r="BE283" s="216"/>
      <c r="BF283" s="216"/>
      <c r="BG283" s="216"/>
      <c r="BH283" s="216"/>
    </row>
    <row r="284" spans="1:60" outlineLevel="1">
      <c r="A284" s="224"/>
      <c r="B284" s="225"/>
      <c r="C284" s="257" t="s">
        <v>510</v>
      </c>
      <c r="D284" s="227"/>
      <c r="E284" s="228">
        <v>18.260000000000002</v>
      </c>
      <c r="F284" s="226"/>
      <c r="G284" s="226"/>
      <c r="H284" s="226"/>
      <c r="I284" s="226"/>
      <c r="J284" s="226"/>
      <c r="K284" s="226"/>
      <c r="L284" s="226"/>
      <c r="M284" s="226"/>
      <c r="N284" s="226"/>
      <c r="O284" s="226"/>
      <c r="P284" s="226"/>
      <c r="Q284" s="226"/>
      <c r="R284" s="226"/>
      <c r="S284" s="226"/>
      <c r="T284" s="226"/>
      <c r="U284" s="226"/>
      <c r="V284" s="226"/>
      <c r="W284" s="226"/>
      <c r="X284" s="226"/>
      <c r="Y284" s="216"/>
      <c r="Z284" s="216"/>
      <c r="AA284" s="216"/>
      <c r="AB284" s="216"/>
      <c r="AC284" s="216"/>
      <c r="AD284" s="216"/>
      <c r="AE284" s="216"/>
      <c r="AF284" s="216"/>
      <c r="AG284" s="216" t="s">
        <v>160</v>
      </c>
      <c r="AH284" s="216">
        <v>0</v>
      </c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16"/>
      <c r="BB284" s="216"/>
      <c r="BC284" s="216"/>
      <c r="BD284" s="216"/>
      <c r="BE284" s="216"/>
      <c r="BF284" s="216"/>
      <c r="BG284" s="216"/>
      <c r="BH284" s="216"/>
    </row>
    <row r="285" spans="1:60" ht="20.399999999999999" outlineLevel="1">
      <c r="A285" s="236">
        <v>115</v>
      </c>
      <c r="B285" s="237" t="s">
        <v>511</v>
      </c>
      <c r="C285" s="255" t="s">
        <v>512</v>
      </c>
      <c r="D285" s="238" t="s">
        <v>152</v>
      </c>
      <c r="E285" s="239">
        <v>20.76</v>
      </c>
      <c r="F285" s="240"/>
      <c r="G285" s="241">
        <f>ROUND(E285*F285,2)</f>
        <v>0</v>
      </c>
      <c r="H285" s="240"/>
      <c r="I285" s="241">
        <f>ROUND(E285*H285,2)</f>
        <v>0</v>
      </c>
      <c r="J285" s="240"/>
      <c r="K285" s="241">
        <f>ROUND(E285*J285,2)</f>
        <v>0</v>
      </c>
      <c r="L285" s="241">
        <v>15</v>
      </c>
      <c r="M285" s="241">
        <f>G285*(1+L285/100)</f>
        <v>0</v>
      </c>
      <c r="N285" s="241">
        <v>3.3E-4</v>
      </c>
      <c r="O285" s="241">
        <f>ROUND(E285*N285,2)</f>
        <v>0.01</v>
      </c>
      <c r="P285" s="241">
        <v>0</v>
      </c>
      <c r="Q285" s="241">
        <f>ROUND(E285*P285,2)</f>
        <v>0</v>
      </c>
      <c r="R285" s="241" t="s">
        <v>500</v>
      </c>
      <c r="S285" s="241" t="s">
        <v>154</v>
      </c>
      <c r="T285" s="242" t="s">
        <v>154</v>
      </c>
      <c r="U285" s="226">
        <v>0.45</v>
      </c>
      <c r="V285" s="226">
        <f>ROUND(E285*U285,2)</f>
        <v>9.34</v>
      </c>
      <c r="W285" s="226"/>
      <c r="X285" s="226" t="s">
        <v>155</v>
      </c>
      <c r="Y285" s="216"/>
      <c r="Z285" s="216"/>
      <c r="AA285" s="216"/>
      <c r="AB285" s="216"/>
      <c r="AC285" s="216"/>
      <c r="AD285" s="216"/>
      <c r="AE285" s="216"/>
      <c r="AF285" s="216"/>
      <c r="AG285" s="216" t="s">
        <v>156</v>
      </c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16"/>
      <c r="BB285" s="216"/>
      <c r="BC285" s="216"/>
      <c r="BD285" s="216"/>
      <c r="BE285" s="216"/>
      <c r="BF285" s="216"/>
      <c r="BG285" s="216"/>
      <c r="BH285" s="216"/>
    </row>
    <row r="286" spans="1:60" outlineLevel="1">
      <c r="A286" s="224"/>
      <c r="B286" s="225"/>
      <c r="C286" s="257" t="s">
        <v>232</v>
      </c>
      <c r="D286" s="227"/>
      <c r="E286" s="228">
        <v>20.76</v>
      </c>
      <c r="F286" s="226"/>
      <c r="G286" s="226"/>
      <c r="H286" s="226"/>
      <c r="I286" s="226"/>
      <c r="J286" s="226"/>
      <c r="K286" s="226"/>
      <c r="L286" s="226"/>
      <c r="M286" s="226"/>
      <c r="N286" s="226"/>
      <c r="O286" s="226"/>
      <c r="P286" s="226"/>
      <c r="Q286" s="226"/>
      <c r="R286" s="226"/>
      <c r="S286" s="226"/>
      <c r="T286" s="226"/>
      <c r="U286" s="226"/>
      <c r="V286" s="226"/>
      <c r="W286" s="226"/>
      <c r="X286" s="226"/>
      <c r="Y286" s="216"/>
      <c r="Z286" s="216"/>
      <c r="AA286" s="216"/>
      <c r="AB286" s="216"/>
      <c r="AC286" s="216"/>
      <c r="AD286" s="216"/>
      <c r="AE286" s="216"/>
      <c r="AF286" s="216"/>
      <c r="AG286" s="216" t="s">
        <v>160</v>
      </c>
      <c r="AH286" s="216">
        <v>0</v>
      </c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16"/>
      <c r="BB286" s="216"/>
      <c r="BC286" s="216"/>
      <c r="BD286" s="216"/>
      <c r="BE286" s="216"/>
      <c r="BF286" s="216"/>
      <c r="BG286" s="216"/>
      <c r="BH286" s="216"/>
    </row>
    <row r="287" spans="1:60" outlineLevel="1">
      <c r="A287" s="236">
        <v>116</v>
      </c>
      <c r="B287" s="237" t="s">
        <v>513</v>
      </c>
      <c r="C287" s="255" t="s">
        <v>514</v>
      </c>
      <c r="D287" s="238" t="s">
        <v>152</v>
      </c>
      <c r="E287" s="239">
        <v>46.16</v>
      </c>
      <c r="F287" s="240"/>
      <c r="G287" s="241">
        <f>ROUND(E287*F287,2)</f>
        <v>0</v>
      </c>
      <c r="H287" s="240"/>
      <c r="I287" s="241">
        <f>ROUND(E287*H287,2)</f>
        <v>0</v>
      </c>
      <c r="J287" s="240"/>
      <c r="K287" s="241">
        <f>ROUND(E287*J287,2)</f>
        <v>0</v>
      </c>
      <c r="L287" s="241">
        <v>15</v>
      </c>
      <c r="M287" s="241">
        <f>G287*(1+L287/100)</f>
        <v>0</v>
      </c>
      <c r="N287" s="241">
        <v>0</v>
      </c>
      <c r="O287" s="241">
        <f>ROUND(E287*N287,2)</f>
        <v>0</v>
      </c>
      <c r="P287" s="241">
        <v>1E-3</v>
      </c>
      <c r="Q287" s="241">
        <f>ROUND(E287*P287,2)</f>
        <v>0.05</v>
      </c>
      <c r="R287" s="241" t="s">
        <v>500</v>
      </c>
      <c r="S287" s="241" t="s">
        <v>154</v>
      </c>
      <c r="T287" s="242" t="s">
        <v>154</v>
      </c>
      <c r="U287" s="226">
        <v>0.01</v>
      </c>
      <c r="V287" s="226">
        <f>ROUND(E287*U287,2)</f>
        <v>0.46</v>
      </c>
      <c r="W287" s="226"/>
      <c r="X287" s="226" t="s">
        <v>155</v>
      </c>
      <c r="Y287" s="216"/>
      <c r="Z287" s="216"/>
      <c r="AA287" s="216"/>
      <c r="AB287" s="216"/>
      <c r="AC287" s="216"/>
      <c r="AD287" s="216"/>
      <c r="AE287" s="216"/>
      <c r="AF287" s="216"/>
      <c r="AG287" s="216" t="s">
        <v>156</v>
      </c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16"/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24"/>
      <c r="B288" s="225"/>
      <c r="C288" s="257" t="s">
        <v>515</v>
      </c>
      <c r="D288" s="227"/>
      <c r="E288" s="228">
        <v>42.56</v>
      </c>
      <c r="F288" s="226"/>
      <c r="G288" s="226"/>
      <c r="H288" s="226"/>
      <c r="I288" s="226"/>
      <c r="J288" s="226"/>
      <c r="K288" s="226"/>
      <c r="L288" s="226"/>
      <c r="M288" s="226"/>
      <c r="N288" s="226"/>
      <c r="O288" s="226"/>
      <c r="P288" s="226"/>
      <c r="Q288" s="226"/>
      <c r="R288" s="226"/>
      <c r="S288" s="226"/>
      <c r="T288" s="226"/>
      <c r="U288" s="226"/>
      <c r="V288" s="226"/>
      <c r="W288" s="226"/>
      <c r="X288" s="226"/>
      <c r="Y288" s="216"/>
      <c r="Z288" s="216"/>
      <c r="AA288" s="216"/>
      <c r="AB288" s="216"/>
      <c r="AC288" s="216"/>
      <c r="AD288" s="216"/>
      <c r="AE288" s="216"/>
      <c r="AF288" s="216"/>
      <c r="AG288" s="216" t="s">
        <v>160</v>
      </c>
      <c r="AH288" s="216">
        <v>0</v>
      </c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24"/>
      <c r="B289" s="225"/>
      <c r="C289" s="257" t="s">
        <v>516</v>
      </c>
      <c r="D289" s="227"/>
      <c r="E289" s="228">
        <v>3.6</v>
      </c>
      <c r="F289" s="226"/>
      <c r="G289" s="226"/>
      <c r="H289" s="226"/>
      <c r="I289" s="226"/>
      <c r="J289" s="226"/>
      <c r="K289" s="226"/>
      <c r="L289" s="226"/>
      <c r="M289" s="226"/>
      <c r="N289" s="226"/>
      <c r="O289" s="226"/>
      <c r="P289" s="226"/>
      <c r="Q289" s="226"/>
      <c r="R289" s="226"/>
      <c r="S289" s="226"/>
      <c r="T289" s="226"/>
      <c r="U289" s="226"/>
      <c r="V289" s="226"/>
      <c r="W289" s="226"/>
      <c r="X289" s="226"/>
      <c r="Y289" s="216"/>
      <c r="Z289" s="216"/>
      <c r="AA289" s="216"/>
      <c r="AB289" s="216"/>
      <c r="AC289" s="216"/>
      <c r="AD289" s="216"/>
      <c r="AE289" s="216"/>
      <c r="AF289" s="216"/>
      <c r="AG289" s="216" t="s">
        <v>160</v>
      </c>
      <c r="AH289" s="216">
        <v>0</v>
      </c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outlineLevel="1">
      <c r="A290" s="236">
        <v>117</v>
      </c>
      <c r="B290" s="237" t="s">
        <v>517</v>
      </c>
      <c r="C290" s="255" t="s">
        <v>518</v>
      </c>
      <c r="D290" s="238" t="s">
        <v>260</v>
      </c>
      <c r="E290" s="239">
        <v>18.260000000000002</v>
      </c>
      <c r="F290" s="240"/>
      <c r="G290" s="241">
        <f>ROUND(E290*F290,2)</f>
        <v>0</v>
      </c>
      <c r="H290" s="240"/>
      <c r="I290" s="241">
        <f>ROUND(E290*H290,2)</f>
        <v>0</v>
      </c>
      <c r="J290" s="240"/>
      <c r="K290" s="241">
        <f>ROUND(E290*J290,2)</f>
        <v>0</v>
      </c>
      <c r="L290" s="241">
        <v>15</v>
      </c>
      <c r="M290" s="241">
        <f>G290*(1+L290/100)</f>
        <v>0</v>
      </c>
      <c r="N290" s="241">
        <v>5.0000000000000001E-4</v>
      </c>
      <c r="O290" s="241">
        <f>ROUND(E290*N290,2)</f>
        <v>0.01</v>
      </c>
      <c r="P290" s="241">
        <v>0</v>
      </c>
      <c r="Q290" s="241">
        <f>ROUND(E290*P290,2)</f>
        <v>0</v>
      </c>
      <c r="R290" s="241" t="s">
        <v>237</v>
      </c>
      <c r="S290" s="241" t="s">
        <v>154</v>
      </c>
      <c r="T290" s="242" t="s">
        <v>154</v>
      </c>
      <c r="U290" s="226">
        <v>0</v>
      </c>
      <c r="V290" s="226">
        <f>ROUND(E290*U290,2)</f>
        <v>0</v>
      </c>
      <c r="W290" s="226"/>
      <c r="X290" s="226" t="s">
        <v>238</v>
      </c>
      <c r="Y290" s="216"/>
      <c r="Z290" s="216"/>
      <c r="AA290" s="216"/>
      <c r="AB290" s="216"/>
      <c r="AC290" s="216"/>
      <c r="AD290" s="216"/>
      <c r="AE290" s="216"/>
      <c r="AF290" s="216"/>
      <c r="AG290" s="216" t="s">
        <v>239</v>
      </c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16"/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24"/>
      <c r="B291" s="225"/>
      <c r="C291" s="257" t="s">
        <v>510</v>
      </c>
      <c r="D291" s="227"/>
      <c r="E291" s="228">
        <v>18.260000000000002</v>
      </c>
      <c r="F291" s="226"/>
      <c r="G291" s="226"/>
      <c r="H291" s="226"/>
      <c r="I291" s="226"/>
      <c r="J291" s="226"/>
      <c r="K291" s="226"/>
      <c r="L291" s="226"/>
      <c r="M291" s="226"/>
      <c r="N291" s="226"/>
      <c r="O291" s="226"/>
      <c r="P291" s="226"/>
      <c r="Q291" s="226"/>
      <c r="R291" s="226"/>
      <c r="S291" s="226"/>
      <c r="T291" s="226"/>
      <c r="U291" s="226"/>
      <c r="V291" s="226"/>
      <c r="W291" s="226"/>
      <c r="X291" s="226"/>
      <c r="Y291" s="216"/>
      <c r="Z291" s="216"/>
      <c r="AA291" s="216"/>
      <c r="AB291" s="216"/>
      <c r="AC291" s="216"/>
      <c r="AD291" s="216"/>
      <c r="AE291" s="216"/>
      <c r="AF291" s="216"/>
      <c r="AG291" s="216" t="s">
        <v>160</v>
      </c>
      <c r="AH291" s="216">
        <v>0</v>
      </c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 ht="20.399999999999999" outlineLevel="1">
      <c r="A292" s="236">
        <v>118</v>
      </c>
      <c r="B292" s="237" t="s">
        <v>519</v>
      </c>
      <c r="C292" s="255" t="s">
        <v>520</v>
      </c>
      <c r="D292" s="238" t="s">
        <v>152</v>
      </c>
      <c r="E292" s="239">
        <v>21.590399999999999</v>
      </c>
      <c r="F292" s="240"/>
      <c r="G292" s="241">
        <f>ROUND(E292*F292,2)</f>
        <v>0</v>
      </c>
      <c r="H292" s="240"/>
      <c r="I292" s="241">
        <f>ROUND(E292*H292,2)</f>
        <v>0</v>
      </c>
      <c r="J292" s="240"/>
      <c r="K292" s="241">
        <f>ROUND(E292*J292,2)</f>
        <v>0</v>
      </c>
      <c r="L292" s="241">
        <v>15</v>
      </c>
      <c r="M292" s="241">
        <f>G292*(1+L292/100)</f>
        <v>0</v>
      </c>
      <c r="N292" s="241">
        <v>4.1000000000000003E-3</v>
      </c>
      <c r="O292" s="241">
        <f>ROUND(E292*N292,2)</f>
        <v>0.09</v>
      </c>
      <c r="P292" s="241">
        <v>0</v>
      </c>
      <c r="Q292" s="241">
        <f>ROUND(E292*P292,2)</f>
        <v>0</v>
      </c>
      <c r="R292" s="241" t="s">
        <v>237</v>
      </c>
      <c r="S292" s="241" t="s">
        <v>154</v>
      </c>
      <c r="T292" s="242" t="s">
        <v>154</v>
      </c>
      <c r="U292" s="226">
        <v>0</v>
      </c>
      <c r="V292" s="226">
        <f>ROUND(E292*U292,2)</f>
        <v>0</v>
      </c>
      <c r="W292" s="226"/>
      <c r="X292" s="226" t="s">
        <v>238</v>
      </c>
      <c r="Y292" s="216"/>
      <c r="Z292" s="216"/>
      <c r="AA292" s="216"/>
      <c r="AB292" s="216"/>
      <c r="AC292" s="216"/>
      <c r="AD292" s="216"/>
      <c r="AE292" s="216"/>
      <c r="AF292" s="216"/>
      <c r="AG292" s="216" t="s">
        <v>239</v>
      </c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16"/>
      <c r="BB292" s="216"/>
      <c r="BC292" s="216"/>
      <c r="BD292" s="216"/>
      <c r="BE292" s="216"/>
      <c r="BF292" s="216"/>
      <c r="BG292" s="216"/>
      <c r="BH292" s="216"/>
    </row>
    <row r="293" spans="1:60" outlineLevel="1">
      <c r="A293" s="224"/>
      <c r="B293" s="225"/>
      <c r="C293" s="257" t="s">
        <v>521</v>
      </c>
      <c r="D293" s="227"/>
      <c r="E293" s="228">
        <v>21.590399999999999</v>
      </c>
      <c r="F293" s="226"/>
      <c r="G293" s="226"/>
      <c r="H293" s="226"/>
      <c r="I293" s="226"/>
      <c r="J293" s="226"/>
      <c r="K293" s="226"/>
      <c r="L293" s="226"/>
      <c r="M293" s="226"/>
      <c r="N293" s="226"/>
      <c r="O293" s="226"/>
      <c r="P293" s="226"/>
      <c r="Q293" s="226"/>
      <c r="R293" s="226"/>
      <c r="S293" s="226"/>
      <c r="T293" s="226"/>
      <c r="U293" s="226"/>
      <c r="V293" s="226"/>
      <c r="W293" s="226"/>
      <c r="X293" s="226"/>
      <c r="Y293" s="216"/>
      <c r="Z293" s="216"/>
      <c r="AA293" s="216"/>
      <c r="AB293" s="216"/>
      <c r="AC293" s="216"/>
      <c r="AD293" s="216"/>
      <c r="AE293" s="216"/>
      <c r="AF293" s="216"/>
      <c r="AG293" s="216" t="s">
        <v>160</v>
      </c>
      <c r="AH293" s="216">
        <v>0</v>
      </c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outlineLevel="1">
      <c r="A294" s="236">
        <v>119</v>
      </c>
      <c r="B294" s="237" t="s">
        <v>522</v>
      </c>
      <c r="C294" s="255" t="s">
        <v>523</v>
      </c>
      <c r="D294" s="238" t="s">
        <v>313</v>
      </c>
      <c r="E294" s="239">
        <v>0.10505</v>
      </c>
      <c r="F294" s="240"/>
      <c r="G294" s="241">
        <f>ROUND(E294*F294,2)</f>
        <v>0</v>
      </c>
      <c r="H294" s="240"/>
      <c r="I294" s="241">
        <f>ROUND(E294*H294,2)</f>
        <v>0</v>
      </c>
      <c r="J294" s="240"/>
      <c r="K294" s="241">
        <f>ROUND(E294*J294,2)</f>
        <v>0</v>
      </c>
      <c r="L294" s="241">
        <v>15</v>
      </c>
      <c r="M294" s="241">
        <f>G294*(1+L294/100)</f>
        <v>0</v>
      </c>
      <c r="N294" s="241">
        <v>0</v>
      </c>
      <c r="O294" s="241">
        <f>ROUND(E294*N294,2)</f>
        <v>0</v>
      </c>
      <c r="P294" s="241">
        <v>0</v>
      </c>
      <c r="Q294" s="241">
        <f>ROUND(E294*P294,2)</f>
        <v>0</v>
      </c>
      <c r="R294" s="241" t="s">
        <v>500</v>
      </c>
      <c r="S294" s="241" t="s">
        <v>154</v>
      </c>
      <c r="T294" s="242" t="s">
        <v>154</v>
      </c>
      <c r="U294" s="226">
        <v>1.091</v>
      </c>
      <c r="V294" s="226">
        <f>ROUND(E294*U294,2)</f>
        <v>0.11</v>
      </c>
      <c r="W294" s="226"/>
      <c r="X294" s="226" t="s">
        <v>314</v>
      </c>
      <c r="Y294" s="216"/>
      <c r="Z294" s="216"/>
      <c r="AA294" s="216"/>
      <c r="AB294" s="216"/>
      <c r="AC294" s="216"/>
      <c r="AD294" s="216"/>
      <c r="AE294" s="216"/>
      <c r="AF294" s="216"/>
      <c r="AG294" s="216" t="s">
        <v>315</v>
      </c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16"/>
      <c r="BB294" s="216"/>
      <c r="BC294" s="216"/>
      <c r="BD294" s="216"/>
      <c r="BE294" s="216"/>
      <c r="BF294" s="216"/>
      <c r="BG294" s="216"/>
      <c r="BH294" s="216"/>
    </row>
    <row r="295" spans="1:60" outlineLevel="1">
      <c r="A295" s="224"/>
      <c r="B295" s="225"/>
      <c r="C295" s="256" t="s">
        <v>386</v>
      </c>
      <c r="D295" s="244"/>
      <c r="E295" s="244"/>
      <c r="F295" s="244"/>
      <c r="G295" s="244"/>
      <c r="H295" s="226"/>
      <c r="I295" s="226"/>
      <c r="J295" s="226"/>
      <c r="K295" s="226"/>
      <c r="L295" s="226"/>
      <c r="M295" s="226"/>
      <c r="N295" s="226"/>
      <c r="O295" s="226"/>
      <c r="P295" s="226"/>
      <c r="Q295" s="226"/>
      <c r="R295" s="226"/>
      <c r="S295" s="226"/>
      <c r="T295" s="226"/>
      <c r="U295" s="226"/>
      <c r="V295" s="226"/>
      <c r="W295" s="226"/>
      <c r="X295" s="226"/>
      <c r="Y295" s="216"/>
      <c r="Z295" s="216"/>
      <c r="AA295" s="216"/>
      <c r="AB295" s="216"/>
      <c r="AC295" s="216"/>
      <c r="AD295" s="216"/>
      <c r="AE295" s="216"/>
      <c r="AF295" s="216"/>
      <c r="AG295" s="216" t="s">
        <v>158</v>
      </c>
      <c r="AH295" s="216"/>
      <c r="AI295" s="216"/>
      <c r="AJ295" s="216"/>
      <c r="AK295" s="216"/>
      <c r="AL295" s="216"/>
      <c r="AM295" s="216"/>
      <c r="AN295" s="216"/>
      <c r="AO295" s="216"/>
      <c r="AP295" s="216"/>
      <c r="AQ295" s="216"/>
      <c r="AR295" s="216"/>
      <c r="AS295" s="216"/>
      <c r="AT295" s="216"/>
      <c r="AU295" s="216"/>
      <c r="AV295" s="216"/>
      <c r="AW295" s="216"/>
      <c r="AX295" s="216"/>
      <c r="AY295" s="216"/>
      <c r="AZ295" s="216"/>
      <c r="BA295" s="216"/>
      <c r="BB295" s="216"/>
      <c r="BC295" s="216"/>
      <c r="BD295" s="216"/>
      <c r="BE295" s="216"/>
      <c r="BF295" s="216"/>
      <c r="BG295" s="216"/>
      <c r="BH295" s="216"/>
    </row>
    <row r="296" spans="1:60">
      <c r="A296" s="230" t="s">
        <v>148</v>
      </c>
      <c r="B296" s="231" t="s">
        <v>111</v>
      </c>
      <c r="C296" s="254" t="s">
        <v>112</v>
      </c>
      <c r="D296" s="232"/>
      <c r="E296" s="233"/>
      <c r="F296" s="234"/>
      <c r="G296" s="234">
        <f>SUMIF(AG297:AG317,"&lt;&gt;NOR",G297:G317)</f>
        <v>0</v>
      </c>
      <c r="H296" s="234"/>
      <c r="I296" s="234">
        <f>SUM(I297:I317)</f>
        <v>0</v>
      </c>
      <c r="J296" s="234"/>
      <c r="K296" s="234">
        <f>SUM(K297:K317)</f>
        <v>0</v>
      </c>
      <c r="L296" s="234"/>
      <c r="M296" s="234">
        <f>SUM(M297:M317)</f>
        <v>0</v>
      </c>
      <c r="N296" s="234"/>
      <c r="O296" s="234">
        <f>SUM(O297:O317)</f>
        <v>0.30000000000000004</v>
      </c>
      <c r="P296" s="234"/>
      <c r="Q296" s="234">
        <f>SUM(Q297:Q317)</f>
        <v>0</v>
      </c>
      <c r="R296" s="234"/>
      <c r="S296" s="234"/>
      <c r="T296" s="235"/>
      <c r="U296" s="229"/>
      <c r="V296" s="229">
        <f>SUM(V297:V317)</f>
        <v>161.51</v>
      </c>
      <c r="W296" s="229"/>
      <c r="X296" s="229"/>
      <c r="AG296" t="s">
        <v>149</v>
      </c>
    </row>
    <row r="297" spans="1:60" outlineLevel="1">
      <c r="A297" s="236">
        <v>120</v>
      </c>
      <c r="B297" s="237" t="s">
        <v>524</v>
      </c>
      <c r="C297" s="255" t="s">
        <v>525</v>
      </c>
      <c r="D297" s="238" t="s">
        <v>152</v>
      </c>
      <c r="E297" s="239">
        <v>16.320399999999999</v>
      </c>
      <c r="F297" s="240"/>
      <c r="G297" s="241">
        <f>ROUND(E297*F297,2)</f>
        <v>0</v>
      </c>
      <c r="H297" s="240"/>
      <c r="I297" s="241">
        <f>ROUND(E297*H297,2)</f>
        <v>0</v>
      </c>
      <c r="J297" s="240"/>
      <c r="K297" s="241">
        <f>ROUND(E297*J297,2)</f>
        <v>0</v>
      </c>
      <c r="L297" s="241">
        <v>15</v>
      </c>
      <c r="M297" s="241">
        <f>G297*(1+L297/100)</f>
        <v>0</v>
      </c>
      <c r="N297" s="241">
        <v>1.1E-4</v>
      </c>
      <c r="O297" s="241">
        <f>ROUND(E297*N297,2)</f>
        <v>0</v>
      </c>
      <c r="P297" s="241">
        <v>0</v>
      </c>
      <c r="Q297" s="241">
        <f>ROUND(E297*P297,2)</f>
        <v>0</v>
      </c>
      <c r="R297" s="241" t="s">
        <v>478</v>
      </c>
      <c r="S297" s="241" t="s">
        <v>154</v>
      </c>
      <c r="T297" s="242" t="s">
        <v>154</v>
      </c>
      <c r="U297" s="226">
        <v>0.05</v>
      </c>
      <c r="V297" s="226">
        <f>ROUND(E297*U297,2)</f>
        <v>0.82</v>
      </c>
      <c r="W297" s="226"/>
      <c r="X297" s="226" t="s">
        <v>155</v>
      </c>
      <c r="Y297" s="216"/>
      <c r="Z297" s="216"/>
      <c r="AA297" s="216"/>
      <c r="AB297" s="216"/>
      <c r="AC297" s="216"/>
      <c r="AD297" s="216"/>
      <c r="AE297" s="216"/>
      <c r="AF297" s="216"/>
      <c r="AG297" s="216" t="s">
        <v>156</v>
      </c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16"/>
      <c r="BB297" s="216"/>
      <c r="BC297" s="216"/>
      <c r="BD297" s="216"/>
      <c r="BE297" s="216"/>
      <c r="BF297" s="216"/>
      <c r="BG297" s="216"/>
      <c r="BH297" s="216"/>
    </row>
    <row r="298" spans="1:60" outlineLevel="1">
      <c r="A298" s="224"/>
      <c r="B298" s="225"/>
      <c r="C298" s="257" t="s">
        <v>526</v>
      </c>
      <c r="D298" s="227"/>
      <c r="E298" s="228">
        <v>1.44</v>
      </c>
      <c r="F298" s="226"/>
      <c r="G298" s="226"/>
      <c r="H298" s="226"/>
      <c r="I298" s="226"/>
      <c r="J298" s="226"/>
      <c r="K298" s="226"/>
      <c r="L298" s="226"/>
      <c r="M298" s="226"/>
      <c r="N298" s="226"/>
      <c r="O298" s="226"/>
      <c r="P298" s="226"/>
      <c r="Q298" s="226"/>
      <c r="R298" s="226"/>
      <c r="S298" s="226"/>
      <c r="T298" s="226"/>
      <c r="U298" s="226"/>
      <c r="V298" s="226"/>
      <c r="W298" s="226"/>
      <c r="X298" s="226"/>
      <c r="Y298" s="216"/>
      <c r="Z298" s="216"/>
      <c r="AA298" s="216"/>
      <c r="AB298" s="216"/>
      <c r="AC298" s="216"/>
      <c r="AD298" s="216"/>
      <c r="AE298" s="216"/>
      <c r="AF298" s="216"/>
      <c r="AG298" s="216" t="s">
        <v>160</v>
      </c>
      <c r="AH298" s="216">
        <v>0</v>
      </c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16"/>
      <c r="BB298" s="216"/>
      <c r="BC298" s="216"/>
      <c r="BD298" s="216"/>
      <c r="BE298" s="216"/>
      <c r="BF298" s="216"/>
      <c r="BG298" s="216"/>
      <c r="BH298" s="216"/>
    </row>
    <row r="299" spans="1:60" outlineLevel="1">
      <c r="A299" s="224"/>
      <c r="B299" s="225"/>
      <c r="C299" s="257" t="s">
        <v>527</v>
      </c>
      <c r="D299" s="227"/>
      <c r="E299" s="228">
        <v>0.43569999999999998</v>
      </c>
      <c r="F299" s="226"/>
      <c r="G299" s="226"/>
      <c r="H299" s="226"/>
      <c r="I299" s="226"/>
      <c r="J299" s="226"/>
      <c r="K299" s="226"/>
      <c r="L299" s="226"/>
      <c r="M299" s="226"/>
      <c r="N299" s="226"/>
      <c r="O299" s="226"/>
      <c r="P299" s="226"/>
      <c r="Q299" s="226"/>
      <c r="R299" s="226"/>
      <c r="S299" s="226"/>
      <c r="T299" s="226"/>
      <c r="U299" s="226"/>
      <c r="V299" s="226"/>
      <c r="W299" s="226"/>
      <c r="X299" s="226"/>
      <c r="Y299" s="216"/>
      <c r="Z299" s="216"/>
      <c r="AA299" s="216"/>
      <c r="AB299" s="216"/>
      <c r="AC299" s="216"/>
      <c r="AD299" s="216"/>
      <c r="AE299" s="216"/>
      <c r="AF299" s="216"/>
      <c r="AG299" s="216" t="s">
        <v>160</v>
      </c>
      <c r="AH299" s="216">
        <v>0</v>
      </c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16"/>
      <c r="BB299" s="216"/>
      <c r="BC299" s="216"/>
      <c r="BD299" s="216"/>
      <c r="BE299" s="216"/>
      <c r="BF299" s="216"/>
      <c r="BG299" s="216"/>
      <c r="BH299" s="216"/>
    </row>
    <row r="300" spans="1:60" ht="20.399999999999999" outlineLevel="1">
      <c r="A300" s="224"/>
      <c r="B300" s="225"/>
      <c r="C300" s="257" t="s">
        <v>528</v>
      </c>
      <c r="D300" s="227"/>
      <c r="E300" s="228">
        <v>14.444699999999999</v>
      </c>
      <c r="F300" s="226"/>
      <c r="G300" s="226"/>
      <c r="H300" s="226"/>
      <c r="I300" s="226"/>
      <c r="J300" s="226"/>
      <c r="K300" s="226"/>
      <c r="L300" s="226"/>
      <c r="M300" s="226"/>
      <c r="N300" s="226"/>
      <c r="O300" s="226"/>
      <c r="P300" s="226"/>
      <c r="Q300" s="226"/>
      <c r="R300" s="226"/>
      <c r="S300" s="226"/>
      <c r="T300" s="226"/>
      <c r="U300" s="226"/>
      <c r="V300" s="226"/>
      <c r="W300" s="226"/>
      <c r="X300" s="226"/>
      <c r="Y300" s="216"/>
      <c r="Z300" s="216"/>
      <c r="AA300" s="216"/>
      <c r="AB300" s="216"/>
      <c r="AC300" s="216"/>
      <c r="AD300" s="216"/>
      <c r="AE300" s="216"/>
      <c r="AF300" s="216"/>
      <c r="AG300" s="216" t="s">
        <v>160</v>
      </c>
      <c r="AH300" s="216">
        <v>0</v>
      </c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16"/>
      <c r="BB300" s="216"/>
      <c r="BC300" s="216"/>
      <c r="BD300" s="216"/>
      <c r="BE300" s="216"/>
      <c r="BF300" s="216"/>
      <c r="BG300" s="216"/>
      <c r="BH300" s="216"/>
    </row>
    <row r="301" spans="1:60" outlineLevel="1">
      <c r="A301" s="236">
        <v>121</v>
      </c>
      <c r="B301" s="237" t="s">
        <v>529</v>
      </c>
      <c r="C301" s="255" t="s">
        <v>530</v>
      </c>
      <c r="D301" s="238" t="s">
        <v>260</v>
      </c>
      <c r="E301" s="239">
        <v>26.1</v>
      </c>
      <c r="F301" s="240"/>
      <c r="G301" s="241">
        <f>ROUND(E301*F301,2)</f>
        <v>0</v>
      </c>
      <c r="H301" s="240"/>
      <c r="I301" s="241">
        <f>ROUND(E301*H301,2)</f>
        <v>0</v>
      </c>
      <c r="J301" s="240"/>
      <c r="K301" s="241">
        <f>ROUND(E301*J301,2)</f>
        <v>0</v>
      </c>
      <c r="L301" s="241">
        <v>15</v>
      </c>
      <c r="M301" s="241">
        <f>G301*(1+L301/100)</f>
        <v>0</v>
      </c>
      <c r="N301" s="241">
        <v>1.7000000000000001E-4</v>
      </c>
      <c r="O301" s="241">
        <f>ROUND(E301*N301,2)</f>
        <v>0</v>
      </c>
      <c r="P301" s="241">
        <v>0</v>
      </c>
      <c r="Q301" s="241">
        <f>ROUND(E301*P301,2)</f>
        <v>0</v>
      </c>
      <c r="R301" s="241" t="s">
        <v>478</v>
      </c>
      <c r="S301" s="241" t="s">
        <v>154</v>
      </c>
      <c r="T301" s="242" t="s">
        <v>154</v>
      </c>
      <c r="U301" s="226">
        <v>0.12</v>
      </c>
      <c r="V301" s="226">
        <f>ROUND(E301*U301,2)</f>
        <v>3.13</v>
      </c>
      <c r="W301" s="226"/>
      <c r="X301" s="226" t="s">
        <v>155</v>
      </c>
      <c r="Y301" s="216"/>
      <c r="Z301" s="216"/>
      <c r="AA301" s="216"/>
      <c r="AB301" s="216"/>
      <c r="AC301" s="216"/>
      <c r="AD301" s="216"/>
      <c r="AE301" s="216"/>
      <c r="AF301" s="216"/>
      <c r="AG301" s="216" t="s">
        <v>156</v>
      </c>
      <c r="AH301" s="216"/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6"/>
      <c r="AU301" s="216"/>
      <c r="AV301" s="216"/>
      <c r="AW301" s="216"/>
      <c r="AX301" s="216"/>
      <c r="AY301" s="216"/>
      <c r="AZ301" s="216"/>
      <c r="BA301" s="216"/>
      <c r="BB301" s="216"/>
      <c r="BC301" s="216"/>
      <c r="BD301" s="216"/>
      <c r="BE301" s="216"/>
      <c r="BF301" s="216"/>
      <c r="BG301" s="216"/>
      <c r="BH301" s="216"/>
    </row>
    <row r="302" spans="1:60" outlineLevel="1">
      <c r="A302" s="224"/>
      <c r="B302" s="225"/>
      <c r="C302" s="257" t="s">
        <v>531</v>
      </c>
      <c r="D302" s="227"/>
      <c r="E302" s="228">
        <v>6</v>
      </c>
      <c r="F302" s="226"/>
      <c r="G302" s="226"/>
      <c r="H302" s="226"/>
      <c r="I302" s="226"/>
      <c r="J302" s="226"/>
      <c r="K302" s="226"/>
      <c r="L302" s="226"/>
      <c r="M302" s="226"/>
      <c r="N302" s="226"/>
      <c r="O302" s="226"/>
      <c r="P302" s="226"/>
      <c r="Q302" s="226"/>
      <c r="R302" s="226"/>
      <c r="S302" s="226"/>
      <c r="T302" s="226"/>
      <c r="U302" s="226"/>
      <c r="V302" s="226"/>
      <c r="W302" s="226"/>
      <c r="X302" s="226"/>
      <c r="Y302" s="216"/>
      <c r="Z302" s="216"/>
      <c r="AA302" s="216"/>
      <c r="AB302" s="216"/>
      <c r="AC302" s="216"/>
      <c r="AD302" s="216"/>
      <c r="AE302" s="216"/>
      <c r="AF302" s="216"/>
      <c r="AG302" s="216" t="s">
        <v>160</v>
      </c>
      <c r="AH302" s="216">
        <v>0</v>
      </c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16"/>
      <c r="BB302" s="216"/>
      <c r="BC302" s="216"/>
      <c r="BD302" s="216"/>
      <c r="BE302" s="216"/>
      <c r="BF302" s="216"/>
      <c r="BG302" s="216"/>
      <c r="BH302" s="216"/>
    </row>
    <row r="303" spans="1:60" outlineLevel="1">
      <c r="A303" s="224"/>
      <c r="B303" s="225"/>
      <c r="C303" s="257" t="s">
        <v>532</v>
      </c>
      <c r="D303" s="227"/>
      <c r="E303" s="228">
        <v>5.3150000000000004</v>
      </c>
      <c r="F303" s="226"/>
      <c r="G303" s="226"/>
      <c r="H303" s="226"/>
      <c r="I303" s="226"/>
      <c r="J303" s="226"/>
      <c r="K303" s="226"/>
      <c r="L303" s="226"/>
      <c r="M303" s="226"/>
      <c r="N303" s="226"/>
      <c r="O303" s="226"/>
      <c r="P303" s="226"/>
      <c r="Q303" s="226"/>
      <c r="R303" s="226"/>
      <c r="S303" s="226"/>
      <c r="T303" s="226"/>
      <c r="U303" s="226"/>
      <c r="V303" s="226"/>
      <c r="W303" s="226"/>
      <c r="X303" s="226"/>
      <c r="Y303" s="216"/>
      <c r="Z303" s="216"/>
      <c r="AA303" s="216"/>
      <c r="AB303" s="216"/>
      <c r="AC303" s="216"/>
      <c r="AD303" s="216"/>
      <c r="AE303" s="216"/>
      <c r="AF303" s="216"/>
      <c r="AG303" s="216" t="s">
        <v>160</v>
      </c>
      <c r="AH303" s="216">
        <v>0</v>
      </c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16"/>
      <c r="BB303" s="216"/>
      <c r="BC303" s="216"/>
      <c r="BD303" s="216"/>
      <c r="BE303" s="216"/>
      <c r="BF303" s="216"/>
      <c r="BG303" s="216"/>
      <c r="BH303" s="216"/>
    </row>
    <row r="304" spans="1:60" outlineLevel="1">
      <c r="A304" s="224"/>
      <c r="B304" s="225"/>
      <c r="C304" s="257" t="s">
        <v>533</v>
      </c>
      <c r="D304" s="227"/>
      <c r="E304" s="228">
        <v>9.6649999999999991</v>
      </c>
      <c r="F304" s="226"/>
      <c r="G304" s="226"/>
      <c r="H304" s="226"/>
      <c r="I304" s="226"/>
      <c r="J304" s="226"/>
      <c r="K304" s="226"/>
      <c r="L304" s="226"/>
      <c r="M304" s="226"/>
      <c r="N304" s="226"/>
      <c r="O304" s="226"/>
      <c r="P304" s="226"/>
      <c r="Q304" s="226"/>
      <c r="R304" s="226"/>
      <c r="S304" s="226"/>
      <c r="T304" s="226"/>
      <c r="U304" s="226"/>
      <c r="V304" s="226"/>
      <c r="W304" s="226"/>
      <c r="X304" s="226"/>
      <c r="Y304" s="216"/>
      <c r="Z304" s="216"/>
      <c r="AA304" s="216"/>
      <c r="AB304" s="216"/>
      <c r="AC304" s="216"/>
      <c r="AD304" s="216"/>
      <c r="AE304" s="216"/>
      <c r="AF304" s="216"/>
      <c r="AG304" s="216" t="s">
        <v>160</v>
      </c>
      <c r="AH304" s="216">
        <v>0</v>
      </c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16"/>
      <c r="BB304" s="216"/>
      <c r="BC304" s="216"/>
      <c r="BD304" s="216"/>
      <c r="BE304" s="216"/>
      <c r="BF304" s="216"/>
      <c r="BG304" s="216"/>
      <c r="BH304" s="216"/>
    </row>
    <row r="305" spans="1:60" outlineLevel="1">
      <c r="A305" s="224"/>
      <c r="B305" s="225"/>
      <c r="C305" s="257" t="s">
        <v>534</v>
      </c>
      <c r="D305" s="227"/>
      <c r="E305" s="228">
        <v>5.12</v>
      </c>
      <c r="F305" s="226"/>
      <c r="G305" s="226"/>
      <c r="H305" s="226"/>
      <c r="I305" s="226"/>
      <c r="J305" s="226"/>
      <c r="K305" s="226"/>
      <c r="L305" s="226"/>
      <c r="M305" s="226"/>
      <c r="N305" s="226"/>
      <c r="O305" s="226"/>
      <c r="P305" s="226"/>
      <c r="Q305" s="226"/>
      <c r="R305" s="226"/>
      <c r="S305" s="226"/>
      <c r="T305" s="226"/>
      <c r="U305" s="226"/>
      <c r="V305" s="226"/>
      <c r="W305" s="226"/>
      <c r="X305" s="226"/>
      <c r="Y305" s="216"/>
      <c r="Z305" s="216"/>
      <c r="AA305" s="216"/>
      <c r="AB305" s="216"/>
      <c r="AC305" s="216"/>
      <c r="AD305" s="216"/>
      <c r="AE305" s="216"/>
      <c r="AF305" s="216"/>
      <c r="AG305" s="216" t="s">
        <v>160</v>
      </c>
      <c r="AH305" s="216">
        <v>0</v>
      </c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16"/>
      <c r="BB305" s="216"/>
      <c r="BC305" s="216"/>
      <c r="BD305" s="216"/>
      <c r="BE305" s="216"/>
      <c r="BF305" s="216"/>
      <c r="BG305" s="216"/>
      <c r="BH305" s="216"/>
    </row>
    <row r="306" spans="1:60" outlineLevel="1">
      <c r="A306" s="236">
        <v>122</v>
      </c>
      <c r="B306" s="237" t="s">
        <v>535</v>
      </c>
      <c r="C306" s="255" t="s">
        <v>536</v>
      </c>
      <c r="D306" s="238" t="s">
        <v>260</v>
      </c>
      <c r="E306" s="239">
        <v>15.17</v>
      </c>
      <c r="F306" s="240"/>
      <c r="G306" s="241">
        <f>ROUND(E306*F306,2)</f>
        <v>0</v>
      </c>
      <c r="H306" s="240"/>
      <c r="I306" s="241">
        <f>ROUND(E306*H306,2)</f>
        <v>0</v>
      </c>
      <c r="J306" s="240"/>
      <c r="K306" s="241">
        <f>ROUND(E306*J306,2)</f>
        <v>0</v>
      </c>
      <c r="L306" s="241">
        <v>15</v>
      </c>
      <c r="M306" s="241">
        <f>G306*(1+L306/100)</f>
        <v>0</v>
      </c>
      <c r="N306" s="241">
        <v>1.7000000000000001E-4</v>
      </c>
      <c r="O306" s="241">
        <f>ROUND(E306*N306,2)</f>
        <v>0</v>
      </c>
      <c r="P306" s="241">
        <v>0</v>
      </c>
      <c r="Q306" s="241">
        <f>ROUND(E306*P306,2)</f>
        <v>0</v>
      </c>
      <c r="R306" s="241" t="s">
        <v>478</v>
      </c>
      <c r="S306" s="241" t="s">
        <v>154</v>
      </c>
      <c r="T306" s="242" t="s">
        <v>154</v>
      </c>
      <c r="U306" s="226">
        <v>0.12</v>
      </c>
      <c r="V306" s="226">
        <f>ROUND(E306*U306,2)</f>
        <v>1.82</v>
      </c>
      <c r="W306" s="226"/>
      <c r="X306" s="226" t="s">
        <v>155</v>
      </c>
      <c r="Y306" s="216"/>
      <c r="Z306" s="216"/>
      <c r="AA306" s="216"/>
      <c r="AB306" s="216"/>
      <c r="AC306" s="216"/>
      <c r="AD306" s="216"/>
      <c r="AE306" s="216"/>
      <c r="AF306" s="216"/>
      <c r="AG306" s="216" t="s">
        <v>156</v>
      </c>
      <c r="AH306" s="216"/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16"/>
      <c r="BB306" s="216"/>
      <c r="BC306" s="216"/>
      <c r="BD306" s="216"/>
      <c r="BE306" s="216"/>
      <c r="BF306" s="216"/>
      <c r="BG306" s="216"/>
      <c r="BH306" s="216"/>
    </row>
    <row r="307" spans="1:60" outlineLevel="1">
      <c r="A307" s="224"/>
      <c r="B307" s="225"/>
      <c r="C307" s="257" t="s">
        <v>537</v>
      </c>
      <c r="D307" s="227"/>
      <c r="E307" s="228">
        <v>0.5</v>
      </c>
      <c r="F307" s="226"/>
      <c r="G307" s="226"/>
      <c r="H307" s="226"/>
      <c r="I307" s="226"/>
      <c r="J307" s="226"/>
      <c r="K307" s="226"/>
      <c r="L307" s="226"/>
      <c r="M307" s="226"/>
      <c r="N307" s="226"/>
      <c r="O307" s="226"/>
      <c r="P307" s="226"/>
      <c r="Q307" s="226"/>
      <c r="R307" s="226"/>
      <c r="S307" s="226"/>
      <c r="T307" s="226"/>
      <c r="U307" s="226"/>
      <c r="V307" s="226"/>
      <c r="W307" s="226"/>
      <c r="X307" s="226"/>
      <c r="Y307" s="216"/>
      <c r="Z307" s="216"/>
      <c r="AA307" s="216"/>
      <c r="AB307" s="216"/>
      <c r="AC307" s="216"/>
      <c r="AD307" s="216"/>
      <c r="AE307" s="216"/>
      <c r="AF307" s="216"/>
      <c r="AG307" s="216" t="s">
        <v>160</v>
      </c>
      <c r="AH307" s="216">
        <v>0</v>
      </c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16"/>
      <c r="BB307" s="216"/>
      <c r="BC307" s="216"/>
      <c r="BD307" s="216"/>
      <c r="BE307" s="216"/>
      <c r="BF307" s="216"/>
      <c r="BG307" s="216"/>
      <c r="BH307" s="216"/>
    </row>
    <row r="308" spans="1:60" outlineLevel="1">
      <c r="A308" s="224"/>
      <c r="B308" s="225"/>
      <c r="C308" s="257" t="s">
        <v>538</v>
      </c>
      <c r="D308" s="227"/>
      <c r="E308" s="228">
        <v>6.27</v>
      </c>
      <c r="F308" s="226"/>
      <c r="G308" s="226"/>
      <c r="H308" s="226"/>
      <c r="I308" s="226"/>
      <c r="J308" s="226"/>
      <c r="K308" s="226"/>
      <c r="L308" s="226"/>
      <c r="M308" s="226"/>
      <c r="N308" s="226"/>
      <c r="O308" s="226"/>
      <c r="P308" s="226"/>
      <c r="Q308" s="226"/>
      <c r="R308" s="226"/>
      <c r="S308" s="226"/>
      <c r="T308" s="226"/>
      <c r="U308" s="226"/>
      <c r="V308" s="226"/>
      <c r="W308" s="226"/>
      <c r="X308" s="226"/>
      <c r="Y308" s="216"/>
      <c r="Z308" s="216"/>
      <c r="AA308" s="216"/>
      <c r="AB308" s="216"/>
      <c r="AC308" s="216"/>
      <c r="AD308" s="216"/>
      <c r="AE308" s="216"/>
      <c r="AF308" s="216"/>
      <c r="AG308" s="216" t="s">
        <v>160</v>
      </c>
      <c r="AH308" s="216">
        <v>0</v>
      </c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16"/>
      <c r="BB308" s="216"/>
      <c r="BC308" s="216"/>
      <c r="BD308" s="216"/>
      <c r="BE308" s="216"/>
      <c r="BF308" s="216"/>
      <c r="BG308" s="216"/>
      <c r="BH308" s="216"/>
    </row>
    <row r="309" spans="1:60" outlineLevel="1">
      <c r="A309" s="224"/>
      <c r="B309" s="225"/>
      <c r="C309" s="257" t="s">
        <v>539</v>
      </c>
      <c r="D309" s="227"/>
      <c r="E309" s="228">
        <v>8.4</v>
      </c>
      <c r="F309" s="226"/>
      <c r="G309" s="226"/>
      <c r="H309" s="226"/>
      <c r="I309" s="226"/>
      <c r="J309" s="226"/>
      <c r="K309" s="226"/>
      <c r="L309" s="226"/>
      <c r="M309" s="226"/>
      <c r="N309" s="226"/>
      <c r="O309" s="226"/>
      <c r="P309" s="226"/>
      <c r="Q309" s="226"/>
      <c r="R309" s="226"/>
      <c r="S309" s="226"/>
      <c r="T309" s="226"/>
      <c r="U309" s="226"/>
      <c r="V309" s="226"/>
      <c r="W309" s="226"/>
      <c r="X309" s="226"/>
      <c r="Y309" s="216"/>
      <c r="Z309" s="216"/>
      <c r="AA309" s="216"/>
      <c r="AB309" s="216"/>
      <c r="AC309" s="216"/>
      <c r="AD309" s="216"/>
      <c r="AE309" s="216"/>
      <c r="AF309" s="216"/>
      <c r="AG309" s="216" t="s">
        <v>160</v>
      </c>
      <c r="AH309" s="216">
        <v>0</v>
      </c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16"/>
      <c r="BB309" s="216"/>
      <c r="BC309" s="216"/>
      <c r="BD309" s="216"/>
      <c r="BE309" s="216"/>
      <c r="BF309" s="216"/>
      <c r="BG309" s="216"/>
      <c r="BH309" s="216"/>
    </row>
    <row r="310" spans="1:60" outlineLevel="1">
      <c r="A310" s="236">
        <v>123</v>
      </c>
      <c r="B310" s="237" t="s">
        <v>540</v>
      </c>
      <c r="C310" s="255" t="s">
        <v>541</v>
      </c>
      <c r="D310" s="238" t="s">
        <v>152</v>
      </c>
      <c r="E310" s="239">
        <v>1.8756999999999999</v>
      </c>
      <c r="F310" s="240"/>
      <c r="G310" s="241">
        <f>ROUND(E310*F310,2)</f>
        <v>0</v>
      </c>
      <c r="H310" s="240"/>
      <c r="I310" s="241">
        <f>ROUND(E310*H310,2)</f>
        <v>0</v>
      </c>
      <c r="J310" s="240"/>
      <c r="K310" s="241">
        <f>ROUND(E310*J310,2)</f>
        <v>0</v>
      </c>
      <c r="L310" s="241">
        <v>15</v>
      </c>
      <c r="M310" s="241">
        <f>G310*(1+L310/100)</f>
        <v>0</v>
      </c>
      <c r="N310" s="241">
        <v>1.728E-2</v>
      </c>
      <c r="O310" s="241">
        <f>ROUND(E310*N310,2)</f>
        <v>0.03</v>
      </c>
      <c r="P310" s="241">
        <v>0</v>
      </c>
      <c r="Q310" s="241">
        <f>ROUND(E310*P310,2)</f>
        <v>0</v>
      </c>
      <c r="R310" s="241" t="s">
        <v>460</v>
      </c>
      <c r="S310" s="241" t="s">
        <v>154</v>
      </c>
      <c r="T310" s="242" t="s">
        <v>154</v>
      </c>
      <c r="U310" s="226">
        <v>9.2948799999999991</v>
      </c>
      <c r="V310" s="226">
        <f>ROUND(E310*U310,2)</f>
        <v>17.43</v>
      </c>
      <c r="W310" s="226"/>
      <c r="X310" s="226" t="s">
        <v>334</v>
      </c>
      <c r="Y310" s="216"/>
      <c r="Z310" s="216"/>
      <c r="AA310" s="216"/>
      <c r="AB310" s="216"/>
      <c r="AC310" s="216"/>
      <c r="AD310" s="216"/>
      <c r="AE310" s="216"/>
      <c r="AF310" s="216"/>
      <c r="AG310" s="216" t="s">
        <v>335</v>
      </c>
      <c r="AH310" s="216"/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6"/>
      <c r="AU310" s="216"/>
      <c r="AV310" s="216"/>
      <c r="AW310" s="216"/>
      <c r="AX310" s="216"/>
      <c r="AY310" s="216"/>
      <c r="AZ310" s="216"/>
      <c r="BA310" s="216"/>
      <c r="BB310" s="216"/>
      <c r="BC310" s="216"/>
      <c r="BD310" s="216"/>
      <c r="BE310" s="216"/>
      <c r="BF310" s="216"/>
      <c r="BG310" s="216"/>
      <c r="BH310" s="216"/>
    </row>
    <row r="311" spans="1:60" outlineLevel="1">
      <c r="A311" s="224"/>
      <c r="B311" s="225"/>
      <c r="C311" s="256" t="s">
        <v>542</v>
      </c>
      <c r="D311" s="244"/>
      <c r="E311" s="244"/>
      <c r="F311" s="244"/>
      <c r="G311" s="244"/>
      <c r="H311" s="226"/>
      <c r="I311" s="226"/>
      <c r="J311" s="226"/>
      <c r="K311" s="226"/>
      <c r="L311" s="226"/>
      <c r="M311" s="226"/>
      <c r="N311" s="226"/>
      <c r="O311" s="226"/>
      <c r="P311" s="226"/>
      <c r="Q311" s="226"/>
      <c r="R311" s="226"/>
      <c r="S311" s="226"/>
      <c r="T311" s="226"/>
      <c r="U311" s="226"/>
      <c r="V311" s="226"/>
      <c r="W311" s="226"/>
      <c r="X311" s="226"/>
      <c r="Y311" s="216"/>
      <c r="Z311" s="216"/>
      <c r="AA311" s="216"/>
      <c r="AB311" s="216"/>
      <c r="AC311" s="216"/>
      <c r="AD311" s="216"/>
      <c r="AE311" s="216"/>
      <c r="AF311" s="216"/>
      <c r="AG311" s="216" t="s">
        <v>158</v>
      </c>
      <c r="AH311" s="216"/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43" t="str">
        <f>C311</f>
        <v>z dlaždic keramických kladených do malty, včetně spárování a podílu práce v omezeném prostoru a na malých plochách.</v>
      </c>
      <c r="BB311" s="216"/>
      <c r="BC311" s="216"/>
      <c r="BD311" s="216"/>
      <c r="BE311" s="216"/>
      <c r="BF311" s="216"/>
      <c r="BG311" s="216"/>
      <c r="BH311" s="216"/>
    </row>
    <row r="312" spans="1:60" outlineLevel="1">
      <c r="A312" s="224"/>
      <c r="B312" s="225"/>
      <c r="C312" s="257" t="s">
        <v>543</v>
      </c>
      <c r="D312" s="227"/>
      <c r="E312" s="228">
        <v>1.44</v>
      </c>
      <c r="F312" s="226"/>
      <c r="G312" s="226"/>
      <c r="H312" s="226"/>
      <c r="I312" s="226"/>
      <c r="J312" s="226"/>
      <c r="K312" s="226"/>
      <c r="L312" s="226"/>
      <c r="M312" s="226"/>
      <c r="N312" s="226"/>
      <c r="O312" s="226"/>
      <c r="P312" s="226"/>
      <c r="Q312" s="226"/>
      <c r="R312" s="226"/>
      <c r="S312" s="226"/>
      <c r="T312" s="226"/>
      <c r="U312" s="226"/>
      <c r="V312" s="226"/>
      <c r="W312" s="226"/>
      <c r="X312" s="226"/>
      <c r="Y312" s="216"/>
      <c r="Z312" s="216"/>
      <c r="AA312" s="216"/>
      <c r="AB312" s="216"/>
      <c r="AC312" s="216"/>
      <c r="AD312" s="216"/>
      <c r="AE312" s="216"/>
      <c r="AF312" s="216"/>
      <c r="AG312" s="216" t="s">
        <v>160</v>
      </c>
      <c r="AH312" s="216">
        <v>0</v>
      </c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6"/>
      <c r="AU312" s="216"/>
      <c r="AV312" s="216"/>
      <c r="AW312" s="216"/>
      <c r="AX312" s="216"/>
      <c r="AY312" s="216"/>
      <c r="AZ312" s="216"/>
      <c r="BA312" s="216"/>
      <c r="BB312" s="216"/>
      <c r="BC312" s="216"/>
      <c r="BD312" s="216"/>
      <c r="BE312" s="216"/>
      <c r="BF312" s="216"/>
      <c r="BG312" s="216"/>
      <c r="BH312" s="216"/>
    </row>
    <row r="313" spans="1:60" outlineLevel="1">
      <c r="A313" s="224"/>
      <c r="B313" s="225"/>
      <c r="C313" s="257" t="s">
        <v>527</v>
      </c>
      <c r="D313" s="227"/>
      <c r="E313" s="228">
        <v>0.43569999999999998</v>
      </c>
      <c r="F313" s="226"/>
      <c r="G313" s="226"/>
      <c r="H313" s="226"/>
      <c r="I313" s="226"/>
      <c r="J313" s="226"/>
      <c r="K313" s="226"/>
      <c r="L313" s="226"/>
      <c r="M313" s="226"/>
      <c r="N313" s="226"/>
      <c r="O313" s="226"/>
      <c r="P313" s="226"/>
      <c r="Q313" s="226"/>
      <c r="R313" s="226"/>
      <c r="S313" s="226"/>
      <c r="T313" s="226"/>
      <c r="U313" s="226"/>
      <c r="V313" s="226"/>
      <c r="W313" s="226"/>
      <c r="X313" s="226"/>
      <c r="Y313" s="216"/>
      <c r="Z313" s="216"/>
      <c r="AA313" s="216"/>
      <c r="AB313" s="216"/>
      <c r="AC313" s="216"/>
      <c r="AD313" s="216"/>
      <c r="AE313" s="216"/>
      <c r="AF313" s="216"/>
      <c r="AG313" s="216" t="s">
        <v>160</v>
      </c>
      <c r="AH313" s="216">
        <v>0</v>
      </c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16"/>
      <c r="BB313" s="216"/>
      <c r="BC313" s="216"/>
      <c r="BD313" s="216"/>
      <c r="BE313" s="216"/>
      <c r="BF313" s="216"/>
      <c r="BG313" s="216"/>
      <c r="BH313" s="216"/>
    </row>
    <row r="314" spans="1:60" ht="20.399999999999999" outlineLevel="1">
      <c r="A314" s="236">
        <v>124</v>
      </c>
      <c r="B314" s="237" t="s">
        <v>544</v>
      </c>
      <c r="C314" s="255" t="s">
        <v>545</v>
      </c>
      <c r="D314" s="238" t="s">
        <v>152</v>
      </c>
      <c r="E314" s="239">
        <v>14.444699999999999</v>
      </c>
      <c r="F314" s="240"/>
      <c r="G314" s="241">
        <f>ROUND(E314*F314,2)</f>
        <v>0</v>
      </c>
      <c r="H314" s="240"/>
      <c r="I314" s="241">
        <f>ROUND(E314*H314,2)</f>
        <v>0</v>
      </c>
      <c r="J314" s="240"/>
      <c r="K314" s="241">
        <f>ROUND(E314*J314,2)</f>
        <v>0</v>
      </c>
      <c r="L314" s="241">
        <v>15</v>
      </c>
      <c r="M314" s="241">
        <f>G314*(1+L314/100)</f>
        <v>0</v>
      </c>
      <c r="N314" s="241">
        <v>1.891E-2</v>
      </c>
      <c r="O314" s="241">
        <f>ROUND(E314*N314,2)</f>
        <v>0.27</v>
      </c>
      <c r="P314" s="241">
        <v>0</v>
      </c>
      <c r="Q314" s="241">
        <f>ROUND(E314*P314,2)</f>
        <v>0</v>
      </c>
      <c r="R314" s="241" t="s">
        <v>460</v>
      </c>
      <c r="S314" s="241" t="s">
        <v>154</v>
      </c>
      <c r="T314" s="242" t="s">
        <v>154</v>
      </c>
      <c r="U314" s="226">
        <v>9.5747599999999995</v>
      </c>
      <c r="V314" s="226">
        <f>ROUND(E314*U314,2)</f>
        <v>138.30000000000001</v>
      </c>
      <c r="W314" s="226"/>
      <c r="X314" s="226" t="s">
        <v>334</v>
      </c>
      <c r="Y314" s="216"/>
      <c r="Z314" s="216"/>
      <c r="AA314" s="216"/>
      <c r="AB314" s="216"/>
      <c r="AC314" s="216"/>
      <c r="AD314" s="216"/>
      <c r="AE314" s="216"/>
      <c r="AF314" s="216"/>
      <c r="AG314" s="216" t="s">
        <v>335</v>
      </c>
      <c r="AH314" s="216"/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6"/>
      <c r="AU314" s="216"/>
      <c r="AV314" s="216"/>
      <c r="AW314" s="216"/>
      <c r="AX314" s="216"/>
      <c r="AY314" s="216"/>
      <c r="AZ314" s="216"/>
      <c r="BA314" s="216"/>
      <c r="BB314" s="216"/>
      <c r="BC314" s="216"/>
      <c r="BD314" s="216"/>
      <c r="BE314" s="216"/>
      <c r="BF314" s="216"/>
      <c r="BG314" s="216"/>
      <c r="BH314" s="216"/>
    </row>
    <row r="315" spans="1:60" outlineLevel="1">
      <c r="A315" s="224"/>
      <c r="B315" s="225"/>
      <c r="C315" s="256" t="s">
        <v>542</v>
      </c>
      <c r="D315" s="244"/>
      <c r="E315" s="244"/>
      <c r="F315" s="244"/>
      <c r="G315" s="244"/>
      <c r="H315" s="226"/>
      <c r="I315" s="226"/>
      <c r="J315" s="226"/>
      <c r="K315" s="226"/>
      <c r="L315" s="226"/>
      <c r="M315" s="226"/>
      <c r="N315" s="226"/>
      <c r="O315" s="226"/>
      <c r="P315" s="226"/>
      <c r="Q315" s="226"/>
      <c r="R315" s="226"/>
      <c r="S315" s="226"/>
      <c r="T315" s="226"/>
      <c r="U315" s="226"/>
      <c r="V315" s="226"/>
      <c r="W315" s="226"/>
      <c r="X315" s="226"/>
      <c r="Y315" s="216"/>
      <c r="Z315" s="216"/>
      <c r="AA315" s="216"/>
      <c r="AB315" s="216"/>
      <c r="AC315" s="216"/>
      <c r="AD315" s="216"/>
      <c r="AE315" s="216"/>
      <c r="AF315" s="216"/>
      <c r="AG315" s="216" t="s">
        <v>158</v>
      </c>
      <c r="AH315" s="216"/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6"/>
      <c r="AU315" s="216"/>
      <c r="AV315" s="216"/>
      <c r="AW315" s="216"/>
      <c r="AX315" s="216"/>
      <c r="AY315" s="216"/>
      <c r="AZ315" s="216"/>
      <c r="BA315" s="243" t="str">
        <f>C315</f>
        <v>z dlaždic keramických kladených do malty, včetně spárování a podílu práce v omezeném prostoru a na malých plochách.</v>
      </c>
      <c r="BB315" s="216"/>
      <c r="BC315" s="216"/>
      <c r="BD315" s="216"/>
      <c r="BE315" s="216"/>
      <c r="BF315" s="216"/>
      <c r="BG315" s="216"/>
      <c r="BH315" s="216"/>
    </row>
    <row r="316" spans="1:60" ht="20.399999999999999" outlineLevel="1">
      <c r="A316" s="224"/>
      <c r="B316" s="225"/>
      <c r="C316" s="257" t="s">
        <v>528</v>
      </c>
      <c r="D316" s="227"/>
      <c r="E316" s="228">
        <v>14.444699999999999</v>
      </c>
      <c r="F316" s="226"/>
      <c r="G316" s="226"/>
      <c r="H316" s="226"/>
      <c r="I316" s="226"/>
      <c r="J316" s="226"/>
      <c r="K316" s="226"/>
      <c r="L316" s="226"/>
      <c r="M316" s="226"/>
      <c r="N316" s="226"/>
      <c r="O316" s="226"/>
      <c r="P316" s="226"/>
      <c r="Q316" s="226"/>
      <c r="R316" s="226"/>
      <c r="S316" s="226"/>
      <c r="T316" s="226"/>
      <c r="U316" s="226"/>
      <c r="V316" s="226"/>
      <c r="W316" s="226"/>
      <c r="X316" s="226"/>
      <c r="Y316" s="216"/>
      <c r="Z316" s="216"/>
      <c r="AA316" s="216"/>
      <c r="AB316" s="216"/>
      <c r="AC316" s="216"/>
      <c r="AD316" s="216"/>
      <c r="AE316" s="216"/>
      <c r="AF316" s="216"/>
      <c r="AG316" s="216" t="s">
        <v>160</v>
      </c>
      <c r="AH316" s="216">
        <v>0</v>
      </c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16"/>
      <c r="BB316" s="216"/>
      <c r="BC316" s="216"/>
      <c r="BD316" s="216"/>
      <c r="BE316" s="216"/>
      <c r="BF316" s="216"/>
      <c r="BG316" s="216"/>
      <c r="BH316" s="216"/>
    </row>
    <row r="317" spans="1:60" outlineLevel="1">
      <c r="A317" s="245">
        <v>125</v>
      </c>
      <c r="B317" s="246" t="s">
        <v>546</v>
      </c>
      <c r="C317" s="258" t="s">
        <v>547</v>
      </c>
      <c r="D317" s="247" t="s">
        <v>313</v>
      </c>
      <c r="E317" s="248">
        <v>8.8100000000000001E-3</v>
      </c>
      <c r="F317" s="249"/>
      <c r="G317" s="250">
        <f>ROUND(E317*F317,2)</f>
        <v>0</v>
      </c>
      <c r="H317" s="249"/>
      <c r="I317" s="250">
        <f>ROUND(E317*H317,2)</f>
        <v>0</v>
      </c>
      <c r="J317" s="249"/>
      <c r="K317" s="250">
        <f>ROUND(E317*J317,2)</f>
        <v>0</v>
      </c>
      <c r="L317" s="250">
        <v>15</v>
      </c>
      <c r="M317" s="250">
        <f>G317*(1+L317/100)</f>
        <v>0</v>
      </c>
      <c r="N317" s="250">
        <v>0</v>
      </c>
      <c r="O317" s="250">
        <f>ROUND(E317*N317,2)</f>
        <v>0</v>
      </c>
      <c r="P317" s="250">
        <v>0</v>
      </c>
      <c r="Q317" s="250">
        <f>ROUND(E317*P317,2)</f>
        <v>0</v>
      </c>
      <c r="R317" s="250" t="s">
        <v>478</v>
      </c>
      <c r="S317" s="250" t="s">
        <v>154</v>
      </c>
      <c r="T317" s="251" t="s">
        <v>154</v>
      </c>
      <c r="U317" s="226">
        <v>1.3049999999999999</v>
      </c>
      <c r="V317" s="226">
        <f>ROUND(E317*U317,2)</f>
        <v>0.01</v>
      </c>
      <c r="W317" s="226"/>
      <c r="X317" s="226" t="s">
        <v>314</v>
      </c>
      <c r="Y317" s="216"/>
      <c r="Z317" s="216"/>
      <c r="AA317" s="216"/>
      <c r="AB317" s="216"/>
      <c r="AC317" s="216"/>
      <c r="AD317" s="216"/>
      <c r="AE317" s="216"/>
      <c r="AF317" s="216"/>
      <c r="AG317" s="216" t="s">
        <v>315</v>
      </c>
      <c r="AH317" s="216"/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16"/>
      <c r="BB317" s="216"/>
      <c r="BC317" s="216"/>
      <c r="BD317" s="216"/>
      <c r="BE317" s="216"/>
      <c r="BF317" s="216"/>
      <c r="BG317" s="216"/>
      <c r="BH317" s="216"/>
    </row>
    <row r="318" spans="1:60">
      <c r="A318" s="230" t="s">
        <v>148</v>
      </c>
      <c r="B318" s="231" t="s">
        <v>113</v>
      </c>
      <c r="C318" s="254" t="s">
        <v>114</v>
      </c>
      <c r="D318" s="232"/>
      <c r="E318" s="233"/>
      <c r="F318" s="234"/>
      <c r="G318" s="234">
        <f>SUMIF(AG319:AG343,"&lt;&gt;NOR",G319:G343)</f>
        <v>0</v>
      </c>
      <c r="H318" s="234"/>
      <c r="I318" s="234">
        <f>SUM(I319:I343)</f>
        <v>0</v>
      </c>
      <c r="J318" s="234"/>
      <c r="K318" s="234">
        <f>SUM(K319:K343)</f>
        <v>0</v>
      </c>
      <c r="L318" s="234"/>
      <c r="M318" s="234">
        <f>SUM(M319:M343)</f>
        <v>0</v>
      </c>
      <c r="N318" s="234"/>
      <c r="O318" s="234">
        <f>SUM(O319:O343)</f>
        <v>0.04</v>
      </c>
      <c r="P318" s="234"/>
      <c r="Q318" s="234">
        <f>SUM(Q319:Q343)</f>
        <v>0</v>
      </c>
      <c r="R318" s="234"/>
      <c r="S318" s="234"/>
      <c r="T318" s="235"/>
      <c r="U318" s="229"/>
      <c r="V318" s="229">
        <f>SUM(V319:V343)</f>
        <v>16.53</v>
      </c>
      <c r="W318" s="229"/>
      <c r="X318" s="229"/>
      <c r="AG318" t="s">
        <v>149</v>
      </c>
    </row>
    <row r="319" spans="1:60" outlineLevel="1">
      <c r="A319" s="236">
        <v>126</v>
      </c>
      <c r="B319" s="237" t="s">
        <v>548</v>
      </c>
      <c r="C319" s="255" t="s">
        <v>549</v>
      </c>
      <c r="D319" s="238" t="s">
        <v>152</v>
      </c>
      <c r="E319" s="239">
        <v>37.787399999999998</v>
      </c>
      <c r="F319" s="240"/>
      <c r="G319" s="241">
        <f>ROUND(E319*F319,2)</f>
        <v>0</v>
      </c>
      <c r="H319" s="240"/>
      <c r="I319" s="241">
        <f>ROUND(E319*H319,2)</f>
        <v>0</v>
      </c>
      <c r="J319" s="240"/>
      <c r="K319" s="241">
        <f>ROUND(E319*J319,2)</f>
        <v>0</v>
      </c>
      <c r="L319" s="241">
        <v>15</v>
      </c>
      <c r="M319" s="241">
        <f>G319*(1+L319/100)</f>
        <v>0</v>
      </c>
      <c r="N319" s="241">
        <v>0</v>
      </c>
      <c r="O319" s="241">
        <f>ROUND(E319*N319,2)</f>
        <v>0</v>
      </c>
      <c r="P319" s="241">
        <v>0</v>
      </c>
      <c r="Q319" s="241">
        <f>ROUND(E319*P319,2)</f>
        <v>0</v>
      </c>
      <c r="R319" s="241" t="s">
        <v>550</v>
      </c>
      <c r="S319" s="241" t="s">
        <v>154</v>
      </c>
      <c r="T319" s="242" t="s">
        <v>154</v>
      </c>
      <c r="U319" s="226">
        <v>6.9709999999999994E-2</v>
      </c>
      <c r="V319" s="226">
        <f>ROUND(E319*U319,2)</f>
        <v>2.63</v>
      </c>
      <c r="W319" s="226"/>
      <c r="X319" s="226" t="s">
        <v>155</v>
      </c>
      <c r="Y319" s="216"/>
      <c r="Z319" s="216"/>
      <c r="AA319" s="216"/>
      <c r="AB319" s="216"/>
      <c r="AC319" s="216"/>
      <c r="AD319" s="216"/>
      <c r="AE319" s="216"/>
      <c r="AF319" s="216"/>
      <c r="AG319" s="216" t="s">
        <v>156</v>
      </c>
      <c r="AH319" s="216"/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6"/>
      <c r="AU319" s="216"/>
      <c r="AV319" s="216"/>
      <c r="AW319" s="216"/>
      <c r="AX319" s="216"/>
      <c r="AY319" s="216"/>
      <c r="AZ319" s="216"/>
      <c r="BA319" s="216"/>
      <c r="BB319" s="216"/>
      <c r="BC319" s="216"/>
      <c r="BD319" s="216"/>
      <c r="BE319" s="216"/>
      <c r="BF319" s="216"/>
      <c r="BG319" s="216"/>
      <c r="BH319" s="216"/>
    </row>
    <row r="320" spans="1:60" outlineLevel="1">
      <c r="A320" s="224"/>
      <c r="B320" s="225"/>
      <c r="C320" s="257" t="s">
        <v>207</v>
      </c>
      <c r="D320" s="227"/>
      <c r="E320" s="228">
        <v>2.31</v>
      </c>
      <c r="F320" s="226"/>
      <c r="G320" s="226"/>
      <c r="H320" s="226"/>
      <c r="I320" s="226"/>
      <c r="J320" s="226"/>
      <c r="K320" s="226"/>
      <c r="L320" s="226"/>
      <c r="M320" s="226"/>
      <c r="N320" s="226"/>
      <c r="O320" s="226"/>
      <c r="P320" s="226"/>
      <c r="Q320" s="226"/>
      <c r="R320" s="226"/>
      <c r="S320" s="226"/>
      <c r="T320" s="226"/>
      <c r="U320" s="226"/>
      <c r="V320" s="226"/>
      <c r="W320" s="226"/>
      <c r="X320" s="226"/>
      <c r="Y320" s="216"/>
      <c r="Z320" s="216"/>
      <c r="AA320" s="216"/>
      <c r="AB320" s="216"/>
      <c r="AC320" s="216"/>
      <c r="AD320" s="216"/>
      <c r="AE320" s="216"/>
      <c r="AF320" s="216"/>
      <c r="AG320" s="216" t="s">
        <v>160</v>
      </c>
      <c r="AH320" s="216">
        <v>0</v>
      </c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6"/>
      <c r="AU320" s="216"/>
      <c r="AV320" s="216"/>
      <c r="AW320" s="216"/>
      <c r="AX320" s="216"/>
      <c r="AY320" s="216"/>
      <c r="AZ320" s="216"/>
      <c r="BA320" s="216"/>
      <c r="BB320" s="216"/>
      <c r="BC320" s="216"/>
      <c r="BD320" s="216"/>
      <c r="BE320" s="216"/>
      <c r="BF320" s="216"/>
      <c r="BG320" s="216"/>
      <c r="BH320" s="216"/>
    </row>
    <row r="321" spans="1:60" outlineLevel="1">
      <c r="A321" s="224"/>
      <c r="B321" s="225"/>
      <c r="C321" s="257" t="s">
        <v>208</v>
      </c>
      <c r="D321" s="227"/>
      <c r="E321" s="228">
        <v>3</v>
      </c>
      <c r="F321" s="226"/>
      <c r="G321" s="226"/>
      <c r="H321" s="226"/>
      <c r="I321" s="226"/>
      <c r="J321" s="226"/>
      <c r="K321" s="226"/>
      <c r="L321" s="226"/>
      <c r="M321" s="226"/>
      <c r="N321" s="226"/>
      <c r="O321" s="226"/>
      <c r="P321" s="226"/>
      <c r="Q321" s="226"/>
      <c r="R321" s="226"/>
      <c r="S321" s="226"/>
      <c r="T321" s="226"/>
      <c r="U321" s="226"/>
      <c r="V321" s="226"/>
      <c r="W321" s="226"/>
      <c r="X321" s="226"/>
      <c r="Y321" s="216"/>
      <c r="Z321" s="216"/>
      <c r="AA321" s="216"/>
      <c r="AB321" s="216"/>
      <c r="AC321" s="216"/>
      <c r="AD321" s="216"/>
      <c r="AE321" s="216"/>
      <c r="AF321" s="216"/>
      <c r="AG321" s="216" t="s">
        <v>160</v>
      </c>
      <c r="AH321" s="216">
        <v>0</v>
      </c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16"/>
      <c r="BB321" s="216"/>
      <c r="BC321" s="216"/>
      <c r="BD321" s="216"/>
      <c r="BE321" s="216"/>
      <c r="BF321" s="216"/>
      <c r="BG321" s="216"/>
      <c r="BH321" s="216"/>
    </row>
    <row r="322" spans="1:60" outlineLevel="1">
      <c r="A322" s="224"/>
      <c r="B322" s="225"/>
      <c r="C322" s="257" t="s">
        <v>551</v>
      </c>
      <c r="D322" s="227"/>
      <c r="E322" s="228">
        <v>27.3414</v>
      </c>
      <c r="F322" s="226"/>
      <c r="G322" s="226"/>
      <c r="H322" s="226"/>
      <c r="I322" s="226"/>
      <c r="J322" s="226"/>
      <c r="K322" s="226"/>
      <c r="L322" s="226"/>
      <c r="M322" s="226"/>
      <c r="N322" s="226"/>
      <c r="O322" s="226"/>
      <c r="P322" s="226"/>
      <c r="Q322" s="226"/>
      <c r="R322" s="226"/>
      <c r="S322" s="226"/>
      <c r="T322" s="226"/>
      <c r="U322" s="226"/>
      <c r="V322" s="226"/>
      <c r="W322" s="226"/>
      <c r="X322" s="226"/>
      <c r="Y322" s="216"/>
      <c r="Z322" s="216"/>
      <c r="AA322" s="216"/>
      <c r="AB322" s="216"/>
      <c r="AC322" s="216"/>
      <c r="AD322" s="216"/>
      <c r="AE322" s="216"/>
      <c r="AF322" s="216"/>
      <c r="AG322" s="216" t="s">
        <v>160</v>
      </c>
      <c r="AH322" s="216">
        <v>0</v>
      </c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16"/>
      <c r="BB322" s="216"/>
      <c r="BC322" s="216"/>
      <c r="BD322" s="216"/>
      <c r="BE322" s="216"/>
      <c r="BF322" s="216"/>
      <c r="BG322" s="216"/>
      <c r="BH322" s="216"/>
    </row>
    <row r="323" spans="1:60" outlineLevel="1">
      <c r="A323" s="224"/>
      <c r="B323" s="225"/>
      <c r="C323" s="257" t="s">
        <v>552</v>
      </c>
      <c r="D323" s="227"/>
      <c r="E323" s="228">
        <v>5.1360000000000001</v>
      </c>
      <c r="F323" s="226"/>
      <c r="G323" s="226"/>
      <c r="H323" s="226"/>
      <c r="I323" s="226"/>
      <c r="J323" s="226"/>
      <c r="K323" s="226"/>
      <c r="L323" s="226"/>
      <c r="M323" s="226"/>
      <c r="N323" s="226"/>
      <c r="O323" s="226"/>
      <c r="P323" s="226"/>
      <c r="Q323" s="226"/>
      <c r="R323" s="226"/>
      <c r="S323" s="226"/>
      <c r="T323" s="226"/>
      <c r="U323" s="226"/>
      <c r="V323" s="226"/>
      <c r="W323" s="226"/>
      <c r="X323" s="226"/>
      <c r="Y323" s="216"/>
      <c r="Z323" s="216"/>
      <c r="AA323" s="216"/>
      <c r="AB323" s="216"/>
      <c r="AC323" s="216"/>
      <c r="AD323" s="216"/>
      <c r="AE323" s="216"/>
      <c r="AF323" s="216"/>
      <c r="AG323" s="216" t="s">
        <v>160</v>
      </c>
      <c r="AH323" s="216">
        <v>0</v>
      </c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6"/>
      <c r="AU323" s="216"/>
      <c r="AV323" s="216"/>
      <c r="AW323" s="216"/>
      <c r="AX323" s="216"/>
      <c r="AY323" s="216"/>
      <c r="AZ323" s="216"/>
      <c r="BA323" s="216"/>
      <c r="BB323" s="216"/>
      <c r="BC323" s="216"/>
      <c r="BD323" s="216"/>
      <c r="BE323" s="216"/>
      <c r="BF323" s="216"/>
      <c r="BG323" s="216"/>
      <c r="BH323" s="216"/>
    </row>
    <row r="324" spans="1:60" outlineLevel="1">
      <c r="A324" s="236">
        <v>127</v>
      </c>
      <c r="B324" s="237" t="s">
        <v>553</v>
      </c>
      <c r="C324" s="255" t="s">
        <v>554</v>
      </c>
      <c r="D324" s="238" t="s">
        <v>152</v>
      </c>
      <c r="E324" s="239">
        <v>103.46292</v>
      </c>
      <c r="F324" s="240"/>
      <c r="G324" s="241">
        <f>ROUND(E324*F324,2)</f>
        <v>0</v>
      </c>
      <c r="H324" s="240"/>
      <c r="I324" s="241">
        <f>ROUND(E324*H324,2)</f>
        <v>0</v>
      </c>
      <c r="J324" s="240"/>
      <c r="K324" s="241">
        <f>ROUND(E324*J324,2)</f>
        <v>0</v>
      </c>
      <c r="L324" s="241">
        <v>15</v>
      </c>
      <c r="M324" s="241">
        <f>G324*(1+L324/100)</f>
        <v>0</v>
      </c>
      <c r="N324" s="241">
        <v>6.9999999999999994E-5</v>
      </c>
      <c r="O324" s="241">
        <f>ROUND(E324*N324,2)</f>
        <v>0.01</v>
      </c>
      <c r="P324" s="241">
        <v>0</v>
      </c>
      <c r="Q324" s="241">
        <f>ROUND(E324*P324,2)</f>
        <v>0</v>
      </c>
      <c r="R324" s="241" t="s">
        <v>550</v>
      </c>
      <c r="S324" s="241" t="s">
        <v>154</v>
      </c>
      <c r="T324" s="242" t="s">
        <v>154</v>
      </c>
      <c r="U324" s="226">
        <v>3.2480000000000002E-2</v>
      </c>
      <c r="V324" s="226">
        <f>ROUND(E324*U324,2)</f>
        <v>3.36</v>
      </c>
      <c r="W324" s="226"/>
      <c r="X324" s="226" t="s">
        <v>155</v>
      </c>
      <c r="Y324" s="216"/>
      <c r="Z324" s="216"/>
      <c r="AA324" s="216"/>
      <c r="AB324" s="216"/>
      <c r="AC324" s="216"/>
      <c r="AD324" s="216"/>
      <c r="AE324" s="216"/>
      <c r="AF324" s="216"/>
      <c r="AG324" s="216" t="s">
        <v>156</v>
      </c>
      <c r="AH324" s="216"/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6"/>
      <c r="AU324" s="216"/>
      <c r="AV324" s="216"/>
      <c r="AW324" s="216"/>
      <c r="AX324" s="216"/>
      <c r="AY324" s="216"/>
      <c r="AZ324" s="216"/>
      <c r="BA324" s="216"/>
      <c r="BB324" s="216"/>
      <c r="BC324" s="216"/>
      <c r="BD324" s="216"/>
      <c r="BE324" s="216"/>
      <c r="BF324" s="216"/>
      <c r="BG324" s="216"/>
      <c r="BH324" s="216"/>
    </row>
    <row r="325" spans="1:60" outlineLevel="1">
      <c r="A325" s="224"/>
      <c r="B325" s="225"/>
      <c r="C325" s="257" t="s">
        <v>166</v>
      </c>
      <c r="D325" s="227"/>
      <c r="E325" s="228">
        <v>20.76</v>
      </c>
      <c r="F325" s="226"/>
      <c r="G325" s="226"/>
      <c r="H325" s="226"/>
      <c r="I325" s="226"/>
      <c r="J325" s="226"/>
      <c r="K325" s="226"/>
      <c r="L325" s="226"/>
      <c r="M325" s="226"/>
      <c r="N325" s="226"/>
      <c r="O325" s="226"/>
      <c r="P325" s="226"/>
      <c r="Q325" s="226"/>
      <c r="R325" s="226"/>
      <c r="S325" s="226"/>
      <c r="T325" s="226"/>
      <c r="U325" s="226"/>
      <c r="V325" s="226"/>
      <c r="W325" s="226"/>
      <c r="X325" s="226"/>
      <c r="Y325" s="216"/>
      <c r="Z325" s="216"/>
      <c r="AA325" s="216"/>
      <c r="AB325" s="216"/>
      <c r="AC325" s="216"/>
      <c r="AD325" s="216"/>
      <c r="AE325" s="216"/>
      <c r="AF325" s="216"/>
      <c r="AG325" s="216" t="s">
        <v>160</v>
      </c>
      <c r="AH325" s="216">
        <v>0</v>
      </c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outlineLevel="1">
      <c r="A326" s="224"/>
      <c r="B326" s="225"/>
      <c r="C326" s="257" t="s">
        <v>167</v>
      </c>
      <c r="D326" s="227"/>
      <c r="E326" s="228">
        <v>2.31</v>
      </c>
      <c r="F326" s="226"/>
      <c r="G326" s="226"/>
      <c r="H326" s="226"/>
      <c r="I326" s="226"/>
      <c r="J326" s="226"/>
      <c r="K326" s="226"/>
      <c r="L326" s="226"/>
      <c r="M326" s="226"/>
      <c r="N326" s="226"/>
      <c r="O326" s="226"/>
      <c r="P326" s="226"/>
      <c r="Q326" s="226"/>
      <c r="R326" s="226"/>
      <c r="S326" s="226"/>
      <c r="T326" s="226"/>
      <c r="U326" s="226"/>
      <c r="V326" s="226"/>
      <c r="W326" s="226"/>
      <c r="X326" s="226"/>
      <c r="Y326" s="216"/>
      <c r="Z326" s="216"/>
      <c r="AA326" s="216"/>
      <c r="AB326" s="216"/>
      <c r="AC326" s="216"/>
      <c r="AD326" s="216"/>
      <c r="AE326" s="216"/>
      <c r="AF326" s="216"/>
      <c r="AG326" s="216" t="s">
        <v>160</v>
      </c>
      <c r="AH326" s="216">
        <v>0</v>
      </c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16"/>
      <c r="BB326" s="216"/>
      <c r="BC326" s="216"/>
      <c r="BD326" s="216"/>
      <c r="BE326" s="216"/>
      <c r="BF326" s="216"/>
      <c r="BG326" s="216"/>
      <c r="BH326" s="216"/>
    </row>
    <row r="327" spans="1:60" outlineLevel="1">
      <c r="A327" s="224"/>
      <c r="B327" s="225"/>
      <c r="C327" s="257" t="s">
        <v>168</v>
      </c>
      <c r="D327" s="227"/>
      <c r="E327" s="228">
        <v>3</v>
      </c>
      <c r="F327" s="226"/>
      <c r="G327" s="226"/>
      <c r="H327" s="226"/>
      <c r="I327" s="226"/>
      <c r="J327" s="226"/>
      <c r="K327" s="226"/>
      <c r="L327" s="226"/>
      <c r="M327" s="226"/>
      <c r="N327" s="226"/>
      <c r="O327" s="226"/>
      <c r="P327" s="226"/>
      <c r="Q327" s="226"/>
      <c r="R327" s="226"/>
      <c r="S327" s="226"/>
      <c r="T327" s="226"/>
      <c r="U327" s="226"/>
      <c r="V327" s="226"/>
      <c r="W327" s="226"/>
      <c r="X327" s="226"/>
      <c r="Y327" s="216"/>
      <c r="Z327" s="216"/>
      <c r="AA327" s="216"/>
      <c r="AB327" s="216"/>
      <c r="AC327" s="216"/>
      <c r="AD327" s="216"/>
      <c r="AE327" s="216"/>
      <c r="AF327" s="216"/>
      <c r="AG327" s="216" t="s">
        <v>160</v>
      </c>
      <c r="AH327" s="216">
        <v>0</v>
      </c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6"/>
      <c r="AU327" s="216"/>
      <c r="AV327" s="216"/>
      <c r="AW327" s="216"/>
      <c r="AX327" s="216"/>
      <c r="AY327" s="216"/>
      <c r="AZ327" s="216"/>
      <c r="BA327" s="216"/>
      <c r="BB327" s="216"/>
      <c r="BC327" s="216"/>
      <c r="BD327" s="216"/>
      <c r="BE327" s="216"/>
      <c r="BF327" s="216"/>
      <c r="BG327" s="216"/>
      <c r="BH327" s="216"/>
    </row>
    <row r="328" spans="1:60" outlineLevel="1">
      <c r="A328" s="224"/>
      <c r="B328" s="225"/>
      <c r="C328" s="257" t="s">
        <v>555</v>
      </c>
      <c r="D328" s="227"/>
      <c r="E328" s="228">
        <v>22.587579999999999</v>
      </c>
      <c r="F328" s="226"/>
      <c r="G328" s="226"/>
      <c r="H328" s="226"/>
      <c r="I328" s="226"/>
      <c r="J328" s="226"/>
      <c r="K328" s="226"/>
      <c r="L328" s="226"/>
      <c r="M328" s="226"/>
      <c r="N328" s="226"/>
      <c r="O328" s="226"/>
      <c r="P328" s="226"/>
      <c r="Q328" s="226"/>
      <c r="R328" s="226"/>
      <c r="S328" s="226"/>
      <c r="T328" s="226"/>
      <c r="U328" s="226"/>
      <c r="V328" s="226"/>
      <c r="W328" s="226"/>
      <c r="X328" s="226"/>
      <c r="Y328" s="216"/>
      <c r="Z328" s="216"/>
      <c r="AA328" s="216"/>
      <c r="AB328" s="216"/>
      <c r="AC328" s="216"/>
      <c r="AD328" s="216"/>
      <c r="AE328" s="216"/>
      <c r="AF328" s="216"/>
      <c r="AG328" s="216" t="s">
        <v>160</v>
      </c>
      <c r="AH328" s="216">
        <v>0</v>
      </c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outlineLevel="1">
      <c r="A329" s="224"/>
      <c r="B329" s="225"/>
      <c r="C329" s="257" t="s">
        <v>556</v>
      </c>
      <c r="D329" s="227"/>
      <c r="E329" s="228">
        <v>5.8243999999999998</v>
      </c>
      <c r="F329" s="226"/>
      <c r="G329" s="226"/>
      <c r="H329" s="226"/>
      <c r="I329" s="226"/>
      <c r="J329" s="226"/>
      <c r="K329" s="226"/>
      <c r="L329" s="226"/>
      <c r="M329" s="226"/>
      <c r="N329" s="226"/>
      <c r="O329" s="226"/>
      <c r="P329" s="226"/>
      <c r="Q329" s="226"/>
      <c r="R329" s="226"/>
      <c r="S329" s="226"/>
      <c r="T329" s="226"/>
      <c r="U329" s="226"/>
      <c r="V329" s="226"/>
      <c r="W329" s="226"/>
      <c r="X329" s="226"/>
      <c r="Y329" s="216"/>
      <c r="Z329" s="216"/>
      <c r="AA329" s="216"/>
      <c r="AB329" s="216"/>
      <c r="AC329" s="216"/>
      <c r="AD329" s="216"/>
      <c r="AE329" s="216"/>
      <c r="AF329" s="216"/>
      <c r="AG329" s="216" t="s">
        <v>160</v>
      </c>
      <c r="AH329" s="216">
        <v>0</v>
      </c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16"/>
      <c r="BB329" s="216"/>
      <c r="BC329" s="216"/>
      <c r="BD329" s="216"/>
      <c r="BE329" s="216"/>
      <c r="BF329" s="216"/>
      <c r="BG329" s="216"/>
      <c r="BH329" s="216"/>
    </row>
    <row r="330" spans="1:60" outlineLevel="1">
      <c r="A330" s="224"/>
      <c r="B330" s="225"/>
      <c r="C330" s="257" t="s">
        <v>165</v>
      </c>
      <c r="D330" s="227"/>
      <c r="E330" s="228">
        <v>13.566330000000001</v>
      </c>
      <c r="F330" s="226"/>
      <c r="G330" s="226"/>
      <c r="H330" s="226"/>
      <c r="I330" s="226"/>
      <c r="J330" s="226"/>
      <c r="K330" s="226"/>
      <c r="L330" s="226"/>
      <c r="M330" s="226"/>
      <c r="N330" s="226"/>
      <c r="O330" s="226"/>
      <c r="P330" s="226"/>
      <c r="Q330" s="226"/>
      <c r="R330" s="226"/>
      <c r="S330" s="226"/>
      <c r="T330" s="226"/>
      <c r="U330" s="226"/>
      <c r="V330" s="226"/>
      <c r="W330" s="226"/>
      <c r="X330" s="226"/>
      <c r="Y330" s="216"/>
      <c r="Z330" s="216"/>
      <c r="AA330" s="216"/>
      <c r="AB330" s="216"/>
      <c r="AC330" s="216"/>
      <c r="AD330" s="216"/>
      <c r="AE330" s="216"/>
      <c r="AF330" s="216"/>
      <c r="AG330" s="216" t="s">
        <v>160</v>
      </c>
      <c r="AH330" s="216">
        <v>0</v>
      </c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6"/>
      <c r="AU330" s="216"/>
      <c r="AV330" s="216"/>
      <c r="AW330" s="216"/>
      <c r="AX330" s="216"/>
      <c r="AY330" s="216"/>
      <c r="AZ330" s="216"/>
      <c r="BA330" s="216"/>
      <c r="BB330" s="216"/>
      <c r="BC330" s="216"/>
      <c r="BD330" s="216"/>
      <c r="BE330" s="216"/>
      <c r="BF330" s="216"/>
      <c r="BG330" s="216"/>
      <c r="BH330" s="216"/>
    </row>
    <row r="331" spans="1:60" outlineLevel="1">
      <c r="A331" s="224"/>
      <c r="B331" s="225"/>
      <c r="C331" s="257" t="s">
        <v>557</v>
      </c>
      <c r="D331" s="227"/>
      <c r="E331" s="228">
        <v>27.3414</v>
      </c>
      <c r="F331" s="226"/>
      <c r="G331" s="226"/>
      <c r="H331" s="226"/>
      <c r="I331" s="226"/>
      <c r="J331" s="226"/>
      <c r="K331" s="226"/>
      <c r="L331" s="226"/>
      <c r="M331" s="226"/>
      <c r="N331" s="226"/>
      <c r="O331" s="226"/>
      <c r="P331" s="226"/>
      <c r="Q331" s="226"/>
      <c r="R331" s="226"/>
      <c r="S331" s="226"/>
      <c r="T331" s="226"/>
      <c r="U331" s="226"/>
      <c r="V331" s="226"/>
      <c r="W331" s="226"/>
      <c r="X331" s="226"/>
      <c r="Y331" s="216"/>
      <c r="Z331" s="216"/>
      <c r="AA331" s="216"/>
      <c r="AB331" s="216"/>
      <c r="AC331" s="216"/>
      <c r="AD331" s="216"/>
      <c r="AE331" s="216"/>
      <c r="AF331" s="216"/>
      <c r="AG331" s="216" t="s">
        <v>160</v>
      </c>
      <c r="AH331" s="216">
        <v>0</v>
      </c>
      <c r="AI331" s="216"/>
      <c r="AJ331" s="216"/>
      <c r="AK331" s="216"/>
      <c r="AL331" s="216"/>
      <c r="AM331" s="216"/>
      <c r="AN331" s="216"/>
      <c r="AO331" s="216"/>
      <c r="AP331" s="216"/>
      <c r="AQ331" s="216"/>
      <c r="AR331" s="216"/>
      <c r="AS331" s="216"/>
      <c r="AT331" s="216"/>
      <c r="AU331" s="216"/>
      <c r="AV331" s="216"/>
      <c r="AW331" s="216"/>
      <c r="AX331" s="216"/>
      <c r="AY331" s="216"/>
      <c r="AZ331" s="216"/>
      <c r="BA331" s="216"/>
      <c r="BB331" s="216"/>
      <c r="BC331" s="216"/>
      <c r="BD331" s="216"/>
      <c r="BE331" s="216"/>
      <c r="BF331" s="216"/>
      <c r="BG331" s="216"/>
      <c r="BH331" s="216"/>
    </row>
    <row r="332" spans="1:60" outlineLevel="1">
      <c r="A332" s="224"/>
      <c r="B332" s="225"/>
      <c r="C332" s="257" t="s">
        <v>558</v>
      </c>
      <c r="D332" s="227"/>
      <c r="E332" s="228">
        <v>5.1360000000000001</v>
      </c>
      <c r="F332" s="226"/>
      <c r="G332" s="226"/>
      <c r="H332" s="226"/>
      <c r="I332" s="226"/>
      <c r="J332" s="226"/>
      <c r="K332" s="226"/>
      <c r="L332" s="226"/>
      <c r="M332" s="226"/>
      <c r="N332" s="226"/>
      <c r="O332" s="226"/>
      <c r="P332" s="226"/>
      <c r="Q332" s="226"/>
      <c r="R332" s="226"/>
      <c r="S332" s="226"/>
      <c r="T332" s="226"/>
      <c r="U332" s="226"/>
      <c r="V332" s="226"/>
      <c r="W332" s="226"/>
      <c r="X332" s="226"/>
      <c r="Y332" s="216"/>
      <c r="Z332" s="216"/>
      <c r="AA332" s="216"/>
      <c r="AB332" s="216"/>
      <c r="AC332" s="216"/>
      <c r="AD332" s="216"/>
      <c r="AE332" s="216"/>
      <c r="AF332" s="216"/>
      <c r="AG332" s="216" t="s">
        <v>160</v>
      </c>
      <c r="AH332" s="216">
        <v>0</v>
      </c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16"/>
      <c r="BB332" s="216"/>
      <c r="BC332" s="216"/>
      <c r="BD332" s="216"/>
      <c r="BE332" s="216"/>
      <c r="BF332" s="216"/>
      <c r="BG332" s="216"/>
      <c r="BH332" s="216"/>
    </row>
    <row r="333" spans="1:60" ht="30.6" outlineLevel="1">
      <c r="A333" s="224"/>
      <c r="B333" s="225"/>
      <c r="C333" s="257" t="s">
        <v>559</v>
      </c>
      <c r="D333" s="227"/>
      <c r="E333" s="228">
        <v>2.9371999999999998</v>
      </c>
      <c r="F333" s="226"/>
      <c r="G333" s="226"/>
      <c r="H333" s="226"/>
      <c r="I333" s="226"/>
      <c r="J333" s="226"/>
      <c r="K333" s="226"/>
      <c r="L333" s="226"/>
      <c r="M333" s="226"/>
      <c r="N333" s="226"/>
      <c r="O333" s="226"/>
      <c r="P333" s="226"/>
      <c r="Q333" s="226"/>
      <c r="R333" s="226"/>
      <c r="S333" s="226"/>
      <c r="T333" s="226"/>
      <c r="U333" s="226"/>
      <c r="V333" s="226"/>
      <c r="W333" s="226"/>
      <c r="X333" s="226"/>
      <c r="Y333" s="216"/>
      <c r="Z333" s="216"/>
      <c r="AA333" s="216"/>
      <c r="AB333" s="216"/>
      <c r="AC333" s="216"/>
      <c r="AD333" s="216"/>
      <c r="AE333" s="216"/>
      <c r="AF333" s="216"/>
      <c r="AG333" s="216" t="s">
        <v>160</v>
      </c>
      <c r="AH333" s="216">
        <v>0</v>
      </c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16"/>
      <c r="BB333" s="216"/>
      <c r="BC333" s="216"/>
      <c r="BD333" s="216"/>
      <c r="BE333" s="216"/>
      <c r="BF333" s="216"/>
      <c r="BG333" s="216"/>
      <c r="BH333" s="216"/>
    </row>
    <row r="334" spans="1:60" outlineLevel="1">
      <c r="A334" s="236">
        <v>128</v>
      </c>
      <c r="B334" s="237" t="s">
        <v>560</v>
      </c>
      <c r="C334" s="255" t="s">
        <v>561</v>
      </c>
      <c r="D334" s="238" t="s">
        <v>152</v>
      </c>
      <c r="E334" s="239">
        <v>103.46292</v>
      </c>
      <c r="F334" s="240"/>
      <c r="G334" s="241">
        <f>ROUND(E334*F334,2)</f>
        <v>0</v>
      </c>
      <c r="H334" s="240"/>
      <c r="I334" s="241">
        <f>ROUND(E334*H334,2)</f>
        <v>0</v>
      </c>
      <c r="J334" s="240"/>
      <c r="K334" s="241">
        <f>ROUND(E334*J334,2)</f>
        <v>0</v>
      </c>
      <c r="L334" s="241">
        <v>15</v>
      </c>
      <c r="M334" s="241">
        <f>G334*(1+L334/100)</f>
        <v>0</v>
      </c>
      <c r="N334" s="241">
        <v>2.9E-4</v>
      </c>
      <c r="O334" s="241">
        <f>ROUND(E334*N334,2)</f>
        <v>0.03</v>
      </c>
      <c r="P334" s="241">
        <v>0</v>
      </c>
      <c r="Q334" s="241">
        <f>ROUND(E334*P334,2)</f>
        <v>0</v>
      </c>
      <c r="R334" s="241" t="s">
        <v>550</v>
      </c>
      <c r="S334" s="241" t="s">
        <v>154</v>
      </c>
      <c r="T334" s="242" t="s">
        <v>154</v>
      </c>
      <c r="U334" s="226">
        <v>0.10191</v>
      </c>
      <c r="V334" s="226">
        <f>ROUND(E334*U334,2)</f>
        <v>10.54</v>
      </c>
      <c r="W334" s="226"/>
      <c r="X334" s="226" t="s">
        <v>155</v>
      </c>
      <c r="Y334" s="216"/>
      <c r="Z334" s="216"/>
      <c r="AA334" s="216"/>
      <c r="AB334" s="216"/>
      <c r="AC334" s="216"/>
      <c r="AD334" s="216"/>
      <c r="AE334" s="216"/>
      <c r="AF334" s="216"/>
      <c r="AG334" s="216" t="s">
        <v>156</v>
      </c>
      <c r="AH334" s="216"/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16"/>
      <c r="BB334" s="216"/>
      <c r="BC334" s="216"/>
      <c r="BD334" s="216"/>
      <c r="BE334" s="216"/>
      <c r="BF334" s="216"/>
      <c r="BG334" s="216"/>
      <c r="BH334" s="216"/>
    </row>
    <row r="335" spans="1:60" outlineLevel="1">
      <c r="A335" s="224"/>
      <c r="B335" s="225"/>
      <c r="C335" s="257" t="s">
        <v>166</v>
      </c>
      <c r="D335" s="227"/>
      <c r="E335" s="228">
        <v>20.76</v>
      </c>
      <c r="F335" s="226"/>
      <c r="G335" s="226"/>
      <c r="H335" s="226"/>
      <c r="I335" s="226"/>
      <c r="J335" s="226"/>
      <c r="K335" s="226"/>
      <c r="L335" s="226"/>
      <c r="M335" s="226"/>
      <c r="N335" s="226"/>
      <c r="O335" s="226"/>
      <c r="P335" s="226"/>
      <c r="Q335" s="226"/>
      <c r="R335" s="226"/>
      <c r="S335" s="226"/>
      <c r="T335" s="226"/>
      <c r="U335" s="226"/>
      <c r="V335" s="226"/>
      <c r="W335" s="226"/>
      <c r="X335" s="226"/>
      <c r="Y335" s="216"/>
      <c r="Z335" s="216"/>
      <c r="AA335" s="216"/>
      <c r="AB335" s="216"/>
      <c r="AC335" s="216"/>
      <c r="AD335" s="216"/>
      <c r="AE335" s="216"/>
      <c r="AF335" s="216"/>
      <c r="AG335" s="216" t="s">
        <v>160</v>
      </c>
      <c r="AH335" s="216">
        <v>0</v>
      </c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16"/>
      <c r="BB335" s="216"/>
      <c r="BC335" s="216"/>
      <c r="BD335" s="216"/>
      <c r="BE335" s="216"/>
      <c r="BF335" s="216"/>
      <c r="BG335" s="216"/>
      <c r="BH335" s="216"/>
    </row>
    <row r="336" spans="1:60" outlineLevel="1">
      <c r="A336" s="224"/>
      <c r="B336" s="225"/>
      <c r="C336" s="257" t="s">
        <v>167</v>
      </c>
      <c r="D336" s="227"/>
      <c r="E336" s="228">
        <v>2.31</v>
      </c>
      <c r="F336" s="226"/>
      <c r="G336" s="226"/>
      <c r="H336" s="226"/>
      <c r="I336" s="226"/>
      <c r="J336" s="226"/>
      <c r="K336" s="226"/>
      <c r="L336" s="226"/>
      <c r="M336" s="226"/>
      <c r="N336" s="226"/>
      <c r="O336" s="226"/>
      <c r="P336" s="226"/>
      <c r="Q336" s="226"/>
      <c r="R336" s="226"/>
      <c r="S336" s="226"/>
      <c r="T336" s="226"/>
      <c r="U336" s="226"/>
      <c r="V336" s="226"/>
      <c r="W336" s="226"/>
      <c r="X336" s="226"/>
      <c r="Y336" s="216"/>
      <c r="Z336" s="216"/>
      <c r="AA336" s="216"/>
      <c r="AB336" s="216"/>
      <c r="AC336" s="216"/>
      <c r="AD336" s="216"/>
      <c r="AE336" s="216"/>
      <c r="AF336" s="216"/>
      <c r="AG336" s="216" t="s">
        <v>160</v>
      </c>
      <c r="AH336" s="216">
        <v>0</v>
      </c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16"/>
      <c r="BB336" s="216"/>
      <c r="BC336" s="216"/>
      <c r="BD336" s="216"/>
      <c r="BE336" s="216"/>
      <c r="BF336" s="216"/>
      <c r="BG336" s="216"/>
      <c r="BH336" s="216"/>
    </row>
    <row r="337" spans="1:60" outlineLevel="1">
      <c r="A337" s="224"/>
      <c r="B337" s="225"/>
      <c r="C337" s="257" t="s">
        <v>168</v>
      </c>
      <c r="D337" s="227"/>
      <c r="E337" s="228">
        <v>3</v>
      </c>
      <c r="F337" s="226"/>
      <c r="G337" s="226"/>
      <c r="H337" s="226"/>
      <c r="I337" s="226"/>
      <c r="J337" s="226"/>
      <c r="K337" s="226"/>
      <c r="L337" s="226"/>
      <c r="M337" s="226"/>
      <c r="N337" s="226"/>
      <c r="O337" s="226"/>
      <c r="P337" s="226"/>
      <c r="Q337" s="226"/>
      <c r="R337" s="226"/>
      <c r="S337" s="226"/>
      <c r="T337" s="226"/>
      <c r="U337" s="226"/>
      <c r="V337" s="226"/>
      <c r="W337" s="226"/>
      <c r="X337" s="226"/>
      <c r="Y337" s="216"/>
      <c r="Z337" s="216"/>
      <c r="AA337" s="216"/>
      <c r="AB337" s="216"/>
      <c r="AC337" s="216"/>
      <c r="AD337" s="216"/>
      <c r="AE337" s="216"/>
      <c r="AF337" s="216"/>
      <c r="AG337" s="216" t="s">
        <v>160</v>
      </c>
      <c r="AH337" s="216">
        <v>0</v>
      </c>
      <c r="AI337" s="216"/>
      <c r="AJ337" s="216"/>
      <c r="AK337" s="216"/>
      <c r="AL337" s="216"/>
      <c r="AM337" s="216"/>
      <c r="AN337" s="216"/>
      <c r="AO337" s="216"/>
      <c r="AP337" s="216"/>
      <c r="AQ337" s="216"/>
      <c r="AR337" s="216"/>
      <c r="AS337" s="216"/>
      <c r="AT337" s="216"/>
      <c r="AU337" s="216"/>
      <c r="AV337" s="216"/>
      <c r="AW337" s="216"/>
      <c r="AX337" s="216"/>
      <c r="AY337" s="216"/>
      <c r="AZ337" s="216"/>
      <c r="BA337" s="216"/>
      <c r="BB337" s="216"/>
      <c r="BC337" s="216"/>
      <c r="BD337" s="216"/>
      <c r="BE337" s="216"/>
      <c r="BF337" s="216"/>
      <c r="BG337" s="216"/>
      <c r="BH337" s="216"/>
    </row>
    <row r="338" spans="1:60" outlineLevel="1">
      <c r="A338" s="224"/>
      <c r="B338" s="225"/>
      <c r="C338" s="257" t="s">
        <v>555</v>
      </c>
      <c r="D338" s="227"/>
      <c r="E338" s="228">
        <v>22.587579999999999</v>
      </c>
      <c r="F338" s="226"/>
      <c r="G338" s="226"/>
      <c r="H338" s="226"/>
      <c r="I338" s="226"/>
      <c r="J338" s="226"/>
      <c r="K338" s="226"/>
      <c r="L338" s="226"/>
      <c r="M338" s="226"/>
      <c r="N338" s="226"/>
      <c r="O338" s="226"/>
      <c r="P338" s="226"/>
      <c r="Q338" s="226"/>
      <c r="R338" s="226"/>
      <c r="S338" s="226"/>
      <c r="T338" s="226"/>
      <c r="U338" s="226"/>
      <c r="V338" s="226"/>
      <c r="W338" s="226"/>
      <c r="X338" s="226"/>
      <c r="Y338" s="216"/>
      <c r="Z338" s="216"/>
      <c r="AA338" s="216"/>
      <c r="AB338" s="216"/>
      <c r="AC338" s="216"/>
      <c r="AD338" s="216"/>
      <c r="AE338" s="216"/>
      <c r="AF338" s="216"/>
      <c r="AG338" s="216" t="s">
        <v>160</v>
      </c>
      <c r="AH338" s="216">
        <v>0</v>
      </c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16"/>
      <c r="BB338" s="216"/>
      <c r="BC338" s="216"/>
      <c r="BD338" s="216"/>
      <c r="BE338" s="216"/>
      <c r="BF338" s="216"/>
      <c r="BG338" s="216"/>
      <c r="BH338" s="216"/>
    </row>
    <row r="339" spans="1:60" outlineLevel="1">
      <c r="A339" s="224"/>
      <c r="B339" s="225"/>
      <c r="C339" s="257" t="s">
        <v>556</v>
      </c>
      <c r="D339" s="227"/>
      <c r="E339" s="228">
        <v>5.8243999999999998</v>
      </c>
      <c r="F339" s="226"/>
      <c r="G339" s="226"/>
      <c r="H339" s="226"/>
      <c r="I339" s="226"/>
      <c r="J339" s="226"/>
      <c r="K339" s="226"/>
      <c r="L339" s="226"/>
      <c r="M339" s="226"/>
      <c r="N339" s="226"/>
      <c r="O339" s="226"/>
      <c r="P339" s="226"/>
      <c r="Q339" s="226"/>
      <c r="R339" s="226"/>
      <c r="S339" s="226"/>
      <c r="T339" s="226"/>
      <c r="U339" s="226"/>
      <c r="V339" s="226"/>
      <c r="W339" s="226"/>
      <c r="X339" s="226"/>
      <c r="Y339" s="216"/>
      <c r="Z339" s="216"/>
      <c r="AA339" s="216"/>
      <c r="AB339" s="216"/>
      <c r="AC339" s="216"/>
      <c r="AD339" s="216"/>
      <c r="AE339" s="216"/>
      <c r="AF339" s="216"/>
      <c r="AG339" s="216" t="s">
        <v>160</v>
      </c>
      <c r="AH339" s="216">
        <v>0</v>
      </c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6"/>
      <c r="AU339" s="216"/>
      <c r="AV339" s="216"/>
      <c r="AW339" s="216"/>
      <c r="AX339" s="216"/>
      <c r="AY339" s="216"/>
      <c r="AZ339" s="216"/>
      <c r="BA339" s="216"/>
      <c r="BB339" s="216"/>
      <c r="BC339" s="216"/>
      <c r="BD339" s="216"/>
      <c r="BE339" s="216"/>
      <c r="BF339" s="216"/>
      <c r="BG339" s="216"/>
      <c r="BH339" s="216"/>
    </row>
    <row r="340" spans="1:60" outlineLevel="1">
      <c r="A340" s="224"/>
      <c r="B340" s="225"/>
      <c r="C340" s="257" t="s">
        <v>165</v>
      </c>
      <c r="D340" s="227"/>
      <c r="E340" s="228">
        <v>13.566330000000001</v>
      </c>
      <c r="F340" s="226"/>
      <c r="G340" s="226"/>
      <c r="H340" s="226"/>
      <c r="I340" s="226"/>
      <c r="J340" s="226"/>
      <c r="K340" s="226"/>
      <c r="L340" s="226"/>
      <c r="M340" s="226"/>
      <c r="N340" s="226"/>
      <c r="O340" s="226"/>
      <c r="P340" s="226"/>
      <c r="Q340" s="226"/>
      <c r="R340" s="226"/>
      <c r="S340" s="226"/>
      <c r="T340" s="226"/>
      <c r="U340" s="226"/>
      <c r="V340" s="226"/>
      <c r="W340" s="226"/>
      <c r="X340" s="226"/>
      <c r="Y340" s="216"/>
      <c r="Z340" s="216"/>
      <c r="AA340" s="216"/>
      <c r="AB340" s="216"/>
      <c r="AC340" s="216"/>
      <c r="AD340" s="216"/>
      <c r="AE340" s="216"/>
      <c r="AF340" s="216"/>
      <c r="AG340" s="216" t="s">
        <v>160</v>
      </c>
      <c r="AH340" s="216">
        <v>0</v>
      </c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6"/>
      <c r="AU340" s="216"/>
      <c r="AV340" s="216"/>
      <c r="AW340" s="216"/>
      <c r="AX340" s="216"/>
      <c r="AY340" s="216"/>
      <c r="AZ340" s="216"/>
      <c r="BA340" s="216"/>
      <c r="BB340" s="216"/>
      <c r="BC340" s="216"/>
      <c r="BD340" s="216"/>
      <c r="BE340" s="216"/>
      <c r="BF340" s="216"/>
      <c r="BG340" s="216"/>
      <c r="BH340" s="216"/>
    </row>
    <row r="341" spans="1:60" outlineLevel="1">
      <c r="A341" s="224"/>
      <c r="B341" s="225"/>
      <c r="C341" s="257" t="s">
        <v>557</v>
      </c>
      <c r="D341" s="227"/>
      <c r="E341" s="228">
        <v>27.3414</v>
      </c>
      <c r="F341" s="226"/>
      <c r="G341" s="226"/>
      <c r="H341" s="226"/>
      <c r="I341" s="226"/>
      <c r="J341" s="226"/>
      <c r="K341" s="226"/>
      <c r="L341" s="226"/>
      <c r="M341" s="226"/>
      <c r="N341" s="226"/>
      <c r="O341" s="226"/>
      <c r="P341" s="226"/>
      <c r="Q341" s="226"/>
      <c r="R341" s="226"/>
      <c r="S341" s="226"/>
      <c r="T341" s="226"/>
      <c r="U341" s="226"/>
      <c r="V341" s="226"/>
      <c r="W341" s="226"/>
      <c r="X341" s="226"/>
      <c r="Y341" s="216"/>
      <c r="Z341" s="216"/>
      <c r="AA341" s="216"/>
      <c r="AB341" s="216"/>
      <c r="AC341" s="216"/>
      <c r="AD341" s="216"/>
      <c r="AE341" s="216"/>
      <c r="AF341" s="216"/>
      <c r="AG341" s="216" t="s">
        <v>160</v>
      </c>
      <c r="AH341" s="216">
        <v>0</v>
      </c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16"/>
      <c r="BB341" s="216"/>
      <c r="BC341" s="216"/>
      <c r="BD341" s="216"/>
      <c r="BE341" s="216"/>
      <c r="BF341" s="216"/>
      <c r="BG341" s="216"/>
      <c r="BH341" s="216"/>
    </row>
    <row r="342" spans="1:60" outlineLevel="1">
      <c r="A342" s="224"/>
      <c r="B342" s="225"/>
      <c r="C342" s="257" t="s">
        <v>558</v>
      </c>
      <c r="D342" s="227"/>
      <c r="E342" s="228">
        <v>5.1360000000000001</v>
      </c>
      <c r="F342" s="226"/>
      <c r="G342" s="226"/>
      <c r="H342" s="226"/>
      <c r="I342" s="226"/>
      <c r="J342" s="226"/>
      <c r="K342" s="226"/>
      <c r="L342" s="226"/>
      <c r="M342" s="226"/>
      <c r="N342" s="226"/>
      <c r="O342" s="226"/>
      <c r="P342" s="226"/>
      <c r="Q342" s="226"/>
      <c r="R342" s="226"/>
      <c r="S342" s="226"/>
      <c r="T342" s="226"/>
      <c r="U342" s="226"/>
      <c r="V342" s="226"/>
      <c r="W342" s="226"/>
      <c r="X342" s="226"/>
      <c r="Y342" s="216"/>
      <c r="Z342" s="216"/>
      <c r="AA342" s="216"/>
      <c r="AB342" s="216"/>
      <c r="AC342" s="216"/>
      <c r="AD342" s="216"/>
      <c r="AE342" s="216"/>
      <c r="AF342" s="216"/>
      <c r="AG342" s="216" t="s">
        <v>160</v>
      </c>
      <c r="AH342" s="216">
        <v>0</v>
      </c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6"/>
      <c r="AU342" s="216"/>
      <c r="AV342" s="216"/>
      <c r="AW342" s="216"/>
      <c r="AX342" s="216"/>
      <c r="AY342" s="216"/>
      <c r="AZ342" s="216"/>
      <c r="BA342" s="216"/>
      <c r="BB342" s="216"/>
      <c r="BC342" s="216"/>
      <c r="BD342" s="216"/>
      <c r="BE342" s="216"/>
      <c r="BF342" s="216"/>
      <c r="BG342" s="216"/>
      <c r="BH342" s="216"/>
    </row>
    <row r="343" spans="1:60" ht="30.6" outlineLevel="1">
      <c r="A343" s="224"/>
      <c r="B343" s="225"/>
      <c r="C343" s="257" t="s">
        <v>559</v>
      </c>
      <c r="D343" s="227"/>
      <c r="E343" s="228">
        <v>2.9371999999999998</v>
      </c>
      <c r="F343" s="226"/>
      <c r="G343" s="226"/>
      <c r="H343" s="226"/>
      <c r="I343" s="226"/>
      <c r="J343" s="226"/>
      <c r="K343" s="226"/>
      <c r="L343" s="226"/>
      <c r="M343" s="226"/>
      <c r="N343" s="226"/>
      <c r="O343" s="226"/>
      <c r="P343" s="226"/>
      <c r="Q343" s="226"/>
      <c r="R343" s="226"/>
      <c r="S343" s="226"/>
      <c r="T343" s="226"/>
      <c r="U343" s="226"/>
      <c r="V343" s="226"/>
      <c r="W343" s="226"/>
      <c r="X343" s="226"/>
      <c r="Y343" s="216"/>
      <c r="Z343" s="216"/>
      <c r="AA343" s="216"/>
      <c r="AB343" s="216"/>
      <c r="AC343" s="216"/>
      <c r="AD343" s="216"/>
      <c r="AE343" s="216"/>
      <c r="AF343" s="216"/>
      <c r="AG343" s="216" t="s">
        <v>160</v>
      </c>
      <c r="AH343" s="216">
        <v>0</v>
      </c>
      <c r="AI343" s="216"/>
      <c r="AJ343" s="216"/>
      <c r="AK343" s="216"/>
      <c r="AL343" s="216"/>
      <c r="AM343" s="216"/>
      <c r="AN343" s="216"/>
      <c r="AO343" s="216"/>
      <c r="AP343" s="216"/>
      <c r="AQ343" s="216"/>
      <c r="AR343" s="216"/>
      <c r="AS343" s="216"/>
      <c r="AT343" s="216"/>
      <c r="AU343" s="216"/>
      <c r="AV343" s="216"/>
      <c r="AW343" s="216"/>
      <c r="AX343" s="216"/>
      <c r="AY343" s="216"/>
      <c r="AZ343" s="216"/>
      <c r="BA343" s="216"/>
      <c r="BB343" s="216"/>
      <c r="BC343" s="216"/>
      <c r="BD343" s="216"/>
      <c r="BE343" s="216"/>
      <c r="BF343" s="216"/>
      <c r="BG343" s="216"/>
      <c r="BH343" s="216"/>
    </row>
    <row r="344" spans="1:60">
      <c r="A344" s="230" t="s">
        <v>148</v>
      </c>
      <c r="B344" s="231" t="s">
        <v>115</v>
      </c>
      <c r="C344" s="254" t="s">
        <v>116</v>
      </c>
      <c r="D344" s="232"/>
      <c r="E344" s="233"/>
      <c r="F344" s="234"/>
      <c r="G344" s="234">
        <f>SUMIF(AG345:AG372,"&lt;&gt;NOR",G345:G372)</f>
        <v>0</v>
      </c>
      <c r="H344" s="234"/>
      <c r="I344" s="234">
        <f>SUM(I345:I372)</f>
        <v>0</v>
      </c>
      <c r="J344" s="234"/>
      <c r="K344" s="234">
        <f>SUM(K345:K372)</f>
        <v>0</v>
      </c>
      <c r="L344" s="234"/>
      <c r="M344" s="234">
        <f>SUM(M345:M372)</f>
        <v>0</v>
      </c>
      <c r="N344" s="234"/>
      <c r="O344" s="234">
        <f>SUM(O345:O372)</f>
        <v>0</v>
      </c>
      <c r="P344" s="234"/>
      <c r="Q344" s="234">
        <f>SUM(Q345:Q372)</f>
        <v>0</v>
      </c>
      <c r="R344" s="234"/>
      <c r="S344" s="234"/>
      <c r="T344" s="235"/>
      <c r="U344" s="229"/>
      <c r="V344" s="229">
        <f>SUM(V345:V372)</f>
        <v>0</v>
      </c>
      <c r="W344" s="229"/>
      <c r="X344" s="229"/>
      <c r="AG344" t="s">
        <v>149</v>
      </c>
    </row>
    <row r="345" spans="1:60" outlineLevel="1">
      <c r="A345" s="245">
        <v>129</v>
      </c>
      <c r="B345" s="246" t="s">
        <v>562</v>
      </c>
      <c r="C345" s="258" t="s">
        <v>563</v>
      </c>
      <c r="D345" s="247" t="s">
        <v>346</v>
      </c>
      <c r="E345" s="248">
        <v>2</v>
      </c>
      <c r="F345" s="249"/>
      <c r="G345" s="250">
        <f>ROUND(E345*F345,2)</f>
        <v>0</v>
      </c>
      <c r="H345" s="249"/>
      <c r="I345" s="250">
        <f>ROUND(E345*H345,2)</f>
        <v>0</v>
      </c>
      <c r="J345" s="249"/>
      <c r="K345" s="250">
        <f>ROUND(E345*J345,2)</f>
        <v>0</v>
      </c>
      <c r="L345" s="250">
        <v>15</v>
      </c>
      <c r="M345" s="250">
        <f>G345*(1+L345/100)</f>
        <v>0</v>
      </c>
      <c r="N345" s="250">
        <v>0</v>
      </c>
      <c r="O345" s="250">
        <f>ROUND(E345*N345,2)</f>
        <v>0</v>
      </c>
      <c r="P345" s="250">
        <v>0</v>
      </c>
      <c r="Q345" s="250">
        <f>ROUND(E345*P345,2)</f>
        <v>0</v>
      </c>
      <c r="R345" s="250"/>
      <c r="S345" s="250" t="s">
        <v>332</v>
      </c>
      <c r="T345" s="251" t="s">
        <v>333</v>
      </c>
      <c r="U345" s="226">
        <v>0</v>
      </c>
      <c r="V345" s="226">
        <f>ROUND(E345*U345,2)</f>
        <v>0</v>
      </c>
      <c r="W345" s="226"/>
      <c r="X345" s="226" t="s">
        <v>155</v>
      </c>
      <c r="Y345" s="216"/>
      <c r="Z345" s="216"/>
      <c r="AA345" s="216"/>
      <c r="AB345" s="216"/>
      <c r="AC345" s="216"/>
      <c r="AD345" s="216"/>
      <c r="AE345" s="216"/>
      <c r="AF345" s="216"/>
      <c r="AG345" s="216" t="s">
        <v>564</v>
      </c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6"/>
      <c r="AU345" s="216"/>
      <c r="AV345" s="216"/>
      <c r="AW345" s="216"/>
      <c r="AX345" s="216"/>
      <c r="AY345" s="216"/>
      <c r="AZ345" s="216"/>
      <c r="BA345" s="216"/>
      <c r="BB345" s="216"/>
      <c r="BC345" s="216"/>
      <c r="BD345" s="216"/>
      <c r="BE345" s="216"/>
      <c r="BF345" s="216"/>
      <c r="BG345" s="216"/>
      <c r="BH345" s="216"/>
    </row>
    <row r="346" spans="1:60" outlineLevel="1">
      <c r="A346" s="245">
        <v>130</v>
      </c>
      <c r="B346" s="246" t="s">
        <v>565</v>
      </c>
      <c r="C346" s="258" t="s">
        <v>566</v>
      </c>
      <c r="D346" s="247" t="s">
        <v>346</v>
      </c>
      <c r="E346" s="248">
        <v>1</v>
      </c>
      <c r="F346" s="249"/>
      <c r="G346" s="250">
        <f>ROUND(E346*F346,2)</f>
        <v>0</v>
      </c>
      <c r="H346" s="249"/>
      <c r="I346" s="250">
        <f>ROUND(E346*H346,2)</f>
        <v>0</v>
      </c>
      <c r="J346" s="249"/>
      <c r="K346" s="250">
        <f>ROUND(E346*J346,2)</f>
        <v>0</v>
      </c>
      <c r="L346" s="250">
        <v>15</v>
      </c>
      <c r="M346" s="250">
        <f>G346*(1+L346/100)</f>
        <v>0</v>
      </c>
      <c r="N346" s="250">
        <v>0</v>
      </c>
      <c r="O346" s="250">
        <f>ROUND(E346*N346,2)</f>
        <v>0</v>
      </c>
      <c r="P346" s="250">
        <v>0</v>
      </c>
      <c r="Q346" s="250">
        <f>ROUND(E346*P346,2)</f>
        <v>0</v>
      </c>
      <c r="R346" s="250"/>
      <c r="S346" s="250" t="s">
        <v>332</v>
      </c>
      <c r="T346" s="251" t="s">
        <v>333</v>
      </c>
      <c r="U346" s="226">
        <v>0</v>
      </c>
      <c r="V346" s="226">
        <f>ROUND(E346*U346,2)</f>
        <v>0</v>
      </c>
      <c r="W346" s="226"/>
      <c r="X346" s="226" t="s">
        <v>155</v>
      </c>
      <c r="Y346" s="216"/>
      <c r="Z346" s="216"/>
      <c r="AA346" s="216"/>
      <c r="AB346" s="216"/>
      <c r="AC346" s="216"/>
      <c r="AD346" s="216"/>
      <c r="AE346" s="216"/>
      <c r="AF346" s="216"/>
      <c r="AG346" s="216" t="s">
        <v>564</v>
      </c>
      <c r="AH346" s="216"/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outlineLevel="1">
      <c r="A347" s="245">
        <v>131</v>
      </c>
      <c r="B347" s="246" t="s">
        <v>567</v>
      </c>
      <c r="C347" s="258" t="s">
        <v>568</v>
      </c>
      <c r="D347" s="247" t="s">
        <v>349</v>
      </c>
      <c r="E347" s="248">
        <v>1</v>
      </c>
      <c r="F347" s="249"/>
      <c r="G347" s="250">
        <f>ROUND(E347*F347,2)</f>
        <v>0</v>
      </c>
      <c r="H347" s="249"/>
      <c r="I347" s="250">
        <f>ROUND(E347*H347,2)</f>
        <v>0</v>
      </c>
      <c r="J347" s="249"/>
      <c r="K347" s="250">
        <f>ROUND(E347*J347,2)</f>
        <v>0</v>
      </c>
      <c r="L347" s="250">
        <v>15</v>
      </c>
      <c r="M347" s="250">
        <f>G347*(1+L347/100)</f>
        <v>0</v>
      </c>
      <c r="N347" s="250">
        <v>0</v>
      </c>
      <c r="O347" s="250">
        <f>ROUND(E347*N347,2)</f>
        <v>0</v>
      </c>
      <c r="P347" s="250">
        <v>0</v>
      </c>
      <c r="Q347" s="250">
        <f>ROUND(E347*P347,2)</f>
        <v>0</v>
      </c>
      <c r="R347" s="250"/>
      <c r="S347" s="250" t="s">
        <v>332</v>
      </c>
      <c r="T347" s="251" t="s">
        <v>333</v>
      </c>
      <c r="U347" s="226">
        <v>0</v>
      </c>
      <c r="V347" s="226">
        <f>ROUND(E347*U347,2)</f>
        <v>0</v>
      </c>
      <c r="W347" s="226"/>
      <c r="X347" s="226" t="s">
        <v>569</v>
      </c>
      <c r="Y347" s="216"/>
      <c r="Z347" s="216"/>
      <c r="AA347" s="216"/>
      <c r="AB347" s="216"/>
      <c r="AC347" s="216"/>
      <c r="AD347" s="216"/>
      <c r="AE347" s="216"/>
      <c r="AF347" s="216"/>
      <c r="AG347" s="216" t="s">
        <v>570</v>
      </c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45">
        <v>132</v>
      </c>
      <c r="B348" s="246" t="s">
        <v>571</v>
      </c>
      <c r="C348" s="258" t="s">
        <v>572</v>
      </c>
      <c r="D348" s="247" t="s">
        <v>346</v>
      </c>
      <c r="E348" s="248">
        <v>27</v>
      </c>
      <c r="F348" s="249"/>
      <c r="G348" s="250">
        <f>ROUND(E348*F348,2)</f>
        <v>0</v>
      </c>
      <c r="H348" s="249"/>
      <c r="I348" s="250">
        <f>ROUND(E348*H348,2)</f>
        <v>0</v>
      </c>
      <c r="J348" s="249"/>
      <c r="K348" s="250">
        <f>ROUND(E348*J348,2)</f>
        <v>0</v>
      </c>
      <c r="L348" s="250">
        <v>15</v>
      </c>
      <c r="M348" s="250">
        <f>G348*(1+L348/100)</f>
        <v>0</v>
      </c>
      <c r="N348" s="250">
        <v>0</v>
      </c>
      <c r="O348" s="250">
        <f>ROUND(E348*N348,2)</f>
        <v>0</v>
      </c>
      <c r="P348" s="250">
        <v>0</v>
      </c>
      <c r="Q348" s="250">
        <f>ROUND(E348*P348,2)</f>
        <v>0</v>
      </c>
      <c r="R348" s="250"/>
      <c r="S348" s="250" t="s">
        <v>332</v>
      </c>
      <c r="T348" s="251" t="s">
        <v>333</v>
      </c>
      <c r="U348" s="226">
        <v>0</v>
      </c>
      <c r="V348" s="226">
        <f>ROUND(E348*U348,2)</f>
        <v>0</v>
      </c>
      <c r="W348" s="226"/>
      <c r="X348" s="226" t="s">
        <v>238</v>
      </c>
      <c r="Y348" s="216"/>
      <c r="Z348" s="216"/>
      <c r="AA348" s="216"/>
      <c r="AB348" s="216"/>
      <c r="AC348" s="216"/>
      <c r="AD348" s="216"/>
      <c r="AE348" s="216"/>
      <c r="AF348" s="216"/>
      <c r="AG348" s="216" t="s">
        <v>350</v>
      </c>
      <c r="AH348" s="216"/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outlineLevel="1">
      <c r="A349" s="245">
        <v>133</v>
      </c>
      <c r="B349" s="246" t="s">
        <v>573</v>
      </c>
      <c r="C349" s="258" t="s">
        <v>574</v>
      </c>
      <c r="D349" s="247" t="s">
        <v>346</v>
      </c>
      <c r="E349" s="248">
        <v>8</v>
      </c>
      <c r="F349" s="249"/>
      <c r="G349" s="250">
        <f>ROUND(E349*F349,2)</f>
        <v>0</v>
      </c>
      <c r="H349" s="249"/>
      <c r="I349" s="250">
        <f>ROUND(E349*H349,2)</f>
        <v>0</v>
      </c>
      <c r="J349" s="249"/>
      <c r="K349" s="250">
        <f>ROUND(E349*J349,2)</f>
        <v>0</v>
      </c>
      <c r="L349" s="250">
        <v>15</v>
      </c>
      <c r="M349" s="250">
        <f>G349*(1+L349/100)</f>
        <v>0</v>
      </c>
      <c r="N349" s="250">
        <v>0</v>
      </c>
      <c r="O349" s="250">
        <f>ROUND(E349*N349,2)</f>
        <v>0</v>
      </c>
      <c r="P349" s="250">
        <v>0</v>
      </c>
      <c r="Q349" s="250">
        <f>ROUND(E349*P349,2)</f>
        <v>0</v>
      </c>
      <c r="R349" s="250"/>
      <c r="S349" s="250" t="s">
        <v>332</v>
      </c>
      <c r="T349" s="251" t="s">
        <v>333</v>
      </c>
      <c r="U349" s="226">
        <v>0</v>
      </c>
      <c r="V349" s="226">
        <f>ROUND(E349*U349,2)</f>
        <v>0</v>
      </c>
      <c r="W349" s="226"/>
      <c r="X349" s="226" t="s">
        <v>238</v>
      </c>
      <c r="Y349" s="216"/>
      <c r="Z349" s="216"/>
      <c r="AA349" s="216"/>
      <c r="AB349" s="216"/>
      <c r="AC349" s="216"/>
      <c r="AD349" s="216"/>
      <c r="AE349" s="216"/>
      <c r="AF349" s="216"/>
      <c r="AG349" s="216" t="s">
        <v>350</v>
      </c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outlineLevel="1">
      <c r="A350" s="245">
        <v>134</v>
      </c>
      <c r="B350" s="246" t="s">
        <v>575</v>
      </c>
      <c r="C350" s="258" t="s">
        <v>576</v>
      </c>
      <c r="D350" s="247" t="s">
        <v>346</v>
      </c>
      <c r="E350" s="248">
        <v>92</v>
      </c>
      <c r="F350" s="249"/>
      <c r="G350" s="250">
        <f>ROUND(E350*F350,2)</f>
        <v>0</v>
      </c>
      <c r="H350" s="249"/>
      <c r="I350" s="250">
        <f>ROUND(E350*H350,2)</f>
        <v>0</v>
      </c>
      <c r="J350" s="249"/>
      <c r="K350" s="250">
        <f>ROUND(E350*J350,2)</f>
        <v>0</v>
      </c>
      <c r="L350" s="250">
        <v>15</v>
      </c>
      <c r="M350" s="250">
        <f>G350*(1+L350/100)</f>
        <v>0</v>
      </c>
      <c r="N350" s="250">
        <v>0</v>
      </c>
      <c r="O350" s="250">
        <f>ROUND(E350*N350,2)</f>
        <v>0</v>
      </c>
      <c r="P350" s="250">
        <v>0</v>
      </c>
      <c r="Q350" s="250">
        <f>ROUND(E350*P350,2)</f>
        <v>0</v>
      </c>
      <c r="R350" s="250"/>
      <c r="S350" s="250" t="s">
        <v>332</v>
      </c>
      <c r="T350" s="251" t="s">
        <v>333</v>
      </c>
      <c r="U350" s="226">
        <v>0</v>
      </c>
      <c r="V350" s="226">
        <f>ROUND(E350*U350,2)</f>
        <v>0</v>
      </c>
      <c r="W350" s="226"/>
      <c r="X350" s="226" t="s">
        <v>238</v>
      </c>
      <c r="Y350" s="216"/>
      <c r="Z350" s="216"/>
      <c r="AA350" s="216"/>
      <c r="AB350" s="216"/>
      <c r="AC350" s="216"/>
      <c r="AD350" s="216"/>
      <c r="AE350" s="216"/>
      <c r="AF350" s="216"/>
      <c r="AG350" s="216" t="s">
        <v>350</v>
      </c>
      <c r="AH350" s="216"/>
      <c r="AI350" s="216"/>
      <c r="AJ350" s="216"/>
      <c r="AK350" s="216"/>
      <c r="AL350" s="216"/>
      <c r="AM350" s="216"/>
      <c r="AN350" s="216"/>
      <c r="AO350" s="216"/>
      <c r="AP350" s="216"/>
      <c r="AQ350" s="216"/>
      <c r="AR350" s="216"/>
      <c r="AS350" s="216"/>
      <c r="AT350" s="216"/>
      <c r="AU350" s="216"/>
      <c r="AV350" s="216"/>
      <c r="AW350" s="216"/>
      <c r="AX350" s="216"/>
      <c r="AY350" s="216"/>
      <c r="AZ350" s="216"/>
      <c r="BA350" s="216"/>
      <c r="BB350" s="216"/>
      <c r="BC350" s="216"/>
      <c r="BD350" s="216"/>
      <c r="BE350" s="216"/>
      <c r="BF350" s="216"/>
      <c r="BG350" s="216"/>
      <c r="BH350" s="216"/>
    </row>
    <row r="351" spans="1:60" outlineLevel="1">
      <c r="A351" s="245">
        <v>135</v>
      </c>
      <c r="B351" s="246" t="s">
        <v>577</v>
      </c>
      <c r="C351" s="258" t="s">
        <v>578</v>
      </c>
      <c r="D351" s="247" t="s">
        <v>346</v>
      </c>
      <c r="E351" s="248">
        <v>4</v>
      </c>
      <c r="F351" s="249"/>
      <c r="G351" s="250">
        <f>ROUND(E351*F351,2)</f>
        <v>0</v>
      </c>
      <c r="H351" s="249"/>
      <c r="I351" s="250">
        <f>ROUND(E351*H351,2)</f>
        <v>0</v>
      </c>
      <c r="J351" s="249"/>
      <c r="K351" s="250">
        <f>ROUND(E351*J351,2)</f>
        <v>0</v>
      </c>
      <c r="L351" s="250">
        <v>15</v>
      </c>
      <c r="M351" s="250">
        <f>G351*(1+L351/100)</f>
        <v>0</v>
      </c>
      <c r="N351" s="250">
        <v>0</v>
      </c>
      <c r="O351" s="250">
        <f>ROUND(E351*N351,2)</f>
        <v>0</v>
      </c>
      <c r="P351" s="250">
        <v>0</v>
      </c>
      <c r="Q351" s="250">
        <f>ROUND(E351*P351,2)</f>
        <v>0</v>
      </c>
      <c r="R351" s="250"/>
      <c r="S351" s="250" t="s">
        <v>332</v>
      </c>
      <c r="T351" s="251" t="s">
        <v>333</v>
      </c>
      <c r="U351" s="226">
        <v>0</v>
      </c>
      <c r="V351" s="226">
        <f>ROUND(E351*U351,2)</f>
        <v>0</v>
      </c>
      <c r="W351" s="226"/>
      <c r="X351" s="226" t="s">
        <v>238</v>
      </c>
      <c r="Y351" s="216"/>
      <c r="Z351" s="216"/>
      <c r="AA351" s="216"/>
      <c r="AB351" s="216"/>
      <c r="AC351" s="216"/>
      <c r="AD351" s="216"/>
      <c r="AE351" s="216"/>
      <c r="AF351" s="216"/>
      <c r="AG351" s="216" t="s">
        <v>350</v>
      </c>
      <c r="AH351" s="216"/>
      <c r="AI351" s="216"/>
      <c r="AJ351" s="216"/>
      <c r="AK351" s="216"/>
      <c r="AL351" s="216"/>
      <c r="AM351" s="216"/>
      <c r="AN351" s="216"/>
      <c r="AO351" s="216"/>
      <c r="AP351" s="216"/>
      <c r="AQ351" s="216"/>
      <c r="AR351" s="216"/>
      <c r="AS351" s="216"/>
      <c r="AT351" s="216"/>
      <c r="AU351" s="216"/>
      <c r="AV351" s="216"/>
      <c r="AW351" s="216"/>
      <c r="AX351" s="216"/>
      <c r="AY351" s="216"/>
      <c r="AZ351" s="216"/>
      <c r="BA351" s="216"/>
      <c r="BB351" s="216"/>
      <c r="BC351" s="216"/>
      <c r="BD351" s="216"/>
      <c r="BE351" s="216"/>
      <c r="BF351" s="216"/>
      <c r="BG351" s="216"/>
      <c r="BH351" s="216"/>
    </row>
    <row r="352" spans="1:60" outlineLevel="1">
      <c r="A352" s="245">
        <v>136</v>
      </c>
      <c r="B352" s="246" t="s">
        <v>579</v>
      </c>
      <c r="C352" s="258" t="s">
        <v>580</v>
      </c>
      <c r="D352" s="247" t="s">
        <v>346</v>
      </c>
      <c r="E352" s="248">
        <v>1</v>
      </c>
      <c r="F352" s="249"/>
      <c r="G352" s="250">
        <f>ROUND(E352*F352,2)</f>
        <v>0</v>
      </c>
      <c r="H352" s="249"/>
      <c r="I352" s="250">
        <f>ROUND(E352*H352,2)</f>
        <v>0</v>
      </c>
      <c r="J352" s="249"/>
      <c r="K352" s="250">
        <f>ROUND(E352*J352,2)</f>
        <v>0</v>
      </c>
      <c r="L352" s="250">
        <v>15</v>
      </c>
      <c r="M352" s="250">
        <f>G352*(1+L352/100)</f>
        <v>0</v>
      </c>
      <c r="N352" s="250">
        <v>0</v>
      </c>
      <c r="O352" s="250">
        <f>ROUND(E352*N352,2)</f>
        <v>0</v>
      </c>
      <c r="P352" s="250">
        <v>0</v>
      </c>
      <c r="Q352" s="250">
        <f>ROUND(E352*P352,2)</f>
        <v>0</v>
      </c>
      <c r="R352" s="250"/>
      <c r="S352" s="250" t="s">
        <v>332</v>
      </c>
      <c r="T352" s="251" t="s">
        <v>333</v>
      </c>
      <c r="U352" s="226">
        <v>0</v>
      </c>
      <c r="V352" s="226">
        <f>ROUND(E352*U352,2)</f>
        <v>0</v>
      </c>
      <c r="W352" s="226"/>
      <c r="X352" s="226" t="s">
        <v>238</v>
      </c>
      <c r="Y352" s="216"/>
      <c r="Z352" s="216"/>
      <c r="AA352" s="216"/>
      <c r="AB352" s="216"/>
      <c r="AC352" s="216"/>
      <c r="AD352" s="216"/>
      <c r="AE352" s="216"/>
      <c r="AF352" s="216"/>
      <c r="AG352" s="216" t="s">
        <v>350</v>
      </c>
      <c r="AH352" s="216"/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6"/>
      <c r="AU352" s="216"/>
      <c r="AV352" s="216"/>
      <c r="AW352" s="216"/>
      <c r="AX352" s="216"/>
      <c r="AY352" s="216"/>
      <c r="AZ352" s="216"/>
      <c r="BA352" s="216"/>
      <c r="BB352" s="216"/>
      <c r="BC352" s="216"/>
      <c r="BD352" s="216"/>
      <c r="BE352" s="216"/>
      <c r="BF352" s="216"/>
      <c r="BG352" s="216"/>
      <c r="BH352" s="216"/>
    </row>
    <row r="353" spans="1:60" outlineLevel="1">
      <c r="A353" s="245">
        <v>137</v>
      </c>
      <c r="B353" s="246" t="s">
        <v>581</v>
      </c>
      <c r="C353" s="258" t="s">
        <v>582</v>
      </c>
      <c r="D353" s="247" t="s">
        <v>346</v>
      </c>
      <c r="E353" s="248">
        <v>17</v>
      </c>
      <c r="F353" s="249"/>
      <c r="G353" s="250">
        <f>ROUND(E353*F353,2)</f>
        <v>0</v>
      </c>
      <c r="H353" s="249"/>
      <c r="I353" s="250">
        <f>ROUND(E353*H353,2)</f>
        <v>0</v>
      </c>
      <c r="J353" s="249"/>
      <c r="K353" s="250">
        <f>ROUND(E353*J353,2)</f>
        <v>0</v>
      </c>
      <c r="L353" s="250">
        <v>15</v>
      </c>
      <c r="M353" s="250">
        <f>G353*(1+L353/100)</f>
        <v>0</v>
      </c>
      <c r="N353" s="250">
        <v>0</v>
      </c>
      <c r="O353" s="250">
        <f>ROUND(E353*N353,2)</f>
        <v>0</v>
      </c>
      <c r="P353" s="250">
        <v>0</v>
      </c>
      <c r="Q353" s="250">
        <f>ROUND(E353*P353,2)</f>
        <v>0</v>
      </c>
      <c r="R353" s="250"/>
      <c r="S353" s="250" t="s">
        <v>332</v>
      </c>
      <c r="T353" s="251" t="s">
        <v>333</v>
      </c>
      <c r="U353" s="226">
        <v>0</v>
      </c>
      <c r="V353" s="226">
        <f>ROUND(E353*U353,2)</f>
        <v>0</v>
      </c>
      <c r="W353" s="226"/>
      <c r="X353" s="226" t="s">
        <v>238</v>
      </c>
      <c r="Y353" s="216"/>
      <c r="Z353" s="216"/>
      <c r="AA353" s="216"/>
      <c r="AB353" s="216"/>
      <c r="AC353" s="216"/>
      <c r="AD353" s="216"/>
      <c r="AE353" s="216"/>
      <c r="AF353" s="216"/>
      <c r="AG353" s="216" t="s">
        <v>350</v>
      </c>
      <c r="AH353" s="216"/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16"/>
      <c r="BB353" s="216"/>
      <c r="BC353" s="216"/>
      <c r="BD353" s="216"/>
      <c r="BE353" s="216"/>
      <c r="BF353" s="216"/>
      <c r="BG353" s="216"/>
      <c r="BH353" s="216"/>
    </row>
    <row r="354" spans="1:60" outlineLevel="1">
      <c r="A354" s="245">
        <v>138</v>
      </c>
      <c r="B354" s="246" t="s">
        <v>583</v>
      </c>
      <c r="C354" s="258" t="s">
        <v>584</v>
      </c>
      <c r="D354" s="247" t="s">
        <v>346</v>
      </c>
      <c r="E354" s="248">
        <v>1</v>
      </c>
      <c r="F354" s="249"/>
      <c r="G354" s="250">
        <f>ROUND(E354*F354,2)</f>
        <v>0</v>
      </c>
      <c r="H354" s="249"/>
      <c r="I354" s="250">
        <f>ROUND(E354*H354,2)</f>
        <v>0</v>
      </c>
      <c r="J354" s="249"/>
      <c r="K354" s="250">
        <f>ROUND(E354*J354,2)</f>
        <v>0</v>
      </c>
      <c r="L354" s="250">
        <v>15</v>
      </c>
      <c r="M354" s="250">
        <f>G354*(1+L354/100)</f>
        <v>0</v>
      </c>
      <c r="N354" s="250">
        <v>0</v>
      </c>
      <c r="O354" s="250">
        <f>ROUND(E354*N354,2)</f>
        <v>0</v>
      </c>
      <c r="P354" s="250">
        <v>0</v>
      </c>
      <c r="Q354" s="250">
        <f>ROUND(E354*P354,2)</f>
        <v>0</v>
      </c>
      <c r="R354" s="250"/>
      <c r="S354" s="250" t="s">
        <v>332</v>
      </c>
      <c r="T354" s="251" t="s">
        <v>333</v>
      </c>
      <c r="U354" s="226">
        <v>0</v>
      </c>
      <c r="V354" s="226">
        <f>ROUND(E354*U354,2)</f>
        <v>0</v>
      </c>
      <c r="W354" s="226"/>
      <c r="X354" s="226" t="s">
        <v>238</v>
      </c>
      <c r="Y354" s="216"/>
      <c r="Z354" s="216"/>
      <c r="AA354" s="216"/>
      <c r="AB354" s="216"/>
      <c r="AC354" s="216"/>
      <c r="AD354" s="216"/>
      <c r="AE354" s="216"/>
      <c r="AF354" s="216"/>
      <c r="AG354" s="216" t="s">
        <v>350</v>
      </c>
      <c r="AH354" s="216"/>
      <c r="AI354" s="216"/>
      <c r="AJ354" s="216"/>
      <c r="AK354" s="216"/>
      <c r="AL354" s="216"/>
      <c r="AM354" s="216"/>
      <c r="AN354" s="216"/>
      <c r="AO354" s="216"/>
      <c r="AP354" s="216"/>
      <c r="AQ354" s="216"/>
      <c r="AR354" s="216"/>
      <c r="AS354" s="216"/>
      <c r="AT354" s="216"/>
      <c r="AU354" s="216"/>
      <c r="AV354" s="216"/>
      <c r="AW354" s="216"/>
      <c r="AX354" s="216"/>
      <c r="AY354" s="216"/>
      <c r="AZ354" s="216"/>
      <c r="BA354" s="216"/>
      <c r="BB354" s="216"/>
      <c r="BC354" s="216"/>
      <c r="BD354" s="216"/>
      <c r="BE354" s="216"/>
      <c r="BF354" s="216"/>
      <c r="BG354" s="216"/>
      <c r="BH354" s="216"/>
    </row>
    <row r="355" spans="1:60" outlineLevel="1">
      <c r="A355" s="245">
        <v>139</v>
      </c>
      <c r="B355" s="246" t="s">
        <v>585</v>
      </c>
      <c r="C355" s="258" t="s">
        <v>586</v>
      </c>
      <c r="D355" s="247" t="s">
        <v>346</v>
      </c>
      <c r="E355" s="248">
        <v>1</v>
      </c>
      <c r="F355" s="249"/>
      <c r="G355" s="250">
        <f>ROUND(E355*F355,2)</f>
        <v>0</v>
      </c>
      <c r="H355" s="249"/>
      <c r="I355" s="250">
        <f>ROUND(E355*H355,2)</f>
        <v>0</v>
      </c>
      <c r="J355" s="249"/>
      <c r="K355" s="250">
        <f>ROUND(E355*J355,2)</f>
        <v>0</v>
      </c>
      <c r="L355" s="250">
        <v>15</v>
      </c>
      <c r="M355" s="250">
        <f>G355*(1+L355/100)</f>
        <v>0</v>
      </c>
      <c r="N355" s="250">
        <v>0</v>
      </c>
      <c r="O355" s="250">
        <f>ROUND(E355*N355,2)</f>
        <v>0</v>
      </c>
      <c r="P355" s="250">
        <v>0</v>
      </c>
      <c r="Q355" s="250">
        <f>ROUND(E355*P355,2)</f>
        <v>0</v>
      </c>
      <c r="R355" s="250"/>
      <c r="S355" s="250" t="s">
        <v>332</v>
      </c>
      <c r="T355" s="251" t="s">
        <v>333</v>
      </c>
      <c r="U355" s="226">
        <v>0</v>
      </c>
      <c r="V355" s="226">
        <f>ROUND(E355*U355,2)</f>
        <v>0</v>
      </c>
      <c r="W355" s="226"/>
      <c r="X355" s="226" t="s">
        <v>238</v>
      </c>
      <c r="Y355" s="216"/>
      <c r="Z355" s="216"/>
      <c r="AA355" s="216"/>
      <c r="AB355" s="216"/>
      <c r="AC355" s="216"/>
      <c r="AD355" s="216"/>
      <c r="AE355" s="216"/>
      <c r="AF355" s="216"/>
      <c r="AG355" s="216" t="s">
        <v>350</v>
      </c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outlineLevel="1">
      <c r="A356" s="245">
        <v>140</v>
      </c>
      <c r="B356" s="246" t="s">
        <v>587</v>
      </c>
      <c r="C356" s="258" t="s">
        <v>588</v>
      </c>
      <c r="D356" s="247" t="s">
        <v>346</v>
      </c>
      <c r="E356" s="248">
        <v>1</v>
      </c>
      <c r="F356" s="249"/>
      <c r="G356" s="250">
        <f>ROUND(E356*F356,2)</f>
        <v>0</v>
      </c>
      <c r="H356" s="249"/>
      <c r="I356" s="250">
        <f>ROUND(E356*H356,2)</f>
        <v>0</v>
      </c>
      <c r="J356" s="249"/>
      <c r="K356" s="250">
        <f>ROUND(E356*J356,2)</f>
        <v>0</v>
      </c>
      <c r="L356" s="250">
        <v>15</v>
      </c>
      <c r="M356" s="250">
        <f>G356*(1+L356/100)</f>
        <v>0</v>
      </c>
      <c r="N356" s="250">
        <v>0</v>
      </c>
      <c r="O356" s="250">
        <f>ROUND(E356*N356,2)</f>
        <v>0</v>
      </c>
      <c r="P356" s="250">
        <v>0</v>
      </c>
      <c r="Q356" s="250">
        <f>ROUND(E356*P356,2)</f>
        <v>0</v>
      </c>
      <c r="R356" s="250"/>
      <c r="S356" s="250" t="s">
        <v>332</v>
      </c>
      <c r="T356" s="251" t="s">
        <v>333</v>
      </c>
      <c r="U356" s="226">
        <v>0</v>
      </c>
      <c r="V356" s="226">
        <f>ROUND(E356*U356,2)</f>
        <v>0</v>
      </c>
      <c r="W356" s="226"/>
      <c r="X356" s="226" t="s">
        <v>238</v>
      </c>
      <c r="Y356" s="216"/>
      <c r="Z356" s="216"/>
      <c r="AA356" s="216"/>
      <c r="AB356" s="216"/>
      <c r="AC356" s="216"/>
      <c r="AD356" s="216"/>
      <c r="AE356" s="216"/>
      <c r="AF356" s="216"/>
      <c r="AG356" s="216" t="s">
        <v>350</v>
      </c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outlineLevel="1">
      <c r="A357" s="245">
        <v>141</v>
      </c>
      <c r="B357" s="246" t="s">
        <v>589</v>
      </c>
      <c r="C357" s="258" t="s">
        <v>590</v>
      </c>
      <c r="D357" s="247" t="s">
        <v>346</v>
      </c>
      <c r="E357" s="248">
        <v>1</v>
      </c>
      <c r="F357" s="249"/>
      <c r="G357" s="250">
        <f>ROUND(E357*F357,2)</f>
        <v>0</v>
      </c>
      <c r="H357" s="249"/>
      <c r="I357" s="250">
        <f>ROUND(E357*H357,2)</f>
        <v>0</v>
      </c>
      <c r="J357" s="249"/>
      <c r="K357" s="250">
        <f>ROUND(E357*J357,2)</f>
        <v>0</v>
      </c>
      <c r="L357" s="250">
        <v>15</v>
      </c>
      <c r="M357" s="250">
        <f>G357*(1+L357/100)</f>
        <v>0</v>
      </c>
      <c r="N357" s="250">
        <v>0</v>
      </c>
      <c r="O357" s="250">
        <f>ROUND(E357*N357,2)</f>
        <v>0</v>
      </c>
      <c r="P357" s="250">
        <v>0</v>
      </c>
      <c r="Q357" s="250">
        <f>ROUND(E357*P357,2)</f>
        <v>0</v>
      </c>
      <c r="R357" s="250"/>
      <c r="S357" s="250" t="s">
        <v>332</v>
      </c>
      <c r="T357" s="251" t="s">
        <v>333</v>
      </c>
      <c r="U357" s="226">
        <v>0</v>
      </c>
      <c r="V357" s="226">
        <f>ROUND(E357*U357,2)</f>
        <v>0</v>
      </c>
      <c r="W357" s="226"/>
      <c r="X357" s="226" t="s">
        <v>238</v>
      </c>
      <c r="Y357" s="216"/>
      <c r="Z357" s="216"/>
      <c r="AA357" s="216"/>
      <c r="AB357" s="216"/>
      <c r="AC357" s="216"/>
      <c r="AD357" s="216"/>
      <c r="AE357" s="216"/>
      <c r="AF357" s="216"/>
      <c r="AG357" s="216" t="s">
        <v>350</v>
      </c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16"/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45">
        <v>142</v>
      </c>
      <c r="B358" s="246" t="s">
        <v>591</v>
      </c>
      <c r="C358" s="258" t="s">
        <v>592</v>
      </c>
      <c r="D358" s="247" t="s">
        <v>346</v>
      </c>
      <c r="E358" s="248">
        <v>1</v>
      </c>
      <c r="F358" s="249"/>
      <c r="G358" s="250">
        <f>ROUND(E358*F358,2)</f>
        <v>0</v>
      </c>
      <c r="H358" s="249"/>
      <c r="I358" s="250">
        <f>ROUND(E358*H358,2)</f>
        <v>0</v>
      </c>
      <c r="J358" s="249"/>
      <c r="K358" s="250">
        <f>ROUND(E358*J358,2)</f>
        <v>0</v>
      </c>
      <c r="L358" s="250">
        <v>15</v>
      </c>
      <c r="M358" s="250">
        <f>G358*(1+L358/100)</f>
        <v>0</v>
      </c>
      <c r="N358" s="250">
        <v>0</v>
      </c>
      <c r="O358" s="250">
        <f>ROUND(E358*N358,2)</f>
        <v>0</v>
      </c>
      <c r="P358" s="250">
        <v>0</v>
      </c>
      <c r="Q358" s="250">
        <f>ROUND(E358*P358,2)</f>
        <v>0</v>
      </c>
      <c r="R358" s="250"/>
      <c r="S358" s="250" t="s">
        <v>332</v>
      </c>
      <c r="T358" s="251" t="s">
        <v>333</v>
      </c>
      <c r="U358" s="226">
        <v>0</v>
      </c>
      <c r="V358" s="226">
        <f>ROUND(E358*U358,2)</f>
        <v>0</v>
      </c>
      <c r="W358" s="226"/>
      <c r="X358" s="226" t="s">
        <v>238</v>
      </c>
      <c r="Y358" s="216"/>
      <c r="Z358" s="216"/>
      <c r="AA358" s="216"/>
      <c r="AB358" s="216"/>
      <c r="AC358" s="216"/>
      <c r="AD358" s="216"/>
      <c r="AE358" s="216"/>
      <c r="AF358" s="216"/>
      <c r="AG358" s="216" t="s">
        <v>350</v>
      </c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16"/>
      <c r="BB358" s="216"/>
      <c r="BC358" s="216"/>
      <c r="BD358" s="216"/>
      <c r="BE358" s="216"/>
      <c r="BF358" s="216"/>
      <c r="BG358" s="216"/>
      <c r="BH358" s="216"/>
    </row>
    <row r="359" spans="1:60" outlineLevel="1">
      <c r="A359" s="245">
        <v>143</v>
      </c>
      <c r="B359" s="246" t="s">
        <v>593</v>
      </c>
      <c r="C359" s="258" t="s">
        <v>594</v>
      </c>
      <c r="D359" s="247" t="s">
        <v>346</v>
      </c>
      <c r="E359" s="248">
        <v>1</v>
      </c>
      <c r="F359" s="249"/>
      <c r="G359" s="250">
        <f>ROUND(E359*F359,2)</f>
        <v>0</v>
      </c>
      <c r="H359" s="249"/>
      <c r="I359" s="250">
        <f>ROUND(E359*H359,2)</f>
        <v>0</v>
      </c>
      <c r="J359" s="249"/>
      <c r="K359" s="250">
        <f>ROUND(E359*J359,2)</f>
        <v>0</v>
      </c>
      <c r="L359" s="250">
        <v>15</v>
      </c>
      <c r="M359" s="250">
        <f>G359*(1+L359/100)</f>
        <v>0</v>
      </c>
      <c r="N359" s="250">
        <v>0</v>
      </c>
      <c r="O359" s="250">
        <f>ROUND(E359*N359,2)</f>
        <v>0</v>
      </c>
      <c r="P359" s="250">
        <v>0</v>
      </c>
      <c r="Q359" s="250">
        <f>ROUND(E359*P359,2)</f>
        <v>0</v>
      </c>
      <c r="R359" s="250"/>
      <c r="S359" s="250" t="s">
        <v>332</v>
      </c>
      <c r="T359" s="251" t="s">
        <v>333</v>
      </c>
      <c r="U359" s="226">
        <v>0</v>
      </c>
      <c r="V359" s="226">
        <f>ROUND(E359*U359,2)</f>
        <v>0</v>
      </c>
      <c r="W359" s="226"/>
      <c r="X359" s="226" t="s">
        <v>238</v>
      </c>
      <c r="Y359" s="216"/>
      <c r="Z359" s="216"/>
      <c r="AA359" s="216"/>
      <c r="AB359" s="216"/>
      <c r="AC359" s="216"/>
      <c r="AD359" s="216"/>
      <c r="AE359" s="216"/>
      <c r="AF359" s="216"/>
      <c r="AG359" s="216" t="s">
        <v>350</v>
      </c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16"/>
      <c r="BB359" s="216"/>
      <c r="BC359" s="216"/>
      <c r="BD359" s="216"/>
      <c r="BE359" s="216"/>
      <c r="BF359" s="216"/>
      <c r="BG359" s="216"/>
      <c r="BH359" s="216"/>
    </row>
    <row r="360" spans="1:60" outlineLevel="1">
      <c r="A360" s="245">
        <v>144</v>
      </c>
      <c r="B360" s="246" t="s">
        <v>595</v>
      </c>
      <c r="C360" s="258" t="s">
        <v>596</v>
      </c>
      <c r="D360" s="247" t="s">
        <v>349</v>
      </c>
      <c r="E360" s="248">
        <v>1</v>
      </c>
      <c r="F360" s="249"/>
      <c r="G360" s="250">
        <f>ROUND(E360*F360,2)</f>
        <v>0</v>
      </c>
      <c r="H360" s="249"/>
      <c r="I360" s="250">
        <f>ROUND(E360*H360,2)</f>
        <v>0</v>
      </c>
      <c r="J360" s="249"/>
      <c r="K360" s="250">
        <f>ROUND(E360*J360,2)</f>
        <v>0</v>
      </c>
      <c r="L360" s="250">
        <v>15</v>
      </c>
      <c r="M360" s="250">
        <f>G360*(1+L360/100)</f>
        <v>0</v>
      </c>
      <c r="N360" s="250">
        <v>0</v>
      </c>
      <c r="O360" s="250">
        <f>ROUND(E360*N360,2)</f>
        <v>0</v>
      </c>
      <c r="P360" s="250">
        <v>0</v>
      </c>
      <c r="Q360" s="250">
        <f>ROUND(E360*P360,2)</f>
        <v>0</v>
      </c>
      <c r="R360" s="250"/>
      <c r="S360" s="250" t="s">
        <v>332</v>
      </c>
      <c r="T360" s="251" t="s">
        <v>333</v>
      </c>
      <c r="U360" s="226">
        <v>0</v>
      </c>
      <c r="V360" s="226">
        <f>ROUND(E360*U360,2)</f>
        <v>0</v>
      </c>
      <c r="W360" s="226"/>
      <c r="X360" s="226" t="s">
        <v>238</v>
      </c>
      <c r="Y360" s="216"/>
      <c r="Z360" s="216"/>
      <c r="AA360" s="216"/>
      <c r="AB360" s="216"/>
      <c r="AC360" s="216"/>
      <c r="AD360" s="216"/>
      <c r="AE360" s="216"/>
      <c r="AF360" s="216"/>
      <c r="AG360" s="216" t="s">
        <v>350</v>
      </c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16"/>
      <c r="BB360" s="216"/>
      <c r="BC360" s="216"/>
      <c r="BD360" s="216"/>
      <c r="BE360" s="216"/>
      <c r="BF360" s="216"/>
      <c r="BG360" s="216"/>
      <c r="BH360" s="216"/>
    </row>
    <row r="361" spans="1:60" ht="20.399999999999999" outlineLevel="1">
      <c r="A361" s="245">
        <v>145</v>
      </c>
      <c r="B361" s="246" t="s">
        <v>597</v>
      </c>
      <c r="C361" s="258" t="s">
        <v>598</v>
      </c>
      <c r="D361" s="247" t="s">
        <v>349</v>
      </c>
      <c r="E361" s="248">
        <v>1</v>
      </c>
      <c r="F361" s="249"/>
      <c r="G361" s="250">
        <f>ROUND(E361*F361,2)</f>
        <v>0</v>
      </c>
      <c r="H361" s="249"/>
      <c r="I361" s="250">
        <f>ROUND(E361*H361,2)</f>
        <v>0</v>
      </c>
      <c r="J361" s="249"/>
      <c r="K361" s="250">
        <f>ROUND(E361*J361,2)</f>
        <v>0</v>
      </c>
      <c r="L361" s="250">
        <v>15</v>
      </c>
      <c r="M361" s="250">
        <f>G361*(1+L361/100)</f>
        <v>0</v>
      </c>
      <c r="N361" s="250">
        <v>0</v>
      </c>
      <c r="O361" s="250">
        <f>ROUND(E361*N361,2)</f>
        <v>0</v>
      </c>
      <c r="P361" s="250">
        <v>0</v>
      </c>
      <c r="Q361" s="250">
        <f>ROUND(E361*P361,2)</f>
        <v>0</v>
      </c>
      <c r="R361" s="250"/>
      <c r="S361" s="250" t="s">
        <v>332</v>
      </c>
      <c r="T361" s="251" t="s">
        <v>333</v>
      </c>
      <c r="U361" s="226">
        <v>0</v>
      </c>
      <c r="V361" s="226">
        <f>ROUND(E361*U361,2)</f>
        <v>0</v>
      </c>
      <c r="W361" s="226"/>
      <c r="X361" s="226" t="s">
        <v>238</v>
      </c>
      <c r="Y361" s="216"/>
      <c r="Z361" s="216"/>
      <c r="AA361" s="216"/>
      <c r="AB361" s="216"/>
      <c r="AC361" s="216"/>
      <c r="AD361" s="216"/>
      <c r="AE361" s="216"/>
      <c r="AF361" s="216"/>
      <c r="AG361" s="216" t="s">
        <v>350</v>
      </c>
      <c r="AH361" s="216"/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6"/>
      <c r="AU361" s="216"/>
      <c r="AV361" s="216"/>
      <c r="AW361" s="216"/>
      <c r="AX361" s="216"/>
      <c r="AY361" s="216"/>
      <c r="AZ361" s="216"/>
      <c r="BA361" s="216"/>
      <c r="BB361" s="216"/>
      <c r="BC361" s="216"/>
      <c r="BD361" s="216"/>
      <c r="BE361" s="216"/>
      <c r="BF361" s="216"/>
      <c r="BG361" s="216"/>
      <c r="BH361" s="216"/>
    </row>
    <row r="362" spans="1:60" outlineLevel="1">
      <c r="A362" s="245">
        <v>146</v>
      </c>
      <c r="B362" s="246" t="s">
        <v>599</v>
      </c>
      <c r="C362" s="258" t="s">
        <v>600</v>
      </c>
      <c r="D362" s="247" t="s">
        <v>346</v>
      </c>
      <c r="E362" s="248">
        <v>1</v>
      </c>
      <c r="F362" s="249"/>
      <c r="G362" s="250">
        <f>ROUND(E362*F362,2)</f>
        <v>0</v>
      </c>
      <c r="H362" s="249"/>
      <c r="I362" s="250">
        <f>ROUND(E362*H362,2)</f>
        <v>0</v>
      </c>
      <c r="J362" s="249"/>
      <c r="K362" s="250">
        <f>ROUND(E362*J362,2)</f>
        <v>0</v>
      </c>
      <c r="L362" s="250">
        <v>15</v>
      </c>
      <c r="M362" s="250">
        <f>G362*(1+L362/100)</f>
        <v>0</v>
      </c>
      <c r="N362" s="250">
        <v>0</v>
      </c>
      <c r="O362" s="250">
        <f>ROUND(E362*N362,2)</f>
        <v>0</v>
      </c>
      <c r="P362" s="250">
        <v>0</v>
      </c>
      <c r="Q362" s="250">
        <f>ROUND(E362*P362,2)</f>
        <v>0</v>
      </c>
      <c r="R362" s="250"/>
      <c r="S362" s="250" t="s">
        <v>332</v>
      </c>
      <c r="T362" s="251" t="s">
        <v>333</v>
      </c>
      <c r="U362" s="226">
        <v>0</v>
      </c>
      <c r="V362" s="226">
        <f>ROUND(E362*U362,2)</f>
        <v>0</v>
      </c>
      <c r="W362" s="226"/>
      <c r="X362" s="226" t="s">
        <v>238</v>
      </c>
      <c r="Y362" s="216"/>
      <c r="Z362" s="216"/>
      <c r="AA362" s="216"/>
      <c r="AB362" s="216"/>
      <c r="AC362" s="216"/>
      <c r="AD362" s="216"/>
      <c r="AE362" s="216"/>
      <c r="AF362" s="216"/>
      <c r="AG362" s="216" t="s">
        <v>350</v>
      </c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16"/>
      <c r="BB362" s="216"/>
      <c r="BC362" s="216"/>
      <c r="BD362" s="216"/>
      <c r="BE362" s="216"/>
      <c r="BF362" s="216"/>
      <c r="BG362" s="216"/>
      <c r="BH362" s="216"/>
    </row>
    <row r="363" spans="1:60" outlineLevel="1">
      <c r="A363" s="245">
        <v>147</v>
      </c>
      <c r="B363" s="246" t="s">
        <v>601</v>
      </c>
      <c r="C363" s="258" t="s">
        <v>602</v>
      </c>
      <c r="D363" s="247" t="s">
        <v>346</v>
      </c>
      <c r="E363" s="248">
        <v>1</v>
      </c>
      <c r="F363" s="249"/>
      <c r="G363" s="250">
        <f>ROUND(E363*F363,2)</f>
        <v>0</v>
      </c>
      <c r="H363" s="249"/>
      <c r="I363" s="250">
        <f>ROUND(E363*H363,2)</f>
        <v>0</v>
      </c>
      <c r="J363" s="249"/>
      <c r="K363" s="250">
        <f>ROUND(E363*J363,2)</f>
        <v>0</v>
      </c>
      <c r="L363" s="250">
        <v>15</v>
      </c>
      <c r="M363" s="250">
        <f>G363*(1+L363/100)</f>
        <v>0</v>
      </c>
      <c r="N363" s="250">
        <v>0</v>
      </c>
      <c r="O363" s="250">
        <f>ROUND(E363*N363,2)</f>
        <v>0</v>
      </c>
      <c r="P363" s="250">
        <v>0</v>
      </c>
      <c r="Q363" s="250">
        <f>ROUND(E363*P363,2)</f>
        <v>0</v>
      </c>
      <c r="R363" s="250"/>
      <c r="S363" s="250" t="s">
        <v>332</v>
      </c>
      <c r="T363" s="251" t="s">
        <v>333</v>
      </c>
      <c r="U363" s="226">
        <v>0</v>
      </c>
      <c r="V363" s="226">
        <f>ROUND(E363*U363,2)</f>
        <v>0</v>
      </c>
      <c r="W363" s="226"/>
      <c r="X363" s="226" t="s">
        <v>238</v>
      </c>
      <c r="Y363" s="216"/>
      <c r="Z363" s="216"/>
      <c r="AA363" s="216"/>
      <c r="AB363" s="216"/>
      <c r="AC363" s="216"/>
      <c r="AD363" s="216"/>
      <c r="AE363" s="216"/>
      <c r="AF363" s="216"/>
      <c r="AG363" s="216" t="s">
        <v>350</v>
      </c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outlineLevel="1">
      <c r="A364" s="245">
        <v>148</v>
      </c>
      <c r="B364" s="246" t="s">
        <v>603</v>
      </c>
      <c r="C364" s="258" t="s">
        <v>604</v>
      </c>
      <c r="D364" s="247" t="s">
        <v>260</v>
      </c>
      <c r="E364" s="248">
        <v>110</v>
      </c>
      <c r="F364" s="249"/>
      <c r="G364" s="250">
        <f>ROUND(E364*F364,2)</f>
        <v>0</v>
      </c>
      <c r="H364" s="249"/>
      <c r="I364" s="250">
        <f>ROUND(E364*H364,2)</f>
        <v>0</v>
      </c>
      <c r="J364" s="249"/>
      <c r="K364" s="250">
        <f>ROUND(E364*J364,2)</f>
        <v>0</v>
      </c>
      <c r="L364" s="250">
        <v>15</v>
      </c>
      <c r="M364" s="250">
        <f>G364*(1+L364/100)</f>
        <v>0</v>
      </c>
      <c r="N364" s="250">
        <v>0</v>
      </c>
      <c r="O364" s="250">
        <f>ROUND(E364*N364,2)</f>
        <v>0</v>
      </c>
      <c r="P364" s="250">
        <v>0</v>
      </c>
      <c r="Q364" s="250">
        <f>ROUND(E364*P364,2)</f>
        <v>0</v>
      </c>
      <c r="R364" s="250"/>
      <c r="S364" s="250" t="s">
        <v>332</v>
      </c>
      <c r="T364" s="251" t="s">
        <v>333</v>
      </c>
      <c r="U364" s="226">
        <v>0</v>
      </c>
      <c r="V364" s="226">
        <f>ROUND(E364*U364,2)</f>
        <v>0</v>
      </c>
      <c r="W364" s="226"/>
      <c r="X364" s="226" t="s">
        <v>238</v>
      </c>
      <c r="Y364" s="216"/>
      <c r="Z364" s="216"/>
      <c r="AA364" s="216"/>
      <c r="AB364" s="216"/>
      <c r="AC364" s="216"/>
      <c r="AD364" s="216"/>
      <c r="AE364" s="216"/>
      <c r="AF364" s="216"/>
      <c r="AG364" s="216" t="s">
        <v>350</v>
      </c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16"/>
      <c r="BB364" s="216"/>
      <c r="BC364" s="216"/>
      <c r="BD364" s="216"/>
      <c r="BE364" s="216"/>
      <c r="BF364" s="216"/>
      <c r="BG364" s="216"/>
      <c r="BH364" s="216"/>
    </row>
    <row r="365" spans="1:60" outlineLevel="1">
      <c r="A365" s="245">
        <v>149</v>
      </c>
      <c r="B365" s="246" t="s">
        <v>605</v>
      </c>
      <c r="C365" s="258" t="s">
        <v>606</v>
      </c>
      <c r="D365" s="247" t="s">
        <v>260</v>
      </c>
      <c r="E365" s="248">
        <v>220</v>
      </c>
      <c r="F365" s="249"/>
      <c r="G365" s="250">
        <f>ROUND(E365*F365,2)</f>
        <v>0</v>
      </c>
      <c r="H365" s="249"/>
      <c r="I365" s="250">
        <f>ROUND(E365*H365,2)</f>
        <v>0</v>
      </c>
      <c r="J365" s="249"/>
      <c r="K365" s="250">
        <f>ROUND(E365*J365,2)</f>
        <v>0</v>
      </c>
      <c r="L365" s="250">
        <v>15</v>
      </c>
      <c r="M365" s="250">
        <f>G365*(1+L365/100)</f>
        <v>0</v>
      </c>
      <c r="N365" s="250">
        <v>0</v>
      </c>
      <c r="O365" s="250">
        <f>ROUND(E365*N365,2)</f>
        <v>0</v>
      </c>
      <c r="P365" s="250">
        <v>0</v>
      </c>
      <c r="Q365" s="250">
        <f>ROUND(E365*P365,2)</f>
        <v>0</v>
      </c>
      <c r="R365" s="250"/>
      <c r="S365" s="250" t="s">
        <v>332</v>
      </c>
      <c r="T365" s="251" t="s">
        <v>333</v>
      </c>
      <c r="U365" s="226">
        <v>0</v>
      </c>
      <c r="V365" s="226">
        <f>ROUND(E365*U365,2)</f>
        <v>0</v>
      </c>
      <c r="W365" s="226"/>
      <c r="X365" s="226" t="s">
        <v>238</v>
      </c>
      <c r="Y365" s="216"/>
      <c r="Z365" s="216"/>
      <c r="AA365" s="216"/>
      <c r="AB365" s="216"/>
      <c r="AC365" s="216"/>
      <c r="AD365" s="216"/>
      <c r="AE365" s="216"/>
      <c r="AF365" s="216"/>
      <c r="AG365" s="216" t="s">
        <v>350</v>
      </c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6"/>
      <c r="AU365" s="216"/>
      <c r="AV365" s="216"/>
      <c r="AW365" s="216"/>
      <c r="AX365" s="216"/>
      <c r="AY365" s="216"/>
      <c r="AZ365" s="216"/>
      <c r="BA365" s="216"/>
      <c r="BB365" s="216"/>
      <c r="BC365" s="216"/>
      <c r="BD365" s="216"/>
      <c r="BE365" s="216"/>
      <c r="BF365" s="216"/>
      <c r="BG365" s="216"/>
      <c r="BH365" s="216"/>
    </row>
    <row r="366" spans="1:60" outlineLevel="1">
      <c r="A366" s="245">
        <v>150</v>
      </c>
      <c r="B366" s="246" t="s">
        <v>607</v>
      </c>
      <c r="C366" s="258" t="s">
        <v>608</v>
      </c>
      <c r="D366" s="247" t="s">
        <v>260</v>
      </c>
      <c r="E366" s="248">
        <v>20</v>
      </c>
      <c r="F366" s="249"/>
      <c r="G366" s="250">
        <f>ROUND(E366*F366,2)</f>
        <v>0</v>
      </c>
      <c r="H366" s="249"/>
      <c r="I366" s="250">
        <f>ROUND(E366*H366,2)</f>
        <v>0</v>
      </c>
      <c r="J366" s="249"/>
      <c r="K366" s="250">
        <f>ROUND(E366*J366,2)</f>
        <v>0</v>
      </c>
      <c r="L366" s="250">
        <v>15</v>
      </c>
      <c r="M366" s="250">
        <f>G366*(1+L366/100)</f>
        <v>0</v>
      </c>
      <c r="N366" s="250">
        <v>0</v>
      </c>
      <c r="O366" s="250">
        <f>ROUND(E366*N366,2)</f>
        <v>0</v>
      </c>
      <c r="P366" s="250">
        <v>0</v>
      </c>
      <c r="Q366" s="250">
        <f>ROUND(E366*P366,2)</f>
        <v>0</v>
      </c>
      <c r="R366" s="250"/>
      <c r="S366" s="250" t="s">
        <v>332</v>
      </c>
      <c r="T366" s="251" t="s">
        <v>333</v>
      </c>
      <c r="U366" s="226">
        <v>0</v>
      </c>
      <c r="V366" s="226">
        <f>ROUND(E366*U366,2)</f>
        <v>0</v>
      </c>
      <c r="W366" s="226"/>
      <c r="X366" s="226" t="s">
        <v>238</v>
      </c>
      <c r="Y366" s="216"/>
      <c r="Z366" s="216"/>
      <c r="AA366" s="216"/>
      <c r="AB366" s="216"/>
      <c r="AC366" s="216"/>
      <c r="AD366" s="216"/>
      <c r="AE366" s="216"/>
      <c r="AF366" s="216"/>
      <c r="AG366" s="216" t="s">
        <v>350</v>
      </c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6"/>
      <c r="AU366" s="216"/>
      <c r="AV366" s="216"/>
      <c r="AW366" s="216"/>
      <c r="AX366" s="216"/>
      <c r="AY366" s="216"/>
      <c r="AZ366" s="216"/>
      <c r="BA366" s="216"/>
      <c r="BB366" s="216"/>
      <c r="BC366" s="216"/>
      <c r="BD366" s="216"/>
      <c r="BE366" s="216"/>
      <c r="BF366" s="216"/>
      <c r="BG366" s="216"/>
      <c r="BH366" s="216"/>
    </row>
    <row r="367" spans="1:60" outlineLevel="1">
      <c r="A367" s="245">
        <v>151</v>
      </c>
      <c r="B367" s="246" t="s">
        <v>609</v>
      </c>
      <c r="C367" s="258" t="s">
        <v>610</v>
      </c>
      <c r="D367" s="247" t="s">
        <v>260</v>
      </c>
      <c r="E367" s="248">
        <v>20</v>
      </c>
      <c r="F367" s="249"/>
      <c r="G367" s="250">
        <f>ROUND(E367*F367,2)</f>
        <v>0</v>
      </c>
      <c r="H367" s="249"/>
      <c r="I367" s="250">
        <f>ROUND(E367*H367,2)</f>
        <v>0</v>
      </c>
      <c r="J367" s="249"/>
      <c r="K367" s="250">
        <f>ROUND(E367*J367,2)</f>
        <v>0</v>
      </c>
      <c r="L367" s="250">
        <v>15</v>
      </c>
      <c r="M367" s="250">
        <f>G367*(1+L367/100)</f>
        <v>0</v>
      </c>
      <c r="N367" s="250">
        <v>0</v>
      </c>
      <c r="O367" s="250">
        <f>ROUND(E367*N367,2)</f>
        <v>0</v>
      </c>
      <c r="P367" s="250">
        <v>0</v>
      </c>
      <c r="Q367" s="250">
        <f>ROUND(E367*P367,2)</f>
        <v>0</v>
      </c>
      <c r="R367" s="250"/>
      <c r="S367" s="250" t="s">
        <v>332</v>
      </c>
      <c r="T367" s="251" t="s">
        <v>333</v>
      </c>
      <c r="U367" s="226">
        <v>0</v>
      </c>
      <c r="V367" s="226">
        <f>ROUND(E367*U367,2)</f>
        <v>0</v>
      </c>
      <c r="W367" s="226"/>
      <c r="X367" s="226" t="s">
        <v>238</v>
      </c>
      <c r="Y367" s="216"/>
      <c r="Z367" s="216"/>
      <c r="AA367" s="216"/>
      <c r="AB367" s="216"/>
      <c r="AC367" s="216"/>
      <c r="AD367" s="216"/>
      <c r="AE367" s="216"/>
      <c r="AF367" s="216"/>
      <c r="AG367" s="216" t="s">
        <v>350</v>
      </c>
      <c r="AH367" s="216"/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6"/>
      <c r="AU367" s="216"/>
      <c r="AV367" s="216"/>
      <c r="AW367" s="216"/>
      <c r="AX367" s="216"/>
      <c r="AY367" s="216"/>
      <c r="AZ367" s="216"/>
      <c r="BA367" s="216"/>
      <c r="BB367" s="216"/>
      <c r="BC367" s="216"/>
      <c r="BD367" s="216"/>
      <c r="BE367" s="216"/>
      <c r="BF367" s="216"/>
      <c r="BG367" s="216"/>
      <c r="BH367" s="216"/>
    </row>
    <row r="368" spans="1:60" outlineLevel="1">
      <c r="A368" s="245">
        <v>152</v>
      </c>
      <c r="B368" s="246" t="s">
        <v>611</v>
      </c>
      <c r="C368" s="258" t="s">
        <v>612</v>
      </c>
      <c r="D368" s="247" t="s">
        <v>260</v>
      </c>
      <c r="E368" s="248">
        <v>20</v>
      </c>
      <c r="F368" s="249"/>
      <c r="G368" s="250">
        <f>ROUND(E368*F368,2)</f>
        <v>0</v>
      </c>
      <c r="H368" s="249"/>
      <c r="I368" s="250">
        <f>ROUND(E368*H368,2)</f>
        <v>0</v>
      </c>
      <c r="J368" s="249"/>
      <c r="K368" s="250">
        <f>ROUND(E368*J368,2)</f>
        <v>0</v>
      </c>
      <c r="L368" s="250">
        <v>15</v>
      </c>
      <c r="M368" s="250">
        <f>G368*(1+L368/100)</f>
        <v>0</v>
      </c>
      <c r="N368" s="250">
        <v>0</v>
      </c>
      <c r="O368" s="250">
        <f>ROUND(E368*N368,2)</f>
        <v>0</v>
      </c>
      <c r="P368" s="250">
        <v>0</v>
      </c>
      <c r="Q368" s="250">
        <f>ROUND(E368*P368,2)</f>
        <v>0</v>
      </c>
      <c r="R368" s="250"/>
      <c r="S368" s="250" t="s">
        <v>332</v>
      </c>
      <c r="T368" s="251" t="s">
        <v>333</v>
      </c>
      <c r="U368" s="226">
        <v>0</v>
      </c>
      <c r="V368" s="226">
        <f>ROUND(E368*U368,2)</f>
        <v>0</v>
      </c>
      <c r="W368" s="226"/>
      <c r="X368" s="226" t="s">
        <v>238</v>
      </c>
      <c r="Y368" s="216"/>
      <c r="Z368" s="216"/>
      <c r="AA368" s="216"/>
      <c r="AB368" s="216"/>
      <c r="AC368" s="216"/>
      <c r="AD368" s="216"/>
      <c r="AE368" s="216"/>
      <c r="AF368" s="216"/>
      <c r="AG368" s="216" t="s">
        <v>350</v>
      </c>
      <c r="AH368" s="216"/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6"/>
      <c r="AU368" s="216"/>
      <c r="AV368" s="216"/>
      <c r="AW368" s="216"/>
      <c r="AX368" s="216"/>
      <c r="AY368" s="216"/>
      <c r="AZ368" s="216"/>
      <c r="BA368" s="216"/>
      <c r="BB368" s="216"/>
      <c r="BC368" s="216"/>
      <c r="BD368" s="216"/>
      <c r="BE368" s="216"/>
      <c r="BF368" s="216"/>
      <c r="BG368" s="216"/>
      <c r="BH368" s="216"/>
    </row>
    <row r="369" spans="1:60" outlineLevel="1">
      <c r="A369" s="245">
        <v>153</v>
      </c>
      <c r="B369" s="246" t="s">
        <v>613</v>
      </c>
      <c r="C369" s="258" t="s">
        <v>614</v>
      </c>
      <c r="D369" s="247" t="s">
        <v>260</v>
      </c>
      <c r="E369" s="248">
        <v>10</v>
      </c>
      <c r="F369" s="249"/>
      <c r="G369" s="250">
        <f>ROUND(E369*F369,2)</f>
        <v>0</v>
      </c>
      <c r="H369" s="249"/>
      <c r="I369" s="250">
        <f>ROUND(E369*H369,2)</f>
        <v>0</v>
      </c>
      <c r="J369" s="249"/>
      <c r="K369" s="250">
        <f>ROUND(E369*J369,2)</f>
        <v>0</v>
      </c>
      <c r="L369" s="250">
        <v>15</v>
      </c>
      <c r="M369" s="250">
        <f>G369*(1+L369/100)</f>
        <v>0</v>
      </c>
      <c r="N369" s="250">
        <v>0</v>
      </c>
      <c r="O369" s="250">
        <f>ROUND(E369*N369,2)</f>
        <v>0</v>
      </c>
      <c r="P369" s="250">
        <v>0</v>
      </c>
      <c r="Q369" s="250">
        <f>ROUND(E369*P369,2)</f>
        <v>0</v>
      </c>
      <c r="R369" s="250"/>
      <c r="S369" s="250" t="s">
        <v>332</v>
      </c>
      <c r="T369" s="251" t="s">
        <v>333</v>
      </c>
      <c r="U369" s="226">
        <v>0</v>
      </c>
      <c r="V369" s="226">
        <f>ROUND(E369*U369,2)</f>
        <v>0</v>
      </c>
      <c r="W369" s="226"/>
      <c r="X369" s="226" t="s">
        <v>238</v>
      </c>
      <c r="Y369" s="216"/>
      <c r="Z369" s="216"/>
      <c r="AA369" s="216"/>
      <c r="AB369" s="216"/>
      <c r="AC369" s="216"/>
      <c r="AD369" s="216"/>
      <c r="AE369" s="216"/>
      <c r="AF369" s="216"/>
      <c r="AG369" s="216" t="s">
        <v>350</v>
      </c>
      <c r="AH369" s="216"/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6"/>
      <c r="AU369" s="216"/>
      <c r="AV369" s="216"/>
      <c r="AW369" s="216"/>
      <c r="AX369" s="216"/>
      <c r="AY369" s="216"/>
      <c r="AZ369" s="216"/>
      <c r="BA369" s="216"/>
      <c r="BB369" s="216"/>
      <c r="BC369" s="216"/>
      <c r="BD369" s="216"/>
      <c r="BE369" s="216"/>
      <c r="BF369" s="216"/>
      <c r="BG369" s="216"/>
      <c r="BH369" s="216"/>
    </row>
    <row r="370" spans="1:60" outlineLevel="1">
      <c r="A370" s="245">
        <v>154</v>
      </c>
      <c r="B370" s="246" t="s">
        <v>615</v>
      </c>
      <c r="C370" s="258" t="s">
        <v>616</v>
      </c>
      <c r="D370" s="247" t="s">
        <v>260</v>
      </c>
      <c r="E370" s="248">
        <v>20</v>
      </c>
      <c r="F370" s="249"/>
      <c r="G370" s="250">
        <f>ROUND(E370*F370,2)</f>
        <v>0</v>
      </c>
      <c r="H370" s="249"/>
      <c r="I370" s="250">
        <f>ROUND(E370*H370,2)</f>
        <v>0</v>
      </c>
      <c r="J370" s="249"/>
      <c r="K370" s="250">
        <f>ROUND(E370*J370,2)</f>
        <v>0</v>
      </c>
      <c r="L370" s="250">
        <v>15</v>
      </c>
      <c r="M370" s="250">
        <f>G370*(1+L370/100)</f>
        <v>0</v>
      </c>
      <c r="N370" s="250">
        <v>0</v>
      </c>
      <c r="O370" s="250">
        <f>ROUND(E370*N370,2)</f>
        <v>0</v>
      </c>
      <c r="P370" s="250">
        <v>0</v>
      </c>
      <c r="Q370" s="250">
        <f>ROUND(E370*P370,2)</f>
        <v>0</v>
      </c>
      <c r="R370" s="250"/>
      <c r="S370" s="250" t="s">
        <v>332</v>
      </c>
      <c r="T370" s="251" t="s">
        <v>333</v>
      </c>
      <c r="U370" s="226">
        <v>0</v>
      </c>
      <c r="V370" s="226">
        <f>ROUND(E370*U370,2)</f>
        <v>0</v>
      </c>
      <c r="W370" s="226"/>
      <c r="X370" s="226" t="s">
        <v>238</v>
      </c>
      <c r="Y370" s="216"/>
      <c r="Z370" s="216"/>
      <c r="AA370" s="216"/>
      <c r="AB370" s="216"/>
      <c r="AC370" s="216"/>
      <c r="AD370" s="216"/>
      <c r="AE370" s="216"/>
      <c r="AF370" s="216"/>
      <c r="AG370" s="216" t="s">
        <v>350</v>
      </c>
      <c r="AH370" s="216"/>
      <c r="AI370" s="216"/>
      <c r="AJ370" s="216"/>
      <c r="AK370" s="216"/>
      <c r="AL370" s="216"/>
      <c r="AM370" s="216"/>
      <c r="AN370" s="216"/>
      <c r="AO370" s="216"/>
      <c r="AP370" s="216"/>
      <c r="AQ370" s="216"/>
      <c r="AR370" s="216"/>
      <c r="AS370" s="216"/>
      <c r="AT370" s="216"/>
      <c r="AU370" s="216"/>
      <c r="AV370" s="216"/>
      <c r="AW370" s="216"/>
      <c r="AX370" s="216"/>
      <c r="AY370" s="216"/>
      <c r="AZ370" s="216"/>
      <c r="BA370" s="216"/>
      <c r="BB370" s="216"/>
      <c r="BC370" s="216"/>
      <c r="BD370" s="216"/>
      <c r="BE370" s="216"/>
      <c r="BF370" s="216"/>
      <c r="BG370" s="216"/>
      <c r="BH370" s="216"/>
    </row>
    <row r="371" spans="1:60" outlineLevel="1">
      <c r="A371" s="245">
        <v>155</v>
      </c>
      <c r="B371" s="246" t="s">
        <v>617</v>
      </c>
      <c r="C371" s="258" t="s">
        <v>618</v>
      </c>
      <c r="D371" s="247" t="s">
        <v>260</v>
      </c>
      <c r="E371" s="248">
        <v>40</v>
      </c>
      <c r="F371" s="249"/>
      <c r="G371" s="250">
        <f>ROUND(E371*F371,2)</f>
        <v>0</v>
      </c>
      <c r="H371" s="249"/>
      <c r="I371" s="250">
        <f>ROUND(E371*H371,2)</f>
        <v>0</v>
      </c>
      <c r="J371" s="249"/>
      <c r="K371" s="250">
        <f>ROUND(E371*J371,2)</f>
        <v>0</v>
      </c>
      <c r="L371" s="250">
        <v>15</v>
      </c>
      <c r="M371" s="250">
        <f>G371*(1+L371/100)</f>
        <v>0</v>
      </c>
      <c r="N371" s="250">
        <v>0</v>
      </c>
      <c r="O371" s="250">
        <f>ROUND(E371*N371,2)</f>
        <v>0</v>
      </c>
      <c r="P371" s="250">
        <v>0</v>
      </c>
      <c r="Q371" s="250">
        <f>ROUND(E371*P371,2)</f>
        <v>0</v>
      </c>
      <c r="R371" s="250"/>
      <c r="S371" s="250" t="s">
        <v>332</v>
      </c>
      <c r="T371" s="251" t="s">
        <v>333</v>
      </c>
      <c r="U371" s="226">
        <v>0</v>
      </c>
      <c r="V371" s="226">
        <f>ROUND(E371*U371,2)</f>
        <v>0</v>
      </c>
      <c r="W371" s="226"/>
      <c r="X371" s="226" t="s">
        <v>238</v>
      </c>
      <c r="Y371" s="216"/>
      <c r="Z371" s="216"/>
      <c r="AA371" s="216"/>
      <c r="AB371" s="216"/>
      <c r="AC371" s="216"/>
      <c r="AD371" s="216"/>
      <c r="AE371" s="216"/>
      <c r="AF371" s="216"/>
      <c r="AG371" s="216" t="s">
        <v>350</v>
      </c>
      <c r="AH371" s="216"/>
      <c r="AI371" s="216"/>
      <c r="AJ371" s="216"/>
      <c r="AK371" s="216"/>
      <c r="AL371" s="216"/>
      <c r="AM371" s="216"/>
      <c r="AN371" s="216"/>
      <c r="AO371" s="216"/>
      <c r="AP371" s="216"/>
      <c r="AQ371" s="216"/>
      <c r="AR371" s="216"/>
      <c r="AS371" s="216"/>
      <c r="AT371" s="216"/>
      <c r="AU371" s="216"/>
      <c r="AV371" s="216"/>
      <c r="AW371" s="216"/>
      <c r="AX371" s="216"/>
      <c r="AY371" s="216"/>
      <c r="AZ371" s="216"/>
      <c r="BA371" s="216"/>
      <c r="BB371" s="216"/>
      <c r="BC371" s="216"/>
      <c r="BD371" s="216"/>
      <c r="BE371" s="216"/>
      <c r="BF371" s="216"/>
      <c r="BG371" s="216"/>
      <c r="BH371" s="216"/>
    </row>
    <row r="372" spans="1:60" outlineLevel="1">
      <c r="A372" s="245">
        <v>156</v>
      </c>
      <c r="B372" s="246" t="s">
        <v>567</v>
      </c>
      <c r="C372" s="258" t="s">
        <v>619</v>
      </c>
      <c r="D372" s="247" t="s">
        <v>349</v>
      </c>
      <c r="E372" s="248">
        <v>1</v>
      </c>
      <c r="F372" s="249"/>
      <c r="G372" s="250">
        <f>ROUND(E372*F372,2)</f>
        <v>0</v>
      </c>
      <c r="H372" s="249"/>
      <c r="I372" s="250">
        <f>ROUND(E372*H372,2)</f>
        <v>0</v>
      </c>
      <c r="J372" s="249"/>
      <c r="K372" s="250">
        <f>ROUND(E372*J372,2)</f>
        <v>0</v>
      </c>
      <c r="L372" s="250">
        <v>15</v>
      </c>
      <c r="M372" s="250">
        <f>G372*(1+L372/100)</f>
        <v>0</v>
      </c>
      <c r="N372" s="250">
        <v>0</v>
      </c>
      <c r="O372" s="250">
        <f>ROUND(E372*N372,2)</f>
        <v>0</v>
      </c>
      <c r="P372" s="250">
        <v>0</v>
      </c>
      <c r="Q372" s="250">
        <f>ROUND(E372*P372,2)</f>
        <v>0</v>
      </c>
      <c r="R372" s="250"/>
      <c r="S372" s="250" t="s">
        <v>332</v>
      </c>
      <c r="T372" s="251" t="s">
        <v>333</v>
      </c>
      <c r="U372" s="226">
        <v>0</v>
      </c>
      <c r="V372" s="226">
        <f>ROUND(E372*U372,2)</f>
        <v>0</v>
      </c>
      <c r="W372" s="226"/>
      <c r="X372" s="226" t="s">
        <v>238</v>
      </c>
      <c r="Y372" s="216"/>
      <c r="Z372" s="216"/>
      <c r="AA372" s="216"/>
      <c r="AB372" s="216"/>
      <c r="AC372" s="216"/>
      <c r="AD372" s="216"/>
      <c r="AE372" s="216"/>
      <c r="AF372" s="216"/>
      <c r="AG372" s="216" t="s">
        <v>350</v>
      </c>
      <c r="AH372" s="216"/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6"/>
      <c r="AU372" s="216"/>
      <c r="AV372" s="216"/>
      <c r="AW372" s="216"/>
      <c r="AX372" s="216"/>
      <c r="AY372" s="216"/>
      <c r="AZ372" s="216"/>
      <c r="BA372" s="216"/>
      <c r="BB372" s="216"/>
      <c r="BC372" s="216"/>
      <c r="BD372" s="216"/>
      <c r="BE372" s="216"/>
      <c r="BF372" s="216"/>
      <c r="BG372" s="216"/>
      <c r="BH372" s="216"/>
    </row>
    <row r="373" spans="1:60">
      <c r="A373" s="230" t="s">
        <v>148</v>
      </c>
      <c r="B373" s="231" t="s">
        <v>117</v>
      </c>
      <c r="C373" s="254" t="s">
        <v>118</v>
      </c>
      <c r="D373" s="232"/>
      <c r="E373" s="233"/>
      <c r="F373" s="234"/>
      <c r="G373" s="234">
        <f>SUMIF(AG374:AG379,"&lt;&gt;NOR",G374:G379)</f>
        <v>0</v>
      </c>
      <c r="H373" s="234"/>
      <c r="I373" s="234">
        <f>SUM(I374:I379)</f>
        <v>0</v>
      </c>
      <c r="J373" s="234"/>
      <c r="K373" s="234">
        <f>SUM(K374:K379)</f>
        <v>0</v>
      </c>
      <c r="L373" s="234"/>
      <c r="M373" s="234">
        <f>SUM(M374:M379)</f>
        <v>0</v>
      </c>
      <c r="N373" s="234"/>
      <c r="O373" s="234">
        <f>SUM(O374:O379)</f>
        <v>0</v>
      </c>
      <c r="P373" s="234"/>
      <c r="Q373" s="234">
        <f>SUM(Q374:Q379)</f>
        <v>0</v>
      </c>
      <c r="R373" s="234"/>
      <c r="S373" s="234"/>
      <c r="T373" s="235"/>
      <c r="U373" s="229"/>
      <c r="V373" s="229">
        <f>SUM(V374:V379)</f>
        <v>15.999999999999998</v>
      </c>
      <c r="W373" s="229"/>
      <c r="X373" s="229"/>
      <c r="AG373" t="s">
        <v>149</v>
      </c>
    </row>
    <row r="374" spans="1:60" outlineLevel="1">
      <c r="A374" s="245">
        <v>157</v>
      </c>
      <c r="B374" s="246" t="s">
        <v>620</v>
      </c>
      <c r="C374" s="258" t="s">
        <v>621</v>
      </c>
      <c r="D374" s="247" t="s">
        <v>313</v>
      </c>
      <c r="E374" s="248">
        <v>6.4794299999999998</v>
      </c>
      <c r="F374" s="249"/>
      <c r="G374" s="250">
        <f>ROUND(E374*F374,2)</f>
        <v>0</v>
      </c>
      <c r="H374" s="249"/>
      <c r="I374" s="250">
        <f>ROUND(E374*H374,2)</f>
        <v>0</v>
      </c>
      <c r="J374" s="249"/>
      <c r="K374" s="250">
        <f>ROUND(E374*J374,2)</f>
        <v>0</v>
      </c>
      <c r="L374" s="250">
        <v>15</v>
      </c>
      <c r="M374" s="250">
        <f>G374*(1+L374/100)</f>
        <v>0</v>
      </c>
      <c r="N374" s="250">
        <v>0</v>
      </c>
      <c r="O374" s="250">
        <f>ROUND(E374*N374,2)</f>
        <v>0</v>
      </c>
      <c r="P374" s="250">
        <v>0</v>
      </c>
      <c r="Q374" s="250">
        <f>ROUND(E374*P374,2)</f>
        <v>0</v>
      </c>
      <c r="R374" s="250" t="s">
        <v>268</v>
      </c>
      <c r="S374" s="250" t="s">
        <v>154</v>
      </c>
      <c r="T374" s="251" t="s">
        <v>154</v>
      </c>
      <c r="U374" s="226">
        <v>0.93300000000000005</v>
      </c>
      <c r="V374" s="226">
        <f>ROUND(E374*U374,2)</f>
        <v>6.05</v>
      </c>
      <c r="W374" s="226"/>
      <c r="X374" s="226" t="s">
        <v>622</v>
      </c>
      <c r="Y374" s="216"/>
      <c r="Z374" s="216"/>
      <c r="AA374" s="216"/>
      <c r="AB374" s="216"/>
      <c r="AC374" s="216"/>
      <c r="AD374" s="216"/>
      <c r="AE374" s="216"/>
      <c r="AF374" s="216"/>
      <c r="AG374" s="216" t="s">
        <v>623</v>
      </c>
      <c r="AH374" s="216"/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 outlineLevel="1">
      <c r="A375" s="245">
        <v>158</v>
      </c>
      <c r="B375" s="246" t="s">
        <v>624</v>
      </c>
      <c r="C375" s="258" t="s">
        <v>625</v>
      </c>
      <c r="D375" s="247" t="s">
        <v>313</v>
      </c>
      <c r="E375" s="248">
        <v>6.4794299999999998</v>
      </c>
      <c r="F375" s="249"/>
      <c r="G375" s="250">
        <f>ROUND(E375*F375,2)</f>
        <v>0</v>
      </c>
      <c r="H375" s="249"/>
      <c r="I375" s="250">
        <f>ROUND(E375*H375,2)</f>
        <v>0</v>
      </c>
      <c r="J375" s="249"/>
      <c r="K375" s="250">
        <f>ROUND(E375*J375,2)</f>
        <v>0</v>
      </c>
      <c r="L375" s="250">
        <v>15</v>
      </c>
      <c r="M375" s="250">
        <f>G375*(1+L375/100)</f>
        <v>0</v>
      </c>
      <c r="N375" s="250">
        <v>0</v>
      </c>
      <c r="O375" s="250">
        <f>ROUND(E375*N375,2)</f>
        <v>0</v>
      </c>
      <c r="P375" s="250">
        <v>0</v>
      </c>
      <c r="Q375" s="250">
        <f>ROUND(E375*P375,2)</f>
        <v>0</v>
      </c>
      <c r="R375" s="250" t="s">
        <v>268</v>
      </c>
      <c r="S375" s="250" t="s">
        <v>154</v>
      </c>
      <c r="T375" s="251" t="s">
        <v>154</v>
      </c>
      <c r="U375" s="226">
        <v>0.49</v>
      </c>
      <c r="V375" s="226">
        <f>ROUND(E375*U375,2)</f>
        <v>3.17</v>
      </c>
      <c r="W375" s="226"/>
      <c r="X375" s="226" t="s">
        <v>622</v>
      </c>
      <c r="Y375" s="216"/>
      <c r="Z375" s="216"/>
      <c r="AA375" s="216"/>
      <c r="AB375" s="216"/>
      <c r="AC375" s="216"/>
      <c r="AD375" s="216"/>
      <c r="AE375" s="216"/>
      <c r="AF375" s="216"/>
      <c r="AG375" s="216" t="s">
        <v>623</v>
      </c>
      <c r="AH375" s="216"/>
      <c r="AI375" s="216"/>
      <c r="AJ375" s="216"/>
      <c r="AK375" s="216"/>
      <c r="AL375" s="216"/>
      <c r="AM375" s="216"/>
      <c r="AN375" s="216"/>
      <c r="AO375" s="216"/>
      <c r="AP375" s="216"/>
      <c r="AQ375" s="216"/>
      <c r="AR375" s="216"/>
      <c r="AS375" s="216"/>
      <c r="AT375" s="216"/>
      <c r="AU375" s="216"/>
      <c r="AV375" s="216"/>
      <c r="AW375" s="216"/>
      <c r="AX375" s="216"/>
      <c r="AY375" s="216"/>
      <c r="AZ375" s="216"/>
      <c r="BA375" s="216"/>
      <c r="BB375" s="216"/>
      <c r="BC375" s="216"/>
      <c r="BD375" s="216"/>
      <c r="BE375" s="216"/>
      <c r="BF375" s="216"/>
      <c r="BG375" s="216"/>
      <c r="BH375" s="216"/>
    </row>
    <row r="376" spans="1:60" outlineLevel="1">
      <c r="A376" s="245">
        <v>159</v>
      </c>
      <c r="B376" s="246" t="s">
        <v>626</v>
      </c>
      <c r="C376" s="258" t="s">
        <v>627</v>
      </c>
      <c r="D376" s="247" t="s">
        <v>313</v>
      </c>
      <c r="E376" s="248">
        <v>6.4794299999999998</v>
      </c>
      <c r="F376" s="249"/>
      <c r="G376" s="250">
        <f>ROUND(E376*F376,2)</f>
        <v>0</v>
      </c>
      <c r="H376" s="249"/>
      <c r="I376" s="250">
        <f>ROUND(E376*H376,2)</f>
        <v>0</v>
      </c>
      <c r="J376" s="249"/>
      <c r="K376" s="250">
        <f>ROUND(E376*J376,2)</f>
        <v>0</v>
      </c>
      <c r="L376" s="250">
        <v>15</v>
      </c>
      <c r="M376" s="250">
        <f>G376*(1+L376/100)</f>
        <v>0</v>
      </c>
      <c r="N376" s="250">
        <v>0</v>
      </c>
      <c r="O376" s="250">
        <f>ROUND(E376*N376,2)</f>
        <v>0</v>
      </c>
      <c r="P376" s="250">
        <v>0</v>
      </c>
      <c r="Q376" s="250">
        <f>ROUND(E376*P376,2)</f>
        <v>0</v>
      </c>
      <c r="R376" s="250" t="s">
        <v>268</v>
      </c>
      <c r="S376" s="250" t="s">
        <v>154</v>
      </c>
      <c r="T376" s="251" t="s">
        <v>154</v>
      </c>
      <c r="U376" s="226">
        <v>0</v>
      </c>
      <c r="V376" s="226">
        <f>ROUND(E376*U376,2)</f>
        <v>0</v>
      </c>
      <c r="W376" s="226"/>
      <c r="X376" s="226" t="s">
        <v>622</v>
      </c>
      <c r="Y376" s="216"/>
      <c r="Z376" s="216"/>
      <c r="AA376" s="216"/>
      <c r="AB376" s="216"/>
      <c r="AC376" s="216"/>
      <c r="AD376" s="216"/>
      <c r="AE376" s="216"/>
      <c r="AF376" s="216"/>
      <c r="AG376" s="216" t="s">
        <v>623</v>
      </c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6"/>
      <c r="AU376" s="216"/>
      <c r="AV376" s="216"/>
      <c r="AW376" s="216"/>
      <c r="AX376" s="216"/>
      <c r="AY376" s="216"/>
      <c r="AZ376" s="216"/>
      <c r="BA376" s="216"/>
      <c r="BB376" s="216"/>
      <c r="BC376" s="216"/>
      <c r="BD376" s="216"/>
      <c r="BE376" s="216"/>
      <c r="BF376" s="216"/>
      <c r="BG376" s="216"/>
      <c r="BH376" s="216"/>
    </row>
    <row r="377" spans="1:60" outlineLevel="1">
      <c r="A377" s="245">
        <v>160</v>
      </c>
      <c r="B377" s="246" t="s">
        <v>628</v>
      </c>
      <c r="C377" s="258" t="s">
        <v>629</v>
      </c>
      <c r="D377" s="247" t="s">
        <v>313</v>
      </c>
      <c r="E377" s="248">
        <v>6.4794299999999998</v>
      </c>
      <c r="F377" s="249"/>
      <c r="G377" s="250">
        <f>ROUND(E377*F377,2)</f>
        <v>0</v>
      </c>
      <c r="H377" s="249"/>
      <c r="I377" s="250">
        <f>ROUND(E377*H377,2)</f>
        <v>0</v>
      </c>
      <c r="J377" s="249"/>
      <c r="K377" s="250">
        <f>ROUND(E377*J377,2)</f>
        <v>0</v>
      </c>
      <c r="L377" s="250">
        <v>15</v>
      </c>
      <c r="M377" s="250">
        <f>G377*(1+L377/100)</f>
        <v>0</v>
      </c>
      <c r="N377" s="250">
        <v>0</v>
      </c>
      <c r="O377" s="250">
        <f>ROUND(E377*N377,2)</f>
        <v>0</v>
      </c>
      <c r="P377" s="250">
        <v>0</v>
      </c>
      <c r="Q377" s="250">
        <f>ROUND(E377*P377,2)</f>
        <v>0</v>
      </c>
      <c r="R377" s="250" t="s">
        <v>268</v>
      </c>
      <c r="S377" s="250" t="s">
        <v>154</v>
      </c>
      <c r="T377" s="251" t="s">
        <v>154</v>
      </c>
      <c r="U377" s="226">
        <v>0.94199999999999995</v>
      </c>
      <c r="V377" s="226">
        <f>ROUND(E377*U377,2)</f>
        <v>6.1</v>
      </c>
      <c r="W377" s="226"/>
      <c r="X377" s="226" t="s">
        <v>622</v>
      </c>
      <c r="Y377" s="216"/>
      <c r="Z377" s="216"/>
      <c r="AA377" s="216"/>
      <c r="AB377" s="216"/>
      <c r="AC377" s="216"/>
      <c r="AD377" s="216"/>
      <c r="AE377" s="216"/>
      <c r="AF377" s="216"/>
      <c r="AG377" s="216" t="s">
        <v>623</v>
      </c>
      <c r="AH377" s="216"/>
      <c r="AI377" s="216"/>
      <c r="AJ377" s="216"/>
      <c r="AK377" s="216"/>
      <c r="AL377" s="216"/>
      <c r="AM377" s="216"/>
      <c r="AN377" s="216"/>
      <c r="AO377" s="216"/>
      <c r="AP377" s="216"/>
      <c r="AQ377" s="216"/>
      <c r="AR377" s="216"/>
      <c r="AS377" s="216"/>
      <c r="AT377" s="216"/>
      <c r="AU377" s="216"/>
      <c r="AV377" s="216"/>
      <c r="AW377" s="216"/>
      <c r="AX377" s="216"/>
      <c r="AY377" s="216"/>
      <c r="AZ377" s="216"/>
      <c r="BA377" s="216"/>
      <c r="BB377" s="216"/>
      <c r="BC377" s="216"/>
      <c r="BD377" s="216"/>
      <c r="BE377" s="216"/>
      <c r="BF377" s="216"/>
      <c r="BG377" s="216"/>
      <c r="BH377" s="216"/>
    </row>
    <row r="378" spans="1:60" outlineLevel="1">
      <c r="A378" s="245">
        <v>161</v>
      </c>
      <c r="B378" s="246" t="s">
        <v>630</v>
      </c>
      <c r="C378" s="258" t="s">
        <v>631</v>
      </c>
      <c r="D378" s="247" t="s">
        <v>313</v>
      </c>
      <c r="E378" s="248">
        <v>6.4794299999999998</v>
      </c>
      <c r="F378" s="249"/>
      <c r="G378" s="250">
        <f>ROUND(E378*F378,2)</f>
        <v>0</v>
      </c>
      <c r="H378" s="249"/>
      <c r="I378" s="250">
        <f>ROUND(E378*H378,2)</f>
        <v>0</v>
      </c>
      <c r="J378" s="249"/>
      <c r="K378" s="250">
        <f>ROUND(E378*J378,2)</f>
        <v>0</v>
      </c>
      <c r="L378" s="250">
        <v>15</v>
      </c>
      <c r="M378" s="250">
        <f>G378*(1+L378/100)</f>
        <v>0</v>
      </c>
      <c r="N378" s="250">
        <v>0</v>
      </c>
      <c r="O378" s="250">
        <f>ROUND(E378*N378,2)</f>
        <v>0</v>
      </c>
      <c r="P378" s="250">
        <v>0</v>
      </c>
      <c r="Q378" s="250">
        <f>ROUND(E378*P378,2)</f>
        <v>0</v>
      </c>
      <c r="R378" s="250" t="s">
        <v>268</v>
      </c>
      <c r="S378" s="250" t="s">
        <v>154</v>
      </c>
      <c r="T378" s="251" t="s">
        <v>154</v>
      </c>
      <c r="U378" s="226">
        <v>0.105</v>
      </c>
      <c r="V378" s="226">
        <f>ROUND(E378*U378,2)</f>
        <v>0.68</v>
      </c>
      <c r="W378" s="226"/>
      <c r="X378" s="226" t="s">
        <v>622</v>
      </c>
      <c r="Y378" s="216"/>
      <c r="Z378" s="216"/>
      <c r="AA378" s="216"/>
      <c r="AB378" s="216"/>
      <c r="AC378" s="216"/>
      <c r="AD378" s="216"/>
      <c r="AE378" s="216"/>
      <c r="AF378" s="216"/>
      <c r="AG378" s="216" t="s">
        <v>623</v>
      </c>
      <c r="AH378" s="216"/>
      <c r="AI378" s="216"/>
      <c r="AJ378" s="216"/>
      <c r="AK378" s="216"/>
      <c r="AL378" s="216"/>
      <c r="AM378" s="216"/>
      <c r="AN378" s="216"/>
      <c r="AO378" s="216"/>
      <c r="AP378" s="216"/>
      <c r="AQ378" s="216"/>
      <c r="AR378" s="216"/>
      <c r="AS378" s="216"/>
      <c r="AT378" s="216"/>
      <c r="AU378" s="216"/>
      <c r="AV378" s="216"/>
      <c r="AW378" s="216"/>
      <c r="AX378" s="216"/>
      <c r="AY378" s="216"/>
      <c r="AZ378" s="216"/>
      <c r="BA378" s="216"/>
      <c r="BB378" s="216"/>
      <c r="BC378" s="216"/>
      <c r="BD378" s="216"/>
      <c r="BE378" s="216"/>
      <c r="BF378" s="216"/>
      <c r="BG378" s="216"/>
      <c r="BH378" s="216"/>
    </row>
    <row r="379" spans="1:60" outlineLevel="1">
      <c r="A379" s="245">
        <v>162</v>
      </c>
      <c r="B379" s="246" t="s">
        <v>632</v>
      </c>
      <c r="C379" s="258" t="s">
        <v>633</v>
      </c>
      <c r="D379" s="247" t="s">
        <v>313</v>
      </c>
      <c r="E379" s="248">
        <v>6.4794299999999998</v>
      </c>
      <c r="F379" s="249"/>
      <c r="G379" s="250">
        <f>ROUND(E379*F379,2)</f>
        <v>0</v>
      </c>
      <c r="H379" s="249"/>
      <c r="I379" s="250">
        <f>ROUND(E379*H379,2)</f>
        <v>0</v>
      </c>
      <c r="J379" s="249"/>
      <c r="K379" s="250">
        <f>ROUND(E379*J379,2)</f>
        <v>0</v>
      </c>
      <c r="L379" s="250">
        <v>15</v>
      </c>
      <c r="M379" s="250">
        <f>G379*(1+L379/100)</f>
        <v>0</v>
      </c>
      <c r="N379" s="250">
        <v>0</v>
      </c>
      <c r="O379" s="250">
        <f>ROUND(E379*N379,2)</f>
        <v>0</v>
      </c>
      <c r="P379" s="250">
        <v>0</v>
      </c>
      <c r="Q379" s="250">
        <f>ROUND(E379*P379,2)</f>
        <v>0</v>
      </c>
      <c r="R379" s="250" t="s">
        <v>268</v>
      </c>
      <c r="S379" s="250" t="s">
        <v>154</v>
      </c>
      <c r="T379" s="251" t="s">
        <v>154</v>
      </c>
      <c r="U379" s="226">
        <v>0</v>
      </c>
      <c r="V379" s="226">
        <f>ROUND(E379*U379,2)</f>
        <v>0</v>
      </c>
      <c r="W379" s="226"/>
      <c r="X379" s="226" t="s">
        <v>622</v>
      </c>
      <c r="Y379" s="216"/>
      <c r="Z379" s="216"/>
      <c r="AA379" s="216"/>
      <c r="AB379" s="216"/>
      <c r="AC379" s="216"/>
      <c r="AD379" s="216"/>
      <c r="AE379" s="216"/>
      <c r="AF379" s="216"/>
      <c r="AG379" s="216" t="s">
        <v>623</v>
      </c>
      <c r="AH379" s="216"/>
      <c r="AI379" s="216"/>
      <c r="AJ379" s="216"/>
      <c r="AK379" s="216"/>
      <c r="AL379" s="216"/>
      <c r="AM379" s="216"/>
      <c r="AN379" s="216"/>
      <c r="AO379" s="216"/>
      <c r="AP379" s="216"/>
      <c r="AQ379" s="216"/>
      <c r="AR379" s="216"/>
      <c r="AS379" s="216"/>
      <c r="AT379" s="216"/>
      <c r="AU379" s="216"/>
      <c r="AV379" s="216"/>
      <c r="AW379" s="216"/>
      <c r="AX379" s="216"/>
      <c r="AY379" s="216"/>
      <c r="AZ379" s="216"/>
      <c r="BA379" s="216"/>
      <c r="BB379" s="216"/>
      <c r="BC379" s="216"/>
      <c r="BD379" s="216"/>
      <c r="BE379" s="216"/>
      <c r="BF379" s="216"/>
      <c r="BG379" s="216"/>
      <c r="BH379" s="216"/>
    </row>
    <row r="380" spans="1:60">
      <c r="A380" s="230" t="s">
        <v>148</v>
      </c>
      <c r="B380" s="231" t="s">
        <v>120</v>
      </c>
      <c r="C380" s="254" t="s">
        <v>27</v>
      </c>
      <c r="D380" s="232"/>
      <c r="E380" s="233"/>
      <c r="F380" s="234"/>
      <c r="G380" s="234">
        <f>SUMIF(AG381:AG389,"&lt;&gt;NOR",G381:G389)</f>
        <v>0</v>
      </c>
      <c r="H380" s="234"/>
      <c r="I380" s="234">
        <f>SUM(I381:I389)</f>
        <v>0</v>
      </c>
      <c r="J380" s="234"/>
      <c r="K380" s="234">
        <f>SUM(K381:K389)</f>
        <v>0</v>
      </c>
      <c r="L380" s="234"/>
      <c r="M380" s="234">
        <f>SUM(M381:M389)</f>
        <v>0</v>
      </c>
      <c r="N380" s="234"/>
      <c r="O380" s="234">
        <f>SUM(O381:O389)</f>
        <v>0</v>
      </c>
      <c r="P380" s="234"/>
      <c r="Q380" s="234">
        <f>SUM(Q381:Q389)</f>
        <v>0</v>
      </c>
      <c r="R380" s="234"/>
      <c r="S380" s="234"/>
      <c r="T380" s="235"/>
      <c r="U380" s="229"/>
      <c r="V380" s="229">
        <f>SUM(V381:V389)</f>
        <v>0</v>
      </c>
      <c r="W380" s="229"/>
      <c r="X380" s="229"/>
      <c r="AG380" t="s">
        <v>149</v>
      </c>
    </row>
    <row r="381" spans="1:60" outlineLevel="1">
      <c r="A381" s="245">
        <v>163</v>
      </c>
      <c r="B381" s="246" t="s">
        <v>634</v>
      </c>
      <c r="C381" s="258" t="s">
        <v>635</v>
      </c>
      <c r="D381" s="247" t="s">
        <v>349</v>
      </c>
      <c r="E381" s="248">
        <v>1</v>
      </c>
      <c r="F381" s="249"/>
      <c r="G381" s="250">
        <f>ROUND(E381*F381,2)</f>
        <v>0</v>
      </c>
      <c r="H381" s="249"/>
      <c r="I381" s="250">
        <f>ROUND(E381*H381,2)</f>
        <v>0</v>
      </c>
      <c r="J381" s="249"/>
      <c r="K381" s="250">
        <f>ROUND(E381*J381,2)</f>
        <v>0</v>
      </c>
      <c r="L381" s="250">
        <v>15</v>
      </c>
      <c r="M381" s="250">
        <f>G381*(1+L381/100)</f>
        <v>0</v>
      </c>
      <c r="N381" s="250">
        <v>0</v>
      </c>
      <c r="O381" s="250">
        <f>ROUND(E381*N381,2)</f>
        <v>0</v>
      </c>
      <c r="P381" s="250">
        <v>0</v>
      </c>
      <c r="Q381" s="250">
        <f>ROUND(E381*P381,2)</f>
        <v>0</v>
      </c>
      <c r="R381" s="250"/>
      <c r="S381" s="250" t="s">
        <v>332</v>
      </c>
      <c r="T381" s="251" t="s">
        <v>333</v>
      </c>
      <c r="U381" s="226">
        <v>0</v>
      </c>
      <c r="V381" s="226">
        <f>ROUND(E381*U381,2)</f>
        <v>0</v>
      </c>
      <c r="W381" s="226"/>
      <c r="X381" s="226" t="s">
        <v>155</v>
      </c>
      <c r="Y381" s="216"/>
      <c r="Z381" s="216"/>
      <c r="AA381" s="216"/>
      <c r="AB381" s="216"/>
      <c r="AC381" s="216"/>
      <c r="AD381" s="216"/>
      <c r="AE381" s="216"/>
      <c r="AF381" s="216"/>
      <c r="AG381" s="216" t="s">
        <v>564</v>
      </c>
      <c r="AH381" s="216"/>
      <c r="AI381" s="216"/>
      <c r="AJ381" s="216"/>
      <c r="AK381" s="216"/>
      <c r="AL381" s="216"/>
      <c r="AM381" s="216"/>
      <c r="AN381" s="216"/>
      <c r="AO381" s="216"/>
      <c r="AP381" s="216"/>
      <c r="AQ381" s="216"/>
      <c r="AR381" s="216"/>
      <c r="AS381" s="216"/>
      <c r="AT381" s="216"/>
      <c r="AU381" s="216"/>
      <c r="AV381" s="216"/>
      <c r="AW381" s="216"/>
      <c r="AX381" s="216"/>
      <c r="AY381" s="216"/>
      <c r="AZ381" s="216"/>
      <c r="BA381" s="216"/>
      <c r="BB381" s="216"/>
      <c r="BC381" s="216"/>
      <c r="BD381" s="216"/>
      <c r="BE381" s="216"/>
      <c r="BF381" s="216"/>
      <c r="BG381" s="216"/>
      <c r="BH381" s="216"/>
    </row>
    <row r="382" spans="1:60" outlineLevel="1">
      <c r="A382" s="245">
        <v>164</v>
      </c>
      <c r="B382" s="246" t="s">
        <v>636</v>
      </c>
      <c r="C382" s="258" t="s">
        <v>637</v>
      </c>
      <c r="D382" s="247" t="s">
        <v>349</v>
      </c>
      <c r="E382" s="248">
        <v>1</v>
      </c>
      <c r="F382" s="249"/>
      <c r="G382" s="250">
        <f>ROUND(E382*F382,2)</f>
        <v>0</v>
      </c>
      <c r="H382" s="249"/>
      <c r="I382" s="250">
        <f>ROUND(E382*H382,2)</f>
        <v>0</v>
      </c>
      <c r="J382" s="249"/>
      <c r="K382" s="250">
        <f>ROUND(E382*J382,2)</f>
        <v>0</v>
      </c>
      <c r="L382" s="250">
        <v>15</v>
      </c>
      <c r="M382" s="250">
        <f>G382*(1+L382/100)</f>
        <v>0</v>
      </c>
      <c r="N382" s="250">
        <v>0</v>
      </c>
      <c r="O382" s="250">
        <f>ROUND(E382*N382,2)</f>
        <v>0</v>
      </c>
      <c r="P382" s="250">
        <v>0</v>
      </c>
      <c r="Q382" s="250">
        <f>ROUND(E382*P382,2)</f>
        <v>0</v>
      </c>
      <c r="R382" s="250"/>
      <c r="S382" s="250" t="s">
        <v>332</v>
      </c>
      <c r="T382" s="251" t="s">
        <v>333</v>
      </c>
      <c r="U382" s="226">
        <v>0</v>
      </c>
      <c r="V382" s="226">
        <f>ROUND(E382*U382,2)</f>
        <v>0</v>
      </c>
      <c r="W382" s="226"/>
      <c r="X382" s="226" t="s">
        <v>155</v>
      </c>
      <c r="Y382" s="216"/>
      <c r="Z382" s="216"/>
      <c r="AA382" s="216"/>
      <c r="AB382" s="216"/>
      <c r="AC382" s="216"/>
      <c r="AD382" s="216"/>
      <c r="AE382" s="216"/>
      <c r="AF382" s="216"/>
      <c r="AG382" s="216" t="s">
        <v>564</v>
      </c>
      <c r="AH382" s="216"/>
      <c r="AI382" s="216"/>
      <c r="AJ382" s="216"/>
      <c r="AK382" s="216"/>
      <c r="AL382" s="216"/>
      <c r="AM382" s="216"/>
      <c r="AN382" s="216"/>
      <c r="AO382" s="216"/>
      <c r="AP382" s="216"/>
      <c r="AQ382" s="216"/>
      <c r="AR382" s="216"/>
      <c r="AS382" s="216"/>
      <c r="AT382" s="216"/>
      <c r="AU382" s="216"/>
      <c r="AV382" s="216"/>
      <c r="AW382" s="216"/>
      <c r="AX382" s="216"/>
      <c r="AY382" s="216"/>
      <c r="AZ382" s="216"/>
      <c r="BA382" s="216"/>
      <c r="BB382" s="216"/>
      <c r="BC382" s="216"/>
      <c r="BD382" s="216"/>
      <c r="BE382" s="216"/>
      <c r="BF382" s="216"/>
      <c r="BG382" s="216"/>
      <c r="BH382" s="216"/>
    </row>
    <row r="383" spans="1:60" outlineLevel="1">
      <c r="A383" s="245">
        <v>165</v>
      </c>
      <c r="B383" s="246" t="s">
        <v>638</v>
      </c>
      <c r="C383" s="258" t="s">
        <v>639</v>
      </c>
      <c r="D383" s="247" t="s">
        <v>349</v>
      </c>
      <c r="E383" s="248">
        <v>1</v>
      </c>
      <c r="F383" s="249"/>
      <c r="G383" s="250">
        <f>ROUND(E383*F383,2)</f>
        <v>0</v>
      </c>
      <c r="H383" s="249"/>
      <c r="I383" s="250">
        <f>ROUND(E383*H383,2)</f>
        <v>0</v>
      </c>
      <c r="J383" s="249"/>
      <c r="K383" s="250">
        <f>ROUND(E383*J383,2)</f>
        <v>0</v>
      </c>
      <c r="L383" s="250">
        <v>15</v>
      </c>
      <c r="M383" s="250">
        <f>G383*(1+L383/100)</f>
        <v>0</v>
      </c>
      <c r="N383" s="250">
        <v>0</v>
      </c>
      <c r="O383" s="250">
        <f>ROUND(E383*N383,2)</f>
        <v>0</v>
      </c>
      <c r="P383" s="250">
        <v>0</v>
      </c>
      <c r="Q383" s="250">
        <f>ROUND(E383*P383,2)</f>
        <v>0</v>
      </c>
      <c r="R383" s="250"/>
      <c r="S383" s="250" t="s">
        <v>332</v>
      </c>
      <c r="T383" s="251" t="s">
        <v>333</v>
      </c>
      <c r="U383" s="226">
        <v>0</v>
      </c>
      <c r="V383" s="226">
        <f>ROUND(E383*U383,2)</f>
        <v>0</v>
      </c>
      <c r="W383" s="226"/>
      <c r="X383" s="226" t="s">
        <v>155</v>
      </c>
      <c r="Y383" s="216"/>
      <c r="Z383" s="216"/>
      <c r="AA383" s="216"/>
      <c r="AB383" s="216"/>
      <c r="AC383" s="216"/>
      <c r="AD383" s="216"/>
      <c r="AE383" s="216"/>
      <c r="AF383" s="216"/>
      <c r="AG383" s="216" t="s">
        <v>564</v>
      </c>
      <c r="AH383" s="216"/>
      <c r="AI383" s="216"/>
      <c r="AJ383" s="216"/>
      <c r="AK383" s="216"/>
      <c r="AL383" s="216"/>
      <c r="AM383" s="216"/>
      <c r="AN383" s="216"/>
      <c r="AO383" s="216"/>
      <c r="AP383" s="216"/>
      <c r="AQ383" s="216"/>
      <c r="AR383" s="216"/>
      <c r="AS383" s="216"/>
      <c r="AT383" s="216"/>
      <c r="AU383" s="216"/>
      <c r="AV383" s="216"/>
      <c r="AW383" s="216"/>
      <c r="AX383" s="216"/>
      <c r="AY383" s="216"/>
      <c r="AZ383" s="216"/>
      <c r="BA383" s="216"/>
      <c r="BB383" s="216"/>
      <c r="BC383" s="216"/>
      <c r="BD383" s="216"/>
      <c r="BE383" s="216"/>
      <c r="BF383" s="216"/>
      <c r="BG383" s="216"/>
      <c r="BH383" s="216"/>
    </row>
    <row r="384" spans="1:60" outlineLevel="1">
      <c r="A384" s="236">
        <v>166</v>
      </c>
      <c r="B384" s="237" t="s">
        <v>640</v>
      </c>
      <c r="C384" s="255" t="s">
        <v>641</v>
      </c>
      <c r="D384" s="238" t="s">
        <v>642</v>
      </c>
      <c r="E384" s="239">
        <v>1</v>
      </c>
      <c r="F384" s="240"/>
      <c r="G384" s="241">
        <f>ROUND(E384*F384,2)</f>
        <v>0</v>
      </c>
      <c r="H384" s="240"/>
      <c r="I384" s="241">
        <f>ROUND(E384*H384,2)</f>
        <v>0</v>
      </c>
      <c r="J384" s="240"/>
      <c r="K384" s="241">
        <f>ROUND(E384*J384,2)</f>
        <v>0</v>
      </c>
      <c r="L384" s="241">
        <v>15</v>
      </c>
      <c r="M384" s="241">
        <f>G384*(1+L384/100)</f>
        <v>0</v>
      </c>
      <c r="N384" s="241">
        <v>0</v>
      </c>
      <c r="O384" s="241">
        <f>ROUND(E384*N384,2)</f>
        <v>0</v>
      </c>
      <c r="P384" s="241">
        <v>0</v>
      </c>
      <c r="Q384" s="241">
        <f>ROUND(E384*P384,2)</f>
        <v>0</v>
      </c>
      <c r="R384" s="241"/>
      <c r="S384" s="241" t="s">
        <v>154</v>
      </c>
      <c r="T384" s="242" t="s">
        <v>333</v>
      </c>
      <c r="U384" s="226">
        <v>0</v>
      </c>
      <c r="V384" s="226">
        <f>ROUND(E384*U384,2)</f>
        <v>0</v>
      </c>
      <c r="W384" s="226"/>
      <c r="X384" s="226" t="s">
        <v>643</v>
      </c>
      <c r="Y384" s="216"/>
      <c r="Z384" s="216"/>
      <c r="AA384" s="216"/>
      <c r="AB384" s="216"/>
      <c r="AC384" s="216"/>
      <c r="AD384" s="216"/>
      <c r="AE384" s="216"/>
      <c r="AF384" s="216"/>
      <c r="AG384" s="216" t="s">
        <v>644</v>
      </c>
      <c r="AH384" s="216"/>
      <c r="AI384" s="216"/>
      <c r="AJ384" s="216"/>
      <c r="AK384" s="216"/>
      <c r="AL384" s="216"/>
      <c r="AM384" s="216"/>
      <c r="AN384" s="216"/>
      <c r="AO384" s="216"/>
      <c r="AP384" s="216"/>
      <c r="AQ384" s="216"/>
      <c r="AR384" s="216"/>
      <c r="AS384" s="216"/>
      <c r="AT384" s="216"/>
      <c r="AU384" s="216"/>
      <c r="AV384" s="216"/>
      <c r="AW384" s="216"/>
      <c r="AX384" s="216"/>
      <c r="AY384" s="216"/>
      <c r="AZ384" s="216"/>
      <c r="BA384" s="216"/>
      <c r="BB384" s="216"/>
      <c r="BC384" s="216"/>
      <c r="BD384" s="216"/>
      <c r="BE384" s="216"/>
      <c r="BF384" s="216"/>
      <c r="BG384" s="216"/>
      <c r="BH384" s="216"/>
    </row>
    <row r="385" spans="1:60" outlineLevel="1">
      <c r="A385" s="224"/>
      <c r="B385" s="225"/>
      <c r="C385" s="259" t="s">
        <v>645</v>
      </c>
      <c r="D385" s="252"/>
      <c r="E385" s="252"/>
      <c r="F385" s="252"/>
      <c r="G385" s="252"/>
      <c r="H385" s="226"/>
      <c r="I385" s="226"/>
      <c r="J385" s="226"/>
      <c r="K385" s="226"/>
      <c r="L385" s="226"/>
      <c r="M385" s="226"/>
      <c r="N385" s="226"/>
      <c r="O385" s="226"/>
      <c r="P385" s="226"/>
      <c r="Q385" s="226"/>
      <c r="R385" s="226"/>
      <c r="S385" s="226"/>
      <c r="T385" s="226"/>
      <c r="U385" s="226"/>
      <c r="V385" s="226"/>
      <c r="W385" s="226"/>
      <c r="X385" s="226"/>
      <c r="Y385" s="216"/>
      <c r="Z385" s="216"/>
      <c r="AA385" s="216"/>
      <c r="AB385" s="216"/>
      <c r="AC385" s="216"/>
      <c r="AD385" s="216"/>
      <c r="AE385" s="216"/>
      <c r="AF385" s="216"/>
      <c r="AG385" s="216" t="s">
        <v>646</v>
      </c>
      <c r="AH385" s="216"/>
      <c r="AI385" s="216"/>
      <c r="AJ385" s="216"/>
      <c r="AK385" s="216"/>
      <c r="AL385" s="216"/>
      <c r="AM385" s="216"/>
      <c r="AN385" s="216"/>
      <c r="AO385" s="216"/>
      <c r="AP385" s="216"/>
      <c r="AQ385" s="216"/>
      <c r="AR385" s="216"/>
      <c r="AS385" s="216"/>
      <c r="AT385" s="216"/>
      <c r="AU385" s="216"/>
      <c r="AV385" s="216"/>
      <c r="AW385" s="216"/>
      <c r="AX385" s="216"/>
      <c r="AY385" s="216"/>
      <c r="AZ385" s="216"/>
      <c r="BA385" s="216"/>
      <c r="BB385" s="216"/>
      <c r="BC385" s="216"/>
      <c r="BD385" s="216"/>
      <c r="BE385" s="216"/>
      <c r="BF385" s="216"/>
      <c r="BG385" s="216"/>
      <c r="BH385" s="216"/>
    </row>
    <row r="386" spans="1:60" outlineLevel="1">
      <c r="A386" s="224"/>
      <c r="B386" s="225"/>
      <c r="C386" s="257" t="s">
        <v>647</v>
      </c>
      <c r="D386" s="227"/>
      <c r="E386" s="228">
        <v>1</v>
      </c>
      <c r="F386" s="226"/>
      <c r="G386" s="226"/>
      <c r="H386" s="226"/>
      <c r="I386" s="226"/>
      <c r="J386" s="226"/>
      <c r="K386" s="226"/>
      <c r="L386" s="226"/>
      <c r="M386" s="226"/>
      <c r="N386" s="226"/>
      <c r="O386" s="226"/>
      <c r="P386" s="226"/>
      <c r="Q386" s="226"/>
      <c r="R386" s="226"/>
      <c r="S386" s="226"/>
      <c r="T386" s="226"/>
      <c r="U386" s="226"/>
      <c r="V386" s="226"/>
      <c r="W386" s="226"/>
      <c r="X386" s="226"/>
      <c r="Y386" s="216"/>
      <c r="Z386" s="216"/>
      <c r="AA386" s="216"/>
      <c r="AB386" s="216"/>
      <c r="AC386" s="216"/>
      <c r="AD386" s="216"/>
      <c r="AE386" s="216"/>
      <c r="AF386" s="216"/>
      <c r="AG386" s="216" t="s">
        <v>160</v>
      </c>
      <c r="AH386" s="216">
        <v>0</v>
      </c>
      <c r="AI386" s="216"/>
      <c r="AJ386" s="216"/>
      <c r="AK386" s="216"/>
      <c r="AL386" s="216"/>
      <c r="AM386" s="216"/>
      <c r="AN386" s="216"/>
      <c r="AO386" s="216"/>
      <c r="AP386" s="216"/>
      <c r="AQ386" s="216"/>
      <c r="AR386" s="216"/>
      <c r="AS386" s="216"/>
      <c r="AT386" s="216"/>
      <c r="AU386" s="216"/>
      <c r="AV386" s="216"/>
      <c r="AW386" s="216"/>
      <c r="AX386" s="216"/>
      <c r="AY386" s="216"/>
      <c r="AZ386" s="216"/>
      <c r="BA386" s="216"/>
      <c r="BB386" s="216"/>
      <c r="BC386" s="216"/>
      <c r="BD386" s="216"/>
      <c r="BE386" s="216"/>
      <c r="BF386" s="216"/>
      <c r="BG386" s="216"/>
      <c r="BH386" s="216"/>
    </row>
    <row r="387" spans="1:60" outlineLevel="1">
      <c r="A387" s="236">
        <v>167</v>
      </c>
      <c r="B387" s="237" t="s">
        <v>648</v>
      </c>
      <c r="C387" s="255" t="s">
        <v>649</v>
      </c>
      <c r="D387" s="238" t="s">
        <v>642</v>
      </c>
      <c r="E387" s="239">
        <v>1</v>
      </c>
      <c r="F387" s="240"/>
      <c r="G387" s="241">
        <f>ROUND(E387*F387,2)</f>
        <v>0</v>
      </c>
      <c r="H387" s="240"/>
      <c r="I387" s="241">
        <f>ROUND(E387*H387,2)</f>
        <v>0</v>
      </c>
      <c r="J387" s="240"/>
      <c r="K387" s="241">
        <f>ROUND(E387*J387,2)</f>
        <v>0</v>
      </c>
      <c r="L387" s="241">
        <v>15</v>
      </c>
      <c r="M387" s="241">
        <f>G387*(1+L387/100)</f>
        <v>0</v>
      </c>
      <c r="N387" s="241">
        <v>0</v>
      </c>
      <c r="O387" s="241">
        <f>ROUND(E387*N387,2)</f>
        <v>0</v>
      </c>
      <c r="P387" s="241">
        <v>0</v>
      </c>
      <c r="Q387" s="241">
        <f>ROUND(E387*P387,2)</f>
        <v>0</v>
      </c>
      <c r="R387" s="241"/>
      <c r="S387" s="241" t="s">
        <v>154</v>
      </c>
      <c r="T387" s="242" t="s">
        <v>333</v>
      </c>
      <c r="U387" s="226">
        <v>0</v>
      </c>
      <c r="V387" s="226">
        <f>ROUND(E387*U387,2)</f>
        <v>0</v>
      </c>
      <c r="W387" s="226"/>
      <c r="X387" s="226" t="s">
        <v>643</v>
      </c>
      <c r="Y387" s="216"/>
      <c r="Z387" s="216"/>
      <c r="AA387" s="216"/>
      <c r="AB387" s="216"/>
      <c r="AC387" s="216"/>
      <c r="AD387" s="216"/>
      <c r="AE387" s="216"/>
      <c r="AF387" s="216"/>
      <c r="AG387" s="216" t="s">
        <v>650</v>
      </c>
      <c r="AH387" s="216"/>
      <c r="AI387" s="216"/>
      <c r="AJ387" s="216"/>
      <c r="AK387" s="216"/>
      <c r="AL387" s="216"/>
      <c r="AM387" s="216"/>
      <c r="AN387" s="216"/>
      <c r="AO387" s="216"/>
      <c r="AP387" s="216"/>
      <c r="AQ387" s="216"/>
      <c r="AR387" s="216"/>
      <c r="AS387" s="216"/>
      <c r="AT387" s="216"/>
      <c r="AU387" s="216"/>
      <c r="AV387" s="216"/>
      <c r="AW387" s="216"/>
      <c r="AX387" s="216"/>
      <c r="AY387" s="216"/>
      <c r="AZ387" s="216"/>
      <c r="BA387" s="216"/>
      <c r="BB387" s="216"/>
      <c r="BC387" s="216"/>
      <c r="BD387" s="216"/>
      <c r="BE387" s="216"/>
      <c r="BF387" s="216"/>
      <c r="BG387" s="216"/>
      <c r="BH387" s="216"/>
    </row>
    <row r="388" spans="1:60" ht="31.2" outlineLevel="1">
      <c r="A388" s="224"/>
      <c r="B388" s="225"/>
      <c r="C388" s="259" t="s">
        <v>651</v>
      </c>
      <c r="D388" s="252"/>
      <c r="E388" s="252"/>
      <c r="F388" s="252"/>
      <c r="G388" s="252"/>
      <c r="H388" s="226"/>
      <c r="I388" s="226"/>
      <c r="J388" s="226"/>
      <c r="K388" s="226"/>
      <c r="L388" s="226"/>
      <c r="M388" s="226"/>
      <c r="N388" s="226"/>
      <c r="O388" s="226"/>
      <c r="P388" s="226"/>
      <c r="Q388" s="226"/>
      <c r="R388" s="226"/>
      <c r="S388" s="226"/>
      <c r="T388" s="226"/>
      <c r="U388" s="226"/>
      <c r="V388" s="226"/>
      <c r="W388" s="226"/>
      <c r="X388" s="226"/>
      <c r="Y388" s="216"/>
      <c r="Z388" s="216"/>
      <c r="AA388" s="216"/>
      <c r="AB388" s="216"/>
      <c r="AC388" s="216"/>
      <c r="AD388" s="216"/>
      <c r="AE388" s="216"/>
      <c r="AF388" s="216"/>
      <c r="AG388" s="216" t="s">
        <v>646</v>
      </c>
      <c r="AH388" s="216"/>
      <c r="AI388" s="216"/>
      <c r="AJ388" s="216"/>
      <c r="AK388" s="216"/>
      <c r="AL388" s="216"/>
      <c r="AM388" s="216"/>
      <c r="AN388" s="216"/>
      <c r="AO388" s="216"/>
      <c r="AP388" s="216"/>
      <c r="AQ388" s="216"/>
      <c r="AR388" s="216"/>
      <c r="AS388" s="216"/>
      <c r="AT388" s="216"/>
      <c r="AU388" s="216"/>
      <c r="AV388" s="216"/>
      <c r="AW388" s="216"/>
      <c r="AX388" s="216"/>
      <c r="AY388" s="216"/>
      <c r="AZ388" s="216"/>
      <c r="BA388" s="243" t="str">
        <f>C388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88" s="216"/>
      <c r="BC388" s="216"/>
      <c r="BD388" s="216"/>
      <c r="BE388" s="216"/>
      <c r="BF388" s="216"/>
      <c r="BG388" s="216"/>
      <c r="BH388" s="216"/>
    </row>
    <row r="389" spans="1:60" outlineLevel="1">
      <c r="A389" s="224"/>
      <c r="B389" s="225"/>
      <c r="C389" s="257" t="s">
        <v>652</v>
      </c>
      <c r="D389" s="227"/>
      <c r="E389" s="228">
        <v>1</v>
      </c>
      <c r="F389" s="226"/>
      <c r="G389" s="226"/>
      <c r="H389" s="226"/>
      <c r="I389" s="226"/>
      <c r="J389" s="226"/>
      <c r="K389" s="226"/>
      <c r="L389" s="226"/>
      <c r="M389" s="226"/>
      <c r="N389" s="226"/>
      <c r="O389" s="226"/>
      <c r="P389" s="226"/>
      <c r="Q389" s="226"/>
      <c r="R389" s="226"/>
      <c r="S389" s="226"/>
      <c r="T389" s="226"/>
      <c r="U389" s="226"/>
      <c r="V389" s="226"/>
      <c r="W389" s="226"/>
      <c r="X389" s="226"/>
      <c r="Y389" s="216"/>
      <c r="Z389" s="216"/>
      <c r="AA389" s="216"/>
      <c r="AB389" s="216"/>
      <c r="AC389" s="216"/>
      <c r="AD389" s="216"/>
      <c r="AE389" s="216"/>
      <c r="AF389" s="216"/>
      <c r="AG389" s="216" t="s">
        <v>160</v>
      </c>
      <c r="AH389" s="216">
        <v>0</v>
      </c>
      <c r="AI389" s="216"/>
      <c r="AJ389" s="216"/>
      <c r="AK389" s="216"/>
      <c r="AL389" s="216"/>
      <c r="AM389" s="216"/>
      <c r="AN389" s="216"/>
      <c r="AO389" s="216"/>
      <c r="AP389" s="216"/>
      <c r="AQ389" s="216"/>
      <c r="AR389" s="216"/>
      <c r="AS389" s="216"/>
      <c r="AT389" s="216"/>
      <c r="AU389" s="216"/>
      <c r="AV389" s="216"/>
      <c r="AW389" s="216"/>
      <c r="AX389" s="216"/>
      <c r="AY389" s="216"/>
      <c r="AZ389" s="216"/>
      <c r="BA389" s="216"/>
      <c r="BB389" s="216"/>
      <c r="BC389" s="216"/>
      <c r="BD389" s="216"/>
      <c r="BE389" s="216"/>
      <c r="BF389" s="216"/>
      <c r="BG389" s="216"/>
      <c r="BH389" s="216"/>
    </row>
    <row r="390" spans="1:60">
      <c r="A390" s="230" t="s">
        <v>148</v>
      </c>
      <c r="B390" s="231" t="s">
        <v>121</v>
      </c>
      <c r="C390" s="254" t="s">
        <v>28</v>
      </c>
      <c r="D390" s="232"/>
      <c r="E390" s="233"/>
      <c r="F390" s="234"/>
      <c r="G390" s="234">
        <f>SUMIF(AG391:AG393,"&lt;&gt;NOR",G391:G393)</f>
        <v>0</v>
      </c>
      <c r="H390" s="234"/>
      <c r="I390" s="234">
        <f>SUM(I391:I393)</f>
        <v>0</v>
      </c>
      <c r="J390" s="234"/>
      <c r="K390" s="234">
        <f>SUM(K391:K393)</f>
        <v>0</v>
      </c>
      <c r="L390" s="234"/>
      <c r="M390" s="234">
        <f>SUM(M391:M393)</f>
        <v>0</v>
      </c>
      <c r="N390" s="234"/>
      <c r="O390" s="234">
        <f>SUM(O391:O393)</f>
        <v>0</v>
      </c>
      <c r="P390" s="234"/>
      <c r="Q390" s="234">
        <f>SUM(Q391:Q393)</f>
        <v>0</v>
      </c>
      <c r="R390" s="234"/>
      <c r="S390" s="234"/>
      <c r="T390" s="235"/>
      <c r="U390" s="229"/>
      <c r="V390" s="229">
        <f>SUM(V391:V393)</f>
        <v>0</v>
      </c>
      <c r="W390" s="229"/>
      <c r="X390" s="229"/>
      <c r="AG390" t="s">
        <v>149</v>
      </c>
    </row>
    <row r="391" spans="1:60" outlineLevel="1">
      <c r="A391" s="236">
        <v>168</v>
      </c>
      <c r="B391" s="237" t="s">
        <v>653</v>
      </c>
      <c r="C391" s="255" t="s">
        <v>654</v>
      </c>
      <c r="D391" s="238" t="s">
        <v>642</v>
      </c>
      <c r="E391" s="239">
        <v>1</v>
      </c>
      <c r="F391" s="240"/>
      <c r="G391" s="241">
        <f>ROUND(E391*F391,2)</f>
        <v>0</v>
      </c>
      <c r="H391" s="240"/>
      <c r="I391" s="241">
        <f>ROUND(E391*H391,2)</f>
        <v>0</v>
      </c>
      <c r="J391" s="240"/>
      <c r="K391" s="241">
        <f>ROUND(E391*J391,2)</f>
        <v>0</v>
      </c>
      <c r="L391" s="241">
        <v>15</v>
      </c>
      <c r="M391" s="241">
        <f>G391*(1+L391/100)</f>
        <v>0</v>
      </c>
      <c r="N391" s="241">
        <v>0</v>
      </c>
      <c r="O391" s="241">
        <f>ROUND(E391*N391,2)</f>
        <v>0</v>
      </c>
      <c r="P391" s="241">
        <v>0</v>
      </c>
      <c r="Q391" s="241">
        <f>ROUND(E391*P391,2)</f>
        <v>0</v>
      </c>
      <c r="R391" s="241"/>
      <c r="S391" s="241" t="s">
        <v>154</v>
      </c>
      <c r="T391" s="242" t="s">
        <v>333</v>
      </c>
      <c r="U391" s="226">
        <v>0</v>
      </c>
      <c r="V391" s="226">
        <f>ROUND(E391*U391,2)</f>
        <v>0</v>
      </c>
      <c r="W391" s="226"/>
      <c r="X391" s="226" t="s">
        <v>643</v>
      </c>
      <c r="Y391" s="216"/>
      <c r="Z391" s="216"/>
      <c r="AA391" s="216"/>
      <c r="AB391" s="216"/>
      <c r="AC391" s="216"/>
      <c r="AD391" s="216"/>
      <c r="AE391" s="216"/>
      <c r="AF391" s="216"/>
      <c r="AG391" s="216" t="s">
        <v>644</v>
      </c>
      <c r="AH391" s="216"/>
      <c r="AI391" s="216"/>
      <c r="AJ391" s="216"/>
      <c r="AK391" s="216"/>
      <c r="AL391" s="216"/>
      <c r="AM391" s="216"/>
      <c r="AN391" s="216"/>
      <c r="AO391" s="216"/>
      <c r="AP391" s="216"/>
      <c r="AQ391" s="216"/>
      <c r="AR391" s="216"/>
      <c r="AS391" s="216"/>
      <c r="AT391" s="216"/>
      <c r="AU391" s="216"/>
      <c r="AV391" s="216"/>
      <c r="AW391" s="216"/>
      <c r="AX391" s="216"/>
      <c r="AY391" s="216"/>
      <c r="AZ391" s="216"/>
      <c r="BA391" s="216"/>
      <c r="BB391" s="216"/>
      <c r="BC391" s="216"/>
      <c r="BD391" s="216"/>
      <c r="BE391" s="216"/>
      <c r="BF391" s="216"/>
      <c r="BG391" s="216"/>
      <c r="BH391" s="216"/>
    </row>
    <row r="392" spans="1:60" outlineLevel="1">
      <c r="A392" s="224"/>
      <c r="B392" s="225"/>
      <c r="C392" s="259" t="s">
        <v>655</v>
      </c>
      <c r="D392" s="252"/>
      <c r="E392" s="252"/>
      <c r="F392" s="252"/>
      <c r="G392" s="252"/>
      <c r="H392" s="226"/>
      <c r="I392" s="226"/>
      <c r="J392" s="226"/>
      <c r="K392" s="226"/>
      <c r="L392" s="226"/>
      <c r="M392" s="226"/>
      <c r="N392" s="226"/>
      <c r="O392" s="226"/>
      <c r="P392" s="226"/>
      <c r="Q392" s="226"/>
      <c r="R392" s="226"/>
      <c r="S392" s="226"/>
      <c r="T392" s="226"/>
      <c r="U392" s="226"/>
      <c r="V392" s="226"/>
      <c r="W392" s="226"/>
      <c r="X392" s="226"/>
      <c r="Y392" s="216"/>
      <c r="Z392" s="216"/>
      <c r="AA392" s="216"/>
      <c r="AB392" s="216"/>
      <c r="AC392" s="216"/>
      <c r="AD392" s="216"/>
      <c r="AE392" s="216"/>
      <c r="AF392" s="216"/>
      <c r="AG392" s="216" t="s">
        <v>646</v>
      </c>
      <c r="AH392" s="216"/>
      <c r="AI392" s="216"/>
      <c r="AJ392" s="216"/>
      <c r="AK392" s="216"/>
      <c r="AL392" s="216"/>
      <c r="AM392" s="216"/>
      <c r="AN392" s="216"/>
      <c r="AO392" s="216"/>
      <c r="AP392" s="216"/>
      <c r="AQ392" s="216"/>
      <c r="AR392" s="216"/>
      <c r="AS392" s="216"/>
      <c r="AT392" s="216"/>
      <c r="AU392" s="216"/>
      <c r="AV392" s="216"/>
      <c r="AW392" s="216"/>
      <c r="AX392" s="216"/>
      <c r="AY392" s="216"/>
      <c r="AZ392" s="216"/>
      <c r="BA392" s="243" t="str">
        <f>C392</f>
        <v>Finanční rezerva požadovaná objednatelem jako součást smluvní ceny. Způsob jejího stanovení, čerpání a vykazování definuje objednatel.</v>
      </c>
      <c r="BB392" s="216"/>
      <c r="BC392" s="216"/>
      <c r="BD392" s="216"/>
      <c r="BE392" s="216"/>
      <c r="BF392" s="216"/>
      <c r="BG392" s="216"/>
      <c r="BH392" s="216"/>
    </row>
    <row r="393" spans="1:60" outlineLevel="1">
      <c r="A393" s="224"/>
      <c r="B393" s="225"/>
      <c r="C393" s="257" t="s">
        <v>656</v>
      </c>
      <c r="D393" s="227"/>
      <c r="E393" s="228">
        <v>1</v>
      </c>
      <c r="F393" s="226"/>
      <c r="G393" s="226"/>
      <c r="H393" s="226"/>
      <c r="I393" s="226"/>
      <c r="J393" s="226"/>
      <c r="K393" s="226"/>
      <c r="L393" s="226"/>
      <c r="M393" s="226"/>
      <c r="N393" s="226"/>
      <c r="O393" s="226"/>
      <c r="P393" s="226"/>
      <c r="Q393" s="226"/>
      <c r="R393" s="226"/>
      <c r="S393" s="226"/>
      <c r="T393" s="226"/>
      <c r="U393" s="226"/>
      <c r="V393" s="226"/>
      <c r="W393" s="226"/>
      <c r="X393" s="226"/>
      <c r="Y393" s="216"/>
      <c r="Z393" s="216"/>
      <c r="AA393" s="216"/>
      <c r="AB393" s="216"/>
      <c r="AC393" s="216"/>
      <c r="AD393" s="216"/>
      <c r="AE393" s="216"/>
      <c r="AF393" s="216"/>
      <c r="AG393" s="216" t="s">
        <v>160</v>
      </c>
      <c r="AH393" s="216">
        <v>0</v>
      </c>
      <c r="AI393" s="216"/>
      <c r="AJ393" s="216"/>
      <c r="AK393" s="216"/>
      <c r="AL393" s="216"/>
      <c r="AM393" s="216"/>
      <c r="AN393" s="216"/>
      <c r="AO393" s="216"/>
      <c r="AP393" s="216"/>
      <c r="AQ393" s="216"/>
      <c r="AR393" s="216"/>
      <c r="AS393" s="216"/>
      <c r="AT393" s="216"/>
      <c r="AU393" s="216"/>
      <c r="AV393" s="216"/>
      <c r="AW393" s="216"/>
      <c r="AX393" s="216"/>
      <c r="AY393" s="216"/>
      <c r="AZ393" s="216"/>
      <c r="BA393" s="216"/>
      <c r="BB393" s="216"/>
      <c r="BC393" s="216"/>
      <c r="BD393" s="216"/>
      <c r="BE393" s="216"/>
      <c r="BF393" s="216"/>
      <c r="BG393" s="216"/>
      <c r="BH393" s="216"/>
    </row>
    <row r="394" spans="1:60">
      <c r="A394" s="3"/>
      <c r="B394" s="4"/>
      <c r="C394" s="260"/>
      <c r="D394" s="6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AE394">
        <v>15</v>
      </c>
      <c r="AF394">
        <v>21</v>
      </c>
      <c r="AG394" t="s">
        <v>135</v>
      </c>
    </row>
    <row r="395" spans="1:60">
      <c r="A395" s="219"/>
      <c r="B395" s="220" t="s">
        <v>29</v>
      </c>
      <c r="C395" s="261"/>
      <c r="D395" s="221"/>
      <c r="E395" s="222"/>
      <c r="F395" s="222"/>
      <c r="G395" s="253">
        <f>G8+G30+G39+G61+G76+G85+G89+G98+G135+G138+G149+G152+G159+G167+G176+G181+G203+G225+G251+G273+G296+G318+G344+G373+G380+G390</f>
        <v>0</v>
      </c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AE395">
        <f>SUMIF(L7:L393,AE394,G7:G393)</f>
        <v>0</v>
      </c>
      <c r="AF395">
        <f>SUMIF(L7:L393,AF394,G7:G393)</f>
        <v>0</v>
      </c>
      <c r="AG395" t="s">
        <v>657</v>
      </c>
    </row>
    <row r="396" spans="1:60">
      <c r="A396" s="223" t="s">
        <v>658</v>
      </c>
      <c r="B396" s="223"/>
      <c r="C396" s="260"/>
      <c r="D396" s="6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60">
      <c r="A397" s="3"/>
      <c r="B397" s="4" t="s">
        <v>659</v>
      </c>
      <c r="C397" s="260" t="s">
        <v>660</v>
      </c>
      <c r="D397" s="6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AG397" t="s">
        <v>661</v>
      </c>
    </row>
    <row r="398" spans="1:60">
      <c r="A398" s="3"/>
      <c r="B398" s="4" t="s">
        <v>662</v>
      </c>
      <c r="C398" s="260" t="s">
        <v>663</v>
      </c>
      <c r="D398" s="6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AG398" t="s">
        <v>664</v>
      </c>
    </row>
    <row r="399" spans="1:60">
      <c r="A399" s="3"/>
      <c r="B399" s="4"/>
      <c r="C399" s="260" t="s">
        <v>665</v>
      </c>
      <c r="D399" s="6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AG399" t="s">
        <v>666</v>
      </c>
    </row>
    <row r="400" spans="1:60">
      <c r="A400" s="3"/>
      <c r="B400" s="4"/>
      <c r="C400" s="260"/>
      <c r="D400" s="6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3:33">
      <c r="C401" s="262"/>
      <c r="D401" s="10"/>
      <c r="AG401" t="s">
        <v>667</v>
      </c>
    </row>
    <row r="402" spans="3:33">
      <c r="D402" s="10"/>
    </row>
    <row r="403" spans="3:33">
      <c r="D403" s="10"/>
    </row>
    <row r="404" spans="3:33">
      <c r="D404" s="10"/>
    </row>
    <row r="405" spans="3:33">
      <c r="D405" s="10"/>
    </row>
    <row r="406" spans="3:33">
      <c r="D406" s="10"/>
    </row>
    <row r="407" spans="3:33">
      <c r="D407" s="10"/>
    </row>
    <row r="408" spans="3:33">
      <c r="D408" s="10"/>
    </row>
    <row r="409" spans="3:33">
      <c r="D409" s="10"/>
    </row>
    <row r="410" spans="3:33">
      <c r="D410" s="10"/>
    </row>
    <row r="411" spans="3:33">
      <c r="D411" s="10"/>
    </row>
    <row r="412" spans="3:33">
      <c r="D412" s="10"/>
    </row>
    <row r="413" spans="3:33">
      <c r="D413" s="10"/>
    </row>
    <row r="414" spans="3:33">
      <c r="D414" s="10"/>
    </row>
    <row r="415" spans="3:33">
      <c r="D415" s="10"/>
    </row>
    <row r="416" spans="3:33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A84" sheet="1"/>
  <mergeCells count="31">
    <mergeCell ref="C385:G385"/>
    <mergeCell ref="C388:G388"/>
    <mergeCell ref="C392:G392"/>
    <mergeCell ref="C272:G272"/>
    <mergeCell ref="C275:G275"/>
    <mergeCell ref="C278:G278"/>
    <mergeCell ref="C295:G295"/>
    <mergeCell ref="C311:G311"/>
    <mergeCell ref="C315:G315"/>
    <mergeCell ref="C133:G133"/>
    <mergeCell ref="C137:G137"/>
    <mergeCell ref="C148:G148"/>
    <mergeCell ref="C180:G180"/>
    <mergeCell ref="C202:G202"/>
    <mergeCell ref="C224:G224"/>
    <mergeCell ref="C66:G66"/>
    <mergeCell ref="C78:G78"/>
    <mergeCell ref="C81:G81"/>
    <mergeCell ref="C87:G87"/>
    <mergeCell ref="C106:G106"/>
    <mergeCell ref="C111:G111"/>
    <mergeCell ref="A1:G1"/>
    <mergeCell ref="C2:G2"/>
    <mergeCell ref="C3:G3"/>
    <mergeCell ref="C4:G4"/>
    <mergeCell ref="A396:B396"/>
    <mergeCell ref="C10:G10"/>
    <mergeCell ref="C41:G41"/>
    <mergeCell ref="C46:G46"/>
    <mergeCell ref="C56:G56"/>
    <mergeCell ref="C63:G6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SO02 02022002CELK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'SO02 02022002CELK Pol'!Názvy_tisku</vt:lpstr>
      <vt:lpstr>oadresa</vt:lpstr>
      <vt:lpstr>Stavba!Objednatel</vt:lpstr>
      <vt:lpstr>Stavba!Objekt</vt:lpstr>
      <vt:lpstr>'SO02 02022002CELK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ondracekl</dc:creator>
  <cp:lastModifiedBy>ondracekl</cp:lastModifiedBy>
  <cp:lastPrinted>2019-03-19T12:27:02Z</cp:lastPrinted>
  <dcterms:created xsi:type="dcterms:W3CDTF">2009-04-08T07:15:50Z</dcterms:created>
  <dcterms:modified xsi:type="dcterms:W3CDTF">2020-03-03T13:40:21Z</dcterms:modified>
</cp:coreProperties>
</file>