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Dokumenty\Pavel\Akce probíhající\CENTRA\Praha 5\Byty - Praha 5\Opravy rozpočtů - Byty Praha 5\"/>
    </mc:Choice>
  </mc:AlternateContent>
  <bookViews>
    <workbookView xWindow="0" yWindow="0" windowWidth="0" windowHeight="0"/>
  </bookViews>
  <sheets>
    <sheet name="Rekapitulace zakázky" sheetId="1" r:id="rId1"/>
    <sheet name="230130 - Vrchlického 479-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'230130 - Vrchlického 479-...'!$C$99:$K$759</definedName>
    <definedName name="_xlnm.Print_Area" localSheetId="1">'230130 - Vrchlického 479-...'!$C$4:$J$37,'230130 - Vrchlického 479-...'!$C$43:$J$83,'230130 - Vrchlického 479-...'!$C$89:$K$759</definedName>
    <definedName name="_xlnm.Print_Titles" localSheetId="1">'230130 - Vrchlického 479-...'!$99:$99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758"/>
  <c r="BH758"/>
  <c r="BG758"/>
  <c r="BE758"/>
  <c r="T758"/>
  <c r="T757"/>
  <c r="R758"/>
  <c r="R757"/>
  <c r="P758"/>
  <c r="P757"/>
  <c r="BI755"/>
  <c r="BH755"/>
  <c r="BG755"/>
  <c r="BE755"/>
  <c r="T755"/>
  <c r="T754"/>
  <c r="R755"/>
  <c r="R754"/>
  <c r="P755"/>
  <c r="P754"/>
  <c r="BI752"/>
  <c r="BH752"/>
  <c r="BG752"/>
  <c r="BE752"/>
  <c r="T752"/>
  <c r="T751"/>
  <c r="T750"/>
  <c r="R752"/>
  <c r="R751"/>
  <c r="R750"/>
  <c r="P752"/>
  <c r="P751"/>
  <c r="P750"/>
  <c r="BI748"/>
  <c r="BH748"/>
  <c r="BG748"/>
  <c r="BE748"/>
  <c r="T748"/>
  <c r="R748"/>
  <c r="P748"/>
  <c r="BI746"/>
  <c r="BH746"/>
  <c r="BG746"/>
  <c r="BE746"/>
  <c r="T746"/>
  <c r="R746"/>
  <c r="P746"/>
  <c r="BI744"/>
  <c r="BH744"/>
  <c r="BG744"/>
  <c r="BE744"/>
  <c r="T744"/>
  <c r="R744"/>
  <c r="P744"/>
  <c r="BI742"/>
  <c r="BH742"/>
  <c r="BG742"/>
  <c r="BE742"/>
  <c r="T742"/>
  <c r="R742"/>
  <c r="P742"/>
  <c r="BI740"/>
  <c r="BH740"/>
  <c r="BG740"/>
  <c r="BE740"/>
  <c r="T740"/>
  <c r="R740"/>
  <c r="P740"/>
  <c r="BI738"/>
  <c r="BH738"/>
  <c r="BG738"/>
  <c r="BE738"/>
  <c r="T738"/>
  <c r="R738"/>
  <c r="P738"/>
  <c r="BI736"/>
  <c r="BH736"/>
  <c r="BG736"/>
  <c r="BE736"/>
  <c r="T736"/>
  <c r="R736"/>
  <c r="P736"/>
  <c r="BI734"/>
  <c r="BH734"/>
  <c r="BG734"/>
  <c r="BE734"/>
  <c r="T734"/>
  <c r="R734"/>
  <c r="P734"/>
  <c r="BI732"/>
  <c r="BH732"/>
  <c r="BG732"/>
  <c r="BE732"/>
  <c r="T732"/>
  <c r="R732"/>
  <c r="P732"/>
  <c r="BI717"/>
  <c r="BH717"/>
  <c r="BG717"/>
  <c r="BE717"/>
  <c r="T717"/>
  <c r="R717"/>
  <c r="P717"/>
  <c r="BI714"/>
  <c r="BH714"/>
  <c r="BG714"/>
  <c r="BE714"/>
  <c r="T714"/>
  <c r="R714"/>
  <c r="P714"/>
  <c r="BI712"/>
  <c r="BH712"/>
  <c r="BG712"/>
  <c r="BE712"/>
  <c r="T712"/>
  <c r="R712"/>
  <c r="P712"/>
  <c r="BI710"/>
  <c r="BH710"/>
  <c r="BG710"/>
  <c r="BE710"/>
  <c r="T710"/>
  <c r="R710"/>
  <c r="P710"/>
  <c r="BI708"/>
  <c r="BH708"/>
  <c r="BG708"/>
  <c r="BE708"/>
  <c r="T708"/>
  <c r="R708"/>
  <c r="P708"/>
  <c r="BI706"/>
  <c r="BH706"/>
  <c r="BG706"/>
  <c r="BE706"/>
  <c r="T706"/>
  <c r="R706"/>
  <c r="P706"/>
  <c r="BI703"/>
  <c r="BH703"/>
  <c r="BG703"/>
  <c r="BE703"/>
  <c r="T703"/>
  <c r="R703"/>
  <c r="P703"/>
  <c r="BI701"/>
  <c r="BH701"/>
  <c r="BG701"/>
  <c r="BE701"/>
  <c r="T701"/>
  <c r="R701"/>
  <c r="P701"/>
  <c r="BI699"/>
  <c r="BH699"/>
  <c r="BG699"/>
  <c r="BE699"/>
  <c r="T699"/>
  <c r="R699"/>
  <c r="P699"/>
  <c r="BI697"/>
  <c r="BH697"/>
  <c r="BG697"/>
  <c r="BE697"/>
  <c r="T697"/>
  <c r="R697"/>
  <c r="P697"/>
  <c r="BI695"/>
  <c r="BH695"/>
  <c r="BG695"/>
  <c r="BE695"/>
  <c r="T695"/>
  <c r="R695"/>
  <c r="P695"/>
  <c r="BI693"/>
  <c r="BH693"/>
  <c r="BG693"/>
  <c r="BE693"/>
  <c r="T693"/>
  <c r="R693"/>
  <c r="P693"/>
  <c r="BI691"/>
  <c r="BH691"/>
  <c r="BG691"/>
  <c r="BE691"/>
  <c r="T691"/>
  <c r="R691"/>
  <c r="P691"/>
  <c r="BI689"/>
  <c r="BH689"/>
  <c r="BG689"/>
  <c r="BE689"/>
  <c r="T689"/>
  <c r="R689"/>
  <c r="P689"/>
  <c r="BI686"/>
  <c r="BH686"/>
  <c r="BG686"/>
  <c r="BE686"/>
  <c r="T686"/>
  <c r="R686"/>
  <c r="P686"/>
  <c r="BI685"/>
  <c r="BH685"/>
  <c r="BG685"/>
  <c r="BE685"/>
  <c r="T685"/>
  <c r="R685"/>
  <c r="P685"/>
  <c r="BI682"/>
  <c r="BH682"/>
  <c r="BG682"/>
  <c r="BE682"/>
  <c r="T682"/>
  <c r="R682"/>
  <c r="P682"/>
  <c r="BI679"/>
  <c r="BH679"/>
  <c r="BG679"/>
  <c r="BE679"/>
  <c r="T679"/>
  <c r="R679"/>
  <c r="P679"/>
  <c r="BI677"/>
  <c r="BH677"/>
  <c r="BG677"/>
  <c r="BE677"/>
  <c r="T677"/>
  <c r="R677"/>
  <c r="P677"/>
  <c r="BI674"/>
  <c r="BH674"/>
  <c r="BG674"/>
  <c r="BE674"/>
  <c r="T674"/>
  <c r="R674"/>
  <c r="P674"/>
  <c r="BI671"/>
  <c r="BH671"/>
  <c r="BG671"/>
  <c r="BE671"/>
  <c r="T671"/>
  <c r="R671"/>
  <c r="P671"/>
  <c r="BI664"/>
  <c r="BH664"/>
  <c r="BG664"/>
  <c r="BE664"/>
  <c r="T664"/>
  <c r="R664"/>
  <c r="P664"/>
  <c r="BI662"/>
  <c r="BH662"/>
  <c r="BG662"/>
  <c r="BE662"/>
  <c r="T662"/>
  <c r="R662"/>
  <c r="P662"/>
  <c r="BI659"/>
  <c r="BH659"/>
  <c r="BG659"/>
  <c r="BE659"/>
  <c r="T659"/>
  <c r="R659"/>
  <c r="P659"/>
  <c r="BI657"/>
  <c r="BH657"/>
  <c r="BG657"/>
  <c r="BE657"/>
  <c r="T657"/>
  <c r="R657"/>
  <c r="P657"/>
  <c r="BI648"/>
  <c r="BH648"/>
  <c r="BG648"/>
  <c r="BE648"/>
  <c r="T648"/>
  <c r="R648"/>
  <c r="P648"/>
  <c r="BI639"/>
  <c r="BH639"/>
  <c r="BG639"/>
  <c r="BE639"/>
  <c r="T639"/>
  <c r="R639"/>
  <c r="P639"/>
  <c r="BI636"/>
  <c r="BH636"/>
  <c r="BG636"/>
  <c r="BE636"/>
  <c r="T636"/>
  <c r="R636"/>
  <c r="P636"/>
  <c r="BI634"/>
  <c r="BH634"/>
  <c r="BG634"/>
  <c r="BE634"/>
  <c r="T634"/>
  <c r="R634"/>
  <c r="P634"/>
  <c r="BI632"/>
  <c r="BH632"/>
  <c r="BG632"/>
  <c r="BE632"/>
  <c r="T632"/>
  <c r="R632"/>
  <c r="P632"/>
  <c r="BI629"/>
  <c r="BH629"/>
  <c r="BG629"/>
  <c r="BE629"/>
  <c r="T629"/>
  <c r="R629"/>
  <c r="P629"/>
  <c r="BI627"/>
  <c r="BH627"/>
  <c r="BG627"/>
  <c r="BE627"/>
  <c r="T627"/>
  <c r="R627"/>
  <c r="P627"/>
  <c r="BI618"/>
  <c r="BH618"/>
  <c r="BG618"/>
  <c r="BE618"/>
  <c r="T618"/>
  <c r="R618"/>
  <c r="P618"/>
  <c r="BI616"/>
  <c r="BH616"/>
  <c r="BG616"/>
  <c r="BE616"/>
  <c r="T616"/>
  <c r="R616"/>
  <c r="P616"/>
  <c r="BI614"/>
  <c r="BH614"/>
  <c r="BG614"/>
  <c r="BE614"/>
  <c r="T614"/>
  <c r="R614"/>
  <c r="P614"/>
  <c r="BI612"/>
  <c r="BH612"/>
  <c r="BG612"/>
  <c r="BE612"/>
  <c r="T612"/>
  <c r="R612"/>
  <c r="P612"/>
  <c r="BI610"/>
  <c r="BH610"/>
  <c r="BG610"/>
  <c r="BE610"/>
  <c r="T610"/>
  <c r="R610"/>
  <c r="P610"/>
  <c r="BI608"/>
  <c r="BH608"/>
  <c r="BG608"/>
  <c r="BE608"/>
  <c r="T608"/>
  <c r="R608"/>
  <c r="P608"/>
  <c r="BI599"/>
  <c r="BH599"/>
  <c r="BG599"/>
  <c r="BE599"/>
  <c r="T599"/>
  <c r="R599"/>
  <c r="P599"/>
  <c r="BI596"/>
  <c r="BH596"/>
  <c r="BG596"/>
  <c r="BE596"/>
  <c r="T596"/>
  <c r="R596"/>
  <c r="P596"/>
  <c r="BI594"/>
  <c r="BH594"/>
  <c r="BG594"/>
  <c r="BE594"/>
  <c r="T594"/>
  <c r="R594"/>
  <c r="P594"/>
  <c r="BI591"/>
  <c r="BH591"/>
  <c r="BG591"/>
  <c r="BE591"/>
  <c r="T591"/>
  <c r="R591"/>
  <c r="P591"/>
  <c r="BI589"/>
  <c r="BH589"/>
  <c r="BG589"/>
  <c r="BE589"/>
  <c r="T589"/>
  <c r="R589"/>
  <c r="P589"/>
  <c r="BI587"/>
  <c r="BH587"/>
  <c r="BG587"/>
  <c r="BE587"/>
  <c r="T587"/>
  <c r="R587"/>
  <c r="P587"/>
  <c r="BI584"/>
  <c r="BH584"/>
  <c r="BG584"/>
  <c r="BE584"/>
  <c r="T584"/>
  <c r="R584"/>
  <c r="P584"/>
  <c r="BI582"/>
  <c r="BH582"/>
  <c r="BG582"/>
  <c r="BE582"/>
  <c r="T582"/>
  <c r="R582"/>
  <c r="P582"/>
  <c r="BI580"/>
  <c r="BH580"/>
  <c r="BG580"/>
  <c r="BE580"/>
  <c r="T580"/>
  <c r="R580"/>
  <c r="P580"/>
  <c r="BI578"/>
  <c r="BH578"/>
  <c r="BG578"/>
  <c r="BE578"/>
  <c r="T578"/>
  <c r="R578"/>
  <c r="P578"/>
  <c r="BI571"/>
  <c r="BH571"/>
  <c r="BG571"/>
  <c r="BE571"/>
  <c r="T571"/>
  <c r="R571"/>
  <c r="P571"/>
  <c r="BI568"/>
  <c r="BH568"/>
  <c r="BG568"/>
  <c r="BE568"/>
  <c r="T568"/>
  <c r="R568"/>
  <c r="P568"/>
  <c r="BI566"/>
  <c r="BH566"/>
  <c r="BG566"/>
  <c r="BE566"/>
  <c r="T566"/>
  <c r="R566"/>
  <c r="P566"/>
  <c r="BI565"/>
  <c r="BH565"/>
  <c r="BG565"/>
  <c r="BE565"/>
  <c r="T565"/>
  <c r="R565"/>
  <c r="P565"/>
  <c r="BI563"/>
  <c r="BH563"/>
  <c r="BG563"/>
  <c r="BE563"/>
  <c r="T563"/>
  <c r="R563"/>
  <c r="P563"/>
  <c r="BI562"/>
  <c r="BH562"/>
  <c r="BG562"/>
  <c r="BE562"/>
  <c r="T562"/>
  <c r="R562"/>
  <c r="P562"/>
  <c r="BI560"/>
  <c r="BH560"/>
  <c r="BG560"/>
  <c r="BE560"/>
  <c r="T560"/>
  <c r="R560"/>
  <c r="P560"/>
  <c r="BI558"/>
  <c r="BH558"/>
  <c r="BG558"/>
  <c r="BE558"/>
  <c r="T558"/>
  <c r="R558"/>
  <c r="P558"/>
  <c r="BI556"/>
  <c r="BH556"/>
  <c r="BG556"/>
  <c r="BE556"/>
  <c r="T556"/>
  <c r="R556"/>
  <c r="P556"/>
  <c r="BI554"/>
  <c r="BH554"/>
  <c r="BG554"/>
  <c r="BE554"/>
  <c r="T554"/>
  <c r="R554"/>
  <c r="P554"/>
  <c r="BI552"/>
  <c r="BH552"/>
  <c r="BG552"/>
  <c r="BE552"/>
  <c r="T552"/>
  <c r="R552"/>
  <c r="P552"/>
  <c r="BI550"/>
  <c r="BH550"/>
  <c r="BG550"/>
  <c r="BE550"/>
  <c r="T550"/>
  <c r="R550"/>
  <c r="P550"/>
  <c r="BI548"/>
  <c r="BH548"/>
  <c r="BG548"/>
  <c r="BE548"/>
  <c r="T548"/>
  <c r="R548"/>
  <c r="P548"/>
  <c r="BI546"/>
  <c r="BH546"/>
  <c r="BG546"/>
  <c r="BE546"/>
  <c r="T546"/>
  <c r="R546"/>
  <c r="P546"/>
  <c r="BI544"/>
  <c r="BH544"/>
  <c r="BG544"/>
  <c r="BE544"/>
  <c r="T544"/>
  <c r="R544"/>
  <c r="P544"/>
  <c r="BI542"/>
  <c r="BH542"/>
  <c r="BG542"/>
  <c r="BE542"/>
  <c r="T542"/>
  <c r="R542"/>
  <c r="P542"/>
  <c r="BI541"/>
  <c r="BH541"/>
  <c r="BG541"/>
  <c r="BE541"/>
  <c r="T541"/>
  <c r="R541"/>
  <c r="P541"/>
  <c r="BI540"/>
  <c r="BH540"/>
  <c r="BG540"/>
  <c r="BE540"/>
  <c r="T540"/>
  <c r="R540"/>
  <c r="P540"/>
  <c r="BI539"/>
  <c r="BH539"/>
  <c r="BG539"/>
  <c r="BE539"/>
  <c r="T539"/>
  <c r="R539"/>
  <c r="P539"/>
  <c r="BI537"/>
  <c r="BH537"/>
  <c r="BG537"/>
  <c r="BE537"/>
  <c r="T537"/>
  <c r="R537"/>
  <c r="P537"/>
  <c r="BI536"/>
  <c r="BH536"/>
  <c r="BG536"/>
  <c r="BE536"/>
  <c r="T536"/>
  <c r="R536"/>
  <c r="P536"/>
  <c r="BI534"/>
  <c r="BH534"/>
  <c r="BG534"/>
  <c r="BE534"/>
  <c r="T534"/>
  <c r="R534"/>
  <c r="P534"/>
  <c r="BI532"/>
  <c r="BH532"/>
  <c r="BG532"/>
  <c r="BE532"/>
  <c r="T532"/>
  <c r="R532"/>
  <c r="P532"/>
  <c r="BI530"/>
  <c r="BH530"/>
  <c r="BG530"/>
  <c r="BE530"/>
  <c r="T530"/>
  <c r="R530"/>
  <c r="P530"/>
  <c r="BI528"/>
  <c r="BH528"/>
  <c r="BG528"/>
  <c r="BE528"/>
  <c r="T528"/>
  <c r="R528"/>
  <c r="P528"/>
  <c r="BI527"/>
  <c r="BH527"/>
  <c r="BG527"/>
  <c r="BE527"/>
  <c r="T527"/>
  <c r="R527"/>
  <c r="P527"/>
  <c r="BI526"/>
  <c r="BH526"/>
  <c r="BG526"/>
  <c r="BE526"/>
  <c r="T526"/>
  <c r="R526"/>
  <c r="P526"/>
  <c r="BI525"/>
  <c r="BH525"/>
  <c r="BG525"/>
  <c r="BE525"/>
  <c r="T525"/>
  <c r="R525"/>
  <c r="P525"/>
  <c r="BI523"/>
  <c r="BH523"/>
  <c r="BG523"/>
  <c r="BE523"/>
  <c r="T523"/>
  <c r="R523"/>
  <c r="P523"/>
  <c r="BI521"/>
  <c r="BH521"/>
  <c r="BG521"/>
  <c r="BE521"/>
  <c r="T521"/>
  <c r="R521"/>
  <c r="P521"/>
  <c r="BI518"/>
  <c r="BH518"/>
  <c r="BG518"/>
  <c r="BE518"/>
  <c r="T518"/>
  <c r="R518"/>
  <c r="P518"/>
  <c r="BI516"/>
  <c r="BH516"/>
  <c r="BG516"/>
  <c r="BE516"/>
  <c r="T516"/>
  <c r="R516"/>
  <c r="P516"/>
  <c r="BI515"/>
  <c r="BH515"/>
  <c r="BG515"/>
  <c r="BE515"/>
  <c r="T515"/>
  <c r="R515"/>
  <c r="P515"/>
  <c r="BI513"/>
  <c r="BH513"/>
  <c r="BG513"/>
  <c r="BE513"/>
  <c r="T513"/>
  <c r="R513"/>
  <c r="P513"/>
  <c r="BI510"/>
  <c r="BH510"/>
  <c r="BG510"/>
  <c r="BE510"/>
  <c r="T510"/>
  <c r="R510"/>
  <c r="P510"/>
  <c r="BI508"/>
  <c r="BH508"/>
  <c r="BG508"/>
  <c r="BE508"/>
  <c r="T508"/>
  <c r="R508"/>
  <c r="P508"/>
  <c r="BI507"/>
  <c r="BH507"/>
  <c r="BG507"/>
  <c r="BE507"/>
  <c r="T507"/>
  <c r="R507"/>
  <c r="P507"/>
  <c r="BI505"/>
  <c r="BH505"/>
  <c r="BG505"/>
  <c r="BE505"/>
  <c r="T505"/>
  <c r="R505"/>
  <c r="P505"/>
  <c r="BI502"/>
  <c r="BH502"/>
  <c r="BG502"/>
  <c r="BE502"/>
  <c r="T502"/>
  <c r="R502"/>
  <c r="P502"/>
  <c r="BI500"/>
  <c r="BH500"/>
  <c r="BG500"/>
  <c r="BE500"/>
  <c r="T500"/>
  <c r="R500"/>
  <c r="P500"/>
  <c r="BI498"/>
  <c r="BH498"/>
  <c r="BG498"/>
  <c r="BE498"/>
  <c r="T498"/>
  <c r="R498"/>
  <c r="P498"/>
  <c r="BI496"/>
  <c r="BH496"/>
  <c r="BG496"/>
  <c r="BE496"/>
  <c r="T496"/>
  <c r="R496"/>
  <c r="P496"/>
  <c r="BI495"/>
  <c r="BH495"/>
  <c r="BG495"/>
  <c r="BE495"/>
  <c r="T495"/>
  <c r="R495"/>
  <c r="P495"/>
  <c r="BI493"/>
  <c r="BH493"/>
  <c r="BG493"/>
  <c r="BE493"/>
  <c r="T493"/>
  <c r="R493"/>
  <c r="P493"/>
  <c r="BI490"/>
  <c r="BH490"/>
  <c r="BG490"/>
  <c r="BE490"/>
  <c r="T490"/>
  <c r="R490"/>
  <c r="P490"/>
  <c r="BI486"/>
  <c r="BH486"/>
  <c r="BG486"/>
  <c r="BE486"/>
  <c r="T486"/>
  <c r="R486"/>
  <c r="P486"/>
  <c r="BI483"/>
  <c r="BH483"/>
  <c r="BG483"/>
  <c r="BE483"/>
  <c r="T483"/>
  <c r="R483"/>
  <c r="P483"/>
  <c r="BI481"/>
  <c r="BH481"/>
  <c r="BG481"/>
  <c r="BE481"/>
  <c r="T481"/>
  <c r="R481"/>
  <c r="P481"/>
  <c r="BI479"/>
  <c r="BH479"/>
  <c r="BG479"/>
  <c r="BE479"/>
  <c r="T479"/>
  <c r="R479"/>
  <c r="P479"/>
  <c r="BI478"/>
  <c r="BH478"/>
  <c r="BG478"/>
  <c r="BE478"/>
  <c r="T478"/>
  <c r="R478"/>
  <c r="P478"/>
  <c r="BI475"/>
  <c r="BH475"/>
  <c r="BG475"/>
  <c r="BE475"/>
  <c r="T475"/>
  <c r="R475"/>
  <c r="P475"/>
  <c r="BI474"/>
  <c r="BH474"/>
  <c r="BG474"/>
  <c r="BE474"/>
  <c r="T474"/>
  <c r="R474"/>
  <c r="P474"/>
  <c r="BI472"/>
  <c r="BH472"/>
  <c r="BG472"/>
  <c r="BE472"/>
  <c r="T472"/>
  <c r="R472"/>
  <c r="P472"/>
  <c r="BI471"/>
  <c r="BH471"/>
  <c r="BG471"/>
  <c r="BE471"/>
  <c r="T471"/>
  <c r="R471"/>
  <c r="P471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8"/>
  <c r="BH458"/>
  <c r="BG458"/>
  <c r="BE458"/>
  <c r="T458"/>
  <c r="R458"/>
  <c r="P458"/>
  <c r="BI455"/>
  <c r="BH455"/>
  <c r="BG455"/>
  <c r="BE455"/>
  <c r="T455"/>
  <c r="R455"/>
  <c r="P455"/>
  <c r="BI450"/>
  <c r="BH450"/>
  <c r="BG450"/>
  <c r="BE450"/>
  <c r="T450"/>
  <c r="R450"/>
  <c r="P450"/>
  <c r="BI446"/>
  <c r="BH446"/>
  <c r="BG446"/>
  <c r="BE446"/>
  <c r="T446"/>
  <c r="R446"/>
  <c r="P446"/>
  <c r="BI441"/>
  <c r="BH441"/>
  <c r="BG441"/>
  <c r="BE441"/>
  <c r="T441"/>
  <c r="R441"/>
  <c r="P441"/>
  <c r="BI437"/>
  <c r="BH437"/>
  <c r="BG437"/>
  <c r="BE437"/>
  <c r="T437"/>
  <c r="R437"/>
  <c r="P437"/>
  <c r="BI432"/>
  <c r="BH432"/>
  <c r="BG432"/>
  <c r="BE432"/>
  <c r="T432"/>
  <c r="R432"/>
  <c r="P432"/>
  <c r="BI431"/>
  <c r="BH431"/>
  <c r="BG431"/>
  <c r="BE431"/>
  <c r="T431"/>
  <c r="R431"/>
  <c r="P431"/>
  <c r="BI423"/>
  <c r="BH423"/>
  <c r="BG423"/>
  <c r="BE423"/>
  <c r="T423"/>
  <c r="R423"/>
  <c r="P423"/>
  <c r="BI420"/>
  <c r="BH420"/>
  <c r="BG420"/>
  <c r="BE420"/>
  <c r="T420"/>
  <c r="R420"/>
  <c r="P420"/>
  <c r="BI418"/>
  <c r="BH418"/>
  <c r="BG418"/>
  <c r="BE418"/>
  <c r="T418"/>
  <c r="R418"/>
  <c r="P418"/>
  <c r="BI416"/>
  <c r="BH416"/>
  <c r="BG416"/>
  <c r="BE416"/>
  <c r="T416"/>
  <c r="R416"/>
  <c r="P416"/>
  <c r="BI414"/>
  <c r="BH414"/>
  <c r="BG414"/>
  <c r="BE414"/>
  <c r="T414"/>
  <c r="R414"/>
  <c r="P414"/>
  <c r="BI411"/>
  <c r="BH411"/>
  <c r="BG411"/>
  <c r="BE411"/>
  <c r="T411"/>
  <c r="R411"/>
  <c r="P411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4"/>
  <c r="BH404"/>
  <c r="BG404"/>
  <c r="BE404"/>
  <c r="T404"/>
  <c r="R404"/>
  <c r="P404"/>
  <c r="BI403"/>
  <c r="BH403"/>
  <c r="BG403"/>
  <c r="BE403"/>
  <c r="T403"/>
  <c r="R403"/>
  <c r="P403"/>
  <c r="BI401"/>
  <c r="BH401"/>
  <c r="BG401"/>
  <c r="BE401"/>
  <c r="T401"/>
  <c r="R401"/>
  <c r="P401"/>
  <c r="BI400"/>
  <c r="BH400"/>
  <c r="BG400"/>
  <c r="BE400"/>
  <c r="T400"/>
  <c r="R400"/>
  <c r="P400"/>
  <c r="BI398"/>
  <c r="BH398"/>
  <c r="BG398"/>
  <c r="BE398"/>
  <c r="T398"/>
  <c r="R398"/>
  <c r="P398"/>
  <c r="BI397"/>
  <c r="BH397"/>
  <c r="BG397"/>
  <c r="BE397"/>
  <c r="T397"/>
  <c r="R397"/>
  <c r="P397"/>
  <c r="BI395"/>
  <c r="BH395"/>
  <c r="BG395"/>
  <c r="BE395"/>
  <c r="T395"/>
  <c r="R395"/>
  <c r="P395"/>
  <c r="BI393"/>
  <c r="BH393"/>
  <c r="BG393"/>
  <c r="BE393"/>
  <c r="T393"/>
  <c r="R393"/>
  <c r="P393"/>
  <c r="BI391"/>
  <c r="BH391"/>
  <c r="BG391"/>
  <c r="BE391"/>
  <c r="T391"/>
  <c r="R391"/>
  <c r="P391"/>
  <c r="BI390"/>
  <c r="BH390"/>
  <c r="BG390"/>
  <c r="BE390"/>
  <c r="T390"/>
  <c r="R390"/>
  <c r="P390"/>
  <c r="BI388"/>
  <c r="BH388"/>
  <c r="BG388"/>
  <c r="BE388"/>
  <c r="T388"/>
  <c r="R388"/>
  <c r="P388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5"/>
  <c r="BH375"/>
  <c r="BG375"/>
  <c r="BE375"/>
  <c r="T375"/>
  <c r="R375"/>
  <c r="P375"/>
  <c r="BI373"/>
  <c r="BH373"/>
  <c r="BG373"/>
  <c r="BE373"/>
  <c r="T373"/>
  <c r="R373"/>
  <c r="P373"/>
  <c r="BI371"/>
  <c r="BH371"/>
  <c r="BG371"/>
  <c r="BE371"/>
  <c r="T371"/>
  <c r="R371"/>
  <c r="P371"/>
  <c r="BI369"/>
  <c r="BH369"/>
  <c r="BG369"/>
  <c r="BE369"/>
  <c r="T369"/>
  <c r="R369"/>
  <c r="P369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3"/>
  <c r="BH363"/>
  <c r="BG363"/>
  <c r="BE363"/>
  <c r="T363"/>
  <c r="R363"/>
  <c r="P363"/>
  <c r="BI361"/>
  <c r="BH361"/>
  <c r="BG361"/>
  <c r="BE361"/>
  <c r="T361"/>
  <c r="R361"/>
  <c r="P361"/>
  <c r="BI358"/>
  <c r="BH358"/>
  <c r="BG358"/>
  <c r="BE358"/>
  <c r="T358"/>
  <c r="R358"/>
  <c r="P358"/>
  <c r="BI356"/>
  <c r="BH356"/>
  <c r="BG356"/>
  <c r="BE356"/>
  <c r="T356"/>
  <c r="R356"/>
  <c r="P356"/>
  <c r="BI354"/>
  <c r="BH354"/>
  <c r="BG354"/>
  <c r="BE354"/>
  <c r="T354"/>
  <c r="R354"/>
  <c r="P354"/>
  <c r="BI352"/>
  <c r="BH352"/>
  <c r="BG352"/>
  <c r="BE352"/>
  <c r="T352"/>
  <c r="R352"/>
  <c r="P352"/>
  <c r="BI350"/>
  <c r="BH350"/>
  <c r="BG350"/>
  <c r="BE350"/>
  <c r="T350"/>
  <c r="R350"/>
  <c r="P350"/>
  <c r="BI348"/>
  <c r="BH348"/>
  <c r="BG348"/>
  <c r="BE348"/>
  <c r="T348"/>
  <c r="R348"/>
  <c r="P348"/>
  <c r="BI345"/>
  <c r="BH345"/>
  <c r="BG345"/>
  <c r="BE345"/>
  <c r="T345"/>
  <c r="R345"/>
  <c r="P345"/>
  <c r="BI343"/>
  <c r="BH343"/>
  <c r="BG343"/>
  <c r="BE343"/>
  <c r="T343"/>
  <c r="R343"/>
  <c r="P343"/>
  <c r="BI339"/>
  <c r="BH339"/>
  <c r="BG339"/>
  <c r="BE339"/>
  <c r="T339"/>
  <c r="R339"/>
  <c r="P339"/>
  <c r="BI337"/>
  <c r="BH337"/>
  <c r="BG337"/>
  <c r="BE337"/>
  <c r="T337"/>
  <c r="R337"/>
  <c r="P337"/>
  <c r="BI334"/>
  <c r="BH334"/>
  <c r="BG334"/>
  <c r="BE334"/>
  <c r="T334"/>
  <c r="R334"/>
  <c r="P334"/>
  <c r="BI331"/>
  <c r="BH331"/>
  <c r="BG331"/>
  <c r="BE331"/>
  <c r="T331"/>
  <c r="R331"/>
  <c r="P331"/>
  <c r="BI328"/>
  <c r="BH328"/>
  <c r="BG328"/>
  <c r="BE328"/>
  <c r="T328"/>
  <c r="R328"/>
  <c r="P328"/>
  <c r="BI326"/>
  <c r="BH326"/>
  <c r="BG326"/>
  <c r="BE326"/>
  <c r="T326"/>
  <c r="R326"/>
  <c r="P326"/>
  <c r="BI324"/>
  <c r="BH324"/>
  <c r="BG324"/>
  <c r="BE324"/>
  <c r="T324"/>
  <c r="R324"/>
  <c r="P324"/>
  <c r="BI320"/>
  <c r="BH320"/>
  <c r="BG320"/>
  <c r="BE320"/>
  <c r="T320"/>
  <c r="R320"/>
  <c r="P320"/>
  <c r="BI315"/>
  <c r="BH315"/>
  <c r="BG315"/>
  <c r="BE315"/>
  <c r="T315"/>
  <c r="R315"/>
  <c r="P315"/>
  <c r="BI311"/>
  <c r="BH311"/>
  <c r="BG311"/>
  <c r="BE311"/>
  <c r="T311"/>
  <c r="R311"/>
  <c r="P311"/>
  <c r="BI306"/>
  <c r="BH306"/>
  <c r="BG306"/>
  <c r="BE306"/>
  <c r="T306"/>
  <c r="R306"/>
  <c r="P306"/>
  <c r="BI304"/>
  <c r="BH304"/>
  <c r="BG304"/>
  <c r="BE304"/>
  <c r="T304"/>
  <c r="R304"/>
  <c r="P304"/>
  <c r="BI301"/>
  <c r="BH301"/>
  <c r="BG301"/>
  <c r="BE301"/>
  <c r="T301"/>
  <c r="R301"/>
  <c r="P301"/>
  <c r="BI299"/>
  <c r="BH299"/>
  <c r="BG299"/>
  <c r="BE299"/>
  <c r="T299"/>
  <c r="R299"/>
  <c r="P299"/>
  <c r="BI297"/>
  <c r="BH297"/>
  <c r="BG297"/>
  <c r="BE297"/>
  <c r="T297"/>
  <c r="R297"/>
  <c r="P297"/>
  <c r="BI296"/>
  <c r="BH296"/>
  <c r="BG296"/>
  <c r="BE296"/>
  <c r="T296"/>
  <c r="R296"/>
  <c r="P296"/>
  <c r="BI294"/>
  <c r="BH294"/>
  <c r="BG294"/>
  <c r="BE294"/>
  <c r="T294"/>
  <c r="R294"/>
  <c r="P294"/>
  <c r="BI290"/>
  <c r="BH290"/>
  <c r="BG290"/>
  <c r="BE290"/>
  <c r="T290"/>
  <c r="R290"/>
  <c r="P290"/>
  <c r="BI288"/>
  <c r="BH288"/>
  <c r="BG288"/>
  <c r="BE288"/>
  <c r="T288"/>
  <c r="R288"/>
  <c r="P288"/>
  <c r="BI286"/>
  <c r="BH286"/>
  <c r="BG286"/>
  <c r="BE286"/>
  <c r="T286"/>
  <c r="R286"/>
  <c r="P286"/>
  <c r="BI283"/>
  <c r="BH283"/>
  <c r="BG283"/>
  <c r="BE283"/>
  <c r="T283"/>
  <c r="R283"/>
  <c r="P283"/>
  <c r="BI281"/>
  <c r="BH281"/>
  <c r="BG281"/>
  <c r="BE281"/>
  <c r="T281"/>
  <c r="R281"/>
  <c r="P281"/>
  <c r="BI280"/>
  <c r="BH280"/>
  <c r="BG280"/>
  <c r="BE280"/>
  <c r="T280"/>
  <c r="R280"/>
  <c r="P280"/>
  <c r="BI275"/>
  <c r="BH275"/>
  <c r="BG275"/>
  <c r="BE275"/>
  <c r="T275"/>
  <c r="R275"/>
  <c r="P275"/>
  <c r="BI268"/>
  <c r="BH268"/>
  <c r="BG268"/>
  <c r="BE268"/>
  <c r="T268"/>
  <c r="R268"/>
  <c r="P268"/>
  <c r="BI261"/>
  <c r="BH261"/>
  <c r="BG261"/>
  <c r="BE261"/>
  <c r="T261"/>
  <c r="R261"/>
  <c r="P261"/>
  <c r="BI257"/>
  <c r="BH257"/>
  <c r="BG257"/>
  <c r="BE257"/>
  <c r="T257"/>
  <c r="T256"/>
  <c r="R257"/>
  <c r="R256"/>
  <c r="P257"/>
  <c r="P256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5"/>
  <c r="BH245"/>
  <c r="BG245"/>
  <c r="BE245"/>
  <c r="T245"/>
  <c r="R245"/>
  <c r="P245"/>
  <c r="BI243"/>
  <c r="BH243"/>
  <c r="BG243"/>
  <c r="BE243"/>
  <c r="T243"/>
  <c r="R243"/>
  <c r="P243"/>
  <c r="BI227"/>
  <c r="BH227"/>
  <c r="BG227"/>
  <c r="BE227"/>
  <c r="T227"/>
  <c r="R227"/>
  <c r="P227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4"/>
  <c r="BH204"/>
  <c r="BG204"/>
  <c r="BE204"/>
  <c r="T204"/>
  <c r="R204"/>
  <c r="P204"/>
  <c r="BI202"/>
  <c r="BH202"/>
  <c r="BG202"/>
  <c r="BE202"/>
  <c r="T202"/>
  <c r="R202"/>
  <c r="P202"/>
  <c r="BI195"/>
  <c r="BH195"/>
  <c r="BG195"/>
  <c r="BE195"/>
  <c r="T195"/>
  <c r="R195"/>
  <c r="P195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4"/>
  <c r="BH184"/>
  <c r="BG184"/>
  <c r="BE184"/>
  <c r="T184"/>
  <c r="R184"/>
  <c r="P184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2"/>
  <c r="BH162"/>
  <c r="BG162"/>
  <c r="BE162"/>
  <c r="T162"/>
  <c r="R162"/>
  <c r="P162"/>
  <c r="BI160"/>
  <c r="BH160"/>
  <c r="BG160"/>
  <c r="BE160"/>
  <c r="T160"/>
  <c r="R160"/>
  <c r="P160"/>
  <c r="BI151"/>
  <c r="BH151"/>
  <c r="BG151"/>
  <c r="BE151"/>
  <c r="T151"/>
  <c r="R151"/>
  <c r="P151"/>
  <c r="BI149"/>
  <c r="BH149"/>
  <c r="BG149"/>
  <c r="BE149"/>
  <c r="T149"/>
  <c r="R149"/>
  <c r="P149"/>
  <c r="BI145"/>
  <c r="BH145"/>
  <c r="BG145"/>
  <c r="BE145"/>
  <c r="T145"/>
  <c r="R145"/>
  <c r="P145"/>
  <c r="BI132"/>
  <c r="BH132"/>
  <c r="BG132"/>
  <c r="BE132"/>
  <c r="T132"/>
  <c r="R132"/>
  <c r="P132"/>
  <c r="BI119"/>
  <c r="BH119"/>
  <c r="BG119"/>
  <c r="BE119"/>
  <c r="T119"/>
  <c r="R119"/>
  <c r="P119"/>
  <c r="BI114"/>
  <c r="BH114"/>
  <c r="BG114"/>
  <c r="BE114"/>
  <c r="T114"/>
  <c r="R114"/>
  <c r="P114"/>
  <c r="BI111"/>
  <c r="BH111"/>
  <c r="BG111"/>
  <c r="BE111"/>
  <c r="T111"/>
  <c r="R111"/>
  <c r="P111"/>
  <c r="BI108"/>
  <c r="BH108"/>
  <c r="BG108"/>
  <c r="BE108"/>
  <c r="T108"/>
  <c r="R108"/>
  <c r="P108"/>
  <c r="BI104"/>
  <c r="BH104"/>
  <c r="BG104"/>
  <c r="BE104"/>
  <c r="T104"/>
  <c r="R104"/>
  <c r="P104"/>
  <c r="BI103"/>
  <c r="BH103"/>
  <c r="BG103"/>
  <c r="BE103"/>
  <c r="T103"/>
  <c r="R103"/>
  <c r="P103"/>
  <c r="J97"/>
  <c r="F96"/>
  <c r="F94"/>
  <c r="E92"/>
  <c r="J51"/>
  <c r="F50"/>
  <c r="F48"/>
  <c r="E46"/>
  <c r="J19"/>
  <c r="E19"/>
  <c r="J96"/>
  <c r="J18"/>
  <c r="J16"/>
  <c r="E16"/>
  <c r="F51"/>
  <c r="J15"/>
  <c r="J10"/>
  <c r="J94"/>
  <c i="1" r="L50"/>
  <c r="AM50"/>
  <c r="AM49"/>
  <c r="L49"/>
  <c r="AM47"/>
  <c r="L47"/>
  <c r="L45"/>
  <c r="L44"/>
  <c i="2" r="BK671"/>
  <c r="J582"/>
  <c r="BK542"/>
  <c r="BK507"/>
  <c r="J393"/>
  <c r="J371"/>
  <c r="J297"/>
  <c r="J268"/>
  <c r="BK165"/>
  <c r="J717"/>
  <c r="J541"/>
  <c r="J525"/>
  <c r="BK496"/>
  <c r="BK468"/>
  <c r="BK418"/>
  <c r="BK380"/>
  <c r="BK311"/>
  <c r="J227"/>
  <c r="BK132"/>
  <c r="BK697"/>
  <c r="BK627"/>
  <c r="J578"/>
  <c r="J523"/>
  <c r="J495"/>
  <c r="BK466"/>
  <c r="BK408"/>
  <c r="BK358"/>
  <c r="BK275"/>
  <c r="J204"/>
  <c r="BK104"/>
  <c r="J746"/>
  <c r="BK682"/>
  <c r="BK589"/>
  <c r="BK544"/>
  <c r="J460"/>
  <c r="J404"/>
  <c r="BK382"/>
  <c r="BK301"/>
  <c r="J254"/>
  <c r="J627"/>
  <c r="BK596"/>
  <c r="J526"/>
  <c r="J498"/>
  <c r="J461"/>
  <c r="BK404"/>
  <c r="BK350"/>
  <c r="BK288"/>
  <c r="BK216"/>
  <c r="BK168"/>
  <c r="J695"/>
  <c r="BK612"/>
  <c r="BK537"/>
  <c r="BK475"/>
  <c r="J423"/>
  <c r="BK401"/>
  <c r="BK345"/>
  <c r="J245"/>
  <c r="J580"/>
  <c r="J563"/>
  <c r="BK526"/>
  <c r="BK455"/>
  <c r="BK352"/>
  <c r="J151"/>
  <c r="J712"/>
  <c r="BK629"/>
  <c r="BK554"/>
  <c r="BK403"/>
  <c r="BK373"/>
  <c r="BK315"/>
  <c r="J283"/>
  <c r="BK191"/>
  <c r="BK701"/>
  <c r="BK599"/>
  <c r="J528"/>
  <c r="BK500"/>
  <c r="J474"/>
  <c r="BK463"/>
  <c r="BK409"/>
  <c r="J369"/>
  <c r="BK348"/>
  <c r="BK214"/>
  <c r="J740"/>
  <c r="J639"/>
  <c r="J556"/>
  <c r="J513"/>
  <c r="J465"/>
  <c r="J437"/>
  <c r="J387"/>
  <c r="J304"/>
  <c r="BK227"/>
  <c r="BK145"/>
  <c r="J748"/>
  <c r="BK703"/>
  <c r="J671"/>
  <c r="BK556"/>
  <c r="J521"/>
  <c r="J479"/>
  <c r="J431"/>
  <c r="BK387"/>
  <c r="BK324"/>
  <c r="J165"/>
  <c r="J701"/>
  <c r="BK679"/>
  <c r="J662"/>
  <c r="BK636"/>
  <c r="J554"/>
  <c r="BK521"/>
  <c r="BK462"/>
  <c r="BK437"/>
  <c r="J397"/>
  <c r="BK371"/>
  <c r="J311"/>
  <c r="BK268"/>
  <c r="BK202"/>
  <c r="BK111"/>
  <c r="J706"/>
  <c r="J648"/>
  <c r="BK608"/>
  <c r="J462"/>
  <c r="J391"/>
  <c r="J331"/>
  <c r="BK257"/>
  <c r="J167"/>
  <c r="BK119"/>
  <c r="J478"/>
  <c r="J409"/>
  <c r="BK252"/>
  <c r="J103"/>
  <c r="BK732"/>
  <c r="BK634"/>
  <c r="J565"/>
  <c r="J516"/>
  <c r="BK398"/>
  <c r="J379"/>
  <c r="BK320"/>
  <c r="J714"/>
  <c r="J677"/>
  <c r="BK610"/>
  <c r="J558"/>
  <c r="J496"/>
  <c r="BK461"/>
  <c r="J418"/>
  <c r="J366"/>
  <c r="J301"/>
  <c r="BK243"/>
  <c r="J111"/>
  <c r="J752"/>
  <c r="BK706"/>
  <c r="J596"/>
  <c r="J550"/>
  <c r="BK515"/>
  <c r="J441"/>
  <c r="BK306"/>
  <c r="BK184"/>
  <c r="BK712"/>
  <c r="J686"/>
  <c r="BK664"/>
  <c r="BK639"/>
  <c r="J618"/>
  <c r="J510"/>
  <c r="J400"/>
  <c r="J299"/>
  <c r="BK187"/>
  <c r="J562"/>
  <c r="BK414"/>
  <c r="BK326"/>
  <c r="BK169"/>
  <c r="J742"/>
  <c r="J679"/>
  <c r="BK614"/>
  <c r="BK558"/>
  <c r="J466"/>
  <c r="J385"/>
  <c r="BK304"/>
  <c r="BK254"/>
  <c r="BK162"/>
  <c r="J674"/>
  <c r="J539"/>
  <c r="BK513"/>
  <c r="BK490"/>
  <c r="J403"/>
  <c r="BK354"/>
  <c r="J315"/>
  <c r="J250"/>
  <c r="BK189"/>
  <c r="BK736"/>
  <c r="J682"/>
  <c r="BK594"/>
  <c r="J546"/>
  <c r="J507"/>
  <c r="BK469"/>
  <c r="BK400"/>
  <c r="J361"/>
  <c r="BK248"/>
  <c r="BK149"/>
  <c r="BK742"/>
  <c r="BK691"/>
  <c r="J629"/>
  <c r="BK560"/>
  <c r="BK486"/>
  <c r="J406"/>
  <c r="BK385"/>
  <c r="J288"/>
  <c r="BK714"/>
  <c r="BK685"/>
  <c r="J659"/>
  <c r="BK563"/>
  <c r="J536"/>
  <c r="J500"/>
  <c r="BK460"/>
  <c r="J398"/>
  <c r="J375"/>
  <c r="J358"/>
  <c r="BK717"/>
  <c r="J632"/>
  <c r="J610"/>
  <c r="BK582"/>
  <c r="BK478"/>
  <c r="BK446"/>
  <c r="BK379"/>
  <c r="J324"/>
  <c r="J210"/>
  <c r="J145"/>
  <c r="BK103"/>
  <c r="BK534"/>
  <c r="BK369"/>
  <c r="J343"/>
  <c r="BK748"/>
  <c r="BK693"/>
  <c r="J616"/>
  <c r="BK548"/>
  <c r="BK502"/>
  <c r="J354"/>
  <c r="BK296"/>
  <c r="J187"/>
  <c r="BK734"/>
  <c r="BK580"/>
  <c r="J518"/>
  <c r="BK471"/>
  <c r="J416"/>
  <c r="BK366"/>
  <c r="J320"/>
  <c r="BK210"/>
  <c r="BK738"/>
  <c r="BK689"/>
  <c r="BK662"/>
  <c r="J584"/>
  <c r="BK525"/>
  <c r="J490"/>
  <c r="BK458"/>
  <c r="BK423"/>
  <c r="J384"/>
  <c r="BK356"/>
  <c r="J261"/>
  <c r="J189"/>
  <c r="J758"/>
  <c r="BK744"/>
  <c r="BK695"/>
  <c r="BK677"/>
  <c r="BK540"/>
  <c r="J475"/>
  <c r="BK420"/>
  <c r="BK334"/>
  <c r="J257"/>
  <c r="J104"/>
  <c r="J693"/>
  <c r="J566"/>
  <c r="BK541"/>
  <c r="BK465"/>
  <c r="J446"/>
  <c r="BK390"/>
  <c r="J352"/>
  <c r="BK294"/>
  <c r="J214"/>
  <c r="BK686"/>
  <c r="BK616"/>
  <c r="J594"/>
  <c r="J560"/>
  <c r="BK450"/>
  <c r="BK406"/>
  <c r="J337"/>
  <c r="BK290"/>
  <c r="J195"/>
  <c r="J132"/>
  <c r="BK552"/>
  <c r="BK523"/>
  <c r="J420"/>
  <c r="BK299"/>
  <c r="J149"/>
  <c r="J744"/>
  <c r="BK632"/>
  <c r="J515"/>
  <c r="J395"/>
  <c r="BK384"/>
  <c r="J328"/>
  <c r="J294"/>
  <c r="BK204"/>
  <c r="BK108"/>
  <c r="J589"/>
  <c r="BK527"/>
  <c r="BK495"/>
  <c r="BK464"/>
  <c r="J411"/>
  <c r="BK375"/>
  <c r="J350"/>
  <c r="BK245"/>
  <c r="J160"/>
  <c r="BK708"/>
  <c r="J664"/>
  <c r="J591"/>
  <c r="J530"/>
  <c r="J505"/>
  <c r="BK467"/>
  <c r="J401"/>
  <c r="J365"/>
  <c r="J252"/>
  <c r="BK171"/>
  <c r="BK755"/>
  <c r="BK740"/>
  <c r="BK659"/>
  <c r="J542"/>
  <c r="BK472"/>
  <c r="J388"/>
  <c r="J339"/>
  <c r="J280"/>
  <c r="J168"/>
  <c r="J697"/>
  <c r="BK648"/>
  <c r="J544"/>
  <c r="J502"/>
  <c r="BK479"/>
  <c r="J407"/>
  <c r="BK377"/>
  <c r="J281"/>
  <c r="J171"/>
  <c r="J732"/>
  <c r="J634"/>
  <c r="J599"/>
  <c r="J552"/>
  <c r="BK498"/>
  <c r="BK416"/>
  <c r="J408"/>
  <c r="J363"/>
  <c r="BK280"/>
  <c r="BK114"/>
  <c r="BK566"/>
  <c r="J463"/>
  <c r="J348"/>
  <c r="J212"/>
  <c r="BK752"/>
  <c r="J691"/>
  <c r="BK584"/>
  <c r="BK518"/>
  <c r="J458"/>
  <c r="BK388"/>
  <c r="J326"/>
  <c r="J216"/>
  <c r="BK151"/>
  <c r="J699"/>
  <c r="J532"/>
  <c r="BK481"/>
  <c r="J450"/>
  <c r="BK393"/>
  <c r="BK365"/>
  <c r="BK339"/>
  <c r="BK261"/>
  <c r="BK212"/>
  <c r="J108"/>
  <c r="BK710"/>
  <c r="BK674"/>
  <c r="J636"/>
  <c r="BK562"/>
  <c r="BK516"/>
  <c r="BK474"/>
  <c r="BK441"/>
  <c r="J390"/>
  <c r="BK281"/>
  <c r="BK167"/>
  <c r="BK758"/>
  <c r="J708"/>
  <c r="J685"/>
  <c r="BK571"/>
  <c r="J527"/>
  <c r="BK505"/>
  <c r="J414"/>
  <c r="BK363"/>
  <c r="BK297"/>
  <c r="BK250"/>
  <c r="J612"/>
  <c r="J571"/>
  <c r="BK546"/>
  <c r="BK530"/>
  <c r="J469"/>
  <c r="J356"/>
  <c r="BK328"/>
  <c r="BK283"/>
  <c r="BK195"/>
  <c r="J734"/>
  <c r="BK618"/>
  <c r="BK510"/>
  <c r="J471"/>
  <c r="J464"/>
  <c r="J373"/>
  <c r="J306"/>
  <c r="BK565"/>
  <c r="BK539"/>
  <c r="J481"/>
  <c r="BK431"/>
  <c r="J345"/>
  <c r="J243"/>
  <c r="BK746"/>
  <c r="J657"/>
  <c r="J568"/>
  <c r="BK536"/>
  <c r="J493"/>
  <c r="BK391"/>
  <c r="J367"/>
  <c r="J290"/>
  <c r="J184"/>
  <c r="J114"/>
  <c r="J608"/>
  <c r="J534"/>
  <c r="BK508"/>
  <c r="J486"/>
  <c r="BK432"/>
  <c r="J382"/>
  <c r="BK361"/>
  <c r="BK343"/>
  <c r="J296"/>
  <c r="J191"/>
  <c i="1" r="AS54"/>
  <c i="2" r="J703"/>
  <c r="BK657"/>
  <c r="J587"/>
  <c r="J537"/>
  <c r="J483"/>
  <c r="J455"/>
  <c r="J380"/>
  <c r="BK286"/>
  <c r="J202"/>
  <c r="J119"/>
  <c r="J755"/>
  <c r="J736"/>
  <c r="J689"/>
  <c r="BK578"/>
  <c r="BK528"/>
  <c r="J508"/>
  <c r="J468"/>
  <c r="BK397"/>
  <c r="J377"/>
  <c r="J275"/>
  <c r="J162"/>
  <c r="J710"/>
  <c r="J614"/>
  <c r="BK591"/>
  <c r="BK550"/>
  <c r="BK532"/>
  <c r="BK493"/>
  <c r="J432"/>
  <c r="BK367"/>
  <c r="BK337"/>
  <c r="J286"/>
  <c r="J248"/>
  <c r="J169"/>
  <c r="BK699"/>
  <c r="BK587"/>
  <c r="J548"/>
  <c r="BK483"/>
  <c r="J467"/>
  <c r="BK411"/>
  <c r="BK395"/>
  <c r="J334"/>
  <c r="BK160"/>
  <c r="BK568"/>
  <c r="J540"/>
  <c r="J472"/>
  <c r="BK407"/>
  <c r="BK331"/>
  <c r="J738"/>
  <c l="1" r="R102"/>
  <c r="BK118"/>
  <c r="J118"/>
  <c r="J58"/>
  <c r="T242"/>
  <c r="T260"/>
  <c r="R285"/>
  <c r="BK347"/>
  <c r="J347"/>
  <c r="J66"/>
  <c r="T347"/>
  <c r="P422"/>
  <c r="P520"/>
  <c r="R598"/>
  <c r="R170"/>
  <c r="R303"/>
  <c r="R347"/>
  <c r="R422"/>
  <c r="BK504"/>
  <c r="J504"/>
  <c r="J71"/>
  <c r="R504"/>
  <c r="BK598"/>
  <c r="J598"/>
  <c r="J75"/>
  <c r="P681"/>
  <c r="T102"/>
  <c r="P118"/>
  <c r="BK242"/>
  <c r="J242"/>
  <c r="J60"/>
  <c r="BK303"/>
  <c r="J303"/>
  <c r="J65"/>
  <c r="T360"/>
  <c r="T413"/>
  <c r="P485"/>
  <c r="BK512"/>
  <c r="J512"/>
  <c r="J72"/>
  <c r="R512"/>
  <c r="P570"/>
  <c r="BK638"/>
  <c r="J638"/>
  <c r="J76"/>
  <c r="R681"/>
  <c r="P102"/>
  <c r="BK170"/>
  <c r="J170"/>
  <c r="J59"/>
  <c r="R242"/>
  <c r="R260"/>
  <c r="T285"/>
  <c r="P360"/>
  <c r="P413"/>
  <c r="T485"/>
  <c r="T520"/>
  <c r="R638"/>
  <c r="P716"/>
  <c r="T118"/>
  <c r="BK260"/>
  <c r="J260"/>
  <c r="J63"/>
  <c r="P303"/>
  <c r="BK422"/>
  <c r="J422"/>
  <c r="J69"/>
  <c r="R485"/>
  <c r="T504"/>
  <c r="T512"/>
  <c r="T570"/>
  <c r="P638"/>
  <c r="R716"/>
  <c r="P170"/>
  <c r="P260"/>
  <c r="P285"/>
  <c r="R360"/>
  <c r="R413"/>
  <c r="BK520"/>
  <c r="J520"/>
  <c r="J73"/>
  <c r="BK570"/>
  <c r="J570"/>
  <c r="J74"/>
  <c r="T638"/>
  <c r="T716"/>
  <c r="BK102"/>
  <c r="R118"/>
  <c r="P242"/>
  <c r="BK285"/>
  <c r="J285"/>
  <c r="J64"/>
  <c r="BK360"/>
  <c r="J360"/>
  <c r="J67"/>
  <c r="BK413"/>
  <c r="J413"/>
  <c r="J68"/>
  <c r="BK485"/>
  <c r="J485"/>
  <c r="J70"/>
  <c r="R520"/>
  <c r="P598"/>
  <c r="BK681"/>
  <c r="J681"/>
  <c r="J77"/>
  <c r="T681"/>
  <c r="T170"/>
  <c r="T303"/>
  <c r="P347"/>
  <c r="T422"/>
  <c r="P504"/>
  <c r="P512"/>
  <c r="R570"/>
  <c r="T598"/>
  <c r="BK716"/>
  <c r="J716"/>
  <c r="J78"/>
  <c r="BK256"/>
  <c r="J256"/>
  <c r="J61"/>
  <c r="BK751"/>
  <c r="J751"/>
  <c r="J80"/>
  <c r="BK757"/>
  <c r="J757"/>
  <c r="J82"/>
  <c r="BK754"/>
  <c r="J754"/>
  <c r="J81"/>
  <c r="BF744"/>
  <c r="BF748"/>
  <c r="BF111"/>
  <c r="BF119"/>
  <c r="BF167"/>
  <c r="BF187"/>
  <c r="BF195"/>
  <c r="BF248"/>
  <c r="BF280"/>
  <c r="BF281"/>
  <c r="BF294"/>
  <c r="BF334"/>
  <c r="BF356"/>
  <c r="BF379"/>
  <c r="BF390"/>
  <c r="BF391"/>
  <c r="BF395"/>
  <c r="BF403"/>
  <c r="BF441"/>
  <c r="BF446"/>
  <c r="BF464"/>
  <c r="BF465"/>
  <c r="BF469"/>
  <c r="BF490"/>
  <c r="BF498"/>
  <c r="BF510"/>
  <c r="BF513"/>
  <c r="BF541"/>
  <c r="BF542"/>
  <c r="BF548"/>
  <c r="BF594"/>
  <c r="BF104"/>
  <c r="BF189"/>
  <c r="BF212"/>
  <c r="BF214"/>
  <c r="BF216"/>
  <c r="BF250"/>
  <c r="BF288"/>
  <c r="BF311"/>
  <c r="BF315"/>
  <c r="BF326"/>
  <c r="BF366"/>
  <c r="BF367"/>
  <c r="BF387"/>
  <c r="BF388"/>
  <c r="BF414"/>
  <c r="BF458"/>
  <c r="BF468"/>
  <c r="BF493"/>
  <c r="BF496"/>
  <c r="BF500"/>
  <c r="BF502"/>
  <c r="BF505"/>
  <c r="BF525"/>
  <c r="BF530"/>
  <c r="BF534"/>
  <c r="BF556"/>
  <c r="BF596"/>
  <c r="BF629"/>
  <c r="BF636"/>
  <c r="BF706"/>
  <c r="BF708"/>
  <c r="BF710"/>
  <c r="F97"/>
  <c r="BF151"/>
  <c r="BF160"/>
  <c r="BF162"/>
  <c r="BF165"/>
  <c r="BF184"/>
  <c r="BF210"/>
  <c r="BF227"/>
  <c r="BF243"/>
  <c r="BF343"/>
  <c r="BF345"/>
  <c r="BF361"/>
  <c r="BF382"/>
  <c r="BF393"/>
  <c r="BF400"/>
  <c r="BF455"/>
  <c r="BF466"/>
  <c r="BF467"/>
  <c r="BF472"/>
  <c r="BF474"/>
  <c r="BF495"/>
  <c r="BF518"/>
  <c r="BF523"/>
  <c r="BF528"/>
  <c r="BF539"/>
  <c r="BF558"/>
  <c r="BF560"/>
  <c r="BF580"/>
  <c r="BF587"/>
  <c r="BF616"/>
  <c r="BF691"/>
  <c r="BF717"/>
  <c r="BF738"/>
  <c r="BF740"/>
  <c r="J48"/>
  <c r="J50"/>
  <c r="BF108"/>
  <c r="BF149"/>
  <c r="BF261"/>
  <c r="BF299"/>
  <c r="BF348"/>
  <c r="BF352"/>
  <c r="BF358"/>
  <c r="BF369"/>
  <c r="BF371"/>
  <c r="BF380"/>
  <c r="BF401"/>
  <c r="BF407"/>
  <c r="BF408"/>
  <c r="BF450"/>
  <c r="BF463"/>
  <c r="BF516"/>
  <c r="BF582"/>
  <c r="BF584"/>
  <c r="BF608"/>
  <c r="BF632"/>
  <c r="BF639"/>
  <c r="BF657"/>
  <c r="BF662"/>
  <c r="BF664"/>
  <c r="BF693"/>
  <c r="BF697"/>
  <c r="BF699"/>
  <c r="BF701"/>
  <c r="BF732"/>
  <c r="BF746"/>
  <c r="BF752"/>
  <c r="BF755"/>
  <c r="BF758"/>
  <c r="BF103"/>
  <c r="BF114"/>
  <c r="BF132"/>
  <c r="BF191"/>
  <c r="BF245"/>
  <c r="BF283"/>
  <c r="BF296"/>
  <c r="BF320"/>
  <c r="BF324"/>
  <c r="BF354"/>
  <c r="BF373"/>
  <c r="BF375"/>
  <c r="BF404"/>
  <c r="BF411"/>
  <c r="BF416"/>
  <c r="BF423"/>
  <c r="BF471"/>
  <c r="BF475"/>
  <c r="BF478"/>
  <c r="BF479"/>
  <c r="BF515"/>
  <c r="BF565"/>
  <c r="BF566"/>
  <c r="BF589"/>
  <c r="BF618"/>
  <c r="BF634"/>
  <c r="BF648"/>
  <c r="BF671"/>
  <c r="BF695"/>
  <c r="BF734"/>
  <c r="BF171"/>
  <c r="BF202"/>
  <c r="BF204"/>
  <c r="BF254"/>
  <c r="BF268"/>
  <c r="BF275"/>
  <c r="BF286"/>
  <c r="BF290"/>
  <c r="BF297"/>
  <c r="BF301"/>
  <c r="BF304"/>
  <c r="BF328"/>
  <c r="BF337"/>
  <c r="BF377"/>
  <c r="BF384"/>
  <c r="BF385"/>
  <c r="BF397"/>
  <c r="BF398"/>
  <c r="BF406"/>
  <c r="BF431"/>
  <c r="BF437"/>
  <c r="BF461"/>
  <c r="BF507"/>
  <c r="BF521"/>
  <c r="BF536"/>
  <c r="BF544"/>
  <c r="BF546"/>
  <c r="BF552"/>
  <c r="BF554"/>
  <c r="BF563"/>
  <c r="BF568"/>
  <c r="BF571"/>
  <c r="BF591"/>
  <c r="BF614"/>
  <c r="BF659"/>
  <c r="BF679"/>
  <c r="BF686"/>
  <c r="BF703"/>
  <c r="BF712"/>
  <c r="BF145"/>
  <c r="BF168"/>
  <c r="BF169"/>
  <c r="BF252"/>
  <c r="BF257"/>
  <c r="BF306"/>
  <c r="BF331"/>
  <c r="BF339"/>
  <c r="BF350"/>
  <c r="BF363"/>
  <c r="BF365"/>
  <c r="BF409"/>
  <c r="BF418"/>
  <c r="BF420"/>
  <c r="BF432"/>
  <c r="BF460"/>
  <c r="BF462"/>
  <c r="BF481"/>
  <c r="BF483"/>
  <c r="BF486"/>
  <c r="BF508"/>
  <c r="BF526"/>
  <c r="BF527"/>
  <c r="BF532"/>
  <c r="BF537"/>
  <c r="BF540"/>
  <c r="BF550"/>
  <c r="BF562"/>
  <c r="BF578"/>
  <c r="BF599"/>
  <c r="BF610"/>
  <c r="BF612"/>
  <c r="BF627"/>
  <c r="BF674"/>
  <c r="BF677"/>
  <c r="BF682"/>
  <c r="BF685"/>
  <c r="BF689"/>
  <c r="BF714"/>
  <c r="BF736"/>
  <c r="BF742"/>
  <c r="F33"/>
  <c i="1" r="BB55"/>
  <c r="BB54"/>
  <c r="W31"/>
  <c i="2" r="F34"/>
  <c i="1" r="BC55"/>
  <c r="BC54"/>
  <c r="AY54"/>
  <c i="2" r="J31"/>
  <c i="1" r="AV55"/>
  <c i="2" r="F35"/>
  <c i="1" r="BD55"/>
  <c r="BD54"/>
  <c r="W33"/>
  <c i="2" r="F31"/>
  <c i="1" r="AZ55"/>
  <c r="AZ54"/>
  <c r="W29"/>
  <c i="2" l="1" r="BK101"/>
  <c r="J101"/>
  <c r="J56"/>
  <c r="R259"/>
  <c r="T101"/>
  <c r="T259"/>
  <c r="P259"/>
  <c r="P101"/>
  <c r="R101"/>
  <c r="R100"/>
  <c r="BK259"/>
  <c r="J259"/>
  <c r="J62"/>
  <c r="J102"/>
  <c r="J57"/>
  <c r="BK750"/>
  <c r="J750"/>
  <c r="J79"/>
  <c r="F32"/>
  <c i="1" r="BA55"/>
  <c r="BA54"/>
  <c r="AW54"/>
  <c r="AK30"/>
  <c r="W32"/>
  <c i="2" r="J32"/>
  <c i="1" r="AW55"/>
  <c r="AT55"/>
  <c r="AV54"/>
  <c r="AK29"/>
  <c r="AX54"/>
  <c i="2" l="1" r="P100"/>
  <c i="1" r="AU55"/>
  <c i="2" r="T100"/>
  <c r="BK100"/>
  <c r="J100"/>
  <c r="J55"/>
  <c i="1" r="AU54"/>
  <c r="AT54"/>
  <c r="W30"/>
  <c i="2" l="1" r="J28"/>
  <c i="1" r="AG55"/>
  <c r="AG54"/>
  <c r="AK26"/>
  <c r="AK35"/>
  <c l="1" r="AN54"/>
  <c i="2" r="J37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<sst xmlns="http://schemas.openxmlformats.org/spreadsheetml/2006/main">
  <si>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</si>
  <si>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</si>
  <si>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</si>
  <si>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</si>
  <si>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</si>
  <si>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{f72dad6e-c54b-40dc-96e3-cf8e5897c43e}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</si>
  <si>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</si>
  <si>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</si>
  <si>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</si>
  <si>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</si>
  <si>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</si>
  <si>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</si>
  <si>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</si>
  <si>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</si>
  <si>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230130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</si>
  <si>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</si>
  <si>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</si>
  <si>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Vrchlického 479/51, Byt 479 (10)</t>
  </si>
  <si>
    <t>KSO:</t>
  </si>
  <si>
    <t/>
  </si>
  <si>
    <t>CC-CZ:</t>
  </si>
  <si>
    <t>Místo:</t>
  </si>
  <si>
    <t>Praha</t>
  </si>
  <si>
    <t>Datum:</t>
  </si>
  <si>
    <t>29. 1. 2023</t>
  </si>
  <si>
    <t>Zadavatel:</t>
  </si>
  <si>
    <t>IČ:</t>
  </si>
  <si>
    <t>Městká část Praha 5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</si>
  <si>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</si>
  <si>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</si>
  <si>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</si>
  <si>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</si>
  <si>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</si>
  <si>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</si>
  <si>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</si>
  <si>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MAPAMI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</si>
  <si>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</si>
  <si>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</si>
  <si>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</si>
  <si>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</si>
  <si>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</si>
  <si>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</si>
  <si>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</si>
  <si>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</si>
  <si>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</si>
  <si>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</si>
  <si>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</si>
  <si>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</si>
  <si>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</si>
  <si>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</si>
  <si>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</si>
  <si>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</si>
  <si>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</si>
  <si>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</si>
  <si>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</si>
  <si>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</si>
  <si>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</si>
  <si>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</si>
  <si>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</si>
  <si>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</si>
  <si>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</si>
  <si>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</si>
  <si>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</si>
  <si>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</si>
  <si>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</si>
  <si>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</si>
  <si>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</si>
  <si>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</si>
  <si>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</si>
  <si>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</si>
  <si>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</si>
  <si>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</si>
  <si>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</si>
  <si>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</si>
  <si>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</si>
  <si>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</si>
  <si>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</si>
  <si>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</si>
  <si>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</si>
  <si>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</si>
  <si>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</si>
  <si>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</si>
  <si>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</si>
  <si>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</si>
  <si>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</si>
  <si>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</si>
  <si>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</si>
  <si>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</si>
  <si>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</si>
  <si>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</si>
  <si>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</si>
  <si>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</si>
  <si>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</si>
  <si>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</si>
  <si>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</si>
  <si>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</si>
  <si>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</si>
  <si>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</si>
  <si>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</si>
  <si>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</si>
  <si>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</si>
  <si>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</si>
  <si>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</si>
  <si>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</si>
  <si>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</si>
  <si>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</si>
  <si>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</si>
  <si>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</si>
  <si>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</si>
  <si>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</si>
  <si>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</si>
  <si>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</si>
  <si>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</si>
  <si>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</si>
  <si>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</si>
  <si>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</si>
  <si>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</si>
  <si>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</si>
  <si>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</si>
  <si>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</si>
  <si>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</si>
  <si>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</si>
  <si>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</si>
  <si>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</si>
  <si>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</si>
  <si>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</si>
  <si>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</si>
  <si>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</si>
  <si>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</si>
  <si>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</si>
  <si>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317142422.PFX</t>
  </si>
  <si>
    <t>Překlad nenosný pórobetonový PORFIX 250x100 dl přes 1000 do 1250 mm</t>
  </si>
  <si>
    <t>kus</t>
  </si>
  <si>
    <t>4</t>
  </si>
  <si>
    <t>2</t>
  </si>
  <si>
    <t>2076597632</t>
  </si>
  <si>
    <t>342291131</t>
  </si>
  <si>
    <t>Ukotvení příček plochými kotvami, do konstrukce betonové</t>
  </si>
  <si>
    <t>m</t>
  </si>
  <si>
    <t>CS ÚRS 2023 01</t>
  </si>
  <si>
    <t>502988117</t>
  </si>
  <si>
    <t>Online PSC</t>
  </si>
  <si>
    <t>https://podminky.urs.cz/item/CS_URS_2023_01/342291131</t>
  </si>
  <si>
    <t>VV</t>
  </si>
  <si>
    <t>2*2*5" kotvení zdiva okolo zárubní</t>
  </si>
  <si>
    <t>Součet</t>
  </si>
  <si>
    <t>342291141</t>
  </si>
  <si>
    <t>Ukotvení příček expanzní maltou, tl. příčky do 100 mm</t>
  </si>
  <si>
    <t>-1098505489</t>
  </si>
  <si>
    <t>https://podminky.urs.cz/item/CS_URS_2023_01/342291141</t>
  </si>
  <si>
    <t>5*1,25" Kotvení zdiva nad zárubně</t>
  </si>
  <si>
    <t>346244352</t>
  </si>
  <si>
    <t>Obezdívka koupelnových van ploch rovných z přesných pórobetonových tvárnic, na tenké maltové lože, tl. 50 mm</t>
  </si>
  <si>
    <t>m2</t>
  </si>
  <si>
    <t>-428674172</t>
  </si>
  <si>
    <t>https://podminky.urs.cz/item/CS_URS_2023_01/346244352</t>
  </si>
  <si>
    <t>(1,7*2+0,7*2)*0,6</t>
  </si>
  <si>
    <t>5</t>
  </si>
  <si>
    <t>346272256</t>
  </si>
  <si>
    <t>Přizdívky z pórobetonových tvárnic objemová hmotnost do 500 kg/m3, na tenké maltové lože, tloušťka přizdívky 150 mm</t>
  </si>
  <si>
    <t>556210443</t>
  </si>
  <si>
    <t>https://podminky.urs.cz/item/CS_URS_2023_01/346272256</t>
  </si>
  <si>
    <t>(0,2*2,25*2+0,9*0,4)*5" obezdění zárubní</t>
  </si>
  <si>
    <t>6</t>
  </si>
  <si>
    <t>Úpravy povrchů, podlahy a osazování výplní</t>
  </si>
  <si>
    <t>611131121</t>
  </si>
  <si>
    <t>Podkladní a spojovací vrstva vnitřních omítaných ploch penetrace disperzní nanášená ručně stropů</t>
  </si>
  <si>
    <t>-10337420</t>
  </si>
  <si>
    <t>https://podminky.urs.cz/item/CS_URS_2023_01/611131121</t>
  </si>
  <si>
    <t>2,7*1,8+1,5*2,15" Chodba</t>
  </si>
  <si>
    <t>Mezisoučet</t>
  </si>
  <si>
    <t>5,5*4,5-1,26*0,32" Kuchyň + Obývací pokoj</t>
  </si>
  <si>
    <t>1,8*2,07-1,12*0,33" Koupelna</t>
  </si>
  <si>
    <t>5,5*2,88" Pokoj</t>
  </si>
  <si>
    <t>0,9*1,05" WC</t>
  </si>
  <si>
    <t>7</t>
  </si>
  <si>
    <t>612131121</t>
  </si>
  <si>
    <t>Podkladní a spojovací vrstva vnitřních omítaných ploch penetrace disperzní nanášená ručně stěn</t>
  </si>
  <si>
    <t>-2025834409</t>
  </si>
  <si>
    <t>https://podminky.urs.cz/item/CS_URS_2023_01/612131121</t>
  </si>
  <si>
    <t>(4,3*2+2,15*2+0,35*2)*3,14-1,4-1,8-1,6*2" Chodba</t>
  </si>
  <si>
    <t>(1,8*2+2,07*2)*1,14" Koupelna</t>
  </si>
  <si>
    <t>(5,5*2+4,5*2)*3,14-1,6*1,68-1,6-2,4*0,6" Kuchyň + Obývací pokoj</t>
  </si>
  <si>
    <t>(5,5*2+2,88*2)*3,14-1,6*1,68-1,6" Pokoj</t>
  </si>
  <si>
    <t>(1*2+0,9*2)*1,14" WC</t>
  </si>
  <si>
    <t>8</t>
  </si>
  <si>
    <t>612135101</t>
  </si>
  <si>
    <t>Hrubá výplň rýh maltou jakékoli šířky rýhy ve stěnách</t>
  </si>
  <si>
    <t>-1685895116</t>
  </si>
  <si>
    <t>https://podminky.urs.cz/item/CS_URS_2023_01/612135101</t>
  </si>
  <si>
    <t>53*0,07+65*0,03+30*0,03</t>
  </si>
  <si>
    <t>9</t>
  </si>
  <si>
    <t>612311131</t>
  </si>
  <si>
    <t>Potažení vnitřních ploch vápenným štukem tloušťky do 3 mm svislých konstrukcí stěn</t>
  </si>
  <si>
    <t>2023894757</t>
  </si>
  <si>
    <t>https://podminky.urs.cz/item/CS_URS_2023_01/612311131</t>
  </si>
  <si>
    <t>10</t>
  </si>
  <si>
    <t>612321121</t>
  </si>
  <si>
    <t>Omítka vápenocementová vnitřních ploch nanášená ručně jednovrstvá, tloušťky do 10 mm hladká svislých konstrukcí stěn</t>
  </si>
  <si>
    <t>197745109</t>
  </si>
  <si>
    <t>https://podminky.urs.cz/item/CS_URS_2023_01/612321121</t>
  </si>
  <si>
    <t>(1,8*2+2,07*2)*2-1,4" Koupelna</t>
  </si>
  <si>
    <t>(0,9*2+1*2)*2-1,4" WC</t>
  </si>
  <si>
    <t>2,4*0,6" Kuchyň</t>
  </si>
  <si>
    <t>11</t>
  </si>
  <si>
    <t>612321191</t>
  </si>
  <si>
    <t>Omítka vápenocementová vnitřních ploch nanášená ručně Příplatek k cenám za každých dalších i započatých 5 mm tloušťky omítky přes 10 mm stěn</t>
  </si>
  <si>
    <t>-965647043</t>
  </si>
  <si>
    <t>https://podminky.urs.cz/item/CS_URS_2023_01/612321191</t>
  </si>
  <si>
    <t>12</t>
  </si>
  <si>
    <t>619995001</t>
  </si>
  <si>
    <t>Začištění omítek (s dodáním hmot) kolem oken, dveří, podlah, obkladů apod.</t>
  </si>
  <si>
    <t>175152801</t>
  </si>
  <si>
    <t>https://podminky.urs.cz/item/CS_URS_2023_01/619995001</t>
  </si>
  <si>
    <t>1,7*8+4,7*2+4,8*2+4,9+1,8*2+2,07*2+0,9*2+2+6</t>
  </si>
  <si>
    <t>13</t>
  </si>
  <si>
    <t>642944121</t>
  </si>
  <si>
    <t>Osazení ocelových dveřních zárubní lisovaných nebo z úhelníků dodatečně s vybetonováním prahu, plochy do 2,5 m2</t>
  </si>
  <si>
    <t>435869931</t>
  </si>
  <si>
    <t>https://podminky.urs.cz/item/CS_URS_2023_01/642944121</t>
  </si>
  <si>
    <t>14</t>
  </si>
  <si>
    <t>M</t>
  </si>
  <si>
    <t>55331436</t>
  </si>
  <si>
    <t>zárubeň jednokřídlá ocelová pro dodatečnou montáž tl stěny 110-150mm rozměru 700/1970, 2100mm</t>
  </si>
  <si>
    <t>-265895106</t>
  </si>
  <si>
    <t>55331437</t>
  </si>
  <si>
    <t>zárubeň jednokřídlá ocelová pro dodatečnou montáž tl stěny 110-150mm rozměru 800/1970, 2100mm</t>
  </si>
  <si>
    <t>413420361</t>
  </si>
  <si>
    <t>16</t>
  </si>
  <si>
    <t>55331438</t>
  </si>
  <si>
    <t>zárubeň jednokřídlá ocelová pro dodatečnou montáž tl stěny 110-150mm rozměru 900/1970, 2100mm</t>
  </si>
  <si>
    <t>-751806242</t>
  </si>
  <si>
    <t>Ostatní konstrukce a práce, bourání</t>
  </si>
  <si>
    <t>17</t>
  </si>
  <si>
    <t>949101111</t>
  </si>
  <si>
    <t>Lešení pomocné pracovní pro objekty pozemních staveb pro zatížení do 150 kg/m2, o výšce lešeňové podlahy do 1,9 m</t>
  </si>
  <si>
    <t>1215233887</t>
  </si>
  <si>
    <t>https://podminky.urs.cz/item/CS_URS_2023_01/949101111</t>
  </si>
  <si>
    <t>18</t>
  </si>
  <si>
    <t>952901108</t>
  </si>
  <si>
    <t>Čištění budov při provádění oprav a udržovacích prací oken dvojitých nebo zdvojených omytím, plochy do přes 2,5 m2</t>
  </si>
  <si>
    <t>1844101225</t>
  </si>
  <si>
    <t>https://podminky.urs.cz/item/CS_URS_2023_01/952901108</t>
  </si>
  <si>
    <t>(1,6*1,68)*2+(1,05*0,37)*3</t>
  </si>
  <si>
    <t>19</t>
  </si>
  <si>
    <t>952901114</t>
  </si>
  <si>
    <t>Vyčištění budov nebo objektů před předáním do užívání budov bytové nebo občanské výstavby, světlé výšky podlaží přes 4 m</t>
  </si>
  <si>
    <t>1890316822</t>
  </si>
  <si>
    <t>https://podminky.urs.cz/item/CS_URS_2023_01/952901114</t>
  </si>
  <si>
    <t>20</t>
  </si>
  <si>
    <t>952902031</t>
  </si>
  <si>
    <t>Čištění budov při provádění oprav a udržovacích prací podlah hladkých omytím</t>
  </si>
  <si>
    <t>-1684834417</t>
  </si>
  <si>
    <t>https://podminky.urs.cz/item/CS_URS_2023_01/952902031</t>
  </si>
  <si>
    <t>962031132</t>
  </si>
  <si>
    <t>Bourání příček z cihel, tvárnic nebo příčkovek z cihel pálených, plných nebo dutých na maltu vápennou nebo vápenocementovou, tl. do 100 mm</t>
  </si>
  <si>
    <t>-1154865089</t>
  </si>
  <si>
    <t>https://podminky.urs.cz/item/CS_URS_2023_01/962031132</t>
  </si>
  <si>
    <t>(2*2+0,7*2)*0,6+(10*2,2)*0,2+(1,4*5)*0,2" vana a okolo zárubní</t>
  </si>
  <si>
    <t>22</t>
  </si>
  <si>
    <t>965046111</t>
  </si>
  <si>
    <t>Broušení stávajících betonových podlah úběr do 3 mm</t>
  </si>
  <si>
    <t>-515890933</t>
  </si>
  <si>
    <t>https://podminky.urs.cz/item/CS_URS_2023_01/965046111</t>
  </si>
  <si>
    <t>1*0,9-0,13*0,2" WC</t>
  </si>
  <si>
    <t>1,8*1,75" Koupelna</t>
  </si>
  <si>
    <t>23</t>
  </si>
  <si>
    <t>965046119</t>
  </si>
  <si>
    <t>Broušení stávajících betonových podlah Příplatek k ceně za každý další 1 mm úběru</t>
  </si>
  <si>
    <t>-2038254731</t>
  </si>
  <si>
    <t>https://podminky.urs.cz/item/CS_URS_2023_01/965046119</t>
  </si>
  <si>
    <t>24</t>
  </si>
  <si>
    <t>974031132</t>
  </si>
  <si>
    <t>Vysekání rýh ve zdivu cihelném na maltu vápennou nebo vápenocementovou do hl. 50 mm a šířky do 70 mm</t>
  </si>
  <si>
    <t>340368804</t>
  </si>
  <si>
    <t>https://podminky.urs.cz/item/CS_URS_2023_01/974031132</t>
  </si>
  <si>
    <t>10" kanalizační potrubí do DN 50</t>
  </si>
  <si>
    <t>20" vodovodní potrubí</t>
  </si>
  <si>
    <t>23" plynové potrubí</t>
  </si>
  <si>
    <t>25</t>
  </si>
  <si>
    <t>977333121</t>
  </si>
  <si>
    <t>Frézování drážek pro vodiče ve stropech nebo klenbách z cihel včetně omítky, rozměru do 30x30 mm</t>
  </si>
  <si>
    <t>1659334529</t>
  </si>
  <si>
    <t>https://podminky.urs.cz/item/CS_URS_2023_01/977333121</t>
  </si>
  <si>
    <t>26</t>
  </si>
  <si>
    <t>977333122</t>
  </si>
  <si>
    <t>Frézování drážek pro vodiče ve stropech nebo klenbách z cihel včetně omítky, rozměru do 50x50 mm</t>
  </si>
  <si>
    <t>-1826492501</t>
  </si>
  <si>
    <t>https://podminky.urs.cz/item/CS_URS_2023_01/977333122</t>
  </si>
  <si>
    <t>27</t>
  </si>
  <si>
    <t>977343212</t>
  </si>
  <si>
    <t>Frézování drážek pro vodiče v podlahách z betonu, rozměru do 50x50 mm</t>
  </si>
  <si>
    <t>971609317</t>
  </si>
  <si>
    <t>https://podminky.urs.cz/item/CS_URS_2023_01/977343212</t>
  </si>
  <si>
    <t>28</t>
  </si>
  <si>
    <t>978013191</t>
  </si>
  <si>
    <t>Otlučení vápenných nebo vápenocementových omítek vnitřních ploch stěn s vyškrabáním spar, s očištěním zdiva, v rozsahu přes 50 do 100 %</t>
  </si>
  <si>
    <t>-1640715350</t>
  </si>
  <si>
    <t>https://podminky.urs.cz/item/CS_URS_2023_01/978013191</t>
  </si>
  <si>
    <t>(0,7+1,5+1,4)*0,8+(2,5*0,5)*10+(1,5*0,5)*5" V chodbě pod obkladem a okolo zárubní</t>
  </si>
  <si>
    <t>(1,8*2+2,07*2)*1,5-0,6*1,5" Koupelna</t>
  </si>
  <si>
    <t>1,95*1,5" Pokoj</t>
  </si>
  <si>
    <t>29</t>
  </si>
  <si>
    <t>978035117</t>
  </si>
  <si>
    <t>Odstranění tenkovrstvých omítek nebo štuku tloušťky do 2 mm obroušením, rozsahu přes 50 do 100%</t>
  </si>
  <si>
    <t>1124132943</t>
  </si>
  <si>
    <t>https://podminky.urs.cz/item/CS_URS_2023_01/978035117</t>
  </si>
  <si>
    <t>52,573" Stropy</t>
  </si>
  <si>
    <t>997</t>
  </si>
  <si>
    <t>Přesun sutě</t>
  </si>
  <si>
    <t>30</t>
  </si>
  <si>
    <t>997002511</t>
  </si>
  <si>
    <t>Vodorovné přemístění suti a vybouraných hmot bez naložení, se složením a hrubým urovnáním na vzdálenost do 1 km</t>
  </si>
  <si>
    <t>t</t>
  </si>
  <si>
    <t>1665862646</t>
  </si>
  <si>
    <t>https://podminky.urs.cz/item/CS_URS_2023_01/997002511</t>
  </si>
  <si>
    <t>31</t>
  </si>
  <si>
    <t>997002519</t>
  </si>
  <si>
    <t>Vodorovné přemístění suti a vybouraných hmot bez naložení, se složením a hrubým urovnáním Příplatek k ceně za každý další i započatý 1 km přes 1 km</t>
  </si>
  <si>
    <t>-1039494706</t>
  </si>
  <si>
    <t>https://podminky.urs.cz/item/CS_URS_2023_01/997002519</t>
  </si>
  <si>
    <t>5,994*20</t>
  </si>
  <si>
    <t>32</t>
  </si>
  <si>
    <t>997002611</t>
  </si>
  <si>
    <t>Nakládání suti a vybouraných hmot na dopravní prostředek pro vodorovné přemístění</t>
  </si>
  <si>
    <t>944274851</t>
  </si>
  <si>
    <t>https://podminky.urs.cz/item/CS_URS_2023_01/997002611</t>
  </si>
  <si>
    <t>33</t>
  </si>
  <si>
    <t>997013216</t>
  </si>
  <si>
    <t>Vnitrostaveništní doprava suti a vybouraných hmot vodorovně do 50 m svisle ručně pro budovy a haly výšky přes 18 do 21 m</t>
  </si>
  <si>
    <t>-452166682</t>
  </si>
  <si>
    <t>https://podminky.urs.cz/item/CS_URS_2023_01/997013216</t>
  </si>
  <si>
    <t>34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</si>
  <si>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</si>
  <si>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</si>
  <si>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163757530</t>
  </si>
  <si>
    <t>https://podminky.urs.cz/item/CS_URS_2023_01/997013219</t>
  </si>
  <si>
    <t>35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</si>
  <si>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</si>
  <si>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</si>
  <si>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-279681548</t>
  </si>
  <si>
    <t>https://podminky.urs.cz/item/CS_URS_2023_01/997013609</t>
  </si>
  <si>
    <t>998</t>
  </si>
  <si>
    <t>Přesun hmot</t>
  </si>
  <si>
    <t>36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</si>
  <si>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</si>
  <si>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</si>
  <si>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-704605408</t>
  </si>
  <si>
    <t>https://podminky.urs.cz/item/CS_URS_2023_01/998018003</t>
  </si>
  <si>
    <t>PSV</t>
  </si>
  <si>
    <t>Práce a dodávky PSV</t>
  </si>
  <si>
    <t>711</t>
  </si>
  <si>
    <t>Izolace proti vodě, vlhkosti a plynům</t>
  </si>
  <si>
    <t>37</t>
  </si>
  <si>
    <t>711113117</t>
  </si>
  <si>
    <t>Izolace proti zemní vlhkosti natěradly a tmely za studena na ploše vodorovné V těsnicí stěrkou jednosložkovu na bázi cementu</t>
  </si>
  <si>
    <t>377992219</t>
  </si>
  <si>
    <t>https://podminky.urs.cz/item/CS_URS_2023_01/711113117</t>
  </si>
  <si>
    <t>38</t>
  </si>
  <si>
    <t>711113127</t>
  </si>
  <si>
    <t>Izolace proti zemní vlhkosti natěradly a tmely za studena na ploše svislé S těsnicí stěrkou jednosložkovu na bázi cementu</t>
  </si>
  <si>
    <t>36099168</t>
  </si>
  <si>
    <t>https://podminky.urs.cz/item/CS_URS_2023_01/711113127</t>
  </si>
  <si>
    <t>(2,07+0,33+1,4)*2+1,12*1,5" za vanou a umyvadlem</t>
  </si>
  <si>
    <t>(2,07*2+1,8*2+2+0,9*2-0,7*2)*0,15" sokl v koupelně a WC 15cm</t>
  </si>
  <si>
    <t>39</t>
  </si>
  <si>
    <t>711199101</t>
  </si>
  <si>
    <t>Provedení izolace proti zemní vlhkosti hydroizolační stěrkou doplňků vodotěsné těsnící pásky pro dilatační a styčné spáry</t>
  </si>
  <si>
    <t>-2081139859</t>
  </si>
  <si>
    <t>https://podminky.urs.cz/item/CS_URS_2023_01/711199101</t>
  </si>
  <si>
    <t>(2,07*2+1,8*2+2+0,9*2-0,7*2)*1+5*2+1,5" sokl v koupelně a WC 15cm</t>
  </si>
  <si>
    <t>40</t>
  </si>
  <si>
    <t>28355021</t>
  </si>
  <si>
    <t>páska pružná těsnící hydroizolační š do 100mm</t>
  </si>
  <si>
    <t>-1698116495</t>
  </si>
  <si>
    <t>41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</si>
  <si>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</si>
  <si>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</si>
  <si>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</si>
  <si>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-24453865</t>
  </si>
  <si>
    <t>https://podminky.urs.cz/item/CS_URS_2023_01/998711202</t>
  </si>
  <si>
    <t>42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</si>
  <si>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</si>
  <si>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</si>
  <si>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609722106</t>
  </si>
  <si>
    <t>https://podminky.urs.cz/item/CS_URS_2023_01/998711181</t>
  </si>
  <si>
    <t>721</t>
  </si>
  <si>
    <t>Zdravotechnika - vnitřní kanalizace</t>
  </si>
  <si>
    <t>43</t>
  </si>
  <si>
    <t>721174043</t>
  </si>
  <si>
    <t>Potrubí z trub polypropylenových připojovací DN 50</t>
  </si>
  <si>
    <t>363222267</t>
  </si>
  <si>
    <t>https://podminky.urs.cz/item/CS_URS_2023_01/721174043</t>
  </si>
  <si>
    <t>44</t>
  </si>
  <si>
    <t>721174045</t>
  </si>
  <si>
    <t>Potrubí z trub polypropylenových připojovací DN 110</t>
  </si>
  <si>
    <t>1158285593</t>
  </si>
  <si>
    <t>https://podminky.urs.cz/item/CS_URS_2023_01/721174045</t>
  </si>
  <si>
    <t>45</t>
  </si>
  <si>
    <t>721194105</t>
  </si>
  <si>
    <t>Vyměření přípojek na potrubí vyvedení a upevnění odpadních výpustek DN 50</t>
  </si>
  <si>
    <t>1936153074</t>
  </si>
  <si>
    <t>https://podminky.urs.cz/item/CS_URS_2023_01/721194105</t>
  </si>
  <si>
    <t>46</t>
  </si>
  <si>
    <t>721229111</t>
  </si>
  <si>
    <t>Zápachové uzávěrky montáž zápachových uzávěrek ostatních typů do DN 50</t>
  </si>
  <si>
    <t>-2112615543</t>
  </si>
  <si>
    <t>https://podminky.urs.cz/item/CS_URS_2023_01/721229111</t>
  </si>
  <si>
    <t>47</t>
  </si>
  <si>
    <t>55161830</t>
  </si>
  <si>
    <t>uzávěrka zápachová pro pračku a myčku podomítková DN 40/50 nerez</t>
  </si>
  <si>
    <t>1664621487</t>
  </si>
  <si>
    <t>48</t>
  </si>
  <si>
    <t>721290111</t>
  </si>
  <si>
    <t>Zkouška těsnosti kanalizace v objektech vodou do DN 125</t>
  </si>
  <si>
    <t>1971094018</t>
  </si>
  <si>
    <t>https://podminky.urs.cz/item/CS_URS_2023_01/721290111</t>
  </si>
  <si>
    <t>49</t>
  </si>
  <si>
    <t>998721203</t>
  </si>
  <si>
    <t>Přesun hmot pro vnitřní kanalizace stanovený procentní sazbou (%) z ceny vodorovná dopravní vzdálenost do 50 m v objektech výšky přes 12 do 24 m</t>
  </si>
  <si>
    <t>52056993</t>
  </si>
  <si>
    <t>https://podminky.urs.cz/item/CS_URS_2023_01/998721203</t>
  </si>
  <si>
    <t>50</t>
  </si>
  <si>
    <t>998721181</t>
  </si>
  <si>
    <t>Přesun hmot pro vnitřní kanalizace stanovený z hmotnosti přesunovaného materiálu Příplatek k ceně za přesun prováděný bez použití mechanizace pro jakoukoliv výšku objektu</t>
  </si>
  <si>
    <t>877455976</t>
  </si>
  <si>
    <t>https://podminky.urs.cz/item/CS_URS_2023_01/998721181</t>
  </si>
  <si>
    <t>722</t>
  </si>
  <si>
    <t>Zdravotechnika - vnitřní vodovod</t>
  </si>
  <si>
    <t>51</t>
  </si>
  <si>
    <t>722130802</t>
  </si>
  <si>
    <t>Demontáž stávajících rozvodů vody a kanalizace vč. likvidace</t>
  </si>
  <si>
    <t>sou</t>
  </si>
  <si>
    <t>1415583188</t>
  </si>
  <si>
    <t>https://podminky.urs.cz/item/CS_URS_2023_01/722130802</t>
  </si>
  <si>
    <t>52</t>
  </si>
  <si>
    <t>722176112</t>
  </si>
  <si>
    <t>Montáž potrubí z plastových trub svařovaných polyfuzně D přes 16 do 20 mm</t>
  </si>
  <si>
    <t>-1925128371</t>
  </si>
  <si>
    <t>https://podminky.urs.cz/item/CS_URS_2023_01/722176112</t>
  </si>
  <si>
    <t>koupelna, WC a kuchyňská linka</t>
  </si>
  <si>
    <t>7+0,5*2</t>
  </si>
  <si>
    <t>53</t>
  </si>
  <si>
    <t>28615100</t>
  </si>
  <si>
    <t>trubka tlaková PPR řada PN 10 20x2,2x4000mm</t>
  </si>
  <si>
    <t>10025187</t>
  </si>
  <si>
    <t>7+1*1,1</t>
  </si>
  <si>
    <t>54</t>
  </si>
  <si>
    <t>722176113</t>
  </si>
  <si>
    <t>Montáž potrubí z plastových trub svařovaných polyfuzně D přes 20 do 25 mm</t>
  </si>
  <si>
    <t>-378898734</t>
  </si>
  <si>
    <t>https://podminky.urs.cz/item/CS_URS_2023_01/722176113</t>
  </si>
  <si>
    <t>1+5+5+0,7+0,7+2+2</t>
  </si>
  <si>
    <t>55</t>
  </si>
  <si>
    <t>28615105</t>
  </si>
  <si>
    <t>trubka tlaková PPR řada PN 10 25x2,3x4000mm</t>
  </si>
  <si>
    <t>1229897801</t>
  </si>
  <si>
    <t>18,4*1,1</t>
  </si>
  <si>
    <t>56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</si>
  <si>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</si>
  <si>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</si>
  <si>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-916352215</t>
  </si>
  <si>
    <t>https://podminky.urs.cz/item/CS_URS_2023_01/722181211</t>
  </si>
  <si>
    <t>57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</si>
  <si>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</si>
  <si>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</si>
  <si>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-1086776756</t>
  </si>
  <si>
    <t>https://podminky.urs.cz/item/CS_URS_2023_01/722181212</t>
  </si>
  <si>
    <t>58</t>
  </si>
  <si>
    <t>722190401</t>
  </si>
  <si>
    <t>Zřízení přípojek na potrubí vyvedení a upevnění výpustek do DN 25</t>
  </si>
  <si>
    <t>-938428721</t>
  </si>
  <si>
    <t>https://podminky.urs.cz/item/CS_URS_2023_01/722190401</t>
  </si>
  <si>
    <t>59</t>
  </si>
  <si>
    <t>722220111</t>
  </si>
  <si>
    <t>Armatury s jedním závitem nástěnky pro výtokový ventil G 1/2"</t>
  </si>
  <si>
    <t>-320222389</t>
  </si>
  <si>
    <t>https://podminky.urs.cz/item/CS_URS_2023_01/722220111</t>
  </si>
  <si>
    <t>60</t>
  </si>
  <si>
    <t>722220121</t>
  </si>
  <si>
    <t>Armatury s jedním závitem nástěnky pro baterii G 1/2"</t>
  </si>
  <si>
    <t>pár</t>
  </si>
  <si>
    <t>1295093563</t>
  </si>
  <si>
    <t>https://podminky.urs.cz/item/CS_URS_2023_01/722220121</t>
  </si>
  <si>
    <t>61</t>
  </si>
  <si>
    <t>722240123</t>
  </si>
  <si>
    <t>Armatury z plastických hmot kohouty (PPR) kulové DN 25</t>
  </si>
  <si>
    <t>-139156254</t>
  </si>
  <si>
    <t>https://podminky.urs.cz/item/CS_URS_2023_01/722240123</t>
  </si>
  <si>
    <t>62</t>
  </si>
  <si>
    <t>722290234</t>
  </si>
  <si>
    <t>Zkoušky, proplach a desinfekce vodovodního potrubí proplach a desinfekce vodovodního potrubí do DN 80</t>
  </si>
  <si>
    <t>-891806803</t>
  </si>
  <si>
    <t>https://podminky.urs.cz/item/CS_URS_2023_01/722290234</t>
  </si>
  <si>
    <t>16,4+8</t>
  </si>
  <si>
    <t>63</t>
  </si>
  <si>
    <t>998722203</t>
  </si>
  <si>
    <t>Přesun hmot pro vnitřní vodovod stanovený procentní sazbou (%) z ceny vodorovná dopravní vzdálenost do 50 m v objektech výšky přes 12 do 24 m</t>
  </si>
  <si>
    <t>-58491011</t>
  </si>
  <si>
    <t>https://podminky.urs.cz/item/CS_URS_2023_01/998722203</t>
  </si>
  <si>
    <t>64</t>
  </si>
  <si>
    <t>998722181</t>
  </si>
  <si>
    <t>Přesun hmot pro vnitřní vodovod stanovený z hmotnosti přesunovaného materiálu Příplatek k ceně za přesun prováděný bez použití mechanizace pro jakoukoliv výšku objektu</t>
  </si>
  <si>
    <t>1961392470</t>
  </si>
  <si>
    <t>https://podminky.urs.cz/item/CS_URS_2023_01/998722181</t>
  </si>
  <si>
    <t>723</t>
  </si>
  <si>
    <t>Zdravotechnika - vnitřní plynovod</t>
  </si>
  <si>
    <t>65</t>
  </si>
  <si>
    <t>723120805</t>
  </si>
  <si>
    <t>Demontáž potrubí svařovaného z ocelových trubek závitových přes 25 do DN 50</t>
  </si>
  <si>
    <t>-1727840886</t>
  </si>
  <si>
    <t>https://podminky.urs.cz/item/CS_URS_2023_01/723120805</t>
  </si>
  <si>
    <t>66</t>
  </si>
  <si>
    <t>723230102</t>
  </si>
  <si>
    <t>Armatury se dvěma závity s protipožární armaturou PN 5 kulové uzávěry přímé závity vnitřní G 1/2" FF</t>
  </si>
  <si>
    <t>753441367</t>
  </si>
  <si>
    <t>https://podminky.urs.cz/item/CS_URS_2023_01/723230102</t>
  </si>
  <si>
    <t>67</t>
  </si>
  <si>
    <t>723230103</t>
  </si>
  <si>
    <t>Armatury se dvěma závity s protipožární armaturou PN 5 kulové uzávěry přímé závity vnitřní G 3/4" FF</t>
  </si>
  <si>
    <t>567845544</t>
  </si>
  <si>
    <t>https://podminky.urs.cz/item/CS_URS_2023_01/723230103</t>
  </si>
  <si>
    <t>68</t>
  </si>
  <si>
    <t>723230153</t>
  </si>
  <si>
    <t>Armatury se dvěma závity flexibilní nerezová hadice pro bajonetové uzávěry na plyn PN 1, délky 500 mm</t>
  </si>
  <si>
    <t>-1846026114</t>
  </si>
  <si>
    <t>https://podminky.urs.cz/item/CS_URS_2023_01/723230153</t>
  </si>
  <si>
    <t>69</t>
  </si>
  <si>
    <t>998723203</t>
  </si>
  <si>
    <t>Přesun hmot pro vnitřní plynovod stanovený procentní sazbou (%) z ceny vodorovná dopravní vzdálenost do 50 m v objektech výšky přes 12 do 24 m</t>
  </si>
  <si>
    <t>-476816737</t>
  </si>
  <si>
    <t>https://podminky.urs.cz/item/CS_URS_2023_01/998723203</t>
  </si>
  <si>
    <t>70</t>
  </si>
  <si>
    <t>998723181</t>
  </si>
  <si>
    <t>Přesun hmot pro vnitřní plynovod stanovený z hmotnosti přesunovaného materiálu Příplatek k ceně za přesun prováděný bez použití mechanizace pro jakoukoliv výšku objektu</t>
  </si>
  <si>
    <t>565678667</t>
  </si>
  <si>
    <t>https://podminky.urs.cz/item/CS_URS_2023_01/998723181</t>
  </si>
  <si>
    <t>725</t>
  </si>
  <si>
    <t>Zdravotechnika - zařizovací předměty</t>
  </si>
  <si>
    <t>71</t>
  </si>
  <si>
    <t>725110811</t>
  </si>
  <si>
    <t>Demontáž klozetů splachovacích s nádrží nebo tlakovým splachovačem</t>
  </si>
  <si>
    <t>soubor</t>
  </si>
  <si>
    <t>992953653</t>
  </si>
  <si>
    <t>https://podminky.urs.cz/item/CS_URS_2023_01/725110811</t>
  </si>
  <si>
    <t>72</t>
  </si>
  <si>
    <t>725119122</t>
  </si>
  <si>
    <t>Zařízení záchodů montáž klozetových mís kombi</t>
  </si>
  <si>
    <t>1716021903</t>
  </si>
  <si>
    <t>https://podminky.urs.cz/item/CS_URS_2023_01/725119122</t>
  </si>
  <si>
    <t>73</t>
  </si>
  <si>
    <t>64232071</t>
  </si>
  <si>
    <t>klozet keramický kombinovaný hluboké splachování odpad šikmý bílý 630x400x770mm</t>
  </si>
  <si>
    <t>-6221082</t>
  </si>
  <si>
    <t>74</t>
  </si>
  <si>
    <t>55166827</t>
  </si>
  <si>
    <t>sedátko záchodové plastové bílé</t>
  </si>
  <si>
    <t>-678618754</t>
  </si>
  <si>
    <t>75</t>
  </si>
  <si>
    <t>725210821</t>
  </si>
  <si>
    <t>Demontáž umyvadel bez výtokových armatur umyvadel</t>
  </si>
  <si>
    <t>-858394067</t>
  </si>
  <si>
    <t>https://podminky.urs.cz/item/CS_URS_2023_01/725210821</t>
  </si>
  <si>
    <t>76</t>
  </si>
  <si>
    <t>725211601</t>
  </si>
  <si>
    <t>Umyvadla keramická bílá bez výtokových armatur připevněná na stěnu šrouby bez sloupu nebo krytu na sifon, šířka umyvadla 500 mm</t>
  </si>
  <si>
    <t>-289618432</t>
  </si>
  <si>
    <t>https://podminky.urs.cz/item/CS_URS_2023_01/725211601</t>
  </si>
  <si>
    <t>77</t>
  </si>
  <si>
    <t>725220908</t>
  </si>
  <si>
    <t>Odmontování vany s odpojením přepadní soupravy</t>
  </si>
  <si>
    <t>-242607533</t>
  </si>
  <si>
    <t>https://podminky.urs.cz/item/CS_URS_2023_01/725220908</t>
  </si>
  <si>
    <t>78</t>
  </si>
  <si>
    <t>725222167</t>
  </si>
  <si>
    <t>Vany bez výtokových armatur akrylátové se zápachovou uzávěrkou tvarované 1700x800 mm</t>
  </si>
  <si>
    <t>-524550284</t>
  </si>
  <si>
    <t>https://podminky.urs.cz/item/CS_URS_2023_01/725222167</t>
  </si>
  <si>
    <t>79</t>
  </si>
  <si>
    <t>725291641</t>
  </si>
  <si>
    <t>Doplňky zařízení koupelen a záchodů nerezové madlo sprchové 750 x 450 mm</t>
  </si>
  <si>
    <t>726792558</t>
  </si>
  <si>
    <t>https://podminky.urs.cz/item/CS_URS_2023_01/725291641</t>
  </si>
  <si>
    <t>80</t>
  </si>
  <si>
    <t>725319111</t>
  </si>
  <si>
    <t>Dřezy bez výtokových armatur montáž dřezů ostatních typů</t>
  </si>
  <si>
    <t>945837209</t>
  </si>
  <si>
    <t>https://podminky.urs.cz/item/CS_URS_2023_01/725319111</t>
  </si>
  <si>
    <t>81</t>
  </si>
  <si>
    <t>55231079</t>
  </si>
  <si>
    <t>dřez nerez s odkládací ploškou vestavný matný 560x480 mm s velkým výtokovým otvorem 3 1/2"</t>
  </si>
  <si>
    <t>827033198</t>
  </si>
  <si>
    <t>82</t>
  </si>
  <si>
    <t>725532116</t>
  </si>
  <si>
    <t>Elektrické ohřívače zásobníkové beztlakové přepadové akumulační s pojistným ventilem závěsné svislé objem nádrže (příkon) 100 l (2,0 kW)</t>
  </si>
  <si>
    <t>91844254</t>
  </si>
  <si>
    <t>https://podminky.urs.cz/item/CS_URS_2023_01/725532116</t>
  </si>
  <si>
    <t>83</t>
  </si>
  <si>
    <t>725659102</t>
  </si>
  <si>
    <t>Otopná tělesa plynová montáž těles s odtahem obvodovou stěnou souosým</t>
  </si>
  <si>
    <t>2094933339</t>
  </si>
  <si>
    <t>https://podminky.urs.cz/item/CS_URS_2023_01/725659102</t>
  </si>
  <si>
    <t>84</t>
  </si>
  <si>
    <t>54141104</t>
  </si>
  <si>
    <t>topidlo plynové "vafky" standard 2,5kW</t>
  </si>
  <si>
    <t>-1745143746</t>
  </si>
  <si>
    <t>85</t>
  </si>
  <si>
    <t>725819202</t>
  </si>
  <si>
    <t>Ventily montáž ventilů ostatních typů nástěnných G 3/4"</t>
  </si>
  <si>
    <t>1932213238</t>
  </si>
  <si>
    <t>https://podminky.urs.cz/item/CS_URS_2023_01/725819202</t>
  </si>
  <si>
    <t>86</t>
  </si>
  <si>
    <t>55111982</t>
  </si>
  <si>
    <t>ventil rohový pračkový 3/4"</t>
  </si>
  <si>
    <t>1898036442</t>
  </si>
  <si>
    <t>87</t>
  </si>
  <si>
    <t>725819401</t>
  </si>
  <si>
    <t>Ventily montáž ventilů ostatních typů rohových s připojovací trubičkou G 1/2"</t>
  </si>
  <si>
    <t>-1290371234</t>
  </si>
  <si>
    <t>https://podminky.urs.cz/item/CS_URS_2023_01/725819401</t>
  </si>
  <si>
    <t>88</t>
  </si>
  <si>
    <t>55141001</t>
  </si>
  <si>
    <t>kohout kulový rohový mosazný R 1/2"x3/8"</t>
  </si>
  <si>
    <t>906711960</t>
  </si>
  <si>
    <t>89</t>
  </si>
  <si>
    <t>725820801</t>
  </si>
  <si>
    <t>Demontáž baterií nástěnných do G 3/4</t>
  </si>
  <si>
    <t>1793042015</t>
  </si>
  <si>
    <t>https://podminky.urs.cz/item/CS_URS_2023_01/725820801</t>
  </si>
  <si>
    <t>90</t>
  </si>
  <si>
    <t>725820802</t>
  </si>
  <si>
    <t>Demontáž baterií stojánkových do 1 otvoru</t>
  </si>
  <si>
    <t>-702402797</t>
  </si>
  <si>
    <t>https://podminky.urs.cz/item/CS_URS_2023_01/725820802</t>
  </si>
  <si>
    <t>91</t>
  </si>
  <si>
    <t>725829111</t>
  </si>
  <si>
    <t>Baterie dřezové montáž ostatních typů stojánkových G 1/2"</t>
  </si>
  <si>
    <t>-53024199</t>
  </si>
  <si>
    <t>https://podminky.urs.cz/item/CS_URS_2023_01/725829111</t>
  </si>
  <si>
    <t>92</t>
  </si>
  <si>
    <t>55143181</t>
  </si>
  <si>
    <t>baterie dřezová páková stojánková do 1 otvoru s otáčivým ústím dl ramínka 265mm</t>
  </si>
  <si>
    <t>-587189359</t>
  </si>
  <si>
    <t>93</t>
  </si>
  <si>
    <t>725829131</t>
  </si>
  <si>
    <t>Baterie umyvadlové montáž ostatních typů stojánkových G 1/2"</t>
  </si>
  <si>
    <t>-1353768173</t>
  </si>
  <si>
    <t>https://podminky.urs.cz/item/CS_URS_2023_01/725829131</t>
  </si>
  <si>
    <t>94</t>
  </si>
  <si>
    <t>55145686</t>
  </si>
  <si>
    <t>baterie umyvadlová stojánková páková</t>
  </si>
  <si>
    <t>934747085</t>
  </si>
  <si>
    <t>95</t>
  </si>
  <si>
    <t>725839101</t>
  </si>
  <si>
    <t>Baterie vanové montáž ostatních typů nástěnných nebo stojánkových G 1/2"</t>
  </si>
  <si>
    <t>-797878852</t>
  </si>
  <si>
    <t>https://podminky.urs.cz/item/CS_URS_2023_01/725839101</t>
  </si>
  <si>
    <t>96</t>
  </si>
  <si>
    <t>55144949</t>
  </si>
  <si>
    <t>baterie vanová/sprchová nástěnná páková 150mm chrom</t>
  </si>
  <si>
    <t>1363308816</t>
  </si>
  <si>
    <t>97</t>
  </si>
  <si>
    <t>725869218</t>
  </si>
  <si>
    <t>Zápachové uzávěrky zařizovacích předmětů montáž zápachových uzávěrek dřezových dvoudílných U-sifonů</t>
  </si>
  <si>
    <t>-1428687940</t>
  </si>
  <si>
    <t>https://podminky.urs.cz/item/CS_URS_2023_01/725869218</t>
  </si>
  <si>
    <t>98</t>
  </si>
  <si>
    <t>55161117</t>
  </si>
  <si>
    <t>uzávěrka zápachová dřezová s přípojkou pro myčku a pračku DN 40</t>
  </si>
  <si>
    <t>-1210527111</t>
  </si>
  <si>
    <t>99</t>
  </si>
  <si>
    <t>55161314</t>
  </si>
  <si>
    <t>uzávěrka zápachová umyvadlová s přípojkou pračky DN 40</t>
  </si>
  <si>
    <t>795523039</t>
  </si>
  <si>
    <t>100</t>
  </si>
  <si>
    <t>55161620</t>
  </si>
  <si>
    <t>uzávěrka zápachová pro vany sprchových koutů samočisticí s kulovým kloubem na odtoku DN 40/50 a přepadovou trubicí</t>
  </si>
  <si>
    <t>-1598091661</t>
  </si>
  <si>
    <t>101</t>
  </si>
  <si>
    <t>998725203</t>
  </si>
  <si>
    <t>Přesun hmot pro zařizovací předměty stanovený procentní sazbou (%) z ceny vodorovná dopravní vzdálenost do 50 m v objektech výšky přes 12 do 24 m</t>
  </si>
  <si>
    <t>1014190174</t>
  </si>
  <si>
    <t>https://podminky.urs.cz/item/CS_URS_2023_01/998725203</t>
  </si>
  <si>
    <t>102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</si>
  <si>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</si>
  <si>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</si>
  <si>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1715987207</t>
  </si>
  <si>
    <t>https://podminky.urs.cz/item/CS_URS_2023_01/998725181</t>
  </si>
  <si>
    <t>733</t>
  </si>
  <si>
    <t>Ústřední vytápění - rozvodné potrubí</t>
  </si>
  <si>
    <t>103</t>
  </si>
  <si>
    <t>733192910</t>
  </si>
  <si>
    <t>Montáž rozvodů potrubí (plyn) z trubek ocelových hladkých montáž Ø 22</t>
  </si>
  <si>
    <t>1230543256</t>
  </si>
  <si>
    <t>https://podminky.urs.cz/item/CS_URS_2023_01/733192910</t>
  </si>
  <si>
    <t>104</t>
  </si>
  <si>
    <t>14011010</t>
  </si>
  <si>
    <t>trubka ocelová bezešvá hladká jakost 11 353 22x2,6mm</t>
  </si>
  <si>
    <t>-683877064</t>
  </si>
  <si>
    <t>23*1,1</t>
  </si>
  <si>
    <t>105</t>
  </si>
  <si>
    <t>998733181</t>
  </si>
  <si>
    <t>Přesun hmot pro rozvody potrubí stanovený z hmotnosti přesunovaného materiálu Příplatek k cenám za přesun prováděný bez použití mechanizace pro jakoukoliv výšku objektu</t>
  </si>
  <si>
    <t>370793447</t>
  </si>
  <si>
    <t>https://podminky.urs.cz/item/CS_URS_2023_01/998733181</t>
  </si>
  <si>
    <t>106</t>
  </si>
  <si>
    <t>998733203</t>
  </si>
  <si>
    <t>Přesun hmot pro rozvody potrubí stanovený procentní sazbou z ceny vodorovná dopravní vzdálenost do 50 m v objektech výšky přes 12 do 24 m</t>
  </si>
  <si>
    <t>-1854402412</t>
  </si>
  <si>
    <t>https://podminky.urs.cz/item/CS_URS_2023_01/998733203</t>
  </si>
  <si>
    <t>741</t>
  </si>
  <si>
    <t>Elektroinstalace - silnoproud</t>
  </si>
  <si>
    <t>107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</si>
  <si>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</si>
  <si>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</si>
  <si>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-45998799</t>
  </si>
  <si>
    <t>https://podminky.urs.cz/item/CS_URS_2023_01/741112002</t>
  </si>
  <si>
    <t>3"chodba</t>
  </si>
  <si>
    <t>3" koupelna</t>
  </si>
  <si>
    <t>1" WC</t>
  </si>
  <si>
    <t xml:space="preserve">7" pokoj </t>
  </si>
  <si>
    <t>11" kuchyň s obývacím pokojem</t>
  </si>
  <si>
    <t>108</t>
  </si>
  <si>
    <t>34571465</t>
  </si>
  <si>
    <t>krabice do dutých stěn PVC přístrojová kruhová D 70mm hluboká</t>
  </si>
  <si>
    <t>67321672</t>
  </si>
  <si>
    <t>109</t>
  </si>
  <si>
    <t>741122015</t>
  </si>
  <si>
    <t>Montáž kabelů měděných bez ukončení uložených pod omítku plných kulatých (např. CYKY), počtu a průřezu žil 3x1,5 mm2</t>
  </si>
  <si>
    <t>-1960644334</t>
  </si>
  <si>
    <t>https://podminky.urs.cz/item/CS_URS_2023_01/741122015</t>
  </si>
  <si>
    <t>montáž kabelů světelných okruhů</t>
  </si>
  <si>
    <t>110</t>
  </si>
  <si>
    <t>34111030</t>
  </si>
  <si>
    <t>kabel instalační jádro Cu plné izolace PVC plášť PVC 450/750V (CYKY) 3x1,5mm2</t>
  </si>
  <si>
    <t>1256272583</t>
  </si>
  <si>
    <t>dodávka kabelů světelného okruhu</t>
  </si>
  <si>
    <t>47*1,3</t>
  </si>
  <si>
    <t>111</t>
  </si>
  <si>
    <t>741122016</t>
  </si>
  <si>
    <t>Montáž kabelů měděných bez ukončení uložených pod omítku plných kulatých (např. CYKY), počtu a průřezu žil 3x2,5 až 6 mm2</t>
  </si>
  <si>
    <t>1157019863</t>
  </si>
  <si>
    <t>https://podminky.urs.cz/item/CS_URS_2023_01/741122016</t>
  </si>
  <si>
    <t>montáž kabelů zásuvkových okruhů</t>
  </si>
  <si>
    <t>115</t>
  </si>
  <si>
    <t>112</t>
  </si>
  <si>
    <t>34111036</t>
  </si>
  <si>
    <t>kabel instalační jádro Cu plné izolace PVC plášť PVC 450/750V (CYKY) 3x2,5mm2</t>
  </si>
  <si>
    <t>1615896050</t>
  </si>
  <si>
    <t>dodávka kabelů zásuvkových okruhů a přímotopu</t>
  </si>
  <si>
    <t>115*1,3</t>
  </si>
  <si>
    <t>113</t>
  </si>
  <si>
    <t>741122031</t>
  </si>
  <si>
    <t>Montáž kabelů měděných bez ukončení uložených pod omítku plných kulatých (např. CYKY), počtu a průřezu žil 5x1,5 až 2,5 mm2</t>
  </si>
  <si>
    <t>759810196</t>
  </si>
  <si>
    <t>https://podminky.urs.cz/item/CS_URS_2023_01/741122031</t>
  </si>
  <si>
    <t>montáž kabelů 5x2,5 sporák</t>
  </si>
  <si>
    <t>114</t>
  </si>
  <si>
    <t>34111094</t>
  </si>
  <si>
    <t>kabel instalační jádro Cu plné izolace PVC plášť PVC 450/750V (CYKY) 5x2,5mm2</t>
  </si>
  <si>
    <t>1590619241</t>
  </si>
  <si>
    <t>12*1,3 "Přepočtené koeficientem množství</t>
  </si>
  <si>
    <t>741125811</t>
  </si>
  <si>
    <t>Demontáž zásuvek a spínačů (sjednocení).</t>
  </si>
  <si>
    <t>soub.</t>
  </si>
  <si>
    <t>-1376830939</t>
  </si>
  <si>
    <t>https://podminky.urs.cz/item/CS_URS_2023_01/741125811</t>
  </si>
  <si>
    <t>116</t>
  </si>
  <si>
    <t>741210001</t>
  </si>
  <si>
    <t>Montáž rozvodnic oceloplechových nebo plastových bez zapojení vodičů běžných, hmotnosti do 20 kg</t>
  </si>
  <si>
    <t>443912957</t>
  </si>
  <si>
    <t>117</t>
  </si>
  <si>
    <t>35713115</t>
  </si>
  <si>
    <t>rozvodnice nástěnná, neprůhledné dveře, 1 řada, šířka 4 modulární jednotky</t>
  </si>
  <si>
    <t>-1309087759</t>
  </si>
  <si>
    <t>118</t>
  </si>
  <si>
    <t>54153062</t>
  </si>
  <si>
    <t>těleso trubkové přímotopné elektrické 1215x600mm 400W</t>
  </si>
  <si>
    <t>-1577905629</t>
  </si>
  <si>
    <t>119</t>
  </si>
  <si>
    <t>741310111</t>
  </si>
  <si>
    <t>Montáž spínačů jedno nebo dvoupólových polozapuštěných nebo zapuštěných se zapojením vodičů bezšroubové připojení ovladačů, řazení 0/1-tlačítkových vypínacích</t>
  </si>
  <si>
    <t>1590639484</t>
  </si>
  <si>
    <t>120</t>
  </si>
  <si>
    <t>ABB.3559A01345</t>
  </si>
  <si>
    <t>Přístroj spínače jednopólového, řazení 1, 1So</t>
  </si>
  <si>
    <t>-772492515</t>
  </si>
  <si>
    <t>121</t>
  </si>
  <si>
    <t>34539049</t>
  </si>
  <si>
    <t>kryt spínače jednoduchý</t>
  </si>
  <si>
    <t>-2064962710</t>
  </si>
  <si>
    <t>122</t>
  </si>
  <si>
    <t>34539059</t>
  </si>
  <si>
    <t>rámeček jednonásobný</t>
  </si>
  <si>
    <t>-290337084</t>
  </si>
  <si>
    <t>123</t>
  </si>
  <si>
    <t>741313001</t>
  </si>
  <si>
    <t>Montáž zásuvek domovních se zapojením vodičů bezšroubové připojení polozapuštěných nebo zapuštěných 10/16 A, provedení 2P + PE</t>
  </si>
  <si>
    <t>-1538419813</t>
  </si>
  <si>
    <t>124</t>
  </si>
  <si>
    <t>ABB.5519AA02357B</t>
  </si>
  <si>
    <t>Zásuvka jednonásobná, chráněná, s clonkami, s bezšroub. svorkami Tango®</t>
  </si>
  <si>
    <t>-1722969437</t>
  </si>
  <si>
    <t>125</t>
  </si>
  <si>
    <t>741370001</t>
  </si>
  <si>
    <t>Montáž svítidel žárovkových se zapojením vodičů bytových nebo společenských místností stropních přisazených 1 zdroj bez skla</t>
  </si>
  <si>
    <t>575308985</t>
  </si>
  <si>
    <t>https://podminky.urs.cz/item/CS_URS_2023_01/741370001</t>
  </si>
  <si>
    <t>126</t>
  </si>
  <si>
    <t>34513152</t>
  </si>
  <si>
    <t>objímka žárovky E27 svorcová 10x1 keramická 1332-837 s kovovým kroužkem</t>
  </si>
  <si>
    <t>286775706</t>
  </si>
  <si>
    <t>127</t>
  </si>
  <si>
    <t>741370002</t>
  </si>
  <si>
    <t>Montáž svítidel žárovkových se zapojením vodičů bytových nebo společenských místností stropních přisazených 1 zdroj se sklem</t>
  </si>
  <si>
    <t>826325014</t>
  </si>
  <si>
    <t>https://podminky.urs.cz/item/CS_URS_2023_01/741370002</t>
  </si>
  <si>
    <t>128</t>
  </si>
  <si>
    <t>34821275</t>
  </si>
  <si>
    <t>svítidlo interiérové žárovkové IP42, max. 60W E27</t>
  </si>
  <si>
    <t>1391615941</t>
  </si>
  <si>
    <t>129</t>
  </si>
  <si>
    <t>741374011</t>
  </si>
  <si>
    <t>Montáž svítidel halogenových se zapojením vodičů bodových stropních přisazených do 2 zdrojů</t>
  </si>
  <si>
    <t>1466157190</t>
  </si>
  <si>
    <t>https://podminky.urs.cz/item/CS_URS_2023_01/741374011</t>
  </si>
  <si>
    <t>130</t>
  </si>
  <si>
    <t>RMAT0011</t>
  </si>
  <si>
    <t>Sporák elektrický se sklokeramickou varnou deskou</t>
  </si>
  <si>
    <t>42059652</t>
  </si>
  <si>
    <t>131</t>
  </si>
  <si>
    <t>741810002</t>
  </si>
  <si>
    <t>Zkoušky a prohlídky elektrických rozvodů a zařízení celková prohlídka a vyhotovení revizní zprávy pro objem montážních prací přes 100 do 500 tis. Kč</t>
  </si>
  <si>
    <t>-1487774349</t>
  </si>
  <si>
    <t>https://podminky.urs.cz/item/CS_URS_2023_01/741810002</t>
  </si>
  <si>
    <t>132</t>
  </si>
  <si>
    <t>998741203</t>
  </si>
  <si>
    <t>Přesun hmot pro silnoproud stanovený procentní sazbou (%) z ceny vodorovná dopravní vzdálenost do 50 m v objektech výšky přes 12 do 24 m</t>
  </si>
  <si>
    <t>CS ÚRS 2022 02</t>
  </si>
  <si>
    <t>1759284087</t>
  </si>
  <si>
    <t>https://podminky.urs.cz/item/CS_URS_2022_02/998741203</t>
  </si>
  <si>
    <t>133</t>
  </si>
  <si>
    <t>998741181</t>
  </si>
  <si>
    <t>Přesun hmot pro silnoproud stanovený z hmotnosti přesunovaného materiálu Příplatek k ceně za přesun prováděný bez použití mechanizace pro jakoukoliv výšku objektu</t>
  </si>
  <si>
    <t>-1902015120</t>
  </si>
  <si>
    <t>https://podminky.urs.cz/item/CS_URS_2023_01/998741181</t>
  </si>
  <si>
    <t>742</t>
  </si>
  <si>
    <t>Elektroinstalace - slaboproud</t>
  </si>
  <si>
    <t>134</t>
  </si>
  <si>
    <t>742121001</t>
  </si>
  <si>
    <t>Montáž kabelů sdělovacích pro vnitřní rozvody počtu žil do 15</t>
  </si>
  <si>
    <t>-1594087793</t>
  </si>
  <si>
    <t>https://podminky.urs.cz/item/CS_URS_2023_01/742121001</t>
  </si>
  <si>
    <t>135</t>
  </si>
  <si>
    <t>34121122</t>
  </si>
  <si>
    <t>kabel sdělovací jádro Cu plné izolace PVC plášť PVC 100V (SYKY) 5x2x0,5mm2</t>
  </si>
  <si>
    <t>-189544894</t>
  </si>
  <si>
    <t>25*1,2 "Přepočtené koeficientem množství</t>
  </si>
  <si>
    <t>136</t>
  </si>
  <si>
    <t>742210121</t>
  </si>
  <si>
    <t>Montáž hlásiče automatického bodového</t>
  </si>
  <si>
    <t>609725397</t>
  </si>
  <si>
    <t>https://podminky.urs.cz/item/CS_URS_2023_01/742210121</t>
  </si>
  <si>
    <t>137</t>
  </si>
  <si>
    <t>40483010</t>
  </si>
  <si>
    <t>detektor kouře a teploty kombinovaný bezdrátový</t>
  </si>
  <si>
    <t>-985267834</t>
  </si>
  <si>
    <t>138</t>
  </si>
  <si>
    <t>742420051</t>
  </si>
  <si>
    <t>Montáž společné televizní antény antenního rozbočovače</t>
  </si>
  <si>
    <t>617949750</t>
  </si>
  <si>
    <t>https://podminky.urs.cz/item/CS_URS_2023_01/742420051</t>
  </si>
  <si>
    <t>139</t>
  </si>
  <si>
    <t>742420121</t>
  </si>
  <si>
    <t>Montáž společné televizní antény televizní zásuvky koncové nebo průběžné</t>
  </si>
  <si>
    <t>-228664619</t>
  </si>
  <si>
    <t>https://podminky.urs.cz/item/CS_URS_2023_01/742420121</t>
  </si>
  <si>
    <t>140</t>
  </si>
  <si>
    <t>998742203</t>
  </si>
  <si>
    <t>Přesun hmot pro slaboproud stanovený procentní sazbou (%) z ceny vodorovná dopravní vzdálenost do 50 m v objektech výšky přes 12 do 24 m</t>
  </si>
  <si>
    <t>1089343175</t>
  </si>
  <si>
    <t>https://podminky.urs.cz/item/CS_URS_2023_01/998742203</t>
  </si>
  <si>
    <t>141</t>
  </si>
  <si>
    <t>998742181</t>
  </si>
  <si>
    <t>Přesun hmot pro slaboproud stanovený z hmotnosti přesunovaného materiálu Příplatek k ceně za přesun prováděný bez použití mechanizace pro jakoukoliv výšku objektu</t>
  </si>
  <si>
    <t>-682208258</t>
  </si>
  <si>
    <t>https://podminky.urs.cz/item/CS_URS_2023_01/998742181</t>
  </si>
  <si>
    <t>751</t>
  </si>
  <si>
    <t>Vzduchotechnika</t>
  </si>
  <si>
    <t>142</t>
  </si>
  <si>
    <t>751377011</t>
  </si>
  <si>
    <t>Montáž odsávacích stropů, zákrytů odsávacího zákrytu (digestoř) bytového vestavěného</t>
  </si>
  <si>
    <t>-306413522</t>
  </si>
  <si>
    <t>https://podminky.urs.cz/item/CS_URS_2023_01/751377011</t>
  </si>
  <si>
    <t>143</t>
  </si>
  <si>
    <t>42958001</t>
  </si>
  <si>
    <t>odsavač par vestavěný výsuvný (digestoř) nerez, max. výkon 640 m3/hod</t>
  </si>
  <si>
    <t>-485204372</t>
  </si>
  <si>
    <t>144</t>
  </si>
  <si>
    <t>998751202</t>
  </si>
  <si>
    <t>Přesun hmot pro vzduchotechniku stanovený procentní sazbou (%) z ceny vodorovná dopravní vzdálenost do 50 m v objektech výšky přes 12 do 24 m</t>
  </si>
  <si>
    <t>-624531738</t>
  </si>
  <si>
    <t>https://podminky.urs.cz/item/CS_URS_2023_01/998751202</t>
  </si>
  <si>
    <t>145</t>
  </si>
  <si>
    <t>998751181</t>
  </si>
  <si>
    <t>Přesun hmot pro vzduchotechniku stanovený z hmotnosti přesunovaného materiálu Příplatek k cenám za přesun prováděný bez použití mechanizace pro jakoukoliv výšku objektu</t>
  </si>
  <si>
    <t>-1815502612</t>
  </si>
  <si>
    <t>https://podminky.urs.cz/item/CS_URS_2023_01/998751181</t>
  </si>
  <si>
    <t>763</t>
  </si>
  <si>
    <t>Konstrukce suché výstavby</t>
  </si>
  <si>
    <t>146</t>
  </si>
  <si>
    <t>763172321</t>
  </si>
  <si>
    <t>Montáž dvířek pro konstrukce ze sádrokartonových desek revizních jednoplášťových pro příčky a předsazené stěny velikost (šxv) 200 x 200 mm</t>
  </si>
  <si>
    <t>610264129</t>
  </si>
  <si>
    <t>https://podminky.urs.cz/item/CS_URS_2023_01/763172321</t>
  </si>
  <si>
    <t>147</t>
  </si>
  <si>
    <t>59030710</t>
  </si>
  <si>
    <t>dvířka revizní jednokřídlá s automatickým zámkem 200x200mm</t>
  </si>
  <si>
    <t>503254532</t>
  </si>
  <si>
    <t>148</t>
  </si>
  <si>
    <t>998763202</t>
  </si>
  <si>
    <t>Přesun hmot pro dřevostavby stanovený procentní sazbou (%) z ceny vodorovná dopravní vzdálenost do 50 m v objektech výšky přes 12 do 24 m</t>
  </si>
  <si>
    <t>-1937165773</t>
  </si>
  <si>
    <t>https://podminky.urs.cz/item/CS_URS_2023_01/998763202</t>
  </si>
  <si>
    <t>149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</si>
  <si>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</si>
  <si>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</si>
  <si>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163018285</t>
  </si>
  <si>
    <t>https://podminky.urs.cz/item/CS_URS_2023_01/998763381</t>
  </si>
  <si>
    <t>766</t>
  </si>
  <si>
    <t>Konstrukce truhlářské</t>
  </si>
  <si>
    <t>150</t>
  </si>
  <si>
    <t>766491851</t>
  </si>
  <si>
    <t>Demontáž ostatních truhlářských konstrukcí prahů dveří jednokřídlových</t>
  </si>
  <si>
    <t>888055959</t>
  </si>
  <si>
    <t>https://podminky.urs.cz/item/CS_URS_2023_01/766491851</t>
  </si>
  <si>
    <t>151</t>
  </si>
  <si>
    <t>766660001</t>
  </si>
  <si>
    <t>Montáž dveřních křídel dřevěných nebo plastových otevíravých do ocelové zárubně povrchově upravených jednokřídlových, šířky do 800 mm</t>
  </si>
  <si>
    <t>-1835748435</t>
  </si>
  <si>
    <t>https://podminky.urs.cz/item/CS_URS_2023_01/766660001</t>
  </si>
  <si>
    <t>152</t>
  </si>
  <si>
    <t>61161008</t>
  </si>
  <si>
    <t>dveře jednokřídlé voštinové povrch lakovaný částečně prosklené 800x1970-2100mm</t>
  </si>
  <si>
    <t>1421129624</t>
  </si>
  <si>
    <t>153</t>
  </si>
  <si>
    <t>61161007</t>
  </si>
  <si>
    <t>dveře jednokřídlé voštinové povrch lakovaný částečně prosklené 700x1970-2100mm</t>
  </si>
  <si>
    <t>1525792408</t>
  </si>
  <si>
    <t>154</t>
  </si>
  <si>
    <t>61165340</t>
  </si>
  <si>
    <t>dveře jednokřídlé dřevotřískové protipožární EI (EW) 30 D3 povrch lakovaný plné 900x1970-2100mm</t>
  </si>
  <si>
    <t>1258125461</t>
  </si>
  <si>
    <t>155</t>
  </si>
  <si>
    <t>766660723</t>
  </si>
  <si>
    <t>Montáž dveřních doplňků dveřního kování interiérového lůžka protiplechu</t>
  </si>
  <si>
    <t>127166670</t>
  </si>
  <si>
    <t>https://podminky.urs.cz/item/CS_URS_2023_01/766660723</t>
  </si>
  <si>
    <t>156</t>
  </si>
  <si>
    <t>766663915</t>
  </si>
  <si>
    <t>Oprava dveřních křídel dřevěných ruční seříznutí dveřních křídel z měkkého dřeva</t>
  </si>
  <si>
    <t>-1374376407</t>
  </si>
  <si>
    <t>https://podminky.urs.cz/item/CS_URS_2023_01/766663915</t>
  </si>
  <si>
    <t>157</t>
  </si>
  <si>
    <t>766691914</t>
  </si>
  <si>
    <t>Ostatní práce vyvěšení nebo zavěšení křídel dřevěných dveřních, plochy do 2 m2</t>
  </si>
  <si>
    <t>-695195507</t>
  </si>
  <si>
    <t>https://podminky.urs.cz/item/CS_URS_2023_01/766691914</t>
  </si>
  <si>
    <t>158</t>
  </si>
  <si>
    <t>766692112</t>
  </si>
  <si>
    <t>Montáž ostatních truhlářských konstrukcí záclonových krytů povrchově upravených bez olištování, délky přes 1750 do 2700 mm</t>
  </si>
  <si>
    <t>696211193</t>
  </si>
  <si>
    <t>https://podminky.urs.cz/item/CS_URS_2023_01/766692112</t>
  </si>
  <si>
    <t>159</t>
  </si>
  <si>
    <t>RMAT0007</t>
  </si>
  <si>
    <t>dodávka gárnyže</t>
  </si>
  <si>
    <t>ks</t>
  </si>
  <si>
    <t>894882194</t>
  </si>
  <si>
    <t>160</t>
  </si>
  <si>
    <t>766695212</t>
  </si>
  <si>
    <t>Montáž ostatních truhlářských konstrukcí prahů dveří jednokřídlových, šířky do 100 mm</t>
  </si>
  <si>
    <t>1352614290</t>
  </si>
  <si>
    <t>https://podminky.urs.cz/item/CS_URS_2023_01/766695212</t>
  </si>
  <si>
    <t>161</t>
  </si>
  <si>
    <t>61187136</t>
  </si>
  <si>
    <t>práh dveřní dřevěný dubový tl 20mm dl 720mm š 100mm</t>
  </si>
  <si>
    <t>-544024635</t>
  </si>
  <si>
    <t>162</t>
  </si>
  <si>
    <t>61187156</t>
  </si>
  <si>
    <t>práh dveřní dřevěný dubový tl 20mm dl 820mm š 100mm</t>
  </si>
  <si>
    <t>1598814211</t>
  </si>
  <si>
    <t>163</t>
  </si>
  <si>
    <t>61187181</t>
  </si>
  <si>
    <t>práh dveřní dřevěný dubový tl 20mm dl 920mm š 150mm</t>
  </si>
  <si>
    <t>1525004886</t>
  </si>
  <si>
    <t>164</t>
  </si>
  <si>
    <t>766811115</t>
  </si>
  <si>
    <t>Montáž kuchyňských linek korpusu spodních skříněk na nožičky (včetně vyrovnání), šířky jednoho dílu do 600 mm</t>
  </si>
  <si>
    <t>1668896785</t>
  </si>
  <si>
    <t>https://podminky.urs.cz/item/CS_URS_2023_01/766811115</t>
  </si>
  <si>
    <t>165</t>
  </si>
  <si>
    <t>766811151</t>
  </si>
  <si>
    <t>Montáž kuchyňských linek korpusu horních skříněk šroubovaných na stěnu, šířky jednoho dílu do 600 mm</t>
  </si>
  <si>
    <t>-1723317265</t>
  </si>
  <si>
    <t>https://podminky.urs.cz/item/CS_URS_2023_01/766811151</t>
  </si>
  <si>
    <t>166</t>
  </si>
  <si>
    <t>766811141</t>
  </si>
  <si>
    <t>Montáž kuchyňských linek korpusu Příplatek k ceně za usazení vestavěných spotřebičů trouby</t>
  </si>
  <si>
    <t>1214187153</t>
  </si>
  <si>
    <t>https://podminky.urs.cz/item/CS_URS_2023_01/766811141</t>
  </si>
  <si>
    <t>167</t>
  </si>
  <si>
    <t>766811221</t>
  </si>
  <si>
    <t>Montáž kuchyňských linek pracovní desky Příplatek k ceně za vyřezání otvoru (včetně zaměření)</t>
  </si>
  <si>
    <t>-1565956782</t>
  </si>
  <si>
    <t>https://podminky.urs.cz/item/CS_URS_2023_01/766811221</t>
  </si>
  <si>
    <t>168</t>
  </si>
  <si>
    <t>766811222</t>
  </si>
  <si>
    <t>Montáž kuchyňských linek pracovní desky Příplatek k ceně za usazení varné desky (včetně silikonu)</t>
  </si>
  <si>
    <t>633469249</t>
  </si>
  <si>
    <t>https://podminky.urs.cz/item/CS_URS_2023_01/766811222</t>
  </si>
  <si>
    <t>169</t>
  </si>
  <si>
    <t>766811223</t>
  </si>
  <si>
    <t>Montáž kuchyňských linek pracovní desky Příplatek k ceně za usazení dřezu (včetně silikonu)</t>
  </si>
  <si>
    <t>1237031324</t>
  </si>
  <si>
    <t>https://podminky.urs.cz/item/CS_URS_2023_01/766811223</t>
  </si>
  <si>
    <t>170</t>
  </si>
  <si>
    <t>766811311</t>
  </si>
  <si>
    <t>Montáž kuchyňských linek dvířek spodních skříněk plných</t>
  </si>
  <si>
    <t>-1366850213</t>
  </si>
  <si>
    <t>https://podminky.urs.cz/item/CS_URS_2023_01/766811311</t>
  </si>
  <si>
    <t>171</t>
  </si>
  <si>
    <t>766811351</t>
  </si>
  <si>
    <t>Montáž kuchyňských linek dvířek horních skříněk plných</t>
  </si>
  <si>
    <t>590495303</t>
  </si>
  <si>
    <t>https://podminky.urs.cz/item/CS_URS_2023_01/766811351</t>
  </si>
  <si>
    <t>172</t>
  </si>
  <si>
    <t>766811411</t>
  </si>
  <si>
    <t>Montáž kuchyňských linek úchytů dvířek spodních skříněk</t>
  </si>
  <si>
    <t>-1482931660</t>
  </si>
  <si>
    <t>https://podminky.urs.cz/item/CS_URS_2023_01/766811411</t>
  </si>
  <si>
    <t>173</t>
  </si>
  <si>
    <t>766811412</t>
  </si>
  <si>
    <t>Montáž kuchyňských linek úchytů dvířek horních skříněk</t>
  </si>
  <si>
    <t>1321189258</t>
  </si>
  <si>
    <t>https://podminky.urs.cz/item/CS_URS_2023_01/766811412</t>
  </si>
  <si>
    <t>174</t>
  </si>
  <si>
    <t>RMAT0005</t>
  </si>
  <si>
    <t>linka kuchyňská atypická 2400 mm včetně pracovní desky</t>
  </si>
  <si>
    <t>-1004514445</t>
  </si>
  <si>
    <t>175</t>
  </si>
  <si>
    <t>766821112</t>
  </si>
  <si>
    <t>Montáž nábytku vestavěného korpusu skříně policové dvoukřídlové</t>
  </si>
  <si>
    <t>-1467280172</t>
  </si>
  <si>
    <t>https://podminky.urs.cz/item/CS_URS_2023_01/766821112</t>
  </si>
  <si>
    <t>176</t>
  </si>
  <si>
    <t>RMAT0006</t>
  </si>
  <si>
    <t>skříňka zrcadlová , dveře L/P DEEP 600x15x56 cm bílá s osvětlením</t>
  </si>
  <si>
    <t>-902370808</t>
  </si>
  <si>
    <t>177</t>
  </si>
  <si>
    <t>998766203</t>
  </si>
  <si>
    <t>Přesun hmot pro konstrukce truhlářské stanovený procentní sazbou (%) z ceny vodorovná dopravní vzdálenost do 50 m v objektech výšky přes 12 do 24 m</t>
  </si>
  <si>
    <t>-886948744</t>
  </si>
  <si>
    <t>https://podminky.urs.cz/item/CS_URS_2023_01/998766203</t>
  </si>
  <si>
    <t>178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</si>
  <si>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</si>
  <si>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</si>
  <si>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-1761927676</t>
  </si>
  <si>
    <t>https://podminky.urs.cz/item/CS_URS_2023_01/998766181</t>
  </si>
  <si>
    <t>771</t>
  </si>
  <si>
    <t>Podlahy z dlaždic</t>
  </si>
  <si>
    <t>179</t>
  </si>
  <si>
    <t>771121011</t>
  </si>
  <si>
    <t>Příprava podkladu před provedením dlažby nátěr penetrační na podlahu</t>
  </si>
  <si>
    <t>-1143150134</t>
  </si>
  <si>
    <t>https://podminky.urs.cz/item/CS_URS_2023_01/771121011</t>
  </si>
  <si>
    <t>180</t>
  </si>
  <si>
    <t>771151014</t>
  </si>
  <si>
    <t>Příprava podkladu před provedením dlažby samonivelační stěrka min.pevnosti 20 MPa, tloušťky přes 8 do 10 mm</t>
  </si>
  <si>
    <t>1827289482</t>
  </si>
  <si>
    <t>https://podminky.urs.cz/item/CS_URS_2023_01/771151014</t>
  </si>
  <si>
    <t>181</t>
  </si>
  <si>
    <t>771573810</t>
  </si>
  <si>
    <t>Demontáž podlah z dlaždic keramických lepených</t>
  </si>
  <si>
    <t>-189902395</t>
  </si>
  <si>
    <t>https://podminky.urs.cz/item/CS_URS_2023_01/771573810</t>
  </si>
  <si>
    <t>182</t>
  </si>
  <si>
    <t>771574113</t>
  </si>
  <si>
    <t>Montáž podlah z dlaždic keramických lepených flexibilním lepidlem maloformátových hladkých přes 12 do 19 ks/m2</t>
  </si>
  <si>
    <t>-240967793</t>
  </si>
  <si>
    <t>https://podminky.urs.cz/item/CS_URS_2023_01/771574113</t>
  </si>
  <si>
    <t>183</t>
  </si>
  <si>
    <t>LSS.TR335061</t>
  </si>
  <si>
    <t>dlaždice slinutá TAURUS GRANIT tmavě béžová 298x298x9mm</t>
  </si>
  <si>
    <t>-253516171</t>
  </si>
  <si>
    <t>4,024*1,1 "Přepočtené koeficientem množství</t>
  </si>
  <si>
    <t>184</t>
  </si>
  <si>
    <t>771577151</t>
  </si>
  <si>
    <t>Montáž podlah z dlaždic keramických kladených do malty Příplatek k cenám za plochu do 5 m2 jednotlivě</t>
  </si>
  <si>
    <t>-1892493317</t>
  </si>
  <si>
    <t>https://podminky.urs.cz/item/CS_URS_2023_01/771577151</t>
  </si>
  <si>
    <t>185</t>
  </si>
  <si>
    <t>771577152</t>
  </si>
  <si>
    <t>Montáž podlah z dlaždic keramických kladených do malty Příplatek k cenám za podlahy v omezeném prostoru</t>
  </si>
  <si>
    <t>-421980404</t>
  </si>
  <si>
    <t>https://podminky.urs.cz/item/CS_URS_2023_01/771577152</t>
  </si>
  <si>
    <t>186</t>
  </si>
  <si>
    <t>771591115</t>
  </si>
  <si>
    <t>Podlahy - dokončovací práce spárování silikonem</t>
  </si>
  <si>
    <t>1549256931</t>
  </si>
  <si>
    <t>https://podminky.urs.cz/item/CS_URS_2023_01/771591115</t>
  </si>
  <si>
    <t>1,8*2+2,07*2+0,9*2+2" koupelna a WC</t>
  </si>
  <si>
    <t>187</t>
  </si>
  <si>
    <t>998771203</t>
  </si>
  <si>
    <t>Přesun hmot pro podlahy z dlaždic stanovený procentní sazbou (%) z ceny vodorovná dopravní vzdálenost do 50 m v objektech výšky přes 12 do 24 m</t>
  </si>
  <si>
    <t>-1678879913</t>
  </si>
  <si>
    <t>https://podminky.urs.cz/item/CS_URS_2023_01/998771203</t>
  </si>
  <si>
    <t>188</t>
  </si>
  <si>
    <t>998771181</t>
  </si>
  <si>
    <t>Přesun hmot pro podlahy z dlaždic stanovený z hmotnosti přesunovaného materiálu Příplatek k ceně za přesun prováděný bez použití mechanizace pro jakoukoliv výšku objektu</t>
  </si>
  <si>
    <t>895428852</t>
  </si>
  <si>
    <t>https://podminky.urs.cz/item/CS_URS_2023_01/998771181</t>
  </si>
  <si>
    <t>776</t>
  </si>
  <si>
    <t>Podlahy povlakové</t>
  </si>
  <si>
    <t>189</t>
  </si>
  <si>
    <t>771151012</t>
  </si>
  <si>
    <t>Příprava podkladu před provedením dlažby samonivelační stěrka min.pevnosti 20 MPa, tloušťky přes 3 do 5 mm</t>
  </si>
  <si>
    <t>930229319</t>
  </si>
  <si>
    <t>https://podminky.urs.cz/item/CS_URS_2023_01/771151012</t>
  </si>
  <si>
    <t>190</t>
  </si>
  <si>
    <t>776121112</t>
  </si>
  <si>
    <t>Příprava podkladu penetrace vodou ředitelná podlah</t>
  </si>
  <si>
    <t>2075523378</t>
  </si>
  <si>
    <t>https://podminky.urs.cz/item/CS_URS_2023_01/776121112</t>
  </si>
  <si>
    <t>191</t>
  </si>
  <si>
    <t>776201812</t>
  </si>
  <si>
    <t>Demontáž povlakových podlahovin lepených ručně s podložkou</t>
  </si>
  <si>
    <t>-1936754346</t>
  </si>
  <si>
    <t>https://podminky.urs.cz/item/CS_URS_2023_01/776201812</t>
  </si>
  <si>
    <t>192</t>
  </si>
  <si>
    <t>776221111</t>
  </si>
  <si>
    <t>Montáž podlahovin z PVC lepením standardním lepidlem z pásů standardních</t>
  </si>
  <si>
    <t>780459925</t>
  </si>
  <si>
    <t>https://podminky.urs.cz/item/CS_URS_2023_01/776221111</t>
  </si>
  <si>
    <t>193</t>
  </si>
  <si>
    <t>28412245</t>
  </si>
  <si>
    <t>krytina podlahová heterogenní š 1,5m tl 2mm</t>
  </si>
  <si>
    <t>1765341133</t>
  </si>
  <si>
    <t>48,272*1,1</t>
  </si>
  <si>
    <t>194</t>
  </si>
  <si>
    <t>776223111</t>
  </si>
  <si>
    <t>Montáž podlahovin z PVC spoj podlah svařováním za tepla (včetně frézování)</t>
  </si>
  <si>
    <t>-1862610401</t>
  </si>
  <si>
    <t>https://podminky.urs.cz/item/CS_URS_2023_01/776223111</t>
  </si>
  <si>
    <t>195</t>
  </si>
  <si>
    <t>776410811</t>
  </si>
  <si>
    <t>Demontáž soklíků nebo lišt pryžových nebo plastových</t>
  </si>
  <si>
    <t>1936331991</t>
  </si>
  <si>
    <t>https://podminky.urs.cz/item/CS_URS_2023_01/776410811</t>
  </si>
  <si>
    <t>4,3*2+2,15*2+0,35*2-0,8*2-0,7-0,9" Chodba</t>
  </si>
  <si>
    <t>4,5*2+5,5*2-0,7-0,8" Kuchyň + Obývací pokoj</t>
  </si>
  <si>
    <t>5,5*2+2,88*2-0,8" Pokoj</t>
  </si>
  <si>
    <t>196</t>
  </si>
  <si>
    <t>776411111</t>
  </si>
  <si>
    <t>Montáž soklíků lepením obvodových, výšky do 80 mm</t>
  </si>
  <si>
    <t>-267267960</t>
  </si>
  <si>
    <t>https://podminky.urs.cz/item/CS_URS_2023_01/776411111</t>
  </si>
  <si>
    <t>197</t>
  </si>
  <si>
    <t>28411008</t>
  </si>
  <si>
    <t>lišta soklová PVC 16x60mm</t>
  </si>
  <si>
    <t>2007891963</t>
  </si>
  <si>
    <t>44,86*1,1 "Přepočtené koeficientem množství</t>
  </si>
  <si>
    <t>198</t>
  </si>
  <si>
    <t>776991821</t>
  </si>
  <si>
    <t>Ostatní práce odstranění lepidla ručně z podlah</t>
  </si>
  <si>
    <t>-817630895</t>
  </si>
  <si>
    <t>https://podminky.urs.cz/item/CS_URS_2023_01/776991821</t>
  </si>
  <si>
    <t>199</t>
  </si>
  <si>
    <t>998776203</t>
  </si>
  <si>
    <t>Přesun hmot pro podlahy povlakové stanovený procentní sazbou (%) z ceny vodorovná dopravní vzdálenost do 50 m v objektech výšky přes 12 do 24 m</t>
  </si>
  <si>
    <t>701806562</t>
  </si>
  <si>
    <t>https://podminky.urs.cz/item/CS_URS_2023_01/998776203</t>
  </si>
  <si>
    <t>200</t>
  </si>
  <si>
    <t>998776181</t>
  </si>
  <si>
    <t>Přesun hmot pro podlahy povlakové stanovený z hmotnosti přesunovaného materiálu Příplatek k cenám za přesun prováděný bez použití mechanizace pro jakoukoliv výšku objektu</t>
  </si>
  <si>
    <t>1004842701</t>
  </si>
  <si>
    <t>https://podminky.urs.cz/item/CS_URS_2023_01/998776181</t>
  </si>
  <si>
    <t>781</t>
  </si>
  <si>
    <t>Dokončovací práce - obklady</t>
  </si>
  <si>
    <t>201</t>
  </si>
  <si>
    <t>781121011</t>
  </si>
  <si>
    <t>Příprava podkladu před provedením obkladu nátěr penetrační na stěnu</t>
  </si>
  <si>
    <t>-1897394281</t>
  </si>
  <si>
    <t>https://podminky.urs.cz/item/CS_URS_2023_01/781121011</t>
  </si>
  <si>
    <t>202</t>
  </si>
  <si>
    <t>781471810</t>
  </si>
  <si>
    <t>Demontáž obkladů z dlaždic keramických kladených do malty</t>
  </si>
  <si>
    <t>-456745946</t>
  </si>
  <si>
    <t>https://podminky.urs.cz/item/CS_URS_2023_01/781471810</t>
  </si>
  <si>
    <t>(0,7+1,5+1,4)*0,8" V chodbě pod obkladem a okolo zárubní</t>
  </si>
  <si>
    <t>203</t>
  </si>
  <si>
    <t>781474113</t>
  </si>
  <si>
    <t>Montáž obkladů vnitřních stěn z dlaždic keramických lepených flexibilním lepidlem maloformátových hladkých přes 12 do 19 ks/m2</t>
  </si>
  <si>
    <t>612129599</t>
  </si>
  <si>
    <t>https://podminky.urs.cz/item/CS_URS_2023_01/781474113</t>
  </si>
  <si>
    <t>204</t>
  </si>
  <si>
    <t>59761071</t>
  </si>
  <si>
    <t>obklad keramický hladký přes 12 do 19ks/m2</t>
  </si>
  <si>
    <t>-952649742</t>
  </si>
  <si>
    <t>21,72*1,1 "Přepočtené koeficientem množství</t>
  </si>
  <si>
    <t>205</t>
  </si>
  <si>
    <t>781477111</t>
  </si>
  <si>
    <t>Montáž obkladů vnitřních stěn z dlaždic keramických Příplatek k cenám za plochu do 10 m2 jednotlivě</t>
  </si>
  <si>
    <t>916113395</t>
  </si>
  <si>
    <t>https://podminky.urs.cz/item/CS_URS_2023_01/781477111</t>
  </si>
  <si>
    <t>206</t>
  </si>
  <si>
    <t>781477112</t>
  </si>
  <si>
    <t>Montáž obkladů vnitřních stěn z dlaždic keramických Příplatek k cenám za obklady v omezeném prostoru</t>
  </si>
  <si>
    <t>-576481280</t>
  </si>
  <si>
    <t>https://podminky.urs.cz/item/CS_URS_2023_01/781477112</t>
  </si>
  <si>
    <t>207</t>
  </si>
  <si>
    <t>781493111</t>
  </si>
  <si>
    <t>Obklad - dokončující práce profily ukončovací plastové lepené standardním lepidlem rohové</t>
  </si>
  <si>
    <t>1334855603</t>
  </si>
  <si>
    <t>https://podminky.urs.cz/item/CS_URS_2023_01/781493111</t>
  </si>
  <si>
    <t>14*2</t>
  </si>
  <si>
    <t>208</t>
  </si>
  <si>
    <t>781493511</t>
  </si>
  <si>
    <t>Obklad - dokončující práce profily ukončovací plastové lepené standardním lepidlem ukončovací</t>
  </si>
  <si>
    <t>1073073649</t>
  </si>
  <si>
    <t>https://podminky.urs.cz/item/CS_URS_2023_01/781493511</t>
  </si>
  <si>
    <t>1,8*2+2,07*2+0,6*2+0,9*2+1*2" Koupelna, kuchyň a WC</t>
  </si>
  <si>
    <t>209</t>
  </si>
  <si>
    <t>998781203</t>
  </si>
  <si>
    <t>Přesun hmot pro obklady keramické stanovený procentní sazbou (%) z ceny vodorovná dopravní vzdálenost do 50 m v objektech výšky přes 12 do 24 m</t>
  </si>
  <si>
    <t>-768598270</t>
  </si>
  <si>
    <t>https://podminky.urs.cz/item/CS_URS_2023_01/998781203</t>
  </si>
  <si>
    <t>210</t>
  </si>
  <si>
    <t>998781181</t>
  </si>
  <si>
    <t>Přesun hmot pro obklady keramické stanovený z hmotnosti přesunovaného materiálu Příplatek k cenám za přesun prováděný bez použití mechanizace pro jakoukoliv výšku objektu</t>
  </si>
  <si>
    <t>1894071060</t>
  </si>
  <si>
    <t>https://podminky.urs.cz/item/CS_URS_2023_01/998781181</t>
  </si>
  <si>
    <t>783</t>
  </si>
  <si>
    <t>Dokončovací práce - nátěry</t>
  </si>
  <si>
    <t>211</t>
  </si>
  <si>
    <t>783000125</t>
  </si>
  <si>
    <t>Zakrývání konstrukcí včetně pozdějšího odkrytí konstrukcí nebo prvků obalením fólií</t>
  </si>
  <si>
    <t>-694436827</t>
  </si>
  <si>
    <t>https://podminky.urs.cz/item/CS_URS_2023_01/783000125</t>
  </si>
  <si>
    <t>(1,68*1,6)*2</t>
  </si>
  <si>
    <t>212</t>
  </si>
  <si>
    <t>28323156</t>
  </si>
  <si>
    <t>fólie pro malířské potřeby zakrývací tl 41µ 4x5m</t>
  </si>
  <si>
    <t>-1804891779</t>
  </si>
  <si>
    <t>213</t>
  </si>
  <si>
    <t>783101203</t>
  </si>
  <si>
    <t>Příprava podkladu truhlářských konstrukcí před provedením nátěru broušení smirkovým papírem nebo plátnem jemné</t>
  </si>
  <si>
    <t>2106798033</t>
  </si>
  <si>
    <t>https://podminky.urs.cz/item/CS_URS_2022_02/783101203</t>
  </si>
  <si>
    <t>0,37*1,05*6" Okna na chodbě, WC, koupelně</t>
  </si>
  <si>
    <t>214</t>
  </si>
  <si>
    <t>783101403</t>
  </si>
  <si>
    <t>Příprava podkladu truhlářských konstrukcí před provedením nátěru oprášení</t>
  </si>
  <si>
    <t>1705039152</t>
  </si>
  <si>
    <t>https://podminky.urs.cz/item/CS_URS_2022_02/783101403</t>
  </si>
  <si>
    <t>215</t>
  </si>
  <si>
    <t>783106805</t>
  </si>
  <si>
    <t>Odstranění nátěrů z truhlářských konstrukcí opálením s obroušením</t>
  </si>
  <si>
    <t>-1078322077</t>
  </si>
  <si>
    <t>https://podminky.urs.cz/item/CS_URS_2022_02/783106805</t>
  </si>
  <si>
    <t>216</t>
  </si>
  <si>
    <t>783114101</t>
  </si>
  <si>
    <t>Základní nátěr truhlářských konstrukcí jednonásobný syntetický</t>
  </si>
  <si>
    <t>166824937</t>
  </si>
  <si>
    <t>https://podminky.urs.cz/item/CS_URS_2023_01/783114101</t>
  </si>
  <si>
    <t>217</t>
  </si>
  <si>
    <t>783117101</t>
  </si>
  <si>
    <t>Krycí nátěr truhlářských konstrukcí jednonásobný syntetický</t>
  </si>
  <si>
    <t>715730126</t>
  </si>
  <si>
    <t>https://podminky.urs.cz/item/CS_URS_2023_01/783117101</t>
  </si>
  <si>
    <t>218</t>
  </si>
  <si>
    <t>783122131</t>
  </si>
  <si>
    <t>Tmelení truhlářských konstrukcí plošné (plné) včetně přebroušení tmelených míst, tmelem disperzním akrylátovým nebo latexovým</t>
  </si>
  <si>
    <t>210945884</t>
  </si>
  <si>
    <t>https://podminky.urs.cz/item/CS_URS_2022_02/783122131</t>
  </si>
  <si>
    <t>219</t>
  </si>
  <si>
    <t>783162201</t>
  </si>
  <si>
    <t>Dotmelení skleněných výplní truhlářských konstrukcí tmelem sklenářským</t>
  </si>
  <si>
    <t>-1119850607</t>
  </si>
  <si>
    <t>https://podminky.urs.cz/item/CS_URS_2023_01/783162201</t>
  </si>
  <si>
    <t>220</t>
  </si>
  <si>
    <t>783301313</t>
  </si>
  <si>
    <t>Příprava podkladu zámečnických konstrukcí před provedením nátěru odmaštění odmašťovačem ředidlovým</t>
  </si>
  <si>
    <t>-496526634</t>
  </si>
  <si>
    <t>https://podminky.urs.cz/item/CS_URS_2023_01/783301313</t>
  </si>
  <si>
    <t>221</t>
  </si>
  <si>
    <t>783315101</t>
  </si>
  <si>
    <t>Mezinátěr zámečnických konstrukcí jednonásobný syntetický standardní</t>
  </si>
  <si>
    <t>2090453380</t>
  </si>
  <si>
    <t>https://podminky.urs.cz/item/CS_URS_2023_01/783315101</t>
  </si>
  <si>
    <t>1,8+1,6*2+1,4*2" zárubně</t>
  </si>
  <si>
    <t>222</t>
  </si>
  <si>
    <t>783317101</t>
  </si>
  <si>
    <t>Krycí nátěr (email) zámečnických konstrukcí jednonásobný syntetický standardní</t>
  </si>
  <si>
    <t>-818390552</t>
  </si>
  <si>
    <t>https://podminky.urs.cz/item/CS_URS_2023_01/783317101</t>
  </si>
  <si>
    <t>223</t>
  </si>
  <si>
    <t>783601715</t>
  </si>
  <si>
    <t>Příprava podkladu armatur a kovových potrubí před provedením nátěru potrubí do DN 50 mm odmaštěním, odmašťovačem ředidlovým</t>
  </si>
  <si>
    <t>-771663069</t>
  </si>
  <si>
    <t>https://podminky.urs.cz/item/CS_URS_2023_01/783601715</t>
  </si>
  <si>
    <t>224</t>
  </si>
  <si>
    <t>783614551</t>
  </si>
  <si>
    <t>Základní nátěr armatur a kovových potrubí jednonásobný potrubí do DN 50 mm syntetický</t>
  </si>
  <si>
    <t>-1084826375</t>
  </si>
  <si>
    <t>https://podminky.urs.cz/item/CS_URS_2023_01/783614551</t>
  </si>
  <si>
    <t>225</t>
  </si>
  <si>
    <t>783615551</t>
  </si>
  <si>
    <t>Mezinátěr armatur a kovových potrubí potrubí do DN 50 mm syntetický standardní</t>
  </si>
  <si>
    <t>1191156038</t>
  </si>
  <si>
    <t>https://podminky.urs.cz/item/CS_URS_2023_01/783615551</t>
  </si>
  <si>
    <t>226</t>
  </si>
  <si>
    <t>783617601</t>
  </si>
  <si>
    <t>Krycí nátěr (email) armatur a kovových potrubí potrubí do DN 50 mm jednonásobný syntetický standardní</t>
  </si>
  <si>
    <t>-760277699</t>
  </si>
  <si>
    <t>https://podminky.urs.cz/item/CS_URS_2023_01/783617601</t>
  </si>
  <si>
    <t>784</t>
  </si>
  <si>
    <t>Dokončovací práce - malby a tapety</t>
  </si>
  <si>
    <t>227</t>
  </si>
  <si>
    <t>784111011</t>
  </si>
  <si>
    <t>Obroušení podkladu omítky v místnostech výšky do 3,80 m</t>
  </si>
  <si>
    <t>708060174</t>
  </si>
  <si>
    <t>https://podminky.urs.cz/item/CS_URS_2023_01/784111011</t>
  </si>
  <si>
    <t>228</t>
  </si>
  <si>
    <t>784111031</t>
  </si>
  <si>
    <t>Omytí podkladu omytí v místnostech výšky do 3,80 m</t>
  </si>
  <si>
    <t>-1098709912</t>
  </si>
  <si>
    <t>https://podminky.urs.cz/item/CS_URS_2023_01/784111031</t>
  </si>
  <si>
    <t>229</t>
  </si>
  <si>
    <t>784121001</t>
  </si>
  <si>
    <t>Oškrabání malby v místnostech výšky do 3,80 m</t>
  </si>
  <si>
    <t>-982421887</t>
  </si>
  <si>
    <t>https://podminky.urs.cz/item/CS_URS_2023_01/784121001</t>
  </si>
  <si>
    <t>230</t>
  </si>
  <si>
    <t>784141001</t>
  </si>
  <si>
    <t>Odstranění plísní v místnostech výšky do 3,80 m</t>
  </si>
  <si>
    <t>1874135168</t>
  </si>
  <si>
    <t>https://podminky.urs.cz/item/CS_URS_2023_01/784141001</t>
  </si>
  <si>
    <t>231</t>
  </si>
  <si>
    <t>784151011</t>
  </si>
  <si>
    <t>Izolování izolačními barvami vodou ředitelnými dvojnásobné v místnostech výšky do 3,80 m</t>
  </si>
  <si>
    <t>-515154112</t>
  </si>
  <si>
    <t>https://podminky.urs.cz/item/CS_URS_2023_01/784151011</t>
  </si>
  <si>
    <t>232</t>
  </si>
  <si>
    <t>784161101</t>
  </si>
  <si>
    <t>Bandážování (materiál ve specifikaci) spar a prasklin v místnostech výšky do 3,80 m</t>
  </si>
  <si>
    <t>-1061911907</t>
  </si>
  <si>
    <t>https://podminky.urs.cz/item/CS_URS_2023_01/784161101</t>
  </si>
  <si>
    <t>233</t>
  </si>
  <si>
    <t>784161111</t>
  </si>
  <si>
    <t>Bandážování (materiál ve specifikaci) rohů stěn v místnostech výšky do 3,80 m</t>
  </si>
  <si>
    <t>372386339</t>
  </si>
  <si>
    <t>https://podminky.urs.cz/item/CS_URS_2023_01/784161111</t>
  </si>
  <si>
    <t>234</t>
  </si>
  <si>
    <t>62750105</t>
  </si>
  <si>
    <t>páska papírová výztužná</t>
  </si>
  <si>
    <t>-1356811577</t>
  </si>
  <si>
    <t>47,1428571428571*1,05 'Přepočtené koeficientem množství</t>
  </si>
  <si>
    <t>235</t>
  </si>
  <si>
    <t>784181101</t>
  </si>
  <si>
    <t>Penetrace podkladu jednonásobná základní akrylátová bezbarvá v místnostech výšky do 3,80 m</t>
  </si>
  <si>
    <t>-2093134003</t>
  </si>
  <si>
    <t>https://podminky.urs.cz/item/CS_URS_2023_01/784181101</t>
  </si>
  <si>
    <t>236</t>
  </si>
  <si>
    <t>784221101</t>
  </si>
  <si>
    <t>Malby z malířských směsí otěruvzdorných za sucha dvojnásobné, bílé za sucha otěruvzdorné dobře v místnostech výšky do 3,80 m</t>
  </si>
  <si>
    <t>1740348928</t>
  </si>
  <si>
    <t>https://podminky.urs.cz/item/CS_URS_2023_01/784221101</t>
  </si>
  <si>
    <t>VRN</t>
  </si>
  <si>
    <t>Vedlejší rozpočtové náklady</t>
  </si>
  <si>
    <t>VRN1</t>
  </si>
  <si>
    <t>Průzkumné, geodetické a projektové práce</t>
  </si>
  <si>
    <t>237</t>
  </si>
  <si>
    <t>013294000</t>
  </si>
  <si>
    <t>Ostatní dokumentace - Vnitřní plynovod</t>
  </si>
  <si>
    <t>Soub.</t>
  </si>
  <si>
    <t>1024</t>
  </si>
  <si>
    <t>619337797</t>
  </si>
  <si>
    <t>https://podminky.urs.cz/item/CS_URS_2023_01/013294000</t>
  </si>
  <si>
    <t>VRN3</t>
  </si>
  <si>
    <t>Zařízení staveniště</t>
  </si>
  <si>
    <t>238</t>
  </si>
  <si>
    <t>030001000</t>
  </si>
  <si>
    <t>1781672861</t>
  </si>
  <si>
    <t>https://podminky.urs.cz/item/CS_URS_2023_01/030001000</t>
  </si>
  <si>
    <t>VRN7</t>
  </si>
  <si>
    <t>Provozní vlivy</t>
  </si>
  <si>
    <t>239</t>
  </si>
  <si>
    <t>070001000</t>
  </si>
  <si>
    <t>1307286649</t>
  </si>
  <si>
    <t>https://podminky.urs.cz/item/CS_URS_2023_01/070001000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</si>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</sst>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42291131" TargetMode="External" /><Relationship Id="rId2" Type="http://schemas.openxmlformats.org/officeDocument/2006/relationships/hyperlink" Target="https://podminky.urs.cz/item/CS_URS_2023_01/342291141" TargetMode="External" /><Relationship Id="rId3" Type="http://schemas.openxmlformats.org/officeDocument/2006/relationships/hyperlink" Target="https://podminky.urs.cz/item/CS_URS_2023_01/346244352" TargetMode="External" /><Relationship Id="rId4" Type="http://schemas.openxmlformats.org/officeDocument/2006/relationships/hyperlink" Target="https://podminky.urs.cz/item/CS_URS_2023_01/346272256" TargetMode="External" /><Relationship Id="rId5" Type="http://schemas.openxmlformats.org/officeDocument/2006/relationships/hyperlink" Target="https://podminky.urs.cz/item/CS_URS_2023_01/611131121" TargetMode="External" /><Relationship Id="rId6" Type="http://schemas.openxmlformats.org/officeDocument/2006/relationships/hyperlink" Target="https://podminky.urs.cz/item/CS_URS_2023_01/612131121" TargetMode="External" /><Relationship Id="rId7" Type="http://schemas.openxmlformats.org/officeDocument/2006/relationships/hyperlink" Target="https://podminky.urs.cz/item/CS_URS_2023_01/612135101" TargetMode="External" /><Relationship Id="rId8" Type="http://schemas.openxmlformats.org/officeDocument/2006/relationships/hyperlink" Target="https://podminky.urs.cz/item/CS_URS_2023_01/612311131" TargetMode="External" /><Relationship Id="rId9" Type="http://schemas.openxmlformats.org/officeDocument/2006/relationships/hyperlink" Target="https://podminky.urs.cz/item/CS_URS_2023_01/612321121" TargetMode="External" /><Relationship Id="rId10" Type="http://schemas.openxmlformats.org/officeDocument/2006/relationships/hyperlink" Target="https://podminky.urs.cz/item/CS_URS_2023_01/612321191" TargetMode="External" /><Relationship Id="rId11" Type="http://schemas.openxmlformats.org/officeDocument/2006/relationships/hyperlink" Target="https://podminky.urs.cz/item/CS_URS_2023_01/619995001" TargetMode="External" /><Relationship Id="rId12" Type="http://schemas.openxmlformats.org/officeDocument/2006/relationships/hyperlink" Target="https://podminky.urs.cz/item/CS_URS_2023_01/642944121" TargetMode="External" /><Relationship Id="rId13" Type="http://schemas.openxmlformats.org/officeDocument/2006/relationships/hyperlink" Target="https://podminky.urs.cz/item/CS_URS_2023_01/949101111" TargetMode="External" /><Relationship Id="rId14" Type="http://schemas.openxmlformats.org/officeDocument/2006/relationships/hyperlink" Target="https://podminky.urs.cz/item/CS_URS_2023_01/952901108" TargetMode="External" /><Relationship Id="rId15" Type="http://schemas.openxmlformats.org/officeDocument/2006/relationships/hyperlink" Target="https://podminky.urs.cz/item/CS_URS_2023_01/952901114" TargetMode="External" /><Relationship Id="rId16" Type="http://schemas.openxmlformats.org/officeDocument/2006/relationships/hyperlink" Target="https://podminky.urs.cz/item/CS_URS_2023_01/952902031" TargetMode="External" /><Relationship Id="rId17" Type="http://schemas.openxmlformats.org/officeDocument/2006/relationships/hyperlink" Target="https://podminky.urs.cz/item/CS_URS_2023_01/962031132" TargetMode="External" /><Relationship Id="rId18" Type="http://schemas.openxmlformats.org/officeDocument/2006/relationships/hyperlink" Target="https://podminky.urs.cz/item/CS_URS_2023_01/965046111" TargetMode="External" /><Relationship Id="rId19" Type="http://schemas.openxmlformats.org/officeDocument/2006/relationships/hyperlink" Target="https://podminky.urs.cz/item/CS_URS_2023_01/965046119" TargetMode="External" /><Relationship Id="rId20" Type="http://schemas.openxmlformats.org/officeDocument/2006/relationships/hyperlink" Target="https://podminky.urs.cz/item/CS_URS_2023_01/974031132" TargetMode="External" /><Relationship Id="rId21" Type="http://schemas.openxmlformats.org/officeDocument/2006/relationships/hyperlink" Target="https://podminky.urs.cz/item/CS_URS_2023_01/977333121" TargetMode="External" /><Relationship Id="rId22" Type="http://schemas.openxmlformats.org/officeDocument/2006/relationships/hyperlink" Target="https://podminky.urs.cz/item/CS_URS_2023_01/977333122" TargetMode="External" /><Relationship Id="rId23" Type="http://schemas.openxmlformats.org/officeDocument/2006/relationships/hyperlink" Target="https://podminky.urs.cz/item/CS_URS_2023_01/977343212" TargetMode="External" /><Relationship Id="rId24" Type="http://schemas.openxmlformats.org/officeDocument/2006/relationships/hyperlink" Target="https://podminky.urs.cz/item/CS_URS_2023_01/978013191" TargetMode="External" /><Relationship Id="rId25" Type="http://schemas.openxmlformats.org/officeDocument/2006/relationships/hyperlink" Target="https://podminky.urs.cz/item/CS_URS_2023_01/978035117" TargetMode="External" /><Relationship Id="rId26" Type="http://schemas.openxmlformats.org/officeDocument/2006/relationships/hyperlink" Target="https://podminky.urs.cz/item/CS_URS_2023_01/997002511" TargetMode="External" /><Relationship Id="rId27" Type="http://schemas.openxmlformats.org/officeDocument/2006/relationships/hyperlink" Target="https://podminky.urs.cz/item/CS_URS_2023_01/997002519" TargetMode="External" /><Relationship Id="rId28" Type="http://schemas.openxmlformats.org/officeDocument/2006/relationships/hyperlink" Target="https://podminky.urs.cz/item/CS_URS_2023_01/997002611" TargetMode="External" /><Relationship Id="rId29" Type="http://schemas.openxmlformats.org/officeDocument/2006/relationships/hyperlink" Target="https://podminky.urs.cz/item/CS_URS_2023_01/997013216" TargetMode="External" /><Relationship Id="rId30" Type="http://schemas.openxmlformats.org/officeDocument/2006/relationships/hyperlink" Target="https://podminky.urs.cz/item/CS_URS_2023_01/997013219" TargetMode="External" /><Relationship Id="rId31" Type="http://schemas.openxmlformats.org/officeDocument/2006/relationships/hyperlink" Target="https://podminky.urs.cz/item/CS_URS_2023_01/997013609" TargetMode="External" /><Relationship Id="rId32" Type="http://schemas.openxmlformats.org/officeDocument/2006/relationships/hyperlink" Target="https://podminky.urs.cz/item/CS_URS_2023_01/998018003" TargetMode="External" /><Relationship Id="rId33" Type="http://schemas.openxmlformats.org/officeDocument/2006/relationships/hyperlink" Target="https://podminky.urs.cz/item/CS_URS_2023_01/711113117" TargetMode="External" /><Relationship Id="rId34" Type="http://schemas.openxmlformats.org/officeDocument/2006/relationships/hyperlink" Target="https://podminky.urs.cz/item/CS_URS_2023_01/711113127" TargetMode="External" /><Relationship Id="rId35" Type="http://schemas.openxmlformats.org/officeDocument/2006/relationships/hyperlink" Target="https://podminky.urs.cz/item/CS_URS_2023_01/711199101" TargetMode="External" /><Relationship Id="rId36" Type="http://schemas.openxmlformats.org/officeDocument/2006/relationships/hyperlink" Target="https://podminky.urs.cz/item/CS_URS_2023_01/998711202" TargetMode="External" /><Relationship Id="rId37" Type="http://schemas.openxmlformats.org/officeDocument/2006/relationships/hyperlink" Target="https://podminky.urs.cz/item/CS_URS_2023_01/998711181" TargetMode="External" /><Relationship Id="rId38" Type="http://schemas.openxmlformats.org/officeDocument/2006/relationships/hyperlink" Target="https://podminky.urs.cz/item/CS_URS_2023_01/721174043" TargetMode="External" /><Relationship Id="rId39" Type="http://schemas.openxmlformats.org/officeDocument/2006/relationships/hyperlink" Target="https://podminky.urs.cz/item/CS_URS_2023_01/721174045" TargetMode="External" /><Relationship Id="rId40" Type="http://schemas.openxmlformats.org/officeDocument/2006/relationships/hyperlink" Target="https://podminky.urs.cz/item/CS_URS_2023_01/721194105" TargetMode="External" /><Relationship Id="rId41" Type="http://schemas.openxmlformats.org/officeDocument/2006/relationships/hyperlink" Target="https://podminky.urs.cz/item/CS_URS_2023_01/721229111" TargetMode="External" /><Relationship Id="rId42" Type="http://schemas.openxmlformats.org/officeDocument/2006/relationships/hyperlink" Target="https://podminky.urs.cz/item/CS_URS_2023_01/721290111" TargetMode="External" /><Relationship Id="rId43" Type="http://schemas.openxmlformats.org/officeDocument/2006/relationships/hyperlink" Target="https://podminky.urs.cz/item/CS_URS_2023_01/998721203" TargetMode="External" /><Relationship Id="rId44" Type="http://schemas.openxmlformats.org/officeDocument/2006/relationships/hyperlink" Target="https://podminky.urs.cz/item/CS_URS_2023_01/998721181" TargetMode="External" /><Relationship Id="rId45" Type="http://schemas.openxmlformats.org/officeDocument/2006/relationships/hyperlink" Target="https://podminky.urs.cz/item/CS_URS_2023_01/722130802" TargetMode="External" /><Relationship Id="rId46" Type="http://schemas.openxmlformats.org/officeDocument/2006/relationships/hyperlink" Target="https://podminky.urs.cz/item/CS_URS_2023_01/722176112" TargetMode="External" /><Relationship Id="rId47" Type="http://schemas.openxmlformats.org/officeDocument/2006/relationships/hyperlink" Target="https://podminky.urs.cz/item/CS_URS_2023_01/722176113" TargetMode="External" /><Relationship Id="rId48" Type="http://schemas.openxmlformats.org/officeDocument/2006/relationships/hyperlink" Target="https://podminky.urs.cz/item/CS_URS_2023_01/722181211" TargetMode="External" /><Relationship Id="rId49" Type="http://schemas.openxmlformats.org/officeDocument/2006/relationships/hyperlink" Target="https://podminky.urs.cz/item/CS_URS_2023_01/722181212" TargetMode="External" /><Relationship Id="rId50" Type="http://schemas.openxmlformats.org/officeDocument/2006/relationships/hyperlink" Target="https://podminky.urs.cz/item/CS_URS_2023_01/722190401" TargetMode="External" /><Relationship Id="rId51" Type="http://schemas.openxmlformats.org/officeDocument/2006/relationships/hyperlink" Target="https://podminky.urs.cz/item/CS_URS_2023_01/722220111" TargetMode="External" /><Relationship Id="rId52" Type="http://schemas.openxmlformats.org/officeDocument/2006/relationships/hyperlink" Target="https://podminky.urs.cz/item/CS_URS_2023_01/722220121" TargetMode="External" /><Relationship Id="rId53" Type="http://schemas.openxmlformats.org/officeDocument/2006/relationships/hyperlink" Target="https://podminky.urs.cz/item/CS_URS_2023_01/722240123" TargetMode="External" /><Relationship Id="rId54" Type="http://schemas.openxmlformats.org/officeDocument/2006/relationships/hyperlink" Target="https://podminky.urs.cz/item/CS_URS_2023_01/722290234" TargetMode="External" /><Relationship Id="rId55" Type="http://schemas.openxmlformats.org/officeDocument/2006/relationships/hyperlink" Target="https://podminky.urs.cz/item/CS_URS_2023_01/998722203" TargetMode="External" /><Relationship Id="rId56" Type="http://schemas.openxmlformats.org/officeDocument/2006/relationships/hyperlink" Target="https://podminky.urs.cz/item/CS_URS_2023_01/998722181" TargetMode="External" /><Relationship Id="rId57" Type="http://schemas.openxmlformats.org/officeDocument/2006/relationships/hyperlink" Target="https://podminky.urs.cz/item/CS_URS_2023_01/723120805" TargetMode="External" /><Relationship Id="rId58" Type="http://schemas.openxmlformats.org/officeDocument/2006/relationships/hyperlink" Target="https://podminky.urs.cz/item/CS_URS_2023_01/723230102" TargetMode="External" /><Relationship Id="rId59" Type="http://schemas.openxmlformats.org/officeDocument/2006/relationships/hyperlink" Target="https://podminky.urs.cz/item/CS_URS_2023_01/723230103" TargetMode="External" /><Relationship Id="rId60" Type="http://schemas.openxmlformats.org/officeDocument/2006/relationships/hyperlink" Target="https://podminky.urs.cz/item/CS_URS_2023_01/723230153" TargetMode="External" /><Relationship Id="rId61" Type="http://schemas.openxmlformats.org/officeDocument/2006/relationships/hyperlink" Target="https://podminky.urs.cz/item/CS_URS_2023_01/998723203" TargetMode="External" /><Relationship Id="rId62" Type="http://schemas.openxmlformats.org/officeDocument/2006/relationships/hyperlink" Target="https://podminky.urs.cz/item/CS_URS_2023_01/998723181" TargetMode="External" /><Relationship Id="rId63" Type="http://schemas.openxmlformats.org/officeDocument/2006/relationships/hyperlink" Target="https://podminky.urs.cz/item/CS_URS_2023_01/725110811" TargetMode="External" /><Relationship Id="rId64" Type="http://schemas.openxmlformats.org/officeDocument/2006/relationships/hyperlink" Target="https://podminky.urs.cz/item/CS_URS_2023_01/725119122" TargetMode="External" /><Relationship Id="rId65" Type="http://schemas.openxmlformats.org/officeDocument/2006/relationships/hyperlink" Target="https://podminky.urs.cz/item/CS_URS_2023_01/725210821" TargetMode="External" /><Relationship Id="rId66" Type="http://schemas.openxmlformats.org/officeDocument/2006/relationships/hyperlink" Target="https://podminky.urs.cz/item/CS_URS_2023_01/725211601" TargetMode="External" /><Relationship Id="rId67" Type="http://schemas.openxmlformats.org/officeDocument/2006/relationships/hyperlink" Target="https://podminky.urs.cz/item/CS_URS_2023_01/725220908" TargetMode="External" /><Relationship Id="rId68" Type="http://schemas.openxmlformats.org/officeDocument/2006/relationships/hyperlink" Target="https://podminky.urs.cz/item/CS_URS_2023_01/725222167" TargetMode="External" /><Relationship Id="rId69" Type="http://schemas.openxmlformats.org/officeDocument/2006/relationships/hyperlink" Target="https://podminky.urs.cz/item/CS_URS_2023_01/725291641" TargetMode="External" /><Relationship Id="rId70" Type="http://schemas.openxmlformats.org/officeDocument/2006/relationships/hyperlink" Target="https://podminky.urs.cz/item/CS_URS_2023_01/725319111" TargetMode="External" /><Relationship Id="rId71" Type="http://schemas.openxmlformats.org/officeDocument/2006/relationships/hyperlink" Target="https://podminky.urs.cz/item/CS_URS_2023_01/725532116" TargetMode="External" /><Relationship Id="rId72" Type="http://schemas.openxmlformats.org/officeDocument/2006/relationships/hyperlink" Target="https://podminky.urs.cz/item/CS_URS_2023_01/725659102" TargetMode="External" /><Relationship Id="rId73" Type="http://schemas.openxmlformats.org/officeDocument/2006/relationships/hyperlink" Target="https://podminky.urs.cz/item/CS_URS_2023_01/725819202" TargetMode="External" /><Relationship Id="rId74" Type="http://schemas.openxmlformats.org/officeDocument/2006/relationships/hyperlink" Target="https://podminky.urs.cz/item/CS_URS_2023_01/725819401" TargetMode="External" /><Relationship Id="rId75" Type="http://schemas.openxmlformats.org/officeDocument/2006/relationships/hyperlink" Target="https://podminky.urs.cz/item/CS_URS_2023_01/725820801" TargetMode="External" /><Relationship Id="rId76" Type="http://schemas.openxmlformats.org/officeDocument/2006/relationships/hyperlink" Target="https://podminky.urs.cz/item/CS_URS_2023_01/725820802" TargetMode="External" /><Relationship Id="rId77" Type="http://schemas.openxmlformats.org/officeDocument/2006/relationships/hyperlink" Target="https://podminky.urs.cz/item/CS_URS_2023_01/725829111" TargetMode="External" /><Relationship Id="rId78" Type="http://schemas.openxmlformats.org/officeDocument/2006/relationships/hyperlink" Target="https://podminky.urs.cz/item/CS_URS_2023_01/725829131" TargetMode="External" /><Relationship Id="rId79" Type="http://schemas.openxmlformats.org/officeDocument/2006/relationships/hyperlink" Target="https://podminky.urs.cz/item/CS_URS_2023_01/725839101" TargetMode="External" /><Relationship Id="rId80" Type="http://schemas.openxmlformats.org/officeDocument/2006/relationships/hyperlink" Target="https://podminky.urs.cz/item/CS_URS_2023_01/725869218" TargetMode="External" /><Relationship Id="rId81" Type="http://schemas.openxmlformats.org/officeDocument/2006/relationships/hyperlink" Target="https://podminky.urs.cz/item/CS_URS_2023_01/998725203" TargetMode="External" /><Relationship Id="rId82" Type="http://schemas.openxmlformats.org/officeDocument/2006/relationships/hyperlink" Target="https://podminky.urs.cz/item/CS_URS_2023_01/998725181" TargetMode="External" /><Relationship Id="rId83" Type="http://schemas.openxmlformats.org/officeDocument/2006/relationships/hyperlink" Target="https://podminky.urs.cz/item/CS_URS_2023_01/733192910" TargetMode="External" /><Relationship Id="rId84" Type="http://schemas.openxmlformats.org/officeDocument/2006/relationships/hyperlink" Target="https://podminky.urs.cz/item/CS_URS_2023_01/998733181" TargetMode="External" /><Relationship Id="rId85" Type="http://schemas.openxmlformats.org/officeDocument/2006/relationships/hyperlink" Target="https://podminky.urs.cz/item/CS_URS_2023_01/998733203" TargetMode="External" /><Relationship Id="rId86" Type="http://schemas.openxmlformats.org/officeDocument/2006/relationships/hyperlink" Target="https://podminky.urs.cz/item/CS_URS_2023_01/741112002" TargetMode="External" /><Relationship Id="rId87" Type="http://schemas.openxmlformats.org/officeDocument/2006/relationships/hyperlink" Target="https://podminky.urs.cz/item/CS_URS_2023_01/741122015" TargetMode="External" /><Relationship Id="rId88" Type="http://schemas.openxmlformats.org/officeDocument/2006/relationships/hyperlink" Target="https://podminky.urs.cz/item/CS_URS_2023_01/741122016" TargetMode="External" /><Relationship Id="rId89" Type="http://schemas.openxmlformats.org/officeDocument/2006/relationships/hyperlink" Target="https://podminky.urs.cz/item/CS_URS_2023_01/741122031" TargetMode="External" /><Relationship Id="rId90" Type="http://schemas.openxmlformats.org/officeDocument/2006/relationships/hyperlink" Target="https://podminky.urs.cz/item/CS_URS_2023_01/741125811" TargetMode="External" /><Relationship Id="rId91" Type="http://schemas.openxmlformats.org/officeDocument/2006/relationships/hyperlink" Target="https://podminky.urs.cz/item/CS_URS_2023_01/741370001" TargetMode="External" /><Relationship Id="rId92" Type="http://schemas.openxmlformats.org/officeDocument/2006/relationships/hyperlink" Target="https://podminky.urs.cz/item/CS_URS_2023_01/741370002" TargetMode="External" /><Relationship Id="rId93" Type="http://schemas.openxmlformats.org/officeDocument/2006/relationships/hyperlink" Target="https://podminky.urs.cz/item/CS_URS_2023_01/741374011" TargetMode="External" /><Relationship Id="rId94" Type="http://schemas.openxmlformats.org/officeDocument/2006/relationships/hyperlink" Target="https://podminky.urs.cz/item/CS_URS_2023_01/741810002" TargetMode="External" /><Relationship Id="rId95" Type="http://schemas.openxmlformats.org/officeDocument/2006/relationships/hyperlink" Target="https://podminky.urs.cz/item/CS_URS_2022_02/998741203" TargetMode="External" /><Relationship Id="rId96" Type="http://schemas.openxmlformats.org/officeDocument/2006/relationships/hyperlink" Target="https://podminky.urs.cz/item/CS_URS_2023_01/998741181" TargetMode="External" /><Relationship Id="rId97" Type="http://schemas.openxmlformats.org/officeDocument/2006/relationships/hyperlink" Target="https://podminky.urs.cz/item/CS_URS_2023_01/742121001" TargetMode="External" /><Relationship Id="rId98" Type="http://schemas.openxmlformats.org/officeDocument/2006/relationships/hyperlink" Target="https://podminky.urs.cz/item/CS_URS_2023_01/742210121" TargetMode="External" /><Relationship Id="rId99" Type="http://schemas.openxmlformats.org/officeDocument/2006/relationships/hyperlink" Target="https://podminky.urs.cz/item/CS_URS_2023_01/742420051" TargetMode="External" /><Relationship Id="rId100" Type="http://schemas.openxmlformats.org/officeDocument/2006/relationships/hyperlink" Target="https://podminky.urs.cz/item/CS_URS_2023_01/742420121" TargetMode="External" /><Relationship Id="rId101" Type="http://schemas.openxmlformats.org/officeDocument/2006/relationships/hyperlink" Target="https://podminky.urs.cz/item/CS_URS_2023_01/998742203" TargetMode="External" /><Relationship Id="rId102" Type="http://schemas.openxmlformats.org/officeDocument/2006/relationships/hyperlink" Target="https://podminky.urs.cz/item/CS_URS_2023_01/998742181" TargetMode="External" /><Relationship Id="rId103" Type="http://schemas.openxmlformats.org/officeDocument/2006/relationships/hyperlink" Target="https://podminky.urs.cz/item/CS_URS_2023_01/751377011" TargetMode="External" /><Relationship Id="rId104" Type="http://schemas.openxmlformats.org/officeDocument/2006/relationships/hyperlink" Target="https://podminky.urs.cz/item/CS_URS_2023_01/998751202" TargetMode="External" /><Relationship Id="rId105" Type="http://schemas.openxmlformats.org/officeDocument/2006/relationships/hyperlink" Target="https://podminky.urs.cz/item/CS_URS_2023_01/998751181" TargetMode="External" /><Relationship Id="rId106" Type="http://schemas.openxmlformats.org/officeDocument/2006/relationships/hyperlink" Target="https://podminky.urs.cz/item/CS_URS_2023_01/763172321" TargetMode="External" /><Relationship Id="rId107" Type="http://schemas.openxmlformats.org/officeDocument/2006/relationships/hyperlink" Target="https://podminky.urs.cz/item/CS_URS_2023_01/998763202" TargetMode="External" /><Relationship Id="rId108" Type="http://schemas.openxmlformats.org/officeDocument/2006/relationships/hyperlink" Target="https://podminky.urs.cz/item/CS_URS_2023_01/998763381" TargetMode="External" /><Relationship Id="rId109" Type="http://schemas.openxmlformats.org/officeDocument/2006/relationships/hyperlink" Target="https://podminky.urs.cz/item/CS_URS_2023_01/766491851" TargetMode="External" /><Relationship Id="rId110" Type="http://schemas.openxmlformats.org/officeDocument/2006/relationships/hyperlink" Target="https://podminky.urs.cz/item/CS_URS_2023_01/766660001" TargetMode="External" /><Relationship Id="rId111" Type="http://schemas.openxmlformats.org/officeDocument/2006/relationships/hyperlink" Target="https://podminky.urs.cz/item/CS_URS_2023_01/766660723" TargetMode="External" /><Relationship Id="rId112" Type="http://schemas.openxmlformats.org/officeDocument/2006/relationships/hyperlink" Target="https://podminky.urs.cz/item/CS_URS_2023_01/766663915" TargetMode="External" /><Relationship Id="rId113" Type="http://schemas.openxmlformats.org/officeDocument/2006/relationships/hyperlink" Target="https://podminky.urs.cz/item/CS_URS_2023_01/766691914" TargetMode="External" /><Relationship Id="rId114" Type="http://schemas.openxmlformats.org/officeDocument/2006/relationships/hyperlink" Target="https://podminky.urs.cz/item/CS_URS_2023_01/766692112" TargetMode="External" /><Relationship Id="rId115" Type="http://schemas.openxmlformats.org/officeDocument/2006/relationships/hyperlink" Target="https://podminky.urs.cz/item/CS_URS_2023_01/766695212" TargetMode="External" /><Relationship Id="rId116" Type="http://schemas.openxmlformats.org/officeDocument/2006/relationships/hyperlink" Target="https://podminky.urs.cz/item/CS_URS_2023_01/766811115" TargetMode="External" /><Relationship Id="rId117" Type="http://schemas.openxmlformats.org/officeDocument/2006/relationships/hyperlink" Target="https://podminky.urs.cz/item/CS_URS_2023_01/766811151" TargetMode="External" /><Relationship Id="rId118" Type="http://schemas.openxmlformats.org/officeDocument/2006/relationships/hyperlink" Target="https://podminky.urs.cz/item/CS_URS_2023_01/766811141" TargetMode="External" /><Relationship Id="rId119" Type="http://schemas.openxmlformats.org/officeDocument/2006/relationships/hyperlink" Target="https://podminky.urs.cz/item/CS_URS_2023_01/766811221" TargetMode="External" /><Relationship Id="rId120" Type="http://schemas.openxmlformats.org/officeDocument/2006/relationships/hyperlink" Target="https://podminky.urs.cz/item/CS_URS_2023_01/766811222" TargetMode="External" /><Relationship Id="rId121" Type="http://schemas.openxmlformats.org/officeDocument/2006/relationships/hyperlink" Target="https://podminky.urs.cz/item/CS_URS_2023_01/766811223" TargetMode="External" /><Relationship Id="rId122" Type="http://schemas.openxmlformats.org/officeDocument/2006/relationships/hyperlink" Target="https://podminky.urs.cz/item/CS_URS_2023_01/766811311" TargetMode="External" /><Relationship Id="rId123" Type="http://schemas.openxmlformats.org/officeDocument/2006/relationships/hyperlink" Target="https://podminky.urs.cz/item/CS_URS_2023_01/766811351" TargetMode="External" /><Relationship Id="rId124" Type="http://schemas.openxmlformats.org/officeDocument/2006/relationships/hyperlink" Target="https://podminky.urs.cz/item/CS_URS_2023_01/766811411" TargetMode="External" /><Relationship Id="rId125" Type="http://schemas.openxmlformats.org/officeDocument/2006/relationships/hyperlink" Target="https://podminky.urs.cz/item/CS_URS_2023_01/766811412" TargetMode="External" /><Relationship Id="rId126" Type="http://schemas.openxmlformats.org/officeDocument/2006/relationships/hyperlink" Target="https://podminky.urs.cz/item/CS_URS_2023_01/766821112" TargetMode="External" /><Relationship Id="rId127" Type="http://schemas.openxmlformats.org/officeDocument/2006/relationships/hyperlink" Target="https://podminky.urs.cz/item/CS_URS_2023_01/998766203" TargetMode="External" /><Relationship Id="rId128" Type="http://schemas.openxmlformats.org/officeDocument/2006/relationships/hyperlink" Target="https://podminky.urs.cz/item/CS_URS_2023_01/998766181" TargetMode="External" /><Relationship Id="rId129" Type="http://schemas.openxmlformats.org/officeDocument/2006/relationships/hyperlink" Target="https://podminky.urs.cz/item/CS_URS_2023_01/771121011" TargetMode="External" /><Relationship Id="rId130" Type="http://schemas.openxmlformats.org/officeDocument/2006/relationships/hyperlink" Target="https://podminky.urs.cz/item/CS_URS_2023_01/771151014" TargetMode="External" /><Relationship Id="rId131" Type="http://schemas.openxmlformats.org/officeDocument/2006/relationships/hyperlink" Target="https://podminky.urs.cz/item/CS_URS_2023_01/771573810" TargetMode="External" /><Relationship Id="rId132" Type="http://schemas.openxmlformats.org/officeDocument/2006/relationships/hyperlink" Target="https://podminky.urs.cz/item/CS_URS_2023_01/771574113" TargetMode="External" /><Relationship Id="rId133" Type="http://schemas.openxmlformats.org/officeDocument/2006/relationships/hyperlink" Target="https://podminky.urs.cz/item/CS_URS_2023_01/771577151" TargetMode="External" /><Relationship Id="rId134" Type="http://schemas.openxmlformats.org/officeDocument/2006/relationships/hyperlink" Target="https://podminky.urs.cz/item/CS_URS_2023_01/771577152" TargetMode="External" /><Relationship Id="rId135" Type="http://schemas.openxmlformats.org/officeDocument/2006/relationships/hyperlink" Target="https://podminky.urs.cz/item/CS_URS_2023_01/771591115" TargetMode="External" /><Relationship Id="rId136" Type="http://schemas.openxmlformats.org/officeDocument/2006/relationships/hyperlink" Target="https://podminky.urs.cz/item/CS_URS_2023_01/998771203" TargetMode="External" /><Relationship Id="rId137" Type="http://schemas.openxmlformats.org/officeDocument/2006/relationships/hyperlink" Target="https://podminky.urs.cz/item/CS_URS_2023_01/998771181" TargetMode="External" /><Relationship Id="rId138" Type="http://schemas.openxmlformats.org/officeDocument/2006/relationships/hyperlink" Target="https://podminky.urs.cz/item/CS_URS_2023_01/771151012" TargetMode="External" /><Relationship Id="rId139" Type="http://schemas.openxmlformats.org/officeDocument/2006/relationships/hyperlink" Target="https://podminky.urs.cz/item/CS_URS_2023_01/776121112" TargetMode="External" /><Relationship Id="rId140" Type="http://schemas.openxmlformats.org/officeDocument/2006/relationships/hyperlink" Target="https://podminky.urs.cz/item/CS_URS_2023_01/776201812" TargetMode="External" /><Relationship Id="rId141" Type="http://schemas.openxmlformats.org/officeDocument/2006/relationships/hyperlink" Target="https://podminky.urs.cz/item/CS_URS_2023_01/776221111" TargetMode="External" /><Relationship Id="rId142" Type="http://schemas.openxmlformats.org/officeDocument/2006/relationships/hyperlink" Target="https://podminky.urs.cz/item/CS_URS_2023_01/776223111" TargetMode="External" /><Relationship Id="rId143" Type="http://schemas.openxmlformats.org/officeDocument/2006/relationships/hyperlink" Target="https://podminky.urs.cz/item/CS_URS_2023_01/776410811" TargetMode="External" /><Relationship Id="rId144" Type="http://schemas.openxmlformats.org/officeDocument/2006/relationships/hyperlink" Target="https://podminky.urs.cz/item/CS_URS_2023_01/776411111" TargetMode="External" /><Relationship Id="rId145" Type="http://schemas.openxmlformats.org/officeDocument/2006/relationships/hyperlink" Target="https://podminky.urs.cz/item/CS_URS_2023_01/776991821" TargetMode="External" /><Relationship Id="rId146" Type="http://schemas.openxmlformats.org/officeDocument/2006/relationships/hyperlink" Target="https://podminky.urs.cz/item/CS_URS_2023_01/998776203" TargetMode="External" /><Relationship Id="rId147" Type="http://schemas.openxmlformats.org/officeDocument/2006/relationships/hyperlink" Target="https://podminky.urs.cz/item/CS_URS_2023_01/998776181" TargetMode="External" /><Relationship Id="rId148" Type="http://schemas.openxmlformats.org/officeDocument/2006/relationships/hyperlink" Target="https://podminky.urs.cz/item/CS_URS_2023_01/781121011" TargetMode="External" /><Relationship Id="rId149" Type="http://schemas.openxmlformats.org/officeDocument/2006/relationships/hyperlink" Target="https://podminky.urs.cz/item/CS_URS_2023_01/781471810" TargetMode="External" /><Relationship Id="rId150" Type="http://schemas.openxmlformats.org/officeDocument/2006/relationships/hyperlink" Target="https://podminky.urs.cz/item/CS_URS_2023_01/781474113" TargetMode="External" /><Relationship Id="rId151" Type="http://schemas.openxmlformats.org/officeDocument/2006/relationships/hyperlink" Target="https://podminky.urs.cz/item/CS_URS_2023_01/781477111" TargetMode="External" /><Relationship Id="rId152" Type="http://schemas.openxmlformats.org/officeDocument/2006/relationships/hyperlink" Target="https://podminky.urs.cz/item/CS_URS_2023_01/781477112" TargetMode="External" /><Relationship Id="rId153" Type="http://schemas.openxmlformats.org/officeDocument/2006/relationships/hyperlink" Target="https://podminky.urs.cz/item/CS_URS_2023_01/781493111" TargetMode="External" /><Relationship Id="rId154" Type="http://schemas.openxmlformats.org/officeDocument/2006/relationships/hyperlink" Target="https://podminky.urs.cz/item/CS_URS_2023_01/781493511" TargetMode="External" /><Relationship Id="rId155" Type="http://schemas.openxmlformats.org/officeDocument/2006/relationships/hyperlink" Target="https://podminky.urs.cz/item/CS_URS_2023_01/998781203" TargetMode="External" /><Relationship Id="rId156" Type="http://schemas.openxmlformats.org/officeDocument/2006/relationships/hyperlink" Target="https://podminky.urs.cz/item/CS_URS_2023_01/998781181" TargetMode="External" /><Relationship Id="rId157" Type="http://schemas.openxmlformats.org/officeDocument/2006/relationships/hyperlink" Target="https://podminky.urs.cz/item/CS_URS_2023_01/783000125" TargetMode="External" /><Relationship Id="rId158" Type="http://schemas.openxmlformats.org/officeDocument/2006/relationships/hyperlink" Target="https://podminky.urs.cz/item/CS_URS_2022_02/783101203" TargetMode="External" /><Relationship Id="rId159" Type="http://schemas.openxmlformats.org/officeDocument/2006/relationships/hyperlink" Target="https://podminky.urs.cz/item/CS_URS_2022_02/783101403" TargetMode="External" /><Relationship Id="rId160" Type="http://schemas.openxmlformats.org/officeDocument/2006/relationships/hyperlink" Target="https://podminky.urs.cz/item/CS_URS_2022_02/783106805" TargetMode="External" /><Relationship Id="rId161" Type="http://schemas.openxmlformats.org/officeDocument/2006/relationships/hyperlink" Target="https://podminky.urs.cz/item/CS_URS_2023_01/783114101" TargetMode="External" /><Relationship Id="rId162" Type="http://schemas.openxmlformats.org/officeDocument/2006/relationships/hyperlink" Target="https://podminky.urs.cz/item/CS_URS_2023_01/783117101" TargetMode="External" /><Relationship Id="rId163" Type="http://schemas.openxmlformats.org/officeDocument/2006/relationships/hyperlink" Target="https://podminky.urs.cz/item/CS_URS_2022_02/783122131" TargetMode="External" /><Relationship Id="rId164" Type="http://schemas.openxmlformats.org/officeDocument/2006/relationships/hyperlink" Target="https://podminky.urs.cz/item/CS_URS_2023_01/783162201" TargetMode="External" /><Relationship Id="rId165" Type="http://schemas.openxmlformats.org/officeDocument/2006/relationships/hyperlink" Target="https://podminky.urs.cz/item/CS_URS_2023_01/783301313" TargetMode="External" /><Relationship Id="rId166" Type="http://schemas.openxmlformats.org/officeDocument/2006/relationships/hyperlink" Target="https://podminky.urs.cz/item/CS_URS_2023_01/783315101" TargetMode="External" /><Relationship Id="rId167" Type="http://schemas.openxmlformats.org/officeDocument/2006/relationships/hyperlink" Target="https://podminky.urs.cz/item/CS_URS_2023_01/783317101" TargetMode="External" /><Relationship Id="rId168" Type="http://schemas.openxmlformats.org/officeDocument/2006/relationships/hyperlink" Target="https://podminky.urs.cz/item/CS_URS_2023_01/783601715" TargetMode="External" /><Relationship Id="rId169" Type="http://schemas.openxmlformats.org/officeDocument/2006/relationships/hyperlink" Target="https://podminky.urs.cz/item/CS_URS_2023_01/783614551" TargetMode="External" /><Relationship Id="rId170" Type="http://schemas.openxmlformats.org/officeDocument/2006/relationships/hyperlink" Target="https://podminky.urs.cz/item/CS_URS_2023_01/783615551" TargetMode="External" /><Relationship Id="rId171" Type="http://schemas.openxmlformats.org/officeDocument/2006/relationships/hyperlink" Target="https://podminky.urs.cz/item/CS_URS_2023_01/783617601" TargetMode="External" /><Relationship Id="rId172" Type="http://schemas.openxmlformats.org/officeDocument/2006/relationships/hyperlink" Target="https://podminky.urs.cz/item/CS_URS_2023_01/784111011" TargetMode="External" /><Relationship Id="rId173" Type="http://schemas.openxmlformats.org/officeDocument/2006/relationships/hyperlink" Target="https://podminky.urs.cz/item/CS_URS_2023_01/784111031" TargetMode="External" /><Relationship Id="rId174" Type="http://schemas.openxmlformats.org/officeDocument/2006/relationships/hyperlink" Target="https://podminky.urs.cz/item/CS_URS_2023_01/784121001" TargetMode="External" /><Relationship Id="rId175" Type="http://schemas.openxmlformats.org/officeDocument/2006/relationships/hyperlink" Target="https://podminky.urs.cz/item/CS_URS_2023_01/784141001" TargetMode="External" /><Relationship Id="rId176" Type="http://schemas.openxmlformats.org/officeDocument/2006/relationships/hyperlink" Target="https://podminky.urs.cz/item/CS_URS_2023_01/784151011" TargetMode="External" /><Relationship Id="rId177" Type="http://schemas.openxmlformats.org/officeDocument/2006/relationships/hyperlink" Target="https://podminky.urs.cz/item/CS_URS_2023_01/784161101" TargetMode="External" /><Relationship Id="rId178" Type="http://schemas.openxmlformats.org/officeDocument/2006/relationships/hyperlink" Target="https://podminky.urs.cz/item/CS_URS_2023_01/784161111" TargetMode="External" /><Relationship Id="rId179" Type="http://schemas.openxmlformats.org/officeDocument/2006/relationships/hyperlink" Target="https://podminky.urs.cz/item/CS_URS_2023_01/784181101" TargetMode="External" /><Relationship Id="rId180" Type="http://schemas.openxmlformats.org/officeDocument/2006/relationships/hyperlink" Target="https://podminky.urs.cz/item/CS_URS_2023_01/784221101" TargetMode="External" /><Relationship Id="rId181" Type="http://schemas.openxmlformats.org/officeDocument/2006/relationships/hyperlink" Target="https://podminky.urs.cz/item/CS_URS_2023_01/013294000" TargetMode="External" /><Relationship Id="rId182" Type="http://schemas.openxmlformats.org/officeDocument/2006/relationships/hyperlink" Target="https://podminky.urs.cz/item/CS_URS_2023_01/030001000" TargetMode="External" /><Relationship Id="rId183" Type="http://schemas.openxmlformats.org/officeDocument/2006/relationships/hyperlink" Target="https://podminky.urs.cz/item/CS_URS_2023_01/070001000" TargetMode="External" /><Relationship Id="rId18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230130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Vrchlického 479/51, Byt 479 (10)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Praha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29. 1. 2023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Městká část Praha 5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MAPAMI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112" t="s">
        <v>75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'230130 - Vrchlického 479-...'!J28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'230130 - Vrchlického 479-...'!P100</f>
        <v>0</v>
      </c>
      <c r="AV55" s="121">
        <f>'230130 - Vrchlického 479-...'!J31</f>
        <v>0</v>
      </c>
      <c r="AW55" s="121">
        <f>'230130 - Vrchlického 479-...'!J32</f>
        <v>0</v>
      </c>
      <c r="AX55" s="121">
        <f>'230130 - Vrchlického 479-...'!J33</f>
        <v>0</v>
      </c>
      <c r="AY55" s="121">
        <f>'230130 - Vrchlického 479-...'!J34</f>
        <v>0</v>
      </c>
      <c r="AZ55" s="121">
        <f>'230130 - Vrchlického 479-...'!F31</f>
        <v>0</v>
      </c>
      <c r="BA55" s="121">
        <f>'230130 - Vrchlického 479-...'!F32</f>
        <v>0</v>
      </c>
      <c r="BB55" s="121">
        <f>'230130 - Vrchlického 479-...'!F33</f>
        <v>0</v>
      </c>
      <c r="BC55" s="121">
        <f>'230130 - Vrchlického 479-...'!F34</f>
        <v>0</v>
      </c>
      <c r="BD55" s="123">
        <f>'230130 - Vrchlického 479-...'!F35</f>
        <v>0</v>
      </c>
      <c r="BE55" s="7"/>
      <c r="BT55" s="124" t="s">
        <v>77</v>
      </c>
      <c r="BU55" s="124" t="s">
        <v>78</v>
      </c>
      <c r="BV55" s="124" t="s">
        <v>73</v>
      </c>
      <c r="BW55" s="124" t="s">
        <v>5</v>
      </c>
      <c r="BX55" s="124" t="s">
        <v>74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lmvxVqju1/xCoEVtZzG8ZUb8/MhK7yqFtFLcXrUZsMIDGxbkR4lQEgKuDVjpMnkInAac9dlgyN4egKrFaCpkcw==" hashValue="8MYdR0zhOCS4OlYQsEoFrzqF7pVcD+gc3/XDFa/0iX5shFXq8uRWqJhjRSCw7fCrHxLOArZmnV2P3e3avhUoJg==" algorithmName="SHA-512" password="C70A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30130 - Vrchlického 479-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77</v>
      </c>
    </row>
    <row r="4" s="1" customFormat="1" ht="24.96" customHeight="1">
      <c r="B4" s="22"/>
      <c r="D4" s="127" t="s">
        <v>79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zakázky'!AN8</f>
        <v>29. 1. 2023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">
        <v>19</v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">
        <v>27</v>
      </c>
      <c r="F13" s="40"/>
      <c r="G13" s="40"/>
      <c r="H13" s="40"/>
      <c r="I13" s="129" t="s">
        <v>28</v>
      </c>
      <c r="J13" s="132" t="s">
        <v>19</v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29</v>
      </c>
      <c r="E15" s="40"/>
      <c r="F15" s="40"/>
      <c r="G15" s="40"/>
      <c r="H15" s="40"/>
      <c r="I15" s="129" t="s">
        <v>26</v>
      </c>
      <c r="J15" s="35" t="str">
        <f>'Rekapitulace zakázky'!AN13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zakázky'!E14</f>
        <v>Vyplň údaj</v>
      </c>
      <c r="F16" s="132"/>
      <c r="G16" s="132"/>
      <c r="H16" s="132"/>
      <c r="I16" s="129" t="s">
        <v>28</v>
      </c>
      <c r="J16" s="35" t="str">
        <f>'Rekapitulace zakázky'!AN14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31</v>
      </c>
      <c r="E18" s="40"/>
      <c r="F18" s="40"/>
      <c r="G18" s="40"/>
      <c r="H18" s="40"/>
      <c r="I18" s="129" t="s">
        <v>26</v>
      </c>
      <c r="J18" s="132" t="str">
        <f>IF('Rekapitulace zakázky'!AN16="","",'Rekapitulace zakázky'!AN16)</f>
        <v/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tr">
        <f>IF('Rekapitulace zakázky'!E17="","",'Rekapitulace zakázky'!E17)</f>
        <v xml:space="preserve"> </v>
      </c>
      <c r="F19" s="40"/>
      <c r="G19" s="40"/>
      <c r="H19" s="40"/>
      <c r="I19" s="129" t="s">
        <v>28</v>
      </c>
      <c r="J19" s="132" t="str">
        <f>IF('Rekapitulace zakázky'!AN17="","",'Rekapitulace zakázky'!AN17)</f>
        <v/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34</v>
      </c>
      <c r="E21" s="40"/>
      <c r="F21" s="40"/>
      <c r="G21" s="40"/>
      <c r="H21" s="40"/>
      <c r="I21" s="129" t="s">
        <v>26</v>
      </c>
      <c r="J21" s="132" t="s">
        <v>19</v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">
        <v>35</v>
      </c>
      <c r="F22" s="40"/>
      <c r="G22" s="40"/>
      <c r="H22" s="40"/>
      <c r="I22" s="129" t="s">
        <v>28</v>
      </c>
      <c r="J22" s="132" t="s">
        <v>19</v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36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4"/>
      <c r="B25" s="135"/>
      <c r="C25" s="134"/>
      <c r="D25" s="134"/>
      <c r="E25" s="136" t="s">
        <v>37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38</v>
      </c>
      <c r="E28" s="40"/>
      <c r="F28" s="40"/>
      <c r="G28" s="40"/>
      <c r="H28" s="40"/>
      <c r="I28" s="40"/>
      <c r="J28" s="140">
        <f>ROUND(J100,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40</v>
      </c>
      <c r="G30" s="40"/>
      <c r="H30" s="40"/>
      <c r="I30" s="141" t="s">
        <v>39</v>
      </c>
      <c r="J30" s="141" t="s">
        <v>41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42</v>
      </c>
      <c r="E31" s="129" t="s">
        <v>43</v>
      </c>
      <c r="F31" s="143">
        <f>ROUND((SUM(BE100:BE759)),  2)</f>
        <v>0</v>
      </c>
      <c r="G31" s="40"/>
      <c r="H31" s="40"/>
      <c r="I31" s="144">
        <v>0.20999999999999999</v>
      </c>
      <c r="J31" s="143">
        <f>ROUND(((SUM(BE100:BE759))*I31),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44</v>
      </c>
      <c r="F32" s="143">
        <f>ROUND((SUM(BF100:BF759)),  2)</f>
        <v>0</v>
      </c>
      <c r="G32" s="40"/>
      <c r="H32" s="40"/>
      <c r="I32" s="144">
        <v>0.14999999999999999</v>
      </c>
      <c r="J32" s="143">
        <f>ROUND(((SUM(BF100:BF759))*I32),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45</v>
      </c>
      <c r="F33" s="143">
        <f>ROUND((SUM(BG100:BG759)),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46</v>
      </c>
      <c r="F34" s="143">
        <f>ROUND((SUM(BH100:BH759)),  2)</f>
        <v>0</v>
      </c>
      <c r="G34" s="40"/>
      <c r="H34" s="40"/>
      <c r="I34" s="144">
        <v>0.14999999999999999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47</v>
      </c>
      <c r="F35" s="143">
        <f>ROUND((SUM(BI100:BI759)),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48</v>
      </c>
      <c r="E37" s="147"/>
      <c r="F37" s="147"/>
      <c r="G37" s="148" t="s">
        <v>49</v>
      </c>
      <c r="H37" s="149" t="s">
        <v>50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80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Vrchlického 479/51, Byt 479 (10)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Praha</v>
      </c>
      <c r="G48" s="42"/>
      <c r="H48" s="42"/>
      <c r="I48" s="34" t="s">
        <v>23</v>
      </c>
      <c r="J48" s="74" t="str">
        <f>IF(J10="","",J10)</f>
        <v>29. 1. 2023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>Městká část Praha 5</v>
      </c>
      <c r="G50" s="42"/>
      <c r="H50" s="42"/>
      <c r="I50" s="34" t="s">
        <v>31</v>
      </c>
      <c r="J50" s="38" t="str">
        <f>E19</f>
        <v xml:space="preserve"> 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34</v>
      </c>
      <c r="J51" s="38" t="str">
        <f>E22</f>
        <v>MAPAMI s.r.o.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81</v>
      </c>
      <c r="D53" s="157"/>
      <c r="E53" s="157"/>
      <c r="F53" s="157"/>
      <c r="G53" s="157"/>
      <c r="H53" s="157"/>
      <c r="I53" s="157"/>
      <c r="J53" s="158" t="s">
        <v>82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70</v>
      </c>
      <c r="D55" s="42"/>
      <c r="E55" s="42"/>
      <c r="F55" s="42"/>
      <c r="G55" s="42"/>
      <c r="H55" s="42"/>
      <c r="I55" s="42"/>
      <c r="J55" s="104">
        <f>J100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83</v>
      </c>
    </row>
    <row r="56" s="9" customFormat="1" ht="24.96" customHeight="1">
      <c r="A56" s="9"/>
      <c r="B56" s="160"/>
      <c r="C56" s="161"/>
      <c r="D56" s="162" t="s">
        <v>84</v>
      </c>
      <c r="E56" s="163"/>
      <c r="F56" s="163"/>
      <c r="G56" s="163"/>
      <c r="H56" s="163"/>
      <c r="I56" s="163"/>
      <c r="J56" s="164">
        <f>J101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85</v>
      </c>
      <c r="E57" s="169"/>
      <c r="F57" s="169"/>
      <c r="G57" s="169"/>
      <c r="H57" s="169"/>
      <c r="I57" s="169"/>
      <c r="J57" s="170">
        <f>J102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86</v>
      </c>
      <c r="E58" s="169"/>
      <c r="F58" s="169"/>
      <c r="G58" s="169"/>
      <c r="H58" s="169"/>
      <c r="I58" s="169"/>
      <c r="J58" s="170">
        <f>J118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87</v>
      </c>
      <c r="E59" s="169"/>
      <c r="F59" s="169"/>
      <c r="G59" s="169"/>
      <c r="H59" s="169"/>
      <c r="I59" s="169"/>
      <c r="J59" s="170">
        <f>J170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88</v>
      </c>
      <c r="E60" s="169"/>
      <c r="F60" s="169"/>
      <c r="G60" s="169"/>
      <c r="H60" s="169"/>
      <c r="I60" s="169"/>
      <c r="J60" s="170">
        <f>J242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89</v>
      </c>
      <c r="E61" s="169"/>
      <c r="F61" s="169"/>
      <c r="G61" s="169"/>
      <c r="H61" s="169"/>
      <c r="I61" s="169"/>
      <c r="J61" s="170">
        <f>J256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90</v>
      </c>
      <c r="E62" s="163"/>
      <c r="F62" s="163"/>
      <c r="G62" s="163"/>
      <c r="H62" s="163"/>
      <c r="I62" s="163"/>
      <c r="J62" s="164">
        <f>J259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91</v>
      </c>
      <c r="E63" s="169"/>
      <c r="F63" s="169"/>
      <c r="G63" s="169"/>
      <c r="H63" s="169"/>
      <c r="I63" s="169"/>
      <c r="J63" s="170">
        <f>J260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92</v>
      </c>
      <c r="E64" s="169"/>
      <c r="F64" s="169"/>
      <c r="G64" s="169"/>
      <c r="H64" s="169"/>
      <c r="I64" s="169"/>
      <c r="J64" s="170">
        <f>J285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93</v>
      </c>
      <c r="E65" s="169"/>
      <c r="F65" s="169"/>
      <c r="G65" s="169"/>
      <c r="H65" s="169"/>
      <c r="I65" s="169"/>
      <c r="J65" s="170">
        <f>J303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6"/>
      <c r="C66" s="167"/>
      <c r="D66" s="168" t="s">
        <v>94</v>
      </c>
      <c r="E66" s="169"/>
      <c r="F66" s="169"/>
      <c r="G66" s="169"/>
      <c r="H66" s="169"/>
      <c r="I66" s="169"/>
      <c r="J66" s="170">
        <f>J347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6"/>
      <c r="C67" s="167"/>
      <c r="D67" s="168" t="s">
        <v>95</v>
      </c>
      <c r="E67" s="169"/>
      <c r="F67" s="169"/>
      <c r="G67" s="169"/>
      <c r="H67" s="169"/>
      <c r="I67" s="169"/>
      <c r="J67" s="170">
        <f>J360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6"/>
      <c r="C68" s="167"/>
      <c r="D68" s="168" t="s">
        <v>96</v>
      </c>
      <c r="E68" s="169"/>
      <c r="F68" s="169"/>
      <c r="G68" s="169"/>
      <c r="H68" s="169"/>
      <c r="I68" s="169"/>
      <c r="J68" s="170">
        <f>J413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6"/>
      <c r="C69" s="167"/>
      <c r="D69" s="168" t="s">
        <v>97</v>
      </c>
      <c r="E69" s="169"/>
      <c r="F69" s="169"/>
      <c r="G69" s="169"/>
      <c r="H69" s="169"/>
      <c r="I69" s="169"/>
      <c r="J69" s="170">
        <f>J422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6"/>
      <c r="C70" s="167"/>
      <c r="D70" s="168" t="s">
        <v>98</v>
      </c>
      <c r="E70" s="169"/>
      <c r="F70" s="169"/>
      <c r="G70" s="169"/>
      <c r="H70" s="169"/>
      <c r="I70" s="169"/>
      <c r="J70" s="170">
        <f>J485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6"/>
      <c r="C71" s="167"/>
      <c r="D71" s="168" t="s">
        <v>99</v>
      </c>
      <c r="E71" s="169"/>
      <c r="F71" s="169"/>
      <c r="G71" s="169"/>
      <c r="H71" s="169"/>
      <c r="I71" s="169"/>
      <c r="J71" s="170">
        <f>J504</f>
        <v>0</v>
      </c>
      <c r="K71" s="167"/>
      <c r="L71" s="17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6"/>
      <c r="C72" s="167"/>
      <c r="D72" s="168" t="s">
        <v>100</v>
      </c>
      <c r="E72" s="169"/>
      <c r="F72" s="169"/>
      <c r="G72" s="169"/>
      <c r="H72" s="169"/>
      <c r="I72" s="169"/>
      <c r="J72" s="170">
        <f>J512</f>
        <v>0</v>
      </c>
      <c r="K72" s="167"/>
      <c r="L72" s="17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6"/>
      <c r="C73" s="167"/>
      <c r="D73" s="168" t="s">
        <v>101</v>
      </c>
      <c r="E73" s="169"/>
      <c r="F73" s="169"/>
      <c r="G73" s="169"/>
      <c r="H73" s="169"/>
      <c r="I73" s="169"/>
      <c r="J73" s="170">
        <f>J520</f>
        <v>0</v>
      </c>
      <c r="K73" s="167"/>
      <c r="L73" s="17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6"/>
      <c r="C74" s="167"/>
      <c r="D74" s="168" t="s">
        <v>102</v>
      </c>
      <c r="E74" s="169"/>
      <c r="F74" s="169"/>
      <c r="G74" s="169"/>
      <c r="H74" s="169"/>
      <c r="I74" s="169"/>
      <c r="J74" s="170">
        <f>J570</f>
        <v>0</v>
      </c>
      <c r="K74" s="167"/>
      <c r="L74" s="17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6"/>
      <c r="C75" s="167"/>
      <c r="D75" s="168" t="s">
        <v>103</v>
      </c>
      <c r="E75" s="169"/>
      <c r="F75" s="169"/>
      <c r="G75" s="169"/>
      <c r="H75" s="169"/>
      <c r="I75" s="169"/>
      <c r="J75" s="170">
        <f>J598</f>
        <v>0</v>
      </c>
      <c r="K75" s="167"/>
      <c r="L75" s="17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6"/>
      <c r="C76" s="167"/>
      <c r="D76" s="168" t="s">
        <v>104</v>
      </c>
      <c r="E76" s="169"/>
      <c r="F76" s="169"/>
      <c r="G76" s="169"/>
      <c r="H76" s="169"/>
      <c r="I76" s="169"/>
      <c r="J76" s="170">
        <f>J638</f>
        <v>0</v>
      </c>
      <c r="K76" s="167"/>
      <c r="L76" s="17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6"/>
      <c r="C77" s="167"/>
      <c r="D77" s="168" t="s">
        <v>105</v>
      </c>
      <c r="E77" s="169"/>
      <c r="F77" s="169"/>
      <c r="G77" s="169"/>
      <c r="H77" s="169"/>
      <c r="I77" s="169"/>
      <c r="J77" s="170">
        <f>J681</f>
        <v>0</v>
      </c>
      <c r="K77" s="167"/>
      <c r="L77" s="17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6"/>
      <c r="C78" s="167"/>
      <c r="D78" s="168" t="s">
        <v>106</v>
      </c>
      <c r="E78" s="169"/>
      <c r="F78" s="169"/>
      <c r="G78" s="169"/>
      <c r="H78" s="169"/>
      <c r="I78" s="169"/>
      <c r="J78" s="170">
        <f>J716</f>
        <v>0</v>
      </c>
      <c r="K78" s="167"/>
      <c r="L78" s="17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9" customFormat="1" ht="24.96" customHeight="1">
      <c r="A79" s="9"/>
      <c r="B79" s="160"/>
      <c r="C79" s="161"/>
      <c r="D79" s="162" t="s">
        <v>107</v>
      </c>
      <c r="E79" s="163"/>
      <c r="F79" s="163"/>
      <c r="G79" s="163"/>
      <c r="H79" s="163"/>
      <c r="I79" s="163"/>
      <c r="J79" s="164">
        <f>J750</f>
        <v>0</v>
      </c>
      <c r="K79" s="161"/>
      <c r="L79" s="165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10" customFormat="1" ht="19.92" customHeight="1">
      <c r="A80" s="10"/>
      <c r="B80" s="166"/>
      <c r="C80" s="167"/>
      <c r="D80" s="168" t="s">
        <v>108</v>
      </c>
      <c r="E80" s="169"/>
      <c r="F80" s="169"/>
      <c r="G80" s="169"/>
      <c r="H80" s="169"/>
      <c r="I80" s="169"/>
      <c r="J80" s="170">
        <f>J751</f>
        <v>0</v>
      </c>
      <c r="K80" s="167"/>
      <c r="L80" s="171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66"/>
      <c r="C81" s="167"/>
      <c r="D81" s="168" t="s">
        <v>109</v>
      </c>
      <c r="E81" s="169"/>
      <c r="F81" s="169"/>
      <c r="G81" s="169"/>
      <c r="H81" s="169"/>
      <c r="I81" s="169"/>
      <c r="J81" s="170">
        <f>J754</f>
        <v>0</v>
      </c>
      <c r="K81" s="167"/>
      <c r="L81" s="171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66"/>
      <c r="C82" s="167"/>
      <c r="D82" s="168" t="s">
        <v>110</v>
      </c>
      <c r="E82" s="169"/>
      <c r="F82" s="169"/>
      <c r="G82" s="169"/>
      <c r="H82" s="169"/>
      <c r="I82" s="169"/>
      <c r="J82" s="170">
        <f>J757</f>
        <v>0</v>
      </c>
      <c r="K82" s="167"/>
      <c r="L82" s="171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61"/>
      <c r="C84" s="62"/>
      <c r="D84" s="62"/>
      <c r="E84" s="62"/>
      <c r="F84" s="62"/>
      <c r="G84" s="62"/>
      <c r="H84" s="62"/>
      <c r="I84" s="62"/>
      <c r="J84" s="62"/>
      <c r="K84" s="62"/>
      <c r="L84" s="13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8" s="2" customFormat="1" ht="6.96" customHeight="1">
      <c r="A88" s="40"/>
      <c r="B88" s="63"/>
      <c r="C88" s="64"/>
      <c r="D88" s="64"/>
      <c r="E88" s="64"/>
      <c r="F88" s="64"/>
      <c r="G88" s="64"/>
      <c r="H88" s="64"/>
      <c r="I88" s="64"/>
      <c r="J88" s="64"/>
      <c r="K88" s="64"/>
      <c r="L88" s="13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4.96" customHeight="1">
      <c r="A89" s="40"/>
      <c r="B89" s="41"/>
      <c r="C89" s="25" t="s">
        <v>111</v>
      </c>
      <c r="D89" s="42"/>
      <c r="E89" s="42"/>
      <c r="F89" s="42"/>
      <c r="G89" s="42"/>
      <c r="H89" s="42"/>
      <c r="I89" s="42"/>
      <c r="J89" s="42"/>
      <c r="K89" s="42"/>
      <c r="L89" s="13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16</v>
      </c>
      <c r="D91" s="42"/>
      <c r="E91" s="42"/>
      <c r="F91" s="42"/>
      <c r="G91" s="42"/>
      <c r="H91" s="42"/>
      <c r="I91" s="42"/>
      <c r="J91" s="42"/>
      <c r="K91" s="42"/>
      <c r="L91" s="13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71" t="str">
        <f>E7</f>
        <v>Vrchlického 479/51, Byt 479 (10)</v>
      </c>
      <c r="F92" s="42"/>
      <c r="G92" s="42"/>
      <c r="H92" s="42"/>
      <c r="I92" s="42"/>
      <c r="J92" s="42"/>
      <c r="K92" s="42"/>
      <c r="L92" s="13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21</v>
      </c>
      <c r="D94" s="42"/>
      <c r="E94" s="42"/>
      <c r="F94" s="29" t="str">
        <f>F10</f>
        <v>Praha</v>
      </c>
      <c r="G94" s="42"/>
      <c r="H94" s="42"/>
      <c r="I94" s="34" t="s">
        <v>23</v>
      </c>
      <c r="J94" s="74" t="str">
        <f>IF(J10="","",J10)</f>
        <v>29. 1. 2023</v>
      </c>
      <c r="K94" s="42"/>
      <c r="L94" s="13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25</v>
      </c>
      <c r="D96" s="42"/>
      <c r="E96" s="42"/>
      <c r="F96" s="29" t="str">
        <f>E13</f>
        <v>Městká část Praha 5</v>
      </c>
      <c r="G96" s="42"/>
      <c r="H96" s="42"/>
      <c r="I96" s="34" t="s">
        <v>31</v>
      </c>
      <c r="J96" s="38" t="str">
        <f>E19</f>
        <v xml:space="preserve"> </v>
      </c>
      <c r="K96" s="42"/>
      <c r="L96" s="13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4" t="s">
        <v>29</v>
      </c>
      <c r="D97" s="42"/>
      <c r="E97" s="42"/>
      <c r="F97" s="29" t="str">
        <f>IF(E16="","",E16)</f>
        <v>Vyplň údaj</v>
      </c>
      <c r="G97" s="42"/>
      <c r="H97" s="42"/>
      <c r="I97" s="34" t="s">
        <v>34</v>
      </c>
      <c r="J97" s="38" t="str">
        <f>E22</f>
        <v>MAPAMI s.r.o.</v>
      </c>
      <c r="K97" s="42"/>
      <c r="L97" s="13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0.32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3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11" customFormat="1" ht="29.28" customHeight="1">
      <c r="A99" s="172"/>
      <c r="B99" s="173"/>
      <c r="C99" s="174" t="s">
        <v>112</v>
      </c>
      <c r="D99" s="175" t="s">
        <v>57</v>
      </c>
      <c r="E99" s="175" t="s">
        <v>53</v>
      </c>
      <c r="F99" s="175" t="s">
        <v>54</v>
      </c>
      <c r="G99" s="175" t="s">
        <v>113</v>
      </c>
      <c r="H99" s="175" t="s">
        <v>114</v>
      </c>
      <c r="I99" s="175" t="s">
        <v>115</v>
      </c>
      <c r="J99" s="175" t="s">
        <v>82</v>
      </c>
      <c r="K99" s="176" t="s">
        <v>116</v>
      </c>
      <c r="L99" s="177"/>
      <c r="M99" s="94" t="s">
        <v>19</v>
      </c>
      <c r="N99" s="95" t="s">
        <v>42</v>
      </c>
      <c r="O99" s="95" t="s">
        <v>117</v>
      </c>
      <c r="P99" s="95" t="s">
        <v>118</v>
      </c>
      <c r="Q99" s="95" t="s">
        <v>119</v>
      </c>
      <c r="R99" s="95" t="s">
        <v>120</v>
      </c>
      <c r="S99" s="95" t="s">
        <v>121</v>
      </c>
      <c r="T99" s="96" t="s">
        <v>122</v>
      </c>
      <c r="U99" s="172"/>
      <c r="V99" s="172"/>
      <c r="W99" s="172"/>
      <c r="X99" s="172"/>
      <c r="Y99" s="172"/>
      <c r="Z99" s="172"/>
      <c r="AA99" s="172"/>
      <c r="AB99" s="172"/>
      <c r="AC99" s="172"/>
      <c r="AD99" s="172"/>
      <c r="AE99" s="172"/>
    </row>
    <row r="100" s="2" customFormat="1" ht="22.8" customHeight="1">
      <c r="A100" s="40"/>
      <c r="B100" s="41"/>
      <c r="C100" s="101" t="s">
        <v>123</v>
      </c>
      <c r="D100" s="42"/>
      <c r="E100" s="42"/>
      <c r="F100" s="42"/>
      <c r="G100" s="42"/>
      <c r="H100" s="42"/>
      <c r="I100" s="42"/>
      <c r="J100" s="178">
        <f>BK100</f>
        <v>0</v>
      </c>
      <c r="K100" s="42"/>
      <c r="L100" s="46"/>
      <c r="M100" s="97"/>
      <c r="N100" s="179"/>
      <c r="O100" s="98"/>
      <c r="P100" s="180">
        <f>P101+P259+P750</f>
        <v>0</v>
      </c>
      <c r="Q100" s="98"/>
      <c r="R100" s="180">
        <f>R101+R259+R750</f>
        <v>4.9429883199999995</v>
      </c>
      <c r="S100" s="98"/>
      <c r="T100" s="181">
        <f>T101+T259+T750</f>
        <v>5.9936512799999999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71</v>
      </c>
      <c r="AU100" s="19" t="s">
        <v>83</v>
      </c>
      <c r="BK100" s="182">
        <f>BK101+BK259+BK750</f>
        <v>0</v>
      </c>
    </row>
    <row r="101" s="12" customFormat="1" ht="25.92" customHeight="1">
      <c r="A101" s="12"/>
      <c r="B101" s="183"/>
      <c r="C101" s="184"/>
      <c r="D101" s="185" t="s">
        <v>71</v>
      </c>
      <c r="E101" s="186" t="s">
        <v>124</v>
      </c>
      <c r="F101" s="186" t="s">
        <v>125</v>
      </c>
      <c r="G101" s="184"/>
      <c r="H101" s="184"/>
      <c r="I101" s="187"/>
      <c r="J101" s="188">
        <f>BK101</f>
        <v>0</v>
      </c>
      <c r="K101" s="184"/>
      <c r="L101" s="189"/>
      <c r="M101" s="190"/>
      <c r="N101" s="191"/>
      <c r="O101" s="191"/>
      <c r="P101" s="192">
        <f>P102+P118+P170+P242+P256</f>
        <v>0</v>
      </c>
      <c r="Q101" s="191"/>
      <c r="R101" s="192">
        <f>R102+R118+R170+R242+R256</f>
        <v>2.6213623400000001</v>
      </c>
      <c r="S101" s="191"/>
      <c r="T101" s="193">
        <f>T102+T118+T170+T242+T256</f>
        <v>3.9980537999999997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4" t="s">
        <v>77</v>
      </c>
      <c r="AT101" s="195" t="s">
        <v>71</v>
      </c>
      <c r="AU101" s="195" t="s">
        <v>72</v>
      </c>
      <c r="AY101" s="194" t="s">
        <v>126</v>
      </c>
      <c r="BK101" s="196">
        <f>BK102+BK118+BK170+BK242+BK256</f>
        <v>0</v>
      </c>
    </row>
    <row r="102" s="12" customFormat="1" ht="22.8" customHeight="1">
      <c r="A102" s="12"/>
      <c r="B102" s="183"/>
      <c r="C102" s="184"/>
      <c r="D102" s="185" t="s">
        <v>71</v>
      </c>
      <c r="E102" s="197" t="s">
        <v>127</v>
      </c>
      <c r="F102" s="197" t="s">
        <v>128</v>
      </c>
      <c r="G102" s="184"/>
      <c r="H102" s="184"/>
      <c r="I102" s="187"/>
      <c r="J102" s="198">
        <f>BK102</f>
        <v>0</v>
      </c>
      <c r="K102" s="184"/>
      <c r="L102" s="189"/>
      <c r="M102" s="190"/>
      <c r="N102" s="191"/>
      <c r="O102" s="191"/>
      <c r="P102" s="192">
        <f>SUM(P103:P117)</f>
        <v>0</v>
      </c>
      <c r="Q102" s="191"/>
      <c r="R102" s="192">
        <f>SUM(R103:R117)</f>
        <v>0.82489059999999992</v>
      </c>
      <c r="S102" s="191"/>
      <c r="T102" s="193">
        <f>SUM(T103:T117)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4" t="s">
        <v>77</v>
      </c>
      <c r="AT102" s="195" t="s">
        <v>71</v>
      </c>
      <c r="AU102" s="195" t="s">
        <v>77</v>
      </c>
      <c r="AY102" s="194" t="s">
        <v>126</v>
      </c>
      <c r="BK102" s="196">
        <f>SUM(BK103:BK117)</f>
        <v>0</v>
      </c>
    </row>
    <row r="103" s="2" customFormat="1" ht="16.5" customHeight="1">
      <c r="A103" s="40"/>
      <c r="B103" s="41"/>
      <c r="C103" s="199" t="s">
        <v>77</v>
      </c>
      <c r="D103" s="199" t="s">
        <v>129</v>
      </c>
      <c r="E103" s="200" t="s">
        <v>130</v>
      </c>
      <c r="F103" s="201" t="s">
        <v>131</v>
      </c>
      <c r="G103" s="202" t="s">
        <v>132</v>
      </c>
      <c r="H103" s="203">
        <v>5</v>
      </c>
      <c r="I103" s="204"/>
      <c r="J103" s="205">
        <f>ROUND(I103*H103,2)</f>
        <v>0</v>
      </c>
      <c r="K103" s="201" t="s">
        <v>19</v>
      </c>
      <c r="L103" s="46"/>
      <c r="M103" s="206" t="s">
        <v>19</v>
      </c>
      <c r="N103" s="207" t="s">
        <v>44</v>
      </c>
      <c r="O103" s="86"/>
      <c r="P103" s="208">
        <f>O103*H103</f>
        <v>0</v>
      </c>
      <c r="Q103" s="208">
        <v>0.026280000000000001</v>
      </c>
      <c r="R103" s="208">
        <f>Q103*H103</f>
        <v>0.13140000000000002</v>
      </c>
      <c r="S103" s="208">
        <v>0</v>
      </c>
      <c r="T103" s="209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0" t="s">
        <v>133</v>
      </c>
      <c r="AT103" s="210" t="s">
        <v>129</v>
      </c>
      <c r="AU103" s="210" t="s">
        <v>134</v>
      </c>
      <c r="AY103" s="19" t="s">
        <v>126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9" t="s">
        <v>134</v>
      </c>
      <c r="BK103" s="211">
        <f>ROUND(I103*H103,2)</f>
        <v>0</v>
      </c>
      <c r="BL103" s="19" t="s">
        <v>133</v>
      </c>
      <c r="BM103" s="210" t="s">
        <v>135</v>
      </c>
    </row>
    <row r="104" s="2" customFormat="1" ht="16.5" customHeight="1">
      <c r="A104" s="40"/>
      <c r="B104" s="41"/>
      <c r="C104" s="199" t="s">
        <v>134</v>
      </c>
      <c r="D104" s="199" t="s">
        <v>129</v>
      </c>
      <c r="E104" s="200" t="s">
        <v>136</v>
      </c>
      <c r="F104" s="201" t="s">
        <v>137</v>
      </c>
      <c r="G104" s="202" t="s">
        <v>138</v>
      </c>
      <c r="H104" s="203">
        <v>20</v>
      </c>
      <c r="I104" s="204"/>
      <c r="J104" s="205">
        <f>ROUND(I104*H104,2)</f>
        <v>0</v>
      </c>
      <c r="K104" s="201" t="s">
        <v>139</v>
      </c>
      <c r="L104" s="46"/>
      <c r="M104" s="206" t="s">
        <v>19</v>
      </c>
      <c r="N104" s="207" t="s">
        <v>44</v>
      </c>
      <c r="O104" s="86"/>
      <c r="P104" s="208">
        <f>O104*H104</f>
        <v>0</v>
      </c>
      <c r="Q104" s="208">
        <v>0.00020000000000000001</v>
      </c>
      <c r="R104" s="208">
        <f>Q104*H104</f>
        <v>0.0040000000000000001</v>
      </c>
      <c r="S104" s="208">
        <v>0</v>
      </c>
      <c r="T104" s="209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0" t="s">
        <v>133</v>
      </c>
      <c r="AT104" s="210" t="s">
        <v>129</v>
      </c>
      <c r="AU104" s="210" t="s">
        <v>134</v>
      </c>
      <c r="AY104" s="19" t="s">
        <v>126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9" t="s">
        <v>134</v>
      </c>
      <c r="BK104" s="211">
        <f>ROUND(I104*H104,2)</f>
        <v>0</v>
      </c>
      <c r="BL104" s="19" t="s">
        <v>133</v>
      </c>
      <c r="BM104" s="210" t="s">
        <v>140</v>
      </c>
    </row>
    <row r="105" s="2" customFormat="1">
      <c r="A105" s="40"/>
      <c r="B105" s="41"/>
      <c r="C105" s="42"/>
      <c r="D105" s="212" t="s">
        <v>141</v>
      </c>
      <c r="E105" s="42"/>
      <c r="F105" s="213" t="s">
        <v>142</v>
      </c>
      <c r="G105" s="42"/>
      <c r="H105" s="42"/>
      <c r="I105" s="214"/>
      <c r="J105" s="42"/>
      <c r="K105" s="42"/>
      <c r="L105" s="46"/>
      <c r="M105" s="215"/>
      <c r="N105" s="216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141</v>
      </c>
      <c r="AU105" s="19" t="s">
        <v>134</v>
      </c>
    </row>
    <row r="106" s="13" customFormat="1">
      <c r="A106" s="13"/>
      <c r="B106" s="217"/>
      <c r="C106" s="218"/>
      <c r="D106" s="219" t="s">
        <v>143</v>
      </c>
      <c r="E106" s="220" t="s">
        <v>19</v>
      </c>
      <c r="F106" s="221" t="s">
        <v>144</v>
      </c>
      <c r="G106" s="218"/>
      <c r="H106" s="222">
        <v>20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8" t="s">
        <v>143</v>
      </c>
      <c r="AU106" s="228" t="s">
        <v>134</v>
      </c>
      <c r="AV106" s="13" t="s">
        <v>134</v>
      </c>
      <c r="AW106" s="13" t="s">
        <v>33</v>
      </c>
      <c r="AX106" s="13" t="s">
        <v>72</v>
      </c>
      <c r="AY106" s="228" t="s">
        <v>126</v>
      </c>
    </row>
    <row r="107" s="14" customFormat="1">
      <c r="A107" s="14"/>
      <c r="B107" s="229"/>
      <c r="C107" s="230"/>
      <c r="D107" s="219" t="s">
        <v>143</v>
      </c>
      <c r="E107" s="231" t="s">
        <v>19</v>
      </c>
      <c r="F107" s="232" t="s">
        <v>145</v>
      </c>
      <c r="G107" s="230"/>
      <c r="H107" s="233">
        <v>20</v>
      </c>
      <c r="I107" s="234"/>
      <c r="J107" s="230"/>
      <c r="K107" s="230"/>
      <c r="L107" s="235"/>
      <c r="M107" s="236"/>
      <c r="N107" s="237"/>
      <c r="O107" s="237"/>
      <c r="P107" s="237"/>
      <c r="Q107" s="237"/>
      <c r="R107" s="237"/>
      <c r="S107" s="237"/>
      <c r="T107" s="23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9" t="s">
        <v>143</v>
      </c>
      <c r="AU107" s="239" t="s">
        <v>134</v>
      </c>
      <c r="AV107" s="14" t="s">
        <v>133</v>
      </c>
      <c r="AW107" s="14" t="s">
        <v>33</v>
      </c>
      <c r="AX107" s="14" t="s">
        <v>77</v>
      </c>
      <c r="AY107" s="239" t="s">
        <v>126</v>
      </c>
    </row>
    <row r="108" s="2" customFormat="1" ht="16.5" customHeight="1">
      <c r="A108" s="40"/>
      <c r="B108" s="41"/>
      <c r="C108" s="199" t="s">
        <v>127</v>
      </c>
      <c r="D108" s="199" t="s">
        <v>129</v>
      </c>
      <c r="E108" s="200" t="s">
        <v>146</v>
      </c>
      <c r="F108" s="201" t="s">
        <v>147</v>
      </c>
      <c r="G108" s="202" t="s">
        <v>138</v>
      </c>
      <c r="H108" s="203">
        <v>6.25</v>
      </c>
      <c r="I108" s="204"/>
      <c r="J108" s="205">
        <f>ROUND(I108*H108,2)</f>
        <v>0</v>
      </c>
      <c r="K108" s="201" t="s">
        <v>139</v>
      </c>
      <c r="L108" s="46"/>
      <c r="M108" s="206" t="s">
        <v>19</v>
      </c>
      <c r="N108" s="207" t="s">
        <v>44</v>
      </c>
      <c r="O108" s="86"/>
      <c r="P108" s="208">
        <f>O108*H108</f>
        <v>0</v>
      </c>
      <c r="Q108" s="208">
        <v>0.0020400000000000001</v>
      </c>
      <c r="R108" s="208">
        <f>Q108*H108</f>
        <v>0.012750000000000001</v>
      </c>
      <c r="S108" s="208">
        <v>0</v>
      </c>
      <c r="T108" s="209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0" t="s">
        <v>133</v>
      </c>
      <c r="AT108" s="210" t="s">
        <v>129</v>
      </c>
      <c r="AU108" s="210" t="s">
        <v>134</v>
      </c>
      <c r="AY108" s="19" t="s">
        <v>126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9" t="s">
        <v>134</v>
      </c>
      <c r="BK108" s="211">
        <f>ROUND(I108*H108,2)</f>
        <v>0</v>
      </c>
      <c r="BL108" s="19" t="s">
        <v>133</v>
      </c>
      <c r="BM108" s="210" t="s">
        <v>148</v>
      </c>
    </row>
    <row r="109" s="2" customFormat="1">
      <c r="A109" s="40"/>
      <c r="B109" s="41"/>
      <c r="C109" s="42"/>
      <c r="D109" s="212" t="s">
        <v>141</v>
      </c>
      <c r="E109" s="42"/>
      <c r="F109" s="213" t="s">
        <v>149</v>
      </c>
      <c r="G109" s="42"/>
      <c r="H109" s="42"/>
      <c r="I109" s="214"/>
      <c r="J109" s="42"/>
      <c r="K109" s="42"/>
      <c r="L109" s="46"/>
      <c r="M109" s="215"/>
      <c r="N109" s="216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141</v>
      </c>
      <c r="AU109" s="19" t="s">
        <v>134</v>
      </c>
    </row>
    <row r="110" s="13" customFormat="1">
      <c r="A110" s="13"/>
      <c r="B110" s="217"/>
      <c r="C110" s="218"/>
      <c r="D110" s="219" t="s">
        <v>143</v>
      </c>
      <c r="E110" s="220" t="s">
        <v>19</v>
      </c>
      <c r="F110" s="221" t="s">
        <v>150</v>
      </c>
      <c r="G110" s="218"/>
      <c r="H110" s="222">
        <v>6.25</v>
      </c>
      <c r="I110" s="223"/>
      <c r="J110" s="218"/>
      <c r="K110" s="218"/>
      <c r="L110" s="224"/>
      <c r="M110" s="225"/>
      <c r="N110" s="226"/>
      <c r="O110" s="226"/>
      <c r="P110" s="226"/>
      <c r="Q110" s="226"/>
      <c r="R110" s="226"/>
      <c r="S110" s="226"/>
      <c r="T110" s="22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8" t="s">
        <v>143</v>
      </c>
      <c r="AU110" s="228" t="s">
        <v>134</v>
      </c>
      <c r="AV110" s="13" t="s">
        <v>134</v>
      </c>
      <c r="AW110" s="13" t="s">
        <v>33</v>
      </c>
      <c r="AX110" s="13" t="s">
        <v>77</v>
      </c>
      <c r="AY110" s="228" t="s">
        <v>126</v>
      </c>
    </row>
    <row r="111" s="2" customFormat="1" ht="24.15" customHeight="1">
      <c r="A111" s="40"/>
      <c r="B111" s="41"/>
      <c r="C111" s="199" t="s">
        <v>133</v>
      </c>
      <c r="D111" s="199" t="s">
        <v>129</v>
      </c>
      <c r="E111" s="200" t="s">
        <v>151</v>
      </c>
      <c r="F111" s="201" t="s">
        <v>152</v>
      </c>
      <c r="G111" s="202" t="s">
        <v>153</v>
      </c>
      <c r="H111" s="203">
        <v>2.8799999999999999</v>
      </c>
      <c r="I111" s="204"/>
      <c r="J111" s="205">
        <f>ROUND(I111*H111,2)</f>
        <v>0</v>
      </c>
      <c r="K111" s="201" t="s">
        <v>139</v>
      </c>
      <c r="L111" s="46"/>
      <c r="M111" s="206" t="s">
        <v>19</v>
      </c>
      <c r="N111" s="207" t="s">
        <v>44</v>
      </c>
      <c r="O111" s="86"/>
      <c r="P111" s="208">
        <f>O111*H111</f>
        <v>0</v>
      </c>
      <c r="Q111" s="208">
        <v>0.052519999999999997</v>
      </c>
      <c r="R111" s="208">
        <f>Q111*H111</f>
        <v>0.15125759999999999</v>
      </c>
      <c r="S111" s="208">
        <v>0</v>
      </c>
      <c r="T111" s="209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0" t="s">
        <v>133</v>
      </c>
      <c r="AT111" s="210" t="s">
        <v>129</v>
      </c>
      <c r="AU111" s="210" t="s">
        <v>134</v>
      </c>
      <c r="AY111" s="19" t="s">
        <v>126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9" t="s">
        <v>134</v>
      </c>
      <c r="BK111" s="211">
        <f>ROUND(I111*H111,2)</f>
        <v>0</v>
      </c>
      <c r="BL111" s="19" t="s">
        <v>133</v>
      </c>
      <c r="BM111" s="210" t="s">
        <v>154</v>
      </c>
    </row>
    <row r="112" s="2" customFormat="1">
      <c r="A112" s="40"/>
      <c r="B112" s="41"/>
      <c r="C112" s="42"/>
      <c r="D112" s="212" t="s">
        <v>141</v>
      </c>
      <c r="E112" s="42"/>
      <c r="F112" s="213" t="s">
        <v>155</v>
      </c>
      <c r="G112" s="42"/>
      <c r="H112" s="42"/>
      <c r="I112" s="214"/>
      <c r="J112" s="42"/>
      <c r="K112" s="42"/>
      <c r="L112" s="46"/>
      <c r="M112" s="215"/>
      <c r="N112" s="216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141</v>
      </c>
      <c r="AU112" s="19" t="s">
        <v>134</v>
      </c>
    </row>
    <row r="113" s="13" customFormat="1">
      <c r="A113" s="13"/>
      <c r="B113" s="217"/>
      <c r="C113" s="218"/>
      <c r="D113" s="219" t="s">
        <v>143</v>
      </c>
      <c r="E113" s="220" t="s">
        <v>19</v>
      </c>
      <c r="F113" s="221" t="s">
        <v>156</v>
      </c>
      <c r="G113" s="218"/>
      <c r="H113" s="222">
        <v>2.8799999999999999</v>
      </c>
      <c r="I113" s="223"/>
      <c r="J113" s="218"/>
      <c r="K113" s="218"/>
      <c r="L113" s="224"/>
      <c r="M113" s="225"/>
      <c r="N113" s="226"/>
      <c r="O113" s="226"/>
      <c r="P113" s="226"/>
      <c r="Q113" s="226"/>
      <c r="R113" s="226"/>
      <c r="S113" s="226"/>
      <c r="T113" s="22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8" t="s">
        <v>143</v>
      </c>
      <c r="AU113" s="228" t="s">
        <v>134</v>
      </c>
      <c r="AV113" s="13" t="s">
        <v>134</v>
      </c>
      <c r="AW113" s="13" t="s">
        <v>33</v>
      </c>
      <c r="AX113" s="13" t="s">
        <v>77</v>
      </c>
      <c r="AY113" s="228" t="s">
        <v>126</v>
      </c>
    </row>
    <row r="114" s="2" customFormat="1" ht="24.15" customHeight="1">
      <c r="A114" s="40"/>
      <c r="B114" s="41"/>
      <c r="C114" s="199" t="s">
        <v>157</v>
      </c>
      <c r="D114" s="199" t="s">
        <v>129</v>
      </c>
      <c r="E114" s="200" t="s">
        <v>158</v>
      </c>
      <c r="F114" s="201" t="s">
        <v>159</v>
      </c>
      <c r="G114" s="202" t="s">
        <v>153</v>
      </c>
      <c r="H114" s="203">
        <v>6.2999999999999998</v>
      </c>
      <c r="I114" s="204"/>
      <c r="J114" s="205">
        <f>ROUND(I114*H114,2)</f>
        <v>0</v>
      </c>
      <c r="K114" s="201" t="s">
        <v>139</v>
      </c>
      <c r="L114" s="46"/>
      <c r="M114" s="206" t="s">
        <v>19</v>
      </c>
      <c r="N114" s="207" t="s">
        <v>44</v>
      </c>
      <c r="O114" s="86"/>
      <c r="P114" s="208">
        <f>O114*H114</f>
        <v>0</v>
      </c>
      <c r="Q114" s="208">
        <v>0.083409999999999998</v>
      </c>
      <c r="R114" s="208">
        <f>Q114*H114</f>
        <v>0.52548299999999992</v>
      </c>
      <c r="S114" s="208">
        <v>0</v>
      </c>
      <c r="T114" s="209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0" t="s">
        <v>133</v>
      </c>
      <c r="AT114" s="210" t="s">
        <v>129</v>
      </c>
      <c r="AU114" s="210" t="s">
        <v>134</v>
      </c>
      <c r="AY114" s="19" t="s">
        <v>126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9" t="s">
        <v>134</v>
      </c>
      <c r="BK114" s="211">
        <f>ROUND(I114*H114,2)</f>
        <v>0</v>
      </c>
      <c r="BL114" s="19" t="s">
        <v>133</v>
      </c>
      <c r="BM114" s="210" t="s">
        <v>160</v>
      </c>
    </row>
    <row r="115" s="2" customFormat="1">
      <c r="A115" s="40"/>
      <c r="B115" s="41"/>
      <c r="C115" s="42"/>
      <c r="D115" s="212" t="s">
        <v>141</v>
      </c>
      <c r="E115" s="42"/>
      <c r="F115" s="213" t="s">
        <v>161</v>
      </c>
      <c r="G115" s="42"/>
      <c r="H115" s="42"/>
      <c r="I115" s="214"/>
      <c r="J115" s="42"/>
      <c r="K115" s="42"/>
      <c r="L115" s="46"/>
      <c r="M115" s="215"/>
      <c r="N115" s="216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141</v>
      </c>
      <c r="AU115" s="19" t="s">
        <v>134</v>
      </c>
    </row>
    <row r="116" s="13" customFormat="1">
      <c r="A116" s="13"/>
      <c r="B116" s="217"/>
      <c r="C116" s="218"/>
      <c r="D116" s="219" t="s">
        <v>143</v>
      </c>
      <c r="E116" s="220" t="s">
        <v>19</v>
      </c>
      <c r="F116" s="221" t="s">
        <v>162</v>
      </c>
      <c r="G116" s="218"/>
      <c r="H116" s="222">
        <v>6.2999999999999998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8" t="s">
        <v>143</v>
      </c>
      <c r="AU116" s="228" t="s">
        <v>134</v>
      </c>
      <c r="AV116" s="13" t="s">
        <v>134</v>
      </c>
      <c r="AW116" s="13" t="s">
        <v>33</v>
      </c>
      <c r="AX116" s="13" t="s">
        <v>72</v>
      </c>
      <c r="AY116" s="228" t="s">
        <v>126</v>
      </c>
    </row>
    <row r="117" s="14" customFormat="1">
      <c r="A117" s="14"/>
      <c r="B117" s="229"/>
      <c r="C117" s="230"/>
      <c r="D117" s="219" t="s">
        <v>143</v>
      </c>
      <c r="E117" s="231" t="s">
        <v>19</v>
      </c>
      <c r="F117" s="232" t="s">
        <v>145</v>
      </c>
      <c r="G117" s="230"/>
      <c r="H117" s="233">
        <v>6.2999999999999998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9" t="s">
        <v>143</v>
      </c>
      <c r="AU117" s="239" t="s">
        <v>134</v>
      </c>
      <c r="AV117" s="14" t="s">
        <v>133</v>
      </c>
      <c r="AW117" s="14" t="s">
        <v>33</v>
      </c>
      <c r="AX117" s="14" t="s">
        <v>77</v>
      </c>
      <c r="AY117" s="239" t="s">
        <v>126</v>
      </c>
    </row>
    <row r="118" s="12" customFormat="1" ht="22.8" customHeight="1">
      <c r="A118" s="12"/>
      <c r="B118" s="183"/>
      <c r="C118" s="184"/>
      <c r="D118" s="185" t="s">
        <v>71</v>
      </c>
      <c r="E118" s="197" t="s">
        <v>163</v>
      </c>
      <c r="F118" s="197" t="s">
        <v>164</v>
      </c>
      <c r="G118" s="184"/>
      <c r="H118" s="184"/>
      <c r="I118" s="187"/>
      <c r="J118" s="198">
        <f>BK118</f>
        <v>0</v>
      </c>
      <c r="K118" s="184"/>
      <c r="L118" s="189"/>
      <c r="M118" s="190"/>
      <c r="N118" s="191"/>
      <c r="O118" s="191"/>
      <c r="P118" s="192">
        <f>SUM(P119:P169)</f>
        <v>0</v>
      </c>
      <c r="Q118" s="191"/>
      <c r="R118" s="192">
        <f>SUM(R119:R169)</f>
        <v>1.7852431800000002</v>
      </c>
      <c r="S118" s="191"/>
      <c r="T118" s="193">
        <f>SUM(T119:T169)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94" t="s">
        <v>77</v>
      </c>
      <c r="AT118" s="195" t="s">
        <v>71</v>
      </c>
      <c r="AU118" s="195" t="s">
        <v>77</v>
      </c>
      <c r="AY118" s="194" t="s">
        <v>126</v>
      </c>
      <c r="BK118" s="196">
        <f>SUM(BK119:BK169)</f>
        <v>0</v>
      </c>
    </row>
    <row r="119" s="2" customFormat="1" ht="16.5" customHeight="1">
      <c r="A119" s="40"/>
      <c r="B119" s="41"/>
      <c r="C119" s="199" t="s">
        <v>163</v>
      </c>
      <c r="D119" s="199" t="s">
        <v>129</v>
      </c>
      <c r="E119" s="200" t="s">
        <v>165</v>
      </c>
      <c r="F119" s="201" t="s">
        <v>166</v>
      </c>
      <c r="G119" s="202" t="s">
        <v>153</v>
      </c>
      <c r="H119" s="203">
        <v>52.573</v>
      </c>
      <c r="I119" s="204"/>
      <c r="J119" s="205">
        <f>ROUND(I119*H119,2)</f>
        <v>0</v>
      </c>
      <c r="K119" s="201" t="s">
        <v>139</v>
      </c>
      <c r="L119" s="46"/>
      <c r="M119" s="206" t="s">
        <v>19</v>
      </c>
      <c r="N119" s="207" t="s">
        <v>44</v>
      </c>
      <c r="O119" s="86"/>
      <c r="P119" s="208">
        <f>O119*H119</f>
        <v>0</v>
      </c>
      <c r="Q119" s="208">
        <v>0.00025999999999999998</v>
      </c>
      <c r="R119" s="208">
        <f>Q119*H119</f>
        <v>0.013668979999999999</v>
      </c>
      <c r="S119" s="208">
        <v>0</v>
      </c>
      <c r="T119" s="209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0" t="s">
        <v>133</v>
      </c>
      <c r="AT119" s="210" t="s">
        <v>129</v>
      </c>
      <c r="AU119" s="210" t="s">
        <v>134</v>
      </c>
      <c r="AY119" s="19" t="s">
        <v>126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9" t="s">
        <v>134</v>
      </c>
      <c r="BK119" s="211">
        <f>ROUND(I119*H119,2)</f>
        <v>0</v>
      </c>
      <c r="BL119" s="19" t="s">
        <v>133</v>
      </c>
      <c r="BM119" s="210" t="s">
        <v>167</v>
      </c>
    </row>
    <row r="120" s="2" customFormat="1">
      <c r="A120" s="40"/>
      <c r="B120" s="41"/>
      <c r="C120" s="42"/>
      <c r="D120" s="212" t="s">
        <v>141</v>
      </c>
      <c r="E120" s="42"/>
      <c r="F120" s="213" t="s">
        <v>168</v>
      </c>
      <c r="G120" s="42"/>
      <c r="H120" s="42"/>
      <c r="I120" s="214"/>
      <c r="J120" s="42"/>
      <c r="K120" s="42"/>
      <c r="L120" s="46"/>
      <c r="M120" s="215"/>
      <c r="N120" s="216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141</v>
      </c>
      <c r="AU120" s="19" t="s">
        <v>134</v>
      </c>
    </row>
    <row r="121" s="13" customFormat="1">
      <c r="A121" s="13"/>
      <c r="B121" s="217"/>
      <c r="C121" s="218"/>
      <c r="D121" s="219" t="s">
        <v>143</v>
      </c>
      <c r="E121" s="220" t="s">
        <v>19</v>
      </c>
      <c r="F121" s="221" t="s">
        <v>169</v>
      </c>
      <c r="G121" s="218"/>
      <c r="H121" s="222">
        <v>8.0850000000000009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8" t="s">
        <v>143</v>
      </c>
      <c r="AU121" s="228" t="s">
        <v>134</v>
      </c>
      <c r="AV121" s="13" t="s">
        <v>134</v>
      </c>
      <c r="AW121" s="13" t="s">
        <v>33</v>
      </c>
      <c r="AX121" s="13" t="s">
        <v>72</v>
      </c>
      <c r="AY121" s="228" t="s">
        <v>126</v>
      </c>
    </row>
    <row r="122" s="15" customFormat="1">
      <c r="A122" s="15"/>
      <c r="B122" s="240"/>
      <c r="C122" s="241"/>
      <c r="D122" s="219" t="s">
        <v>143</v>
      </c>
      <c r="E122" s="242" t="s">
        <v>19</v>
      </c>
      <c r="F122" s="243" t="s">
        <v>170</v>
      </c>
      <c r="G122" s="241"/>
      <c r="H122" s="244">
        <v>8.0850000000000009</v>
      </c>
      <c r="I122" s="245"/>
      <c r="J122" s="241"/>
      <c r="K122" s="241"/>
      <c r="L122" s="246"/>
      <c r="M122" s="247"/>
      <c r="N122" s="248"/>
      <c r="O122" s="248"/>
      <c r="P122" s="248"/>
      <c r="Q122" s="248"/>
      <c r="R122" s="248"/>
      <c r="S122" s="248"/>
      <c r="T122" s="249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0" t="s">
        <v>143</v>
      </c>
      <c r="AU122" s="250" t="s">
        <v>134</v>
      </c>
      <c r="AV122" s="15" t="s">
        <v>127</v>
      </c>
      <c r="AW122" s="15" t="s">
        <v>33</v>
      </c>
      <c r="AX122" s="15" t="s">
        <v>72</v>
      </c>
      <c r="AY122" s="250" t="s">
        <v>126</v>
      </c>
    </row>
    <row r="123" s="13" customFormat="1">
      <c r="A123" s="13"/>
      <c r="B123" s="217"/>
      <c r="C123" s="218"/>
      <c r="D123" s="219" t="s">
        <v>143</v>
      </c>
      <c r="E123" s="220" t="s">
        <v>19</v>
      </c>
      <c r="F123" s="221" t="s">
        <v>171</v>
      </c>
      <c r="G123" s="218"/>
      <c r="H123" s="222">
        <v>24.347000000000001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8" t="s">
        <v>143</v>
      </c>
      <c r="AU123" s="228" t="s">
        <v>134</v>
      </c>
      <c r="AV123" s="13" t="s">
        <v>134</v>
      </c>
      <c r="AW123" s="13" t="s">
        <v>33</v>
      </c>
      <c r="AX123" s="13" t="s">
        <v>72</v>
      </c>
      <c r="AY123" s="228" t="s">
        <v>126</v>
      </c>
    </row>
    <row r="124" s="15" customFormat="1">
      <c r="A124" s="15"/>
      <c r="B124" s="240"/>
      <c r="C124" s="241"/>
      <c r="D124" s="219" t="s">
        <v>143</v>
      </c>
      <c r="E124" s="242" t="s">
        <v>19</v>
      </c>
      <c r="F124" s="243" t="s">
        <v>170</v>
      </c>
      <c r="G124" s="241"/>
      <c r="H124" s="244">
        <v>24.347000000000001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0" t="s">
        <v>143</v>
      </c>
      <c r="AU124" s="250" t="s">
        <v>134</v>
      </c>
      <c r="AV124" s="15" t="s">
        <v>127</v>
      </c>
      <c r="AW124" s="15" t="s">
        <v>33</v>
      </c>
      <c r="AX124" s="15" t="s">
        <v>72</v>
      </c>
      <c r="AY124" s="250" t="s">
        <v>126</v>
      </c>
    </row>
    <row r="125" s="13" customFormat="1">
      <c r="A125" s="13"/>
      <c r="B125" s="217"/>
      <c r="C125" s="218"/>
      <c r="D125" s="219" t="s">
        <v>143</v>
      </c>
      <c r="E125" s="220" t="s">
        <v>19</v>
      </c>
      <c r="F125" s="221" t="s">
        <v>172</v>
      </c>
      <c r="G125" s="218"/>
      <c r="H125" s="222">
        <v>3.3559999999999999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8" t="s">
        <v>143</v>
      </c>
      <c r="AU125" s="228" t="s">
        <v>134</v>
      </c>
      <c r="AV125" s="13" t="s">
        <v>134</v>
      </c>
      <c r="AW125" s="13" t="s">
        <v>33</v>
      </c>
      <c r="AX125" s="13" t="s">
        <v>72</v>
      </c>
      <c r="AY125" s="228" t="s">
        <v>126</v>
      </c>
    </row>
    <row r="126" s="15" customFormat="1">
      <c r="A126" s="15"/>
      <c r="B126" s="240"/>
      <c r="C126" s="241"/>
      <c r="D126" s="219" t="s">
        <v>143</v>
      </c>
      <c r="E126" s="242" t="s">
        <v>19</v>
      </c>
      <c r="F126" s="243" t="s">
        <v>170</v>
      </c>
      <c r="G126" s="241"/>
      <c r="H126" s="244">
        <v>3.3559999999999999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0" t="s">
        <v>143</v>
      </c>
      <c r="AU126" s="250" t="s">
        <v>134</v>
      </c>
      <c r="AV126" s="15" t="s">
        <v>127</v>
      </c>
      <c r="AW126" s="15" t="s">
        <v>33</v>
      </c>
      <c r="AX126" s="15" t="s">
        <v>72</v>
      </c>
      <c r="AY126" s="250" t="s">
        <v>126</v>
      </c>
    </row>
    <row r="127" s="13" customFormat="1">
      <c r="A127" s="13"/>
      <c r="B127" s="217"/>
      <c r="C127" s="218"/>
      <c r="D127" s="219" t="s">
        <v>143</v>
      </c>
      <c r="E127" s="220" t="s">
        <v>19</v>
      </c>
      <c r="F127" s="221" t="s">
        <v>173</v>
      </c>
      <c r="G127" s="218"/>
      <c r="H127" s="222">
        <v>15.84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8" t="s">
        <v>143</v>
      </c>
      <c r="AU127" s="228" t="s">
        <v>134</v>
      </c>
      <c r="AV127" s="13" t="s">
        <v>134</v>
      </c>
      <c r="AW127" s="13" t="s">
        <v>33</v>
      </c>
      <c r="AX127" s="13" t="s">
        <v>72</v>
      </c>
      <c r="AY127" s="228" t="s">
        <v>126</v>
      </c>
    </row>
    <row r="128" s="15" customFormat="1">
      <c r="A128" s="15"/>
      <c r="B128" s="240"/>
      <c r="C128" s="241"/>
      <c r="D128" s="219" t="s">
        <v>143</v>
      </c>
      <c r="E128" s="242" t="s">
        <v>19</v>
      </c>
      <c r="F128" s="243" t="s">
        <v>170</v>
      </c>
      <c r="G128" s="241"/>
      <c r="H128" s="244">
        <v>15.84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0" t="s">
        <v>143</v>
      </c>
      <c r="AU128" s="250" t="s">
        <v>134</v>
      </c>
      <c r="AV128" s="15" t="s">
        <v>127</v>
      </c>
      <c r="AW128" s="15" t="s">
        <v>33</v>
      </c>
      <c r="AX128" s="15" t="s">
        <v>72</v>
      </c>
      <c r="AY128" s="250" t="s">
        <v>126</v>
      </c>
    </row>
    <row r="129" s="13" customFormat="1">
      <c r="A129" s="13"/>
      <c r="B129" s="217"/>
      <c r="C129" s="218"/>
      <c r="D129" s="219" t="s">
        <v>143</v>
      </c>
      <c r="E129" s="220" t="s">
        <v>19</v>
      </c>
      <c r="F129" s="221" t="s">
        <v>174</v>
      </c>
      <c r="G129" s="218"/>
      <c r="H129" s="222">
        <v>0.94499999999999995</v>
      </c>
      <c r="I129" s="223"/>
      <c r="J129" s="218"/>
      <c r="K129" s="218"/>
      <c r="L129" s="224"/>
      <c r="M129" s="225"/>
      <c r="N129" s="226"/>
      <c r="O129" s="226"/>
      <c r="P129" s="226"/>
      <c r="Q129" s="226"/>
      <c r="R129" s="226"/>
      <c r="S129" s="226"/>
      <c r="T129" s="22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8" t="s">
        <v>143</v>
      </c>
      <c r="AU129" s="228" t="s">
        <v>134</v>
      </c>
      <c r="AV129" s="13" t="s">
        <v>134</v>
      </c>
      <c r="AW129" s="13" t="s">
        <v>33</v>
      </c>
      <c r="AX129" s="13" t="s">
        <v>72</v>
      </c>
      <c r="AY129" s="228" t="s">
        <v>126</v>
      </c>
    </row>
    <row r="130" s="15" customFormat="1">
      <c r="A130" s="15"/>
      <c r="B130" s="240"/>
      <c r="C130" s="241"/>
      <c r="D130" s="219" t="s">
        <v>143</v>
      </c>
      <c r="E130" s="242" t="s">
        <v>19</v>
      </c>
      <c r="F130" s="243" t="s">
        <v>170</v>
      </c>
      <c r="G130" s="241"/>
      <c r="H130" s="244">
        <v>0.94499999999999995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0" t="s">
        <v>143</v>
      </c>
      <c r="AU130" s="250" t="s">
        <v>134</v>
      </c>
      <c r="AV130" s="15" t="s">
        <v>127</v>
      </c>
      <c r="AW130" s="15" t="s">
        <v>33</v>
      </c>
      <c r="AX130" s="15" t="s">
        <v>72</v>
      </c>
      <c r="AY130" s="250" t="s">
        <v>126</v>
      </c>
    </row>
    <row r="131" s="14" customFormat="1">
      <c r="A131" s="14"/>
      <c r="B131" s="229"/>
      <c r="C131" s="230"/>
      <c r="D131" s="219" t="s">
        <v>143</v>
      </c>
      <c r="E131" s="231" t="s">
        <v>19</v>
      </c>
      <c r="F131" s="232" t="s">
        <v>145</v>
      </c>
      <c r="G131" s="230"/>
      <c r="H131" s="233">
        <v>52.573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9" t="s">
        <v>143</v>
      </c>
      <c r="AU131" s="239" t="s">
        <v>134</v>
      </c>
      <c r="AV131" s="14" t="s">
        <v>133</v>
      </c>
      <c r="AW131" s="14" t="s">
        <v>33</v>
      </c>
      <c r="AX131" s="14" t="s">
        <v>77</v>
      </c>
      <c r="AY131" s="239" t="s">
        <v>126</v>
      </c>
    </row>
    <row r="132" s="2" customFormat="1" ht="16.5" customHeight="1">
      <c r="A132" s="40"/>
      <c r="B132" s="41"/>
      <c r="C132" s="199" t="s">
        <v>175</v>
      </c>
      <c r="D132" s="199" t="s">
        <v>129</v>
      </c>
      <c r="E132" s="200" t="s">
        <v>176</v>
      </c>
      <c r="F132" s="201" t="s">
        <v>177</v>
      </c>
      <c r="G132" s="202" t="s">
        <v>153</v>
      </c>
      <c r="H132" s="203">
        <v>154.87000000000001</v>
      </c>
      <c r="I132" s="204"/>
      <c r="J132" s="205">
        <f>ROUND(I132*H132,2)</f>
        <v>0</v>
      </c>
      <c r="K132" s="201" t="s">
        <v>139</v>
      </c>
      <c r="L132" s="46"/>
      <c r="M132" s="206" t="s">
        <v>19</v>
      </c>
      <c r="N132" s="207" t="s">
        <v>44</v>
      </c>
      <c r="O132" s="86"/>
      <c r="P132" s="208">
        <f>O132*H132</f>
        <v>0</v>
      </c>
      <c r="Q132" s="208">
        <v>0.00025999999999999998</v>
      </c>
      <c r="R132" s="208">
        <f>Q132*H132</f>
        <v>0.040266199999999995</v>
      </c>
      <c r="S132" s="208">
        <v>0</v>
      </c>
      <c r="T132" s="209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0" t="s">
        <v>133</v>
      </c>
      <c r="AT132" s="210" t="s">
        <v>129</v>
      </c>
      <c r="AU132" s="210" t="s">
        <v>134</v>
      </c>
      <c r="AY132" s="19" t="s">
        <v>126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9" t="s">
        <v>134</v>
      </c>
      <c r="BK132" s="211">
        <f>ROUND(I132*H132,2)</f>
        <v>0</v>
      </c>
      <c r="BL132" s="19" t="s">
        <v>133</v>
      </c>
      <c r="BM132" s="210" t="s">
        <v>178</v>
      </c>
    </row>
    <row r="133" s="2" customFormat="1">
      <c r="A133" s="40"/>
      <c r="B133" s="41"/>
      <c r="C133" s="42"/>
      <c r="D133" s="212" t="s">
        <v>141</v>
      </c>
      <c r="E133" s="42"/>
      <c r="F133" s="213" t="s">
        <v>179</v>
      </c>
      <c r="G133" s="42"/>
      <c r="H133" s="42"/>
      <c r="I133" s="214"/>
      <c r="J133" s="42"/>
      <c r="K133" s="42"/>
      <c r="L133" s="46"/>
      <c r="M133" s="215"/>
      <c r="N133" s="216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141</v>
      </c>
      <c r="AU133" s="19" t="s">
        <v>134</v>
      </c>
    </row>
    <row r="134" s="13" customFormat="1">
      <c r="A134" s="13"/>
      <c r="B134" s="217"/>
      <c r="C134" s="218"/>
      <c r="D134" s="219" t="s">
        <v>143</v>
      </c>
      <c r="E134" s="220" t="s">
        <v>19</v>
      </c>
      <c r="F134" s="221" t="s">
        <v>180</v>
      </c>
      <c r="G134" s="218"/>
      <c r="H134" s="222">
        <v>36.304000000000002</v>
      </c>
      <c r="I134" s="223"/>
      <c r="J134" s="218"/>
      <c r="K134" s="218"/>
      <c r="L134" s="224"/>
      <c r="M134" s="225"/>
      <c r="N134" s="226"/>
      <c r="O134" s="226"/>
      <c r="P134" s="226"/>
      <c r="Q134" s="226"/>
      <c r="R134" s="226"/>
      <c r="S134" s="226"/>
      <c r="T134" s="22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8" t="s">
        <v>143</v>
      </c>
      <c r="AU134" s="228" t="s">
        <v>134</v>
      </c>
      <c r="AV134" s="13" t="s">
        <v>134</v>
      </c>
      <c r="AW134" s="13" t="s">
        <v>33</v>
      </c>
      <c r="AX134" s="13" t="s">
        <v>72</v>
      </c>
      <c r="AY134" s="228" t="s">
        <v>126</v>
      </c>
    </row>
    <row r="135" s="15" customFormat="1">
      <c r="A135" s="15"/>
      <c r="B135" s="240"/>
      <c r="C135" s="241"/>
      <c r="D135" s="219" t="s">
        <v>143</v>
      </c>
      <c r="E135" s="242" t="s">
        <v>19</v>
      </c>
      <c r="F135" s="243" t="s">
        <v>170</v>
      </c>
      <c r="G135" s="241"/>
      <c r="H135" s="244">
        <v>36.304000000000002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0" t="s">
        <v>143</v>
      </c>
      <c r="AU135" s="250" t="s">
        <v>134</v>
      </c>
      <c r="AV135" s="15" t="s">
        <v>127</v>
      </c>
      <c r="AW135" s="15" t="s">
        <v>33</v>
      </c>
      <c r="AX135" s="15" t="s">
        <v>72</v>
      </c>
      <c r="AY135" s="250" t="s">
        <v>126</v>
      </c>
    </row>
    <row r="136" s="13" customFormat="1">
      <c r="A136" s="13"/>
      <c r="B136" s="217"/>
      <c r="C136" s="218"/>
      <c r="D136" s="219" t="s">
        <v>143</v>
      </c>
      <c r="E136" s="220" t="s">
        <v>19</v>
      </c>
      <c r="F136" s="221" t="s">
        <v>181</v>
      </c>
      <c r="G136" s="218"/>
      <c r="H136" s="222">
        <v>8.8239999999999998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8" t="s">
        <v>143</v>
      </c>
      <c r="AU136" s="228" t="s">
        <v>134</v>
      </c>
      <c r="AV136" s="13" t="s">
        <v>134</v>
      </c>
      <c r="AW136" s="13" t="s">
        <v>33</v>
      </c>
      <c r="AX136" s="13" t="s">
        <v>72</v>
      </c>
      <c r="AY136" s="228" t="s">
        <v>126</v>
      </c>
    </row>
    <row r="137" s="15" customFormat="1">
      <c r="A137" s="15"/>
      <c r="B137" s="240"/>
      <c r="C137" s="241"/>
      <c r="D137" s="219" t="s">
        <v>143</v>
      </c>
      <c r="E137" s="242" t="s">
        <v>19</v>
      </c>
      <c r="F137" s="243" t="s">
        <v>170</v>
      </c>
      <c r="G137" s="241"/>
      <c r="H137" s="244">
        <v>8.8239999999999998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0" t="s">
        <v>143</v>
      </c>
      <c r="AU137" s="250" t="s">
        <v>134</v>
      </c>
      <c r="AV137" s="15" t="s">
        <v>127</v>
      </c>
      <c r="AW137" s="15" t="s">
        <v>33</v>
      </c>
      <c r="AX137" s="15" t="s">
        <v>72</v>
      </c>
      <c r="AY137" s="250" t="s">
        <v>126</v>
      </c>
    </row>
    <row r="138" s="13" customFormat="1">
      <c r="A138" s="13"/>
      <c r="B138" s="217"/>
      <c r="C138" s="218"/>
      <c r="D138" s="219" t="s">
        <v>143</v>
      </c>
      <c r="E138" s="220" t="s">
        <v>19</v>
      </c>
      <c r="F138" s="221" t="s">
        <v>182</v>
      </c>
      <c r="G138" s="218"/>
      <c r="H138" s="222">
        <v>57.072000000000003</v>
      </c>
      <c r="I138" s="223"/>
      <c r="J138" s="218"/>
      <c r="K138" s="218"/>
      <c r="L138" s="224"/>
      <c r="M138" s="225"/>
      <c r="N138" s="226"/>
      <c r="O138" s="226"/>
      <c r="P138" s="226"/>
      <c r="Q138" s="226"/>
      <c r="R138" s="226"/>
      <c r="S138" s="226"/>
      <c r="T138" s="22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8" t="s">
        <v>143</v>
      </c>
      <c r="AU138" s="228" t="s">
        <v>134</v>
      </c>
      <c r="AV138" s="13" t="s">
        <v>134</v>
      </c>
      <c r="AW138" s="13" t="s">
        <v>33</v>
      </c>
      <c r="AX138" s="13" t="s">
        <v>72</v>
      </c>
      <c r="AY138" s="228" t="s">
        <v>126</v>
      </c>
    </row>
    <row r="139" s="15" customFormat="1">
      <c r="A139" s="15"/>
      <c r="B139" s="240"/>
      <c r="C139" s="241"/>
      <c r="D139" s="219" t="s">
        <v>143</v>
      </c>
      <c r="E139" s="242" t="s">
        <v>19</v>
      </c>
      <c r="F139" s="243" t="s">
        <v>170</v>
      </c>
      <c r="G139" s="241"/>
      <c r="H139" s="244">
        <v>57.072000000000003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0" t="s">
        <v>143</v>
      </c>
      <c r="AU139" s="250" t="s">
        <v>134</v>
      </c>
      <c r="AV139" s="15" t="s">
        <v>127</v>
      </c>
      <c r="AW139" s="15" t="s">
        <v>33</v>
      </c>
      <c r="AX139" s="15" t="s">
        <v>72</v>
      </c>
      <c r="AY139" s="250" t="s">
        <v>126</v>
      </c>
    </row>
    <row r="140" s="13" customFormat="1">
      <c r="A140" s="13"/>
      <c r="B140" s="217"/>
      <c r="C140" s="218"/>
      <c r="D140" s="219" t="s">
        <v>143</v>
      </c>
      <c r="E140" s="220" t="s">
        <v>19</v>
      </c>
      <c r="F140" s="221" t="s">
        <v>183</v>
      </c>
      <c r="G140" s="218"/>
      <c r="H140" s="222">
        <v>48.338000000000001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8" t="s">
        <v>143</v>
      </c>
      <c r="AU140" s="228" t="s">
        <v>134</v>
      </c>
      <c r="AV140" s="13" t="s">
        <v>134</v>
      </c>
      <c r="AW140" s="13" t="s">
        <v>33</v>
      </c>
      <c r="AX140" s="13" t="s">
        <v>72</v>
      </c>
      <c r="AY140" s="228" t="s">
        <v>126</v>
      </c>
    </row>
    <row r="141" s="15" customFormat="1">
      <c r="A141" s="15"/>
      <c r="B141" s="240"/>
      <c r="C141" s="241"/>
      <c r="D141" s="219" t="s">
        <v>143</v>
      </c>
      <c r="E141" s="242" t="s">
        <v>19</v>
      </c>
      <c r="F141" s="243" t="s">
        <v>170</v>
      </c>
      <c r="G141" s="241"/>
      <c r="H141" s="244">
        <v>48.338000000000001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0" t="s">
        <v>143</v>
      </c>
      <c r="AU141" s="250" t="s">
        <v>134</v>
      </c>
      <c r="AV141" s="15" t="s">
        <v>127</v>
      </c>
      <c r="AW141" s="15" t="s">
        <v>33</v>
      </c>
      <c r="AX141" s="15" t="s">
        <v>72</v>
      </c>
      <c r="AY141" s="250" t="s">
        <v>126</v>
      </c>
    </row>
    <row r="142" s="13" customFormat="1">
      <c r="A142" s="13"/>
      <c r="B142" s="217"/>
      <c r="C142" s="218"/>
      <c r="D142" s="219" t="s">
        <v>143</v>
      </c>
      <c r="E142" s="220" t="s">
        <v>19</v>
      </c>
      <c r="F142" s="221" t="s">
        <v>184</v>
      </c>
      <c r="G142" s="218"/>
      <c r="H142" s="222">
        <v>4.3319999999999999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8" t="s">
        <v>143</v>
      </c>
      <c r="AU142" s="228" t="s">
        <v>134</v>
      </c>
      <c r="AV142" s="13" t="s">
        <v>134</v>
      </c>
      <c r="AW142" s="13" t="s">
        <v>33</v>
      </c>
      <c r="AX142" s="13" t="s">
        <v>72</v>
      </c>
      <c r="AY142" s="228" t="s">
        <v>126</v>
      </c>
    </row>
    <row r="143" s="15" customFormat="1">
      <c r="A143" s="15"/>
      <c r="B143" s="240"/>
      <c r="C143" s="241"/>
      <c r="D143" s="219" t="s">
        <v>143</v>
      </c>
      <c r="E143" s="242" t="s">
        <v>19</v>
      </c>
      <c r="F143" s="243" t="s">
        <v>170</v>
      </c>
      <c r="G143" s="241"/>
      <c r="H143" s="244">
        <v>4.3319999999999999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0" t="s">
        <v>143</v>
      </c>
      <c r="AU143" s="250" t="s">
        <v>134</v>
      </c>
      <c r="AV143" s="15" t="s">
        <v>127</v>
      </c>
      <c r="AW143" s="15" t="s">
        <v>33</v>
      </c>
      <c r="AX143" s="15" t="s">
        <v>72</v>
      </c>
      <c r="AY143" s="250" t="s">
        <v>126</v>
      </c>
    </row>
    <row r="144" s="14" customFormat="1">
      <c r="A144" s="14"/>
      <c r="B144" s="229"/>
      <c r="C144" s="230"/>
      <c r="D144" s="219" t="s">
        <v>143</v>
      </c>
      <c r="E144" s="231" t="s">
        <v>19</v>
      </c>
      <c r="F144" s="232" t="s">
        <v>145</v>
      </c>
      <c r="G144" s="230"/>
      <c r="H144" s="233">
        <v>154.87000000000001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39" t="s">
        <v>143</v>
      </c>
      <c r="AU144" s="239" t="s">
        <v>134</v>
      </c>
      <c r="AV144" s="14" t="s">
        <v>133</v>
      </c>
      <c r="AW144" s="14" t="s">
        <v>33</v>
      </c>
      <c r="AX144" s="14" t="s">
        <v>77</v>
      </c>
      <c r="AY144" s="239" t="s">
        <v>126</v>
      </c>
    </row>
    <row r="145" s="2" customFormat="1" ht="16.5" customHeight="1">
      <c r="A145" s="40"/>
      <c r="B145" s="41"/>
      <c r="C145" s="199" t="s">
        <v>185</v>
      </c>
      <c r="D145" s="199" t="s">
        <v>129</v>
      </c>
      <c r="E145" s="200" t="s">
        <v>186</v>
      </c>
      <c r="F145" s="201" t="s">
        <v>187</v>
      </c>
      <c r="G145" s="202" t="s">
        <v>153</v>
      </c>
      <c r="H145" s="203">
        <v>6.5599999999999996</v>
      </c>
      <c r="I145" s="204"/>
      <c r="J145" s="205">
        <f>ROUND(I145*H145,2)</f>
        <v>0</v>
      </c>
      <c r="K145" s="201" t="s">
        <v>139</v>
      </c>
      <c r="L145" s="46"/>
      <c r="M145" s="206" t="s">
        <v>19</v>
      </c>
      <c r="N145" s="207" t="s">
        <v>44</v>
      </c>
      <c r="O145" s="86"/>
      <c r="P145" s="208">
        <f>O145*H145</f>
        <v>0</v>
      </c>
      <c r="Q145" s="208">
        <v>0.040000000000000001</v>
      </c>
      <c r="R145" s="208">
        <f>Q145*H145</f>
        <v>0.26239999999999997</v>
      </c>
      <c r="S145" s="208">
        <v>0</v>
      </c>
      <c r="T145" s="209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0" t="s">
        <v>133</v>
      </c>
      <c r="AT145" s="210" t="s">
        <v>129</v>
      </c>
      <c r="AU145" s="210" t="s">
        <v>134</v>
      </c>
      <c r="AY145" s="19" t="s">
        <v>126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9" t="s">
        <v>134</v>
      </c>
      <c r="BK145" s="211">
        <f>ROUND(I145*H145,2)</f>
        <v>0</v>
      </c>
      <c r="BL145" s="19" t="s">
        <v>133</v>
      </c>
      <c r="BM145" s="210" t="s">
        <v>188</v>
      </c>
    </row>
    <row r="146" s="2" customFormat="1">
      <c r="A146" s="40"/>
      <c r="B146" s="41"/>
      <c r="C146" s="42"/>
      <c r="D146" s="212" t="s">
        <v>141</v>
      </c>
      <c r="E146" s="42"/>
      <c r="F146" s="213" t="s">
        <v>189</v>
      </c>
      <c r="G146" s="42"/>
      <c r="H146" s="42"/>
      <c r="I146" s="214"/>
      <c r="J146" s="42"/>
      <c r="K146" s="42"/>
      <c r="L146" s="46"/>
      <c r="M146" s="215"/>
      <c r="N146" s="216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141</v>
      </c>
      <c r="AU146" s="19" t="s">
        <v>134</v>
      </c>
    </row>
    <row r="147" s="13" customFormat="1">
      <c r="A147" s="13"/>
      <c r="B147" s="217"/>
      <c r="C147" s="218"/>
      <c r="D147" s="219" t="s">
        <v>143</v>
      </c>
      <c r="E147" s="220" t="s">
        <v>19</v>
      </c>
      <c r="F147" s="221" t="s">
        <v>190</v>
      </c>
      <c r="G147" s="218"/>
      <c r="H147" s="222">
        <v>6.5599999999999996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8" t="s">
        <v>143</v>
      </c>
      <c r="AU147" s="228" t="s">
        <v>134</v>
      </c>
      <c r="AV147" s="13" t="s">
        <v>134</v>
      </c>
      <c r="AW147" s="13" t="s">
        <v>33</v>
      </c>
      <c r="AX147" s="13" t="s">
        <v>72</v>
      </c>
      <c r="AY147" s="228" t="s">
        <v>126</v>
      </c>
    </row>
    <row r="148" s="14" customFormat="1">
      <c r="A148" s="14"/>
      <c r="B148" s="229"/>
      <c r="C148" s="230"/>
      <c r="D148" s="219" t="s">
        <v>143</v>
      </c>
      <c r="E148" s="231" t="s">
        <v>19</v>
      </c>
      <c r="F148" s="232" t="s">
        <v>145</v>
      </c>
      <c r="G148" s="230"/>
      <c r="H148" s="233">
        <v>6.5599999999999996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9" t="s">
        <v>143</v>
      </c>
      <c r="AU148" s="239" t="s">
        <v>134</v>
      </c>
      <c r="AV148" s="14" t="s">
        <v>133</v>
      </c>
      <c r="AW148" s="14" t="s">
        <v>33</v>
      </c>
      <c r="AX148" s="14" t="s">
        <v>77</v>
      </c>
      <c r="AY148" s="239" t="s">
        <v>126</v>
      </c>
    </row>
    <row r="149" s="2" customFormat="1" ht="16.5" customHeight="1">
      <c r="A149" s="40"/>
      <c r="B149" s="41"/>
      <c r="C149" s="199" t="s">
        <v>191</v>
      </c>
      <c r="D149" s="199" t="s">
        <v>129</v>
      </c>
      <c r="E149" s="200" t="s">
        <v>192</v>
      </c>
      <c r="F149" s="201" t="s">
        <v>193</v>
      </c>
      <c r="G149" s="202" t="s">
        <v>153</v>
      </c>
      <c r="H149" s="203">
        <v>154.87000000000001</v>
      </c>
      <c r="I149" s="204"/>
      <c r="J149" s="205">
        <f>ROUND(I149*H149,2)</f>
        <v>0</v>
      </c>
      <c r="K149" s="201" t="s">
        <v>139</v>
      </c>
      <c r="L149" s="46"/>
      <c r="M149" s="206" t="s">
        <v>19</v>
      </c>
      <c r="N149" s="207" t="s">
        <v>44</v>
      </c>
      <c r="O149" s="86"/>
      <c r="P149" s="208">
        <f>O149*H149</f>
        <v>0</v>
      </c>
      <c r="Q149" s="208">
        <v>0.0040000000000000001</v>
      </c>
      <c r="R149" s="208">
        <f>Q149*H149</f>
        <v>0.61948000000000003</v>
      </c>
      <c r="S149" s="208">
        <v>0</v>
      </c>
      <c r="T149" s="209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0" t="s">
        <v>133</v>
      </c>
      <c r="AT149" s="210" t="s">
        <v>129</v>
      </c>
      <c r="AU149" s="210" t="s">
        <v>134</v>
      </c>
      <c r="AY149" s="19" t="s">
        <v>126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9" t="s">
        <v>134</v>
      </c>
      <c r="BK149" s="211">
        <f>ROUND(I149*H149,2)</f>
        <v>0</v>
      </c>
      <c r="BL149" s="19" t="s">
        <v>133</v>
      </c>
      <c r="BM149" s="210" t="s">
        <v>194</v>
      </c>
    </row>
    <row r="150" s="2" customFormat="1">
      <c r="A150" s="40"/>
      <c r="B150" s="41"/>
      <c r="C150" s="42"/>
      <c r="D150" s="212" t="s">
        <v>141</v>
      </c>
      <c r="E150" s="42"/>
      <c r="F150" s="213" t="s">
        <v>195</v>
      </c>
      <c r="G150" s="42"/>
      <c r="H150" s="42"/>
      <c r="I150" s="214"/>
      <c r="J150" s="42"/>
      <c r="K150" s="42"/>
      <c r="L150" s="46"/>
      <c r="M150" s="215"/>
      <c r="N150" s="216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141</v>
      </c>
      <c r="AU150" s="19" t="s">
        <v>134</v>
      </c>
    </row>
    <row r="151" s="2" customFormat="1" ht="24.15" customHeight="1">
      <c r="A151" s="40"/>
      <c r="B151" s="41"/>
      <c r="C151" s="199" t="s">
        <v>196</v>
      </c>
      <c r="D151" s="199" t="s">
        <v>129</v>
      </c>
      <c r="E151" s="200" t="s">
        <v>197</v>
      </c>
      <c r="F151" s="201" t="s">
        <v>198</v>
      </c>
      <c r="G151" s="202" t="s">
        <v>153</v>
      </c>
      <c r="H151" s="203">
        <v>21.719999999999999</v>
      </c>
      <c r="I151" s="204"/>
      <c r="J151" s="205">
        <f>ROUND(I151*H151,2)</f>
        <v>0</v>
      </c>
      <c r="K151" s="201" t="s">
        <v>139</v>
      </c>
      <c r="L151" s="46"/>
      <c r="M151" s="206" t="s">
        <v>19</v>
      </c>
      <c r="N151" s="207" t="s">
        <v>44</v>
      </c>
      <c r="O151" s="86"/>
      <c r="P151" s="208">
        <f>O151*H151</f>
        <v>0</v>
      </c>
      <c r="Q151" s="208">
        <v>0.015400000000000001</v>
      </c>
      <c r="R151" s="208">
        <f>Q151*H151</f>
        <v>0.33448800000000001</v>
      </c>
      <c r="S151" s="208">
        <v>0</v>
      </c>
      <c r="T151" s="209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0" t="s">
        <v>133</v>
      </c>
      <c r="AT151" s="210" t="s">
        <v>129</v>
      </c>
      <c r="AU151" s="210" t="s">
        <v>134</v>
      </c>
      <c r="AY151" s="19" t="s">
        <v>126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9" t="s">
        <v>134</v>
      </c>
      <c r="BK151" s="211">
        <f>ROUND(I151*H151,2)</f>
        <v>0</v>
      </c>
      <c r="BL151" s="19" t="s">
        <v>133</v>
      </c>
      <c r="BM151" s="210" t="s">
        <v>199</v>
      </c>
    </row>
    <row r="152" s="2" customFormat="1">
      <c r="A152" s="40"/>
      <c r="B152" s="41"/>
      <c r="C152" s="42"/>
      <c r="D152" s="212" t="s">
        <v>141</v>
      </c>
      <c r="E152" s="42"/>
      <c r="F152" s="213" t="s">
        <v>200</v>
      </c>
      <c r="G152" s="42"/>
      <c r="H152" s="42"/>
      <c r="I152" s="214"/>
      <c r="J152" s="42"/>
      <c r="K152" s="42"/>
      <c r="L152" s="46"/>
      <c r="M152" s="215"/>
      <c r="N152" s="216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141</v>
      </c>
      <c r="AU152" s="19" t="s">
        <v>134</v>
      </c>
    </row>
    <row r="153" s="13" customFormat="1">
      <c r="A153" s="13"/>
      <c r="B153" s="217"/>
      <c r="C153" s="218"/>
      <c r="D153" s="219" t="s">
        <v>143</v>
      </c>
      <c r="E153" s="220" t="s">
        <v>19</v>
      </c>
      <c r="F153" s="221" t="s">
        <v>201</v>
      </c>
      <c r="G153" s="218"/>
      <c r="H153" s="222">
        <v>14.08</v>
      </c>
      <c r="I153" s="223"/>
      <c r="J153" s="218"/>
      <c r="K153" s="218"/>
      <c r="L153" s="224"/>
      <c r="M153" s="225"/>
      <c r="N153" s="226"/>
      <c r="O153" s="226"/>
      <c r="P153" s="226"/>
      <c r="Q153" s="226"/>
      <c r="R153" s="226"/>
      <c r="S153" s="226"/>
      <c r="T153" s="22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8" t="s">
        <v>143</v>
      </c>
      <c r="AU153" s="228" t="s">
        <v>134</v>
      </c>
      <c r="AV153" s="13" t="s">
        <v>134</v>
      </c>
      <c r="AW153" s="13" t="s">
        <v>33</v>
      </c>
      <c r="AX153" s="13" t="s">
        <v>72</v>
      </c>
      <c r="AY153" s="228" t="s">
        <v>126</v>
      </c>
    </row>
    <row r="154" s="15" customFormat="1">
      <c r="A154" s="15"/>
      <c r="B154" s="240"/>
      <c r="C154" s="241"/>
      <c r="D154" s="219" t="s">
        <v>143</v>
      </c>
      <c r="E154" s="242" t="s">
        <v>19</v>
      </c>
      <c r="F154" s="243" t="s">
        <v>170</v>
      </c>
      <c r="G154" s="241"/>
      <c r="H154" s="244">
        <v>14.08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0" t="s">
        <v>143</v>
      </c>
      <c r="AU154" s="250" t="s">
        <v>134</v>
      </c>
      <c r="AV154" s="15" t="s">
        <v>127</v>
      </c>
      <c r="AW154" s="15" t="s">
        <v>33</v>
      </c>
      <c r="AX154" s="15" t="s">
        <v>72</v>
      </c>
      <c r="AY154" s="250" t="s">
        <v>126</v>
      </c>
    </row>
    <row r="155" s="13" customFormat="1">
      <c r="A155" s="13"/>
      <c r="B155" s="217"/>
      <c r="C155" s="218"/>
      <c r="D155" s="219" t="s">
        <v>143</v>
      </c>
      <c r="E155" s="220" t="s">
        <v>19</v>
      </c>
      <c r="F155" s="221" t="s">
        <v>202</v>
      </c>
      <c r="G155" s="218"/>
      <c r="H155" s="222">
        <v>6.2000000000000002</v>
      </c>
      <c r="I155" s="223"/>
      <c r="J155" s="218"/>
      <c r="K155" s="218"/>
      <c r="L155" s="224"/>
      <c r="M155" s="225"/>
      <c r="N155" s="226"/>
      <c r="O155" s="226"/>
      <c r="P155" s="226"/>
      <c r="Q155" s="226"/>
      <c r="R155" s="226"/>
      <c r="S155" s="226"/>
      <c r="T155" s="22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8" t="s">
        <v>143</v>
      </c>
      <c r="AU155" s="228" t="s">
        <v>134</v>
      </c>
      <c r="AV155" s="13" t="s">
        <v>134</v>
      </c>
      <c r="AW155" s="13" t="s">
        <v>33</v>
      </c>
      <c r="AX155" s="13" t="s">
        <v>72</v>
      </c>
      <c r="AY155" s="228" t="s">
        <v>126</v>
      </c>
    </row>
    <row r="156" s="15" customFormat="1">
      <c r="A156" s="15"/>
      <c r="B156" s="240"/>
      <c r="C156" s="241"/>
      <c r="D156" s="219" t="s">
        <v>143</v>
      </c>
      <c r="E156" s="242" t="s">
        <v>19</v>
      </c>
      <c r="F156" s="243" t="s">
        <v>170</v>
      </c>
      <c r="G156" s="241"/>
      <c r="H156" s="244">
        <v>6.2000000000000002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0" t="s">
        <v>143</v>
      </c>
      <c r="AU156" s="250" t="s">
        <v>134</v>
      </c>
      <c r="AV156" s="15" t="s">
        <v>127</v>
      </c>
      <c r="AW156" s="15" t="s">
        <v>33</v>
      </c>
      <c r="AX156" s="15" t="s">
        <v>72</v>
      </c>
      <c r="AY156" s="250" t="s">
        <v>126</v>
      </c>
    </row>
    <row r="157" s="13" customFormat="1">
      <c r="A157" s="13"/>
      <c r="B157" s="217"/>
      <c r="C157" s="218"/>
      <c r="D157" s="219" t="s">
        <v>143</v>
      </c>
      <c r="E157" s="220" t="s">
        <v>19</v>
      </c>
      <c r="F157" s="221" t="s">
        <v>203</v>
      </c>
      <c r="G157" s="218"/>
      <c r="H157" s="222">
        <v>1.44</v>
      </c>
      <c r="I157" s="223"/>
      <c r="J157" s="218"/>
      <c r="K157" s="218"/>
      <c r="L157" s="224"/>
      <c r="M157" s="225"/>
      <c r="N157" s="226"/>
      <c r="O157" s="226"/>
      <c r="P157" s="226"/>
      <c r="Q157" s="226"/>
      <c r="R157" s="226"/>
      <c r="S157" s="226"/>
      <c r="T157" s="22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8" t="s">
        <v>143</v>
      </c>
      <c r="AU157" s="228" t="s">
        <v>134</v>
      </c>
      <c r="AV157" s="13" t="s">
        <v>134</v>
      </c>
      <c r="AW157" s="13" t="s">
        <v>33</v>
      </c>
      <c r="AX157" s="13" t="s">
        <v>72</v>
      </c>
      <c r="AY157" s="228" t="s">
        <v>126</v>
      </c>
    </row>
    <row r="158" s="15" customFormat="1">
      <c r="A158" s="15"/>
      <c r="B158" s="240"/>
      <c r="C158" s="241"/>
      <c r="D158" s="219" t="s">
        <v>143</v>
      </c>
      <c r="E158" s="242" t="s">
        <v>19</v>
      </c>
      <c r="F158" s="243" t="s">
        <v>170</v>
      </c>
      <c r="G158" s="241"/>
      <c r="H158" s="244">
        <v>1.44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0" t="s">
        <v>143</v>
      </c>
      <c r="AU158" s="250" t="s">
        <v>134</v>
      </c>
      <c r="AV158" s="15" t="s">
        <v>127</v>
      </c>
      <c r="AW158" s="15" t="s">
        <v>33</v>
      </c>
      <c r="AX158" s="15" t="s">
        <v>72</v>
      </c>
      <c r="AY158" s="250" t="s">
        <v>126</v>
      </c>
    </row>
    <row r="159" s="14" customFormat="1">
      <c r="A159" s="14"/>
      <c r="B159" s="229"/>
      <c r="C159" s="230"/>
      <c r="D159" s="219" t="s">
        <v>143</v>
      </c>
      <c r="E159" s="231" t="s">
        <v>19</v>
      </c>
      <c r="F159" s="232" t="s">
        <v>145</v>
      </c>
      <c r="G159" s="230"/>
      <c r="H159" s="233">
        <v>21.720000000000002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39" t="s">
        <v>143</v>
      </c>
      <c r="AU159" s="239" t="s">
        <v>134</v>
      </c>
      <c r="AV159" s="14" t="s">
        <v>133</v>
      </c>
      <c r="AW159" s="14" t="s">
        <v>33</v>
      </c>
      <c r="AX159" s="14" t="s">
        <v>77</v>
      </c>
      <c r="AY159" s="239" t="s">
        <v>126</v>
      </c>
    </row>
    <row r="160" s="2" customFormat="1" ht="24.15" customHeight="1">
      <c r="A160" s="40"/>
      <c r="B160" s="41"/>
      <c r="C160" s="199" t="s">
        <v>204</v>
      </c>
      <c r="D160" s="199" t="s">
        <v>129</v>
      </c>
      <c r="E160" s="200" t="s">
        <v>205</v>
      </c>
      <c r="F160" s="201" t="s">
        <v>206</v>
      </c>
      <c r="G160" s="202" t="s">
        <v>153</v>
      </c>
      <c r="H160" s="203">
        <v>15.5</v>
      </c>
      <c r="I160" s="204"/>
      <c r="J160" s="205">
        <f>ROUND(I160*H160,2)</f>
        <v>0</v>
      </c>
      <c r="K160" s="201" t="s">
        <v>139</v>
      </c>
      <c r="L160" s="46"/>
      <c r="M160" s="206" t="s">
        <v>19</v>
      </c>
      <c r="N160" s="207" t="s">
        <v>44</v>
      </c>
      <c r="O160" s="86"/>
      <c r="P160" s="208">
        <f>O160*H160</f>
        <v>0</v>
      </c>
      <c r="Q160" s="208">
        <v>0.0079000000000000008</v>
      </c>
      <c r="R160" s="208">
        <f>Q160*H160</f>
        <v>0.12245000000000002</v>
      </c>
      <c r="S160" s="208">
        <v>0</v>
      </c>
      <c r="T160" s="209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0" t="s">
        <v>133</v>
      </c>
      <c r="AT160" s="210" t="s">
        <v>129</v>
      </c>
      <c r="AU160" s="210" t="s">
        <v>134</v>
      </c>
      <c r="AY160" s="19" t="s">
        <v>126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9" t="s">
        <v>134</v>
      </c>
      <c r="BK160" s="211">
        <f>ROUND(I160*H160,2)</f>
        <v>0</v>
      </c>
      <c r="BL160" s="19" t="s">
        <v>133</v>
      </c>
      <c r="BM160" s="210" t="s">
        <v>207</v>
      </c>
    </row>
    <row r="161" s="2" customFormat="1">
      <c r="A161" s="40"/>
      <c r="B161" s="41"/>
      <c r="C161" s="42"/>
      <c r="D161" s="212" t="s">
        <v>141</v>
      </c>
      <c r="E161" s="42"/>
      <c r="F161" s="213" t="s">
        <v>208</v>
      </c>
      <c r="G161" s="42"/>
      <c r="H161" s="42"/>
      <c r="I161" s="214"/>
      <c r="J161" s="42"/>
      <c r="K161" s="42"/>
      <c r="L161" s="46"/>
      <c r="M161" s="215"/>
      <c r="N161" s="216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141</v>
      </c>
      <c r="AU161" s="19" t="s">
        <v>134</v>
      </c>
    </row>
    <row r="162" s="2" customFormat="1" ht="16.5" customHeight="1">
      <c r="A162" s="40"/>
      <c r="B162" s="41"/>
      <c r="C162" s="199" t="s">
        <v>209</v>
      </c>
      <c r="D162" s="199" t="s">
        <v>129</v>
      </c>
      <c r="E162" s="200" t="s">
        <v>210</v>
      </c>
      <c r="F162" s="201" t="s">
        <v>211</v>
      </c>
      <c r="G162" s="202" t="s">
        <v>138</v>
      </c>
      <c r="H162" s="203">
        <v>55.039999999999999</v>
      </c>
      <c r="I162" s="204"/>
      <c r="J162" s="205">
        <f>ROUND(I162*H162,2)</f>
        <v>0</v>
      </c>
      <c r="K162" s="201" t="s">
        <v>139</v>
      </c>
      <c r="L162" s="46"/>
      <c r="M162" s="206" t="s">
        <v>19</v>
      </c>
      <c r="N162" s="207" t="s">
        <v>44</v>
      </c>
      <c r="O162" s="86"/>
      <c r="P162" s="208">
        <f>O162*H162</f>
        <v>0</v>
      </c>
      <c r="Q162" s="208">
        <v>0.0015</v>
      </c>
      <c r="R162" s="208">
        <f>Q162*H162</f>
        <v>0.082559999999999994</v>
      </c>
      <c r="S162" s="208">
        <v>0</v>
      </c>
      <c r="T162" s="209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0" t="s">
        <v>133</v>
      </c>
      <c r="AT162" s="210" t="s">
        <v>129</v>
      </c>
      <c r="AU162" s="210" t="s">
        <v>134</v>
      </c>
      <c r="AY162" s="19" t="s">
        <v>126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9" t="s">
        <v>134</v>
      </c>
      <c r="BK162" s="211">
        <f>ROUND(I162*H162,2)</f>
        <v>0</v>
      </c>
      <c r="BL162" s="19" t="s">
        <v>133</v>
      </c>
      <c r="BM162" s="210" t="s">
        <v>212</v>
      </c>
    </row>
    <row r="163" s="2" customFormat="1">
      <c r="A163" s="40"/>
      <c r="B163" s="41"/>
      <c r="C163" s="42"/>
      <c r="D163" s="212" t="s">
        <v>141</v>
      </c>
      <c r="E163" s="42"/>
      <c r="F163" s="213" t="s">
        <v>213</v>
      </c>
      <c r="G163" s="42"/>
      <c r="H163" s="42"/>
      <c r="I163" s="214"/>
      <c r="J163" s="42"/>
      <c r="K163" s="42"/>
      <c r="L163" s="46"/>
      <c r="M163" s="215"/>
      <c r="N163" s="216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141</v>
      </c>
      <c r="AU163" s="19" t="s">
        <v>134</v>
      </c>
    </row>
    <row r="164" s="13" customFormat="1">
      <c r="A164" s="13"/>
      <c r="B164" s="217"/>
      <c r="C164" s="218"/>
      <c r="D164" s="219" t="s">
        <v>143</v>
      </c>
      <c r="E164" s="220" t="s">
        <v>19</v>
      </c>
      <c r="F164" s="221" t="s">
        <v>214</v>
      </c>
      <c r="G164" s="218"/>
      <c r="H164" s="222">
        <v>55.039999999999999</v>
      </c>
      <c r="I164" s="223"/>
      <c r="J164" s="218"/>
      <c r="K164" s="218"/>
      <c r="L164" s="224"/>
      <c r="M164" s="225"/>
      <c r="N164" s="226"/>
      <c r="O164" s="226"/>
      <c r="P164" s="226"/>
      <c r="Q164" s="226"/>
      <c r="R164" s="226"/>
      <c r="S164" s="226"/>
      <c r="T164" s="22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8" t="s">
        <v>143</v>
      </c>
      <c r="AU164" s="228" t="s">
        <v>134</v>
      </c>
      <c r="AV164" s="13" t="s">
        <v>134</v>
      </c>
      <c r="AW164" s="13" t="s">
        <v>33</v>
      </c>
      <c r="AX164" s="13" t="s">
        <v>77</v>
      </c>
      <c r="AY164" s="228" t="s">
        <v>126</v>
      </c>
    </row>
    <row r="165" s="2" customFormat="1" ht="24.15" customHeight="1">
      <c r="A165" s="40"/>
      <c r="B165" s="41"/>
      <c r="C165" s="199" t="s">
        <v>215</v>
      </c>
      <c r="D165" s="199" t="s">
        <v>129</v>
      </c>
      <c r="E165" s="200" t="s">
        <v>216</v>
      </c>
      <c r="F165" s="201" t="s">
        <v>217</v>
      </c>
      <c r="G165" s="202" t="s">
        <v>132</v>
      </c>
      <c r="H165" s="203">
        <v>5</v>
      </c>
      <c r="I165" s="204"/>
      <c r="J165" s="205">
        <f>ROUND(I165*H165,2)</f>
        <v>0</v>
      </c>
      <c r="K165" s="201" t="s">
        <v>139</v>
      </c>
      <c r="L165" s="46"/>
      <c r="M165" s="206" t="s">
        <v>19</v>
      </c>
      <c r="N165" s="207" t="s">
        <v>44</v>
      </c>
      <c r="O165" s="86"/>
      <c r="P165" s="208">
        <f>O165*H165</f>
        <v>0</v>
      </c>
      <c r="Q165" s="208">
        <v>0.04684</v>
      </c>
      <c r="R165" s="208">
        <f>Q165*H165</f>
        <v>0.23419999999999999</v>
      </c>
      <c r="S165" s="208">
        <v>0</v>
      </c>
      <c r="T165" s="209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0" t="s">
        <v>133</v>
      </c>
      <c r="AT165" s="210" t="s">
        <v>129</v>
      </c>
      <c r="AU165" s="210" t="s">
        <v>134</v>
      </c>
      <c r="AY165" s="19" t="s">
        <v>126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9" t="s">
        <v>134</v>
      </c>
      <c r="BK165" s="211">
        <f>ROUND(I165*H165,2)</f>
        <v>0</v>
      </c>
      <c r="BL165" s="19" t="s">
        <v>133</v>
      </c>
      <c r="BM165" s="210" t="s">
        <v>218</v>
      </c>
    </row>
    <row r="166" s="2" customFormat="1">
      <c r="A166" s="40"/>
      <c r="B166" s="41"/>
      <c r="C166" s="42"/>
      <c r="D166" s="212" t="s">
        <v>141</v>
      </c>
      <c r="E166" s="42"/>
      <c r="F166" s="213" t="s">
        <v>219</v>
      </c>
      <c r="G166" s="42"/>
      <c r="H166" s="42"/>
      <c r="I166" s="214"/>
      <c r="J166" s="42"/>
      <c r="K166" s="42"/>
      <c r="L166" s="46"/>
      <c r="M166" s="215"/>
      <c r="N166" s="216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141</v>
      </c>
      <c r="AU166" s="19" t="s">
        <v>134</v>
      </c>
    </row>
    <row r="167" s="2" customFormat="1" ht="21.75" customHeight="1">
      <c r="A167" s="40"/>
      <c r="B167" s="41"/>
      <c r="C167" s="251" t="s">
        <v>220</v>
      </c>
      <c r="D167" s="251" t="s">
        <v>221</v>
      </c>
      <c r="E167" s="252" t="s">
        <v>222</v>
      </c>
      <c r="F167" s="253" t="s">
        <v>223</v>
      </c>
      <c r="G167" s="254" t="s">
        <v>132</v>
      </c>
      <c r="H167" s="255">
        <v>2</v>
      </c>
      <c r="I167" s="256"/>
      <c r="J167" s="257">
        <f>ROUND(I167*H167,2)</f>
        <v>0</v>
      </c>
      <c r="K167" s="253" t="s">
        <v>139</v>
      </c>
      <c r="L167" s="258"/>
      <c r="M167" s="259" t="s">
        <v>19</v>
      </c>
      <c r="N167" s="260" t="s">
        <v>44</v>
      </c>
      <c r="O167" s="86"/>
      <c r="P167" s="208">
        <f>O167*H167</f>
        <v>0</v>
      </c>
      <c r="Q167" s="208">
        <v>0.014890000000000001</v>
      </c>
      <c r="R167" s="208">
        <f>Q167*H167</f>
        <v>0.029780000000000001</v>
      </c>
      <c r="S167" s="208">
        <v>0</v>
      </c>
      <c r="T167" s="209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0" t="s">
        <v>185</v>
      </c>
      <c r="AT167" s="210" t="s">
        <v>221</v>
      </c>
      <c r="AU167" s="210" t="s">
        <v>134</v>
      </c>
      <c r="AY167" s="19" t="s">
        <v>126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9" t="s">
        <v>134</v>
      </c>
      <c r="BK167" s="211">
        <f>ROUND(I167*H167,2)</f>
        <v>0</v>
      </c>
      <c r="BL167" s="19" t="s">
        <v>133</v>
      </c>
      <c r="BM167" s="210" t="s">
        <v>224</v>
      </c>
    </row>
    <row r="168" s="2" customFormat="1" ht="21.75" customHeight="1">
      <c r="A168" s="40"/>
      <c r="B168" s="41"/>
      <c r="C168" s="251" t="s">
        <v>8</v>
      </c>
      <c r="D168" s="251" t="s">
        <v>221</v>
      </c>
      <c r="E168" s="252" t="s">
        <v>225</v>
      </c>
      <c r="F168" s="253" t="s">
        <v>226</v>
      </c>
      <c r="G168" s="254" t="s">
        <v>132</v>
      </c>
      <c r="H168" s="255">
        <v>2</v>
      </c>
      <c r="I168" s="256"/>
      <c r="J168" s="257">
        <f>ROUND(I168*H168,2)</f>
        <v>0</v>
      </c>
      <c r="K168" s="253" t="s">
        <v>139</v>
      </c>
      <c r="L168" s="258"/>
      <c r="M168" s="259" t="s">
        <v>19</v>
      </c>
      <c r="N168" s="260" t="s">
        <v>44</v>
      </c>
      <c r="O168" s="86"/>
      <c r="P168" s="208">
        <f>O168*H168</f>
        <v>0</v>
      </c>
      <c r="Q168" s="208">
        <v>0.01521</v>
      </c>
      <c r="R168" s="208">
        <f>Q168*H168</f>
        <v>0.030419999999999999</v>
      </c>
      <c r="S168" s="208">
        <v>0</v>
      </c>
      <c r="T168" s="209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0" t="s">
        <v>185</v>
      </c>
      <c r="AT168" s="210" t="s">
        <v>221</v>
      </c>
      <c r="AU168" s="210" t="s">
        <v>134</v>
      </c>
      <c r="AY168" s="19" t="s">
        <v>126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9" t="s">
        <v>134</v>
      </c>
      <c r="BK168" s="211">
        <f>ROUND(I168*H168,2)</f>
        <v>0</v>
      </c>
      <c r="BL168" s="19" t="s">
        <v>133</v>
      </c>
      <c r="BM168" s="210" t="s">
        <v>227</v>
      </c>
    </row>
    <row r="169" s="2" customFormat="1" ht="21.75" customHeight="1">
      <c r="A169" s="40"/>
      <c r="B169" s="41"/>
      <c r="C169" s="251" t="s">
        <v>228</v>
      </c>
      <c r="D169" s="251" t="s">
        <v>221</v>
      </c>
      <c r="E169" s="252" t="s">
        <v>229</v>
      </c>
      <c r="F169" s="253" t="s">
        <v>230</v>
      </c>
      <c r="G169" s="254" t="s">
        <v>132</v>
      </c>
      <c r="H169" s="255">
        <v>1</v>
      </c>
      <c r="I169" s="256"/>
      <c r="J169" s="257">
        <f>ROUND(I169*H169,2)</f>
        <v>0</v>
      </c>
      <c r="K169" s="253" t="s">
        <v>139</v>
      </c>
      <c r="L169" s="258"/>
      <c r="M169" s="259" t="s">
        <v>19</v>
      </c>
      <c r="N169" s="260" t="s">
        <v>44</v>
      </c>
      <c r="O169" s="86"/>
      <c r="P169" s="208">
        <f>O169*H169</f>
        <v>0</v>
      </c>
      <c r="Q169" s="208">
        <v>0.01553</v>
      </c>
      <c r="R169" s="208">
        <f>Q169*H169</f>
        <v>0.01553</v>
      </c>
      <c r="S169" s="208">
        <v>0</v>
      </c>
      <c r="T169" s="209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0" t="s">
        <v>185</v>
      </c>
      <c r="AT169" s="210" t="s">
        <v>221</v>
      </c>
      <c r="AU169" s="210" t="s">
        <v>134</v>
      </c>
      <c r="AY169" s="19" t="s">
        <v>126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9" t="s">
        <v>134</v>
      </c>
      <c r="BK169" s="211">
        <f>ROUND(I169*H169,2)</f>
        <v>0</v>
      </c>
      <c r="BL169" s="19" t="s">
        <v>133</v>
      </c>
      <c r="BM169" s="210" t="s">
        <v>231</v>
      </c>
    </row>
    <row r="170" s="12" customFormat="1" ht="22.8" customHeight="1">
      <c r="A170" s="12"/>
      <c r="B170" s="183"/>
      <c r="C170" s="184"/>
      <c r="D170" s="185" t="s">
        <v>71</v>
      </c>
      <c r="E170" s="197" t="s">
        <v>191</v>
      </c>
      <c r="F170" s="197" t="s">
        <v>232</v>
      </c>
      <c r="G170" s="184"/>
      <c r="H170" s="184"/>
      <c r="I170" s="187"/>
      <c r="J170" s="198">
        <f>BK170</f>
        <v>0</v>
      </c>
      <c r="K170" s="184"/>
      <c r="L170" s="189"/>
      <c r="M170" s="190"/>
      <c r="N170" s="191"/>
      <c r="O170" s="191"/>
      <c r="P170" s="192">
        <f>SUM(P171:P241)</f>
        <v>0</v>
      </c>
      <c r="Q170" s="191"/>
      <c r="R170" s="192">
        <f>SUM(R171:R241)</f>
        <v>0.01122856</v>
      </c>
      <c r="S170" s="191"/>
      <c r="T170" s="193">
        <f>SUM(T171:T241)</f>
        <v>3.9980537999999997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4" t="s">
        <v>77</v>
      </c>
      <c r="AT170" s="195" t="s">
        <v>71</v>
      </c>
      <c r="AU170" s="195" t="s">
        <v>77</v>
      </c>
      <c r="AY170" s="194" t="s">
        <v>126</v>
      </c>
      <c r="BK170" s="196">
        <f>SUM(BK171:BK241)</f>
        <v>0</v>
      </c>
    </row>
    <row r="171" s="2" customFormat="1" ht="24.15" customHeight="1">
      <c r="A171" s="40"/>
      <c r="B171" s="41"/>
      <c r="C171" s="199" t="s">
        <v>233</v>
      </c>
      <c r="D171" s="199" t="s">
        <v>129</v>
      </c>
      <c r="E171" s="200" t="s">
        <v>234</v>
      </c>
      <c r="F171" s="201" t="s">
        <v>235</v>
      </c>
      <c r="G171" s="202" t="s">
        <v>153</v>
      </c>
      <c r="H171" s="203">
        <v>52.573</v>
      </c>
      <c r="I171" s="204"/>
      <c r="J171" s="205">
        <f>ROUND(I171*H171,2)</f>
        <v>0</v>
      </c>
      <c r="K171" s="201" t="s">
        <v>139</v>
      </c>
      <c r="L171" s="46"/>
      <c r="M171" s="206" t="s">
        <v>19</v>
      </c>
      <c r="N171" s="207" t="s">
        <v>44</v>
      </c>
      <c r="O171" s="86"/>
      <c r="P171" s="208">
        <f>O171*H171</f>
        <v>0</v>
      </c>
      <c r="Q171" s="208">
        <v>0.00012999999999999999</v>
      </c>
      <c r="R171" s="208">
        <f>Q171*H171</f>
        <v>0.0068344899999999995</v>
      </c>
      <c r="S171" s="208">
        <v>0</v>
      </c>
      <c r="T171" s="209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0" t="s">
        <v>133</v>
      </c>
      <c r="AT171" s="210" t="s">
        <v>129</v>
      </c>
      <c r="AU171" s="210" t="s">
        <v>134</v>
      </c>
      <c r="AY171" s="19" t="s">
        <v>126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9" t="s">
        <v>134</v>
      </c>
      <c r="BK171" s="211">
        <f>ROUND(I171*H171,2)</f>
        <v>0</v>
      </c>
      <c r="BL171" s="19" t="s">
        <v>133</v>
      </c>
      <c r="BM171" s="210" t="s">
        <v>236</v>
      </c>
    </row>
    <row r="172" s="2" customFormat="1">
      <c r="A172" s="40"/>
      <c r="B172" s="41"/>
      <c r="C172" s="42"/>
      <c r="D172" s="212" t="s">
        <v>141</v>
      </c>
      <c r="E172" s="42"/>
      <c r="F172" s="213" t="s">
        <v>237</v>
      </c>
      <c r="G172" s="42"/>
      <c r="H172" s="42"/>
      <c r="I172" s="214"/>
      <c r="J172" s="42"/>
      <c r="K172" s="42"/>
      <c r="L172" s="46"/>
      <c r="M172" s="215"/>
      <c r="N172" s="216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141</v>
      </c>
      <c r="AU172" s="19" t="s">
        <v>134</v>
      </c>
    </row>
    <row r="173" s="13" customFormat="1">
      <c r="A173" s="13"/>
      <c r="B173" s="217"/>
      <c r="C173" s="218"/>
      <c r="D173" s="219" t="s">
        <v>143</v>
      </c>
      <c r="E173" s="220" t="s">
        <v>19</v>
      </c>
      <c r="F173" s="221" t="s">
        <v>169</v>
      </c>
      <c r="G173" s="218"/>
      <c r="H173" s="222">
        <v>8.0850000000000009</v>
      </c>
      <c r="I173" s="223"/>
      <c r="J173" s="218"/>
      <c r="K173" s="218"/>
      <c r="L173" s="224"/>
      <c r="M173" s="225"/>
      <c r="N173" s="226"/>
      <c r="O173" s="226"/>
      <c r="P173" s="226"/>
      <c r="Q173" s="226"/>
      <c r="R173" s="226"/>
      <c r="S173" s="226"/>
      <c r="T173" s="22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8" t="s">
        <v>143</v>
      </c>
      <c r="AU173" s="228" t="s">
        <v>134</v>
      </c>
      <c r="AV173" s="13" t="s">
        <v>134</v>
      </c>
      <c r="AW173" s="13" t="s">
        <v>33</v>
      </c>
      <c r="AX173" s="13" t="s">
        <v>72</v>
      </c>
      <c r="AY173" s="228" t="s">
        <v>126</v>
      </c>
    </row>
    <row r="174" s="15" customFormat="1">
      <c r="A174" s="15"/>
      <c r="B174" s="240"/>
      <c r="C174" s="241"/>
      <c r="D174" s="219" t="s">
        <v>143</v>
      </c>
      <c r="E174" s="242" t="s">
        <v>19</v>
      </c>
      <c r="F174" s="243" t="s">
        <v>170</v>
      </c>
      <c r="G174" s="241"/>
      <c r="H174" s="244">
        <v>8.0850000000000009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0" t="s">
        <v>143</v>
      </c>
      <c r="AU174" s="250" t="s">
        <v>134</v>
      </c>
      <c r="AV174" s="15" t="s">
        <v>127</v>
      </c>
      <c r="AW174" s="15" t="s">
        <v>33</v>
      </c>
      <c r="AX174" s="15" t="s">
        <v>72</v>
      </c>
      <c r="AY174" s="250" t="s">
        <v>126</v>
      </c>
    </row>
    <row r="175" s="13" customFormat="1">
      <c r="A175" s="13"/>
      <c r="B175" s="217"/>
      <c r="C175" s="218"/>
      <c r="D175" s="219" t="s">
        <v>143</v>
      </c>
      <c r="E175" s="220" t="s">
        <v>19</v>
      </c>
      <c r="F175" s="221" t="s">
        <v>171</v>
      </c>
      <c r="G175" s="218"/>
      <c r="H175" s="222">
        <v>24.347000000000001</v>
      </c>
      <c r="I175" s="223"/>
      <c r="J175" s="218"/>
      <c r="K175" s="218"/>
      <c r="L175" s="224"/>
      <c r="M175" s="225"/>
      <c r="N175" s="226"/>
      <c r="O175" s="226"/>
      <c r="P175" s="226"/>
      <c r="Q175" s="226"/>
      <c r="R175" s="226"/>
      <c r="S175" s="226"/>
      <c r="T175" s="22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8" t="s">
        <v>143</v>
      </c>
      <c r="AU175" s="228" t="s">
        <v>134</v>
      </c>
      <c r="AV175" s="13" t="s">
        <v>134</v>
      </c>
      <c r="AW175" s="13" t="s">
        <v>33</v>
      </c>
      <c r="AX175" s="13" t="s">
        <v>72</v>
      </c>
      <c r="AY175" s="228" t="s">
        <v>126</v>
      </c>
    </row>
    <row r="176" s="15" customFormat="1">
      <c r="A176" s="15"/>
      <c r="B176" s="240"/>
      <c r="C176" s="241"/>
      <c r="D176" s="219" t="s">
        <v>143</v>
      </c>
      <c r="E176" s="242" t="s">
        <v>19</v>
      </c>
      <c r="F176" s="243" t="s">
        <v>170</v>
      </c>
      <c r="G176" s="241"/>
      <c r="H176" s="244">
        <v>24.347000000000001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0" t="s">
        <v>143</v>
      </c>
      <c r="AU176" s="250" t="s">
        <v>134</v>
      </c>
      <c r="AV176" s="15" t="s">
        <v>127</v>
      </c>
      <c r="AW176" s="15" t="s">
        <v>33</v>
      </c>
      <c r="AX176" s="15" t="s">
        <v>72</v>
      </c>
      <c r="AY176" s="250" t="s">
        <v>126</v>
      </c>
    </row>
    <row r="177" s="13" customFormat="1">
      <c r="A177" s="13"/>
      <c r="B177" s="217"/>
      <c r="C177" s="218"/>
      <c r="D177" s="219" t="s">
        <v>143</v>
      </c>
      <c r="E177" s="220" t="s">
        <v>19</v>
      </c>
      <c r="F177" s="221" t="s">
        <v>172</v>
      </c>
      <c r="G177" s="218"/>
      <c r="H177" s="222">
        <v>3.3559999999999999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8" t="s">
        <v>143</v>
      </c>
      <c r="AU177" s="228" t="s">
        <v>134</v>
      </c>
      <c r="AV177" s="13" t="s">
        <v>134</v>
      </c>
      <c r="AW177" s="13" t="s">
        <v>33</v>
      </c>
      <c r="AX177" s="13" t="s">
        <v>72</v>
      </c>
      <c r="AY177" s="228" t="s">
        <v>126</v>
      </c>
    </row>
    <row r="178" s="15" customFormat="1">
      <c r="A178" s="15"/>
      <c r="B178" s="240"/>
      <c r="C178" s="241"/>
      <c r="D178" s="219" t="s">
        <v>143</v>
      </c>
      <c r="E178" s="242" t="s">
        <v>19</v>
      </c>
      <c r="F178" s="243" t="s">
        <v>170</v>
      </c>
      <c r="G178" s="241"/>
      <c r="H178" s="244">
        <v>3.3559999999999999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0" t="s">
        <v>143</v>
      </c>
      <c r="AU178" s="250" t="s">
        <v>134</v>
      </c>
      <c r="AV178" s="15" t="s">
        <v>127</v>
      </c>
      <c r="AW178" s="15" t="s">
        <v>33</v>
      </c>
      <c r="AX178" s="15" t="s">
        <v>72</v>
      </c>
      <c r="AY178" s="250" t="s">
        <v>126</v>
      </c>
    </row>
    <row r="179" s="13" customFormat="1">
      <c r="A179" s="13"/>
      <c r="B179" s="217"/>
      <c r="C179" s="218"/>
      <c r="D179" s="219" t="s">
        <v>143</v>
      </c>
      <c r="E179" s="220" t="s">
        <v>19</v>
      </c>
      <c r="F179" s="221" t="s">
        <v>173</v>
      </c>
      <c r="G179" s="218"/>
      <c r="H179" s="222">
        <v>15.84</v>
      </c>
      <c r="I179" s="223"/>
      <c r="J179" s="218"/>
      <c r="K179" s="218"/>
      <c r="L179" s="224"/>
      <c r="M179" s="225"/>
      <c r="N179" s="226"/>
      <c r="O179" s="226"/>
      <c r="P179" s="226"/>
      <c r="Q179" s="226"/>
      <c r="R179" s="226"/>
      <c r="S179" s="226"/>
      <c r="T179" s="22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8" t="s">
        <v>143</v>
      </c>
      <c r="AU179" s="228" t="s">
        <v>134</v>
      </c>
      <c r="AV179" s="13" t="s">
        <v>134</v>
      </c>
      <c r="AW179" s="13" t="s">
        <v>33</v>
      </c>
      <c r="AX179" s="13" t="s">
        <v>72</v>
      </c>
      <c r="AY179" s="228" t="s">
        <v>126</v>
      </c>
    </row>
    <row r="180" s="15" customFormat="1">
      <c r="A180" s="15"/>
      <c r="B180" s="240"/>
      <c r="C180" s="241"/>
      <c r="D180" s="219" t="s">
        <v>143</v>
      </c>
      <c r="E180" s="242" t="s">
        <v>19</v>
      </c>
      <c r="F180" s="243" t="s">
        <v>170</v>
      </c>
      <c r="G180" s="241"/>
      <c r="H180" s="244">
        <v>15.84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0" t="s">
        <v>143</v>
      </c>
      <c r="AU180" s="250" t="s">
        <v>134</v>
      </c>
      <c r="AV180" s="15" t="s">
        <v>127</v>
      </c>
      <c r="AW180" s="15" t="s">
        <v>33</v>
      </c>
      <c r="AX180" s="15" t="s">
        <v>72</v>
      </c>
      <c r="AY180" s="250" t="s">
        <v>126</v>
      </c>
    </row>
    <row r="181" s="13" customFormat="1">
      <c r="A181" s="13"/>
      <c r="B181" s="217"/>
      <c r="C181" s="218"/>
      <c r="D181" s="219" t="s">
        <v>143</v>
      </c>
      <c r="E181" s="220" t="s">
        <v>19</v>
      </c>
      <c r="F181" s="221" t="s">
        <v>174</v>
      </c>
      <c r="G181" s="218"/>
      <c r="H181" s="222">
        <v>0.94499999999999995</v>
      </c>
      <c r="I181" s="223"/>
      <c r="J181" s="218"/>
      <c r="K181" s="218"/>
      <c r="L181" s="224"/>
      <c r="M181" s="225"/>
      <c r="N181" s="226"/>
      <c r="O181" s="226"/>
      <c r="P181" s="226"/>
      <c r="Q181" s="226"/>
      <c r="R181" s="226"/>
      <c r="S181" s="226"/>
      <c r="T181" s="22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8" t="s">
        <v>143</v>
      </c>
      <c r="AU181" s="228" t="s">
        <v>134</v>
      </c>
      <c r="AV181" s="13" t="s">
        <v>134</v>
      </c>
      <c r="AW181" s="13" t="s">
        <v>33</v>
      </c>
      <c r="AX181" s="13" t="s">
        <v>72</v>
      </c>
      <c r="AY181" s="228" t="s">
        <v>126</v>
      </c>
    </row>
    <row r="182" s="15" customFormat="1">
      <c r="A182" s="15"/>
      <c r="B182" s="240"/>
      <c r="C182" s="241"/>
      <c r="D182" s="219" t="s">
        <v>143</v>
      </c>
      <c r="E182" s="242" t="s">
        <v>19</v>
      </c>
      <c r="F182" s="243" t="s">
        <v>170</v>
      </c>
      <c r="G182" s="241"/>
      <c r="H182" s="244">
        <v>0.94499999999999995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0" t="s">
        <v>143</v>
      </c>
      <c r="AU182" s="250" t="s">
        <v>134</v>
      </c>
      <c r="AV182" s="15" t="s">
        <v>127</v>
      </c>
      <c r="AW182" s="15" t="s">
        <v>33</v>
      </c>
      <c r="AX182" s="15" t="s">
        <v>72</v>
      </c>
      <c r="AY182" s="250" t="s">
        <v>126</v>
      </c>
    </row>
    <row r="183" s="14" customFormat="1">
      <c r="A183" s="14"/>
      <c r="B183" s="229"/>
      <c r="C183" s="230"/>
      <c r="D183" s="219" t="s">
        <v>143</v>
      </c>
      <c r="E183" s="231" t="s">
        <v>19</v>
      </c>
      <c r="F183" s="232" t="s">
        <v>145</v>
      </c>
      <c r="G183" s="230"/>
      <c r="H183" s="233">
        <v>52.573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39" t="s">
        <v>143</v>
      </c>
      <c r="AU183" s="239" t="s">
        <v>134</v>
      </c>
      <c r="AV183" s="14" t="s">
        <v>133</v>
      </c>
      <c r="AW183" s="14" t="s">
        <v>33</v>
      </c>
      <c r="AX183" s="14" t="s">
        <v>77</v>
      </c>
      <c r="AY183" s="239" t="s">
        <v>126</v>
      </c>
    </row>
    <row r="184" s="2" customFormat="1" ht="24.15" customHeight="1">
      <c r="A184" s="40"/>
      <c r="B184" s="41"/>
      <c r="C184" s="199" t="s">
        <v>238</v>
      </c>
      <c r="D184" s="199" t="s">
        <v>129</v>
      </c>
      <c r="E184" s="200" t="s">
        <v>239</v>
      </c>
      <c r="F184" s="201" t="s">
        <v>240</v>
      </c>
      <c r="G184" s="202" t="s">
        <v>153</v>
      </c>
      <c r="H184" s="203">
        <v>6.5419999999999998</v>
      </c>
      <c r="I184" s="204"/>
      <c r="J184" s="205">
        <f>ROUND(I184*H184,2)</f>
        <v>0</v>
      </c>
      <c r="K184" s="201" t="s">
        <v>139</v>
      </c>
      <c r="L184" s="46"/>
      <c r="M184" s="206" t="s">
        <v>19</v>
      </c>
      <c r="N184" s="207" t="s">
        <v>44</v>
      </c>
      <c r="O184" s="86"/>
      <c r="P184" s="208">
        <f>O184*H184</f>
        <v>0</v>
      </c>
      <c r="Q184" s="208">
        <v>1.0000000000000001E-05</v>
      </c>
      <c r="R184" s="208">
        <f>Q184*H184</f>
        <v>6.5420000000000007E-05</v>
      </c>
      <c r="S184" s="208">
        <v>0</v>
      </c>
      <c r="T184" s="209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0" t="s">
        <v>133</v>
      </c>
      <c r="AT184" s="210" t="s">
        <v>129</v>
      </c>
      <c r="AU184" s="210" t="s">
        <v>134</v>
      </c>
      <c r="AY184" s="19" t="s">
        <v>126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9" t="s">
        <v>134</v>
      </c>
      <c r="BK184" s="211">
        <f>ROUND(I184*H184,2)</f>
        <v>0</v>
      </c>
      <c r="BL184" s="19" t="s">
        <v>133</v>
      </c>
      <c r="BM184" s="210" t="s">
        <v>241</v>
      </c>
    </row>
    <row r="185" s="2" customFormat="1">
      <c r="A185" s="40"/>
      <c r="B185" s="41"/>
      <c r="C185" s="42"/>
      <c r="D185" s="212" t="s">
        <v>141</v>
      </c>
      <c r="E185" s="42"/>
      <c r="F185" s="213" t="s">
        <v>242</v>
      </c>
      <c r="G185" s="42"/>
      <c r="H185" s="42"/>
      <c r="I185" s="214"/>
      <c r="J185" s="42"/>
      <c r="K185" s="42"/>
      <c r="L185" s="46"/>
      <c r="M185" s="215"/>
      <c r="N185" s="216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141</v>
      </c>
      <c r="AU185" s="19" t="s">
        <v>134</v>
      </c>
    </row>
    <row r="186" s="13" customFormat="1">
      <c r="A186" s="13"/>
      <c r="B186" s="217"/>
      <c r="C186" s="218"/>
      <c r="D186" s="219" t="s">
        <v>143</v>
      </c>
      <c r="E186" s="220" t="s">
        <v>19</v>
      </c>
      <c r="F186" s="221" t="s">
        <v>243</v>
      </c>
      <c r="G186" s="218"/>
      <c r="H186" s="222">
        <v>6.5419999999999998</v>
      </c>
      <c r="I186" s="223"/>
      <c r="J186" s="218"/>
      <c r="K186" s="218"/>
      <c r="L186" s="224"/>
      <c r="M186" s="225"/>
      <c r="N186" s="226"/>
      <c r="O186" s="226"/>
      <c r="P186" s="226"/>
      <c r="Q186" s="226"/>
      <c r="R186" s="226"/>
      <c r="S186" s="226"/>
      <c r="T186" s="22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8" t="s">
        <v>143</v>
      </c>
      <c r="AU186" s="228" t="s">
        <v>134</v>
      </c>
      <c r="AV186" s="13" t="s">
        <v>134</v>
      </c>
      <c r="AW186" s="13" t="s">
        <v>33</v>
      </c>
      <c r="AX186" s="13" t="s">
        <v>77</v>
      </c>
      <c r="AY186" s="228" t="s">
        <v>126</v>
      </c>
    </row>
    <row r="187" s="2" customFormat="1" ht="24.15" customHeight="1">
      <c r="A187" s="40"/>
      <c r="B187" s="41"/>
      <c r="C187" s="199" t="s">
        <v>244</v>
      </c>
      <c r="D187" s="199" t="s">
        <v>129</v>
      </c>
      <c r="E187" s="200" t="s">
        <v>245</v>
      </c>
      <c r="F187" s="201" t="s">
        <v>246</v>
      </c>
      <c r="G187" s="202" t="s">
        <v>153</v>
      </c>
      <c r="H187" s="203">
        <v>52.573</v>
      </c>
      <c r="I187" s="204"/>
      <c r="J187" s="205">
        <f>ROUND(I187*H187,2)</f>
        <v>0</v>
      </c>
      <c r="K187" s="201" t="s">
        <v>139</v>
      </c>
      <c r="L187" s="46"/>
      <c r="M187" s="206" t="s">
        <v>19</v>
      </c>
      <c r="N187" s="207" t="s">
        <v>44</v>
      </c>
      <c r="O187" s="86"/>
      <c r="P187" s="208">
        <f>O187*H187</f>
        <v>0</v>
      </c>
      <c r="Q187" s="208">
        <v>4.0000000000000003E-05</v>
      </c>
      <c r="R187" s="208">
        <f>Q187*H187</f>
        <v>0.0021029200000000003</v>
      </c>
      <c r="S187" s="208">
        <v>0</v>
      </c>
      <c r="T187" s="209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0" t="s">
        <v>133</v>
      </c>
      <c r="AT187" s="210" t="s">
        <v>129</v>
      </c>
      <c r="AU187" s="210" t="s">
        <v>134</v>
      </c>
      <c r="AY187" s="19" t="s">
        <v>126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9" t="s">
        <v>134</v>
      </c>
      <c r="BK187" s="211">
        <f>ROUND(I187*H187,2)</f>
        <v>0</v>
      </c>
      <c r="BL187" s="19" t="s">
        <v>133</v>
      </c>
      <c r="BM187" s="210" t="s">
        <v>247</v>
      </c>
    </row>
    <row r="188" s="2" customFormat="1">
      <c r="A188" s="40"/>
      <c r="B188" s="41"/>
      <c r="C188" s="42"/>
      <c r="D188" s="212" t="s">
        <v>141</v>
      </c>
      <c r="E188" s="42"/>
      <c r="F188" s="213" t="s">
        <v>248</v>
      </c>
      <c r="G188" s="42"/>
      <c r="H188" s="42"/>
      <c r="I188" s="214"/>
      <c r="J188" s="42"/>
      <c r="K188" s="42"/>
      <c r="L188" s="46"/>
      <c r="M188" s="215"/>
      <c r="N188" s="216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141</v>
      </c>
      <c r="AU188" s="19" t="s">
        <v>134</v>
      </c>
    </row>
    <row r="189" s="2" customFormat="1" ht="16.5" customHeight="1">
      <c r="A189" s="40"/>
      <c r="B189" s="41"/>
      <c r="C189" s="199" t="s">
        <v>249</v>
      </c>
      <c r="D189" s="199" t="s">
        <v>129</v>
      </c>
      <c r="E189" s="200" t="s">
        <v>250</v>
      </c>
      <c r="F189" s="201" t="s">
        <v>251</v>
      </c>
      <c r="G189" s="202" t="s">
        <v>153</v>
      </c>
      <c r="H189" s="203">
        <v>52.573</v>
      </c>
      <c r="I189" s="204"/>
      <c r="J189" s="205">
        <f>ROUND(I189*H189,2)</f>
        <v>0</v>
      </c>
      <c r="K189" s="201" t="s">
        <v>139</v>
      </c>
      <c r="L189" s="46"/>
      <c r="M189" s="206" t="s">
        <v>19</v>
      </c>
      <c r="N189" s="207" t="s">
        <v>44</v>
      </c>
      <c r="O189" s="86"/>
      <c r="P189" s="208">
        <f>O189*H189</f>
        <v>0</v>
      </c>
      <c r="Q189" s="208">
        <v>1.0000000000000001E-05</v>
      </c>
      <c r="R189" s="208">
        <f>Q189*H189</f>
        <v>0.00052573000000000008</v>
      </c>
      <c r="S189" s="208">
        <v>0</v>
      </c>
      <c r="T189" s="209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0" t="s">
        <v>133</v>
      </c>
      <c r="AT189" s="210" t="s">
        <v>129</v>
      </c>
      <c r="AU189" s="210" t="s">
        <v>134</v>
      </c>
      <c r="AY189" s="19" t="s">
        <v>126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9" t="s">
        <v>134</v>
      </c>
      <c r="BK189" s="211">
        <f>ROUND(I189*H189,2)</f>
        <v>0</v>
      </c>
      <c r="BL189" s="19" t="s">
        <v>133</v>
      </c>
      <c r="BM189" s="210" t="s">
        <v>252</v>
      </c>
    </row>
    <row r="190" s="2" customFormat="1">
      <c r="A190" s="40"/>
      <c r="B190" s="41"/>
      <c r="C190" s="42"/>
      <c r="D190" s="212" t="s">
        <v>141</v>
      </c>
      <c r="E190" s="42"/>
      <c r="F190" s="213" t="s">
        <v>253</v>
      </c>
      <c r="G190" s="42"/>
      <c r="H190" s="42"/>
      <c r="I190" s="214"/>
      <c r="J190" s="42"/>
      <c r="K190" s="42"/>
      <c r="L190" s="46"/>
      <c r="M190" s="215"/>
      <c r="N190" s="216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141</v>
      </c>
      <c r="AU190" s="19" t="s">
        <v>134</v>
      </c>
    </row>
    <row r="191" s="2" customFormat="1" ht="24.15" customHeight="1">
      <c r="A191" s="40"/>
      <c r="B191" s="41"/>
      <c r="C191" s="199" t="s">
        <v>7</v>
      </c>
      <c r="D191" s="199" t="s">
        <v>129</v>
      </c>
      <c r="E191" s="200" t="s">
        <v>254</v>
      </c>
      <c r="F191" s="201" t="s">
        <v>255</v>
      </c>
      <c r="G191" s="202" t="s">
        <v>153</v>
      </c>
      <c r="H191" s="203">
        <v>9.0399999999999991</v>
      </c>
      <c r="I191" s="204"/>
      <c r="J191" s="205">
        <f>ROUND(I191*H191,2)</f>
        <v>0</v>
      </c>
      <c r="K191" s="201" t="s">
        <v>139</v>
      </c>
      <c r="L191" s="46"/>
      <c r="M191" s="206" t="s">
        <v>19</v>
      </c>
      <c r="N191" s="207" t="s">
        <v>44</v>
      </c>
      <c r="O191" s="86"/>
      <c r="P191" s="208">
        <f>O191*H191</f>
        <v>0</v>
      </c>
      <c r="Q191" s="208">
        <v>0</v>
      </c>
      <c r="R191" s="208">
        <f>Q191*H191</f>
        <v>0</v>
      </c>
      <c r="S191" s="208">
        <v>0.13100000000000001</v>
      </c>
      <c r="T191" s="209">
        <f>S191*H191</f>
        <v>1.18424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0" t="s">
        <v>133</v>
      </c>
      <c r="AT191" s="210" t="s">
        <v>129</v>
      </c>
      <c r="AU191" s="210" t="s">
        <v>134</v>
      </c>
      <c r="AY191" s="19" t="s">
        <v>126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9" t="s">
        <v>134</v>
      </c>
      <c r="BK191" s="211">
        <f>ROUND(I191*H191,2)</f>
        <v>0</v>
      </c>
      <c r="BL191" s="19" t="s">
        <v>133</v>
      </c>
      <c r="BM191" s="210" t="s">
        <v>256</v>
      </c>
    </row>
    <row r="192" s="2" customFormat="1">
      <c r="A192" s="40"/>
      <c r="B192" s="41"/>
      <c r="C192" s="42"/>
      <c r="D192" s="212" t="s">
        <v>141</v>
      </c>
      <c r="E192" s="42"/>
      <c r="F192" s="213" t="s">
        <v>257</v>
      </c>
      <c r="G192" s="42"/>
      <c r="H192" s="42"/>
      <c r="I192" s="214"/>
      <c r="J192" s="42"/>
      <c r="K192" s="42"/>
      <c r="L192" s="46"/>
      <c r="M192" s="215"/>
      <c r="N192" s="216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141</v>
      </c>
      <c r="AU192" s="19" t="s">
        <v>134</v>
      </c>
    </row>
    <row r="193" s="13" customFormat="1">
      <c r="A193" s="13"/>
      <c r="B193" s="217"/>
      <c r="C193" s="218"/>
      <c r="D193" s="219" t="s">
        <v>143</v>
      </c>
      <c r="E193" s="220" t="s">
        <v>19</v>
      </c>
      <c r="F193" s="221" t="s">
        <v>258</v>
      </c>
      <c r="G193" s="218"/>
      <c r="H193" s="222">
        <v>9.0399999999999991</v>
      </c>
      <c r="I193" s="223"/>
      <c r="J193" s="218"/>
      <c r="K193" s="218"/>
      <c r="L193" s="224"/>
      <c r="M193" s="225"/>
      <c r="N193" s="226"/>
      <c r="O193" s="226"/>
      <c r="P193" s="226"/>
      <c r="Q193" s="226"/>
      <c r="R193" s="226"/>
      <c r="S193" s="226"/>
      <c r="T193" s="22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8" t="s">
        <v>143</v>
      </c>
      <c r="AU193" s="228" t="s">
        <v>134</v>
      </c>
      <c r="AV193" s="13" t="s">
        <v>134</v>
      </c>
      <c r="AW193" s="13" t="s">
        <v>33</v>
      </c>
      <c r="AX193" s="13" t="s">
        <v>72</v>
      </c>
      <c r="AY193" s="228" t="s">
        <v>126</v>
      </c>
    </row>
    <row r="194" s="14" customFormat="1">
      <c r="A194" s="14"/>
      <c r="B194" s="229"/>
      <c r="C194" s="230"/>
      <c r="D194" s="219" t="s">
        <v>143</v>
      </c>
      <c r="E194" s="231" t="s">
        <v>19</v>
      </c>
      <c r="F194" s="232" t="s">
        <v>145</v>
      </c>
      <c r="G194" s="230"/>
      <c r="H194" s="233">
        <v>9.0399999999999991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9" t="s">
        <v>143</v>
      </c>
      <c r="AU194" s="239" t="s">
        <v>134</v>
      </c>
      <c r="AV194" s="14" t="s">
        <v>133</v>
      </c>
      <c r="AW194" s="14" t="s">
        <v>33</v>
      </c>
      <c r="AX194" s="14" t="s">
        <v>77</v>
      </c>
      <c r="AY194" s="239" t="s">
        <v>126</v>
      </c>
    </row>
    <row r="195" s="2" customFormat="1" ht="16.5" customHeight="1">
      <c r="A195" s="40"/>
      <c r="B195" s="41"/>
      <c r="C195" s="199" t="s">
        <v>259</v>
      </c>
      <c r="D195" s="199" t="s">
        <v>129</v>
      </c>
      <c r="E195" s="200" t="s">
        <v>260</v>
      </c>
      <c r="F195" s="201" t="s">
        <v>261</v>
      </c>
      <c r="G195" s="202" t="s">
        <v>153</v>
      </c>
      <c r="H195" s="203">
        <v>4.024</v>
      </c>
      <c r="I195" s="204"/>
      <c r="J195" s="205">
        <f>ROUND(I195*H195,2)</f>
        <v>0</v>
      </c>
      <c r="K195" s="201" t="s">
        <v>139</v>
      </c>
      <c r="L195" s="46"/>
      <c r="M195" s="206" t="s">
        <v>19</v>
      </c>
      <c r="N195" s="207" t="s">
        <v>44</v>
      </c>
      <c r="O195" s="86"/>
      <c r="P195" s="208">
        <f>O195*H195</f>
        <v>0</v>
      </c>
      <c r="Q195" s="208">
        <v>0</v>
      </c>
      <c r="R195" s="208">
        <f>Q195*H195</f>
        <v>0</v>
      </c>
      <c r="S195" s="208">
        <v>0</v>
      </c>
      <c r="T195" s="209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0" t="s">
        <v>133</v>
      </c>
      <c r="AT195" s="210" t="s">
        <v>129</v>
      </c>
      <c r="AU195" s="210" t="s">
        <v>134</v>
      </c>
      <c r="AY195" s="19" t="s">
        <v>126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9" t="s">
        <v>134</v>
      </c>
      <c r="BK195" s="211">
        <f>ROUND(I195*H195,2)</f>
        <v>0</v>
      </c>
      <c r="BL195" s="19" t="s">
        <v>133</v>
      </c>
      <c r="BM195" s="210" t="s">
        <v>262</v>
      </c>
    </row>
    <row r="196" s="2" customFormat="1">
      <c r="A196" s="40"/>
      <c r="B196" s="41"/>
      <c r="C196" s="42"/>
      <c r="D196" s="212" t="s">
        <v>141</v>
      </c>
      <c r="E196" s="42"/>
      <c r="F196" s="213" t="s">
        <v>263</v>
      </c>
      <c r="G196" s="42"/>
      <c r="H196" s="42"/>
      <c r="I196" s="214"/>
      <c r="J196" s="42"/>
      <c r="K196" s="42"/>
      <c r="L196" s="46"/>
      <c r="M196" s="215"/>
      <c r="N196" s="216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141</v>
      </c>
      <c r="AU196" s="19" t="s">
        <v>134</v>
      </c>
    </row>
    <row r="197" s="13" customFormat="1">
      <c r="A197" s="13"/>
      <c r="B197" s="217"/>
      <c r="C197" s="218"/>
      <c r="D197" s="219" t="s">
        <v>143</v>
      </c>
      <c r="E197" s="220" t="s">
        <v>19</v>
      </c>
      <c r="F197" s="221" t="s">
        <v>264</v>
      </c>
      <c r="G197" s="218"/>
      <c r="H197" s="222">
        <v>0.874</v>
      </c>
      <c r="I197" s="223"/>
      <c r="J197" s="218"/>
      <c r="K197" s="218"/>
      <c r="L197" s="224"/>
      <c r="M197" s="225"/>
      <c r="N197" s="226"/>
      <c r="O197" s="226"/>
      <c r="P197" s="226"/>
      <c r="Q197" s="226"/>
      <c r="R197" s="226"/>
      <c r="S197" s="226"/>
      <c r="T197" s="22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8" t="s">
        <v>143</v>
      </c>
      <c r="AU197" s="228" t="s">
        <v>134</v>
      </c>
      <c r="AV197" s="13" t="s">
        <v>134</v>
      </c>
      <c r="AW197" s="13" t="s">
        <v>33</v>
      </c>
      <c r="AX197" s="13" t="s">
        <v>72</v>
      </c>
      <c r="AY197" s="228" t="s">
        <v>126</v>
      </c>
    </row>
    <row r="198" s="15" customFormat="1">
      <c r="A198" s="15"/>
      <c r="B198" s="240"/>
      <c r="C198" s="241"/>
      <c r="D198" s="219" t="s">
        <v>143</v>
      </c>
      <c r="E198" s="242" t="s">
        <v>19</v>
      </c>
      <c r="F198" s="243" t="s">
        <v>170</v>
      </c>
      <c r="G198" s="241"/>
      <c r="H198" s="244">
        <v>0.874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0" t="s">
        <v>143</v>
      </c>
      <c r="AU198" s="250" t="s">
        <v>134</v>
      </c>
      <c r="AV198" s="15" t="s">
        <v>127</v>
      </c>
      <c r="AW198" s="15" t="s">
        <v>33</v>
      </c>
      <c r="AX198" s="15" t="s">
        <v>72</v>
      </c>
      <c r="AY198" s="250" t="s">
        <v>126</v>
      </c>
    </row>
    <row r="199" s="13" customFormat="1">
      <c r="A199" s="13"/>
      <c r="B199" s="217"/>
      <c r="C199" s="218"/>
      <c r="D199" s="219" t="s">
        <v>143</v>
      </c>
      <c r="E199" s="220" t="s">
        <v>19</v>
      </c>
      <c r="F199" s="221" t="s">
        <v>265</v>
      </c>
      <c r="G199" s="218"/>
      <c r="H199" s="222">
        <v>3.1499999999999999</v>
      </c>
      <c r="I199" s="223"/>
      <c r="J199" s="218"/>
      <c r="K199" s="218"/>
      <c r="L199" s="224"/>
      <c r="M199" s="225"/>
      <c r="N199" s="226"/>
      <c r="O199" s="226"/>
      <c r="P199" s="226"/>
      <c r="Q199" s="226"/>
      <c r="R199" s="226"/>
      <c r="S199" s="226"/>
      <c r="T199" s="22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8" t="s">
        <v>143</v>
      </c>
      <c r="AU199" s="228" t="s">
        <v>134</v>
      </c>
      <c r="AV199" s="13" t="s">
        <v>134</v>
      </c>
      <c r="AW199" s="13" t="s">
        <v>33</v>
      </c>
      <c r="AX199" s="13" t="s">
        <v>72</v>
      </c>
      <c r="AY199" s="228" t="s">
        <v>126</v>
      </c>
    </row>
    <row r="200" s="15" customFormat="1">
      <c r="A200" s="15"/>
      <c r="B200" s="240"/>
      <c r="C200" s="241"/>
      <c r="D200" s="219" t="s">
        <v>143</v>
      </c>
      <c r="E200" s="242" t="s">
        <v>19</v>
      </c>
      <c r="F200" s="243" t="s">
        <v>170</v>
      </c>
      <c r="G200" s="241"/>
      <c r="H200" s="244">
        <v>3.1499999999999999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0" t="s">
        <v>143</v>
      </c>
      <c r="AU200" s="250" t="s">
        <v>134</v>
      </c>
      <c r="AV200" s="15" t="s">
        <v>127</v>
      </c>
      <c r="AW200" s="15" t="s">
        <v>33</v>
      </c>
      <c r="AX200" s="15" t="s">
        <v>72</v>
      </c>
      <c r="AY200" s="250" t="s">
        <v>126</v>
      </c>
    </row>
    <row r="201" s="14" customFormat="1">
      <c r="A201" s="14"/>
      <c r="B201" s="229"/>
      <c r="C201" s="230"/>
      <c r="D201" s="219" t="s">
        <v>143</v>
      </c>
      <c r="E201" s="231" t="s">
        <v>19</v>
      </c>
      <c r="F201" s="232" t="s">
        <v>145</v>
      </c>
      <c r="G201" s="230"/>
      <c r="H201" s="233">
        <v>4.024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39" t="s">
        <v>143</v>
      </c>
      <c r="AU201" s="239" t="s">
        <v>134</v>
      </c>
      <c r="AV201" s="14" t="s">
        <v>133</v>
      </c>
      <c r="AW201" s="14" t="s">
        <v>33</v>
      </c>
      <c r="AX201" s="14" t="s">
        <v>77</v>
      </c>
      <c r="AY201" s="239" t="s">
        <v>126</v>
      </c>
    </row>
    <row r="202" s="2" customFormat="1" ht="16.5" customHeight="1">
      <c r="A202" s="40"/>
      <c r="B202" s="41"/>
      <c r="C202" s="199" t="s">
        <v>266</v>
      </c>
      <c r="D202" s="199" t="s">
        <v>129</v>
      </c>
      <c r="E202" s="200" t="s">
        <v>267</v>
      </c>
      <c r="F202" s="201" t="s">
        <v>268</v>
      </c>
      <c r="G202" s="202" t="s">
        <v>153</v>
      </c>
      <c r="H202" s="203">
        <v>4.024</v>
      </c>
      <c r="I202" s="204"/>
      <c r="J202" s="205">
        <f>ROUND(I202*H202,2)</f>
        <v>0</v>
      </c>
      <c r="K202" s="201" t="s">
        <v>139</v>
      </c>
      <c r="L202" s="46"/>
      <c r="M202" s="206" t="s">
        <v>19</v>
      </c>
      <c r="N202" s="207" t="s">
        <v>44</v>
      </c>
      <c r="O202" s="86"/>
      <c r="P202" s="208">
        <f>O202*H202</f>
        <v>0</v>
      </c>
      <c r="Q202" s="208">
        <v>0</v>
      </c>
      <c r="R202" s="208">
        <f>Q202*H202</f>
        <v>0</v>
      </c>
      <c r="S202" s="208">
        <v>0</v>
      </c>
      <c r="T202" s="209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0" t="s">
        <v>133</v>
      </c>
      <c r="AT202" s="210" t="s">
        <v>129</v>
      </c>
      <c r="AU202" s="210" t="s">
        <v>134</v>
      </c>
      <c r="AY202" s="19" t="s">
        <v>126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9" t="s">
        <v>134</v>
      </c>
      <c r="BK202" s="211">
        <f>ROUND(I202*H202,2)</f>
        <v>0</v>
      </c>
      <c r="BL202" s="19" t="s">
        <v>133</v>
      </c>
      <c r="BM202" s="210" t="s">
        <v>269</v>
      </c>
    </row>
    <row r="203" s="2" customFormat="1">
      <c r="A203" s="40"/>
      <c r="B203" s="41"/>
      <c r="C203" s="42"/>
      <c r="D203" s="212" t="s">
        <v>141</v>
      </c>
      <c r="E203" s="42"/>
      <c r="F203" s="213" t="s">
        <v>270</v>
      </c>
      <c r="G203" s="42"/>
      <c r="H203" s="42"/>
      <c r="I203" s="214"/>
      <c r="J203" s="42"/>
      <c r="K203" s="42"/>
      <c r="L203" s="46"/>
      <c r="M203" s="215"/>
      <c r="N203" s="216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141</v>
      </c>
      <c r="AU203" s="19" t="s">
        <v>134</v>
      </c>
    </row>
    <row r="204" s="2" customFormat="1" ht="21.75" customHeight="1">
      <c r="A204" s="40"/>
      <c r="B204" s="41"/>
      <c r="C204" s="199" t="s">
        <v>271</v>
      </c>
      <c r="D204" s="199" t="s">
        <v>129</v>
      </c>
      <c r="E204" s="200" t="s">
        <v>272</v>
      </c>
      <c r="F204" s="201" t="s">
        <v>273</v>
      </c>
      <c r="G204" s="202" t="s">
        <v>138</v>
      </c>
      <c r="H204" s="203">
        <v>53</v>
      </c>
      <c r="I204" s="204"/>
      <c r="J204" s="205">
        <f>ROUND(I204*H204,2)</f>
        <v>0</v>
      </c>
      <c r="K204" s="201" t="s">
        <v>139</v>
      </c>
      <c r="L204" s="46"/>
      <c r="M204" s="206" t="s">
        <v>19</v>
      </c>
      <c r="N204" s="207" t="s">
        <v>44</v>
      </c>
      <c r="O204" s="86"/>
      <c r="P204" s="208">
        <f>O204*H204</f>
        <v>0</v>
      </c>
      <c r="Q204" s="208">
        <v>0</v>
      </c>
      <c r="R204" s="208">
        <f>Q204*H204</f>
        <v>0</v>
      </c>
      <c r="S204" s="208">
        <v>0.0060000000000000001</v>
      </c>
      <c r="T204" s="209">
        <f>S204*H204</f>
        <v>0.318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0" t="s">
        <v>133</v>
      </c>
      <c r="AT204" s="210" t="s">
        <v>129</v>
      </c>
      <c r="AU204" s="210" t="s">
        <v>134</v>
      </c>
      <c r="AY204" s="19" t="s">
        <v>126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9" t="s">
        <v>134</v>
      </c>
      <c r="BK204" s="211">
        <f>ROUND(I204*H204,2)</f>
        <v>0</v>
      </c>
      <c r="BL204" s="19" t="s">
        <v>133</v>
      </c>
      <c r="BM204" s="210" t="s">
        <v>274</v>
      </c>
    </row>
    <row r="205" s="2" customFormat="1">
      <c r="A205" s="40"/>
      <c r="B205" s="41"/>
      <c r="C205" s="42"/>
      <c r="D205" s="212" t="s">
        <v>141</v>
      </c>
      <c r="E205" s="42"/>
      <c r="F205" s="213" t="s">
        <v>275</v>
      </c>
      <c r="G205" s="42"/>
      <c r="H205" s="42"/>
      <c r="I205" s="214"/>
      <c r="J205" s="42"/>
      <c r="K205" s="42"/>
      <c r="L205" s="46"/>
      <c r="M205" s="215"/>
      <c r="N205" s="216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141</v>
      </c>
      <c r="AU205" s="19" t="s">
        <v>134</v>
      </c>
    </row>
    <row r="206" s="13" customFormat="1">
      <c r="A206" s="13"/>
      <c r="B206" s="217"/>
      <c r="C206" s="218"/>
      <c r="D206" s="219" t="s">
        <v>143</v>
      </c>
      <c r="E206" s="220" t="s">
        <v>19</v>
      </c>
      <c r="F206" s="221" t="s">
        <v>276</v>
      </c>
      <c r="G206" s="218"/>
      <c r="H206" s="222">
        <v>10</v>
      </c>
      <c r="I206" s="223"/>
      <c r="J206" s="218"/>
      <c r="K206" s="218"/>
      <c r="L206" s="224"/>
      <c r="M206" s="225"/>
      <c r="N206" s="226"/>
      <c r="O206" s="226"/>
      <c r="P206" s="226"/>
      <c r="Q206" s="226"/>
      <c r="R206" s="226"/>
      <c r="S206" s="226"/>
      <c r="T206" s="22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8" t="s">
        <v>143</v>
      </c>
      <c r="AU206" s="228" t="s">
        <v>134</v>
      </c>
      <c r="AV206" s="13" t="s">
        <v>134</v>
      </c>
      <c r="AW206" s="13" t="s">
        <v>33</v>
      </c>
      <c r="AX206" s="13" t="s">
        <v>72</v>
      </c>
      <c r="AY206" s="228" t="s">
        <v>126</v>
      </c>
    </row>
    <row r="207" s="13" customFormat="1">
      <c r="A207" s="13"/>
      <c r="B207" s="217"/>
      <c r="C207" s="218"/>
      <c r="D207" s="219" t="s">
        <v>143</v>
      </c>
      <c r="E207" s="220" t="s">
        <v>19</v>
      </c>
      <c r="F207" s="221" t="s">
        <v>277</v>
      </c>
      <c r="G207" s="218"/>
      <c r="H207" s="222">
        <v>20</v>
      </c>
      <c r="I207" s="223"/>
      <c r="J207" s="218"/>
      <c r="K207" s="218"/>
      <c r="L207" s="224"/>
      <c r="M207" s="225"/>
      <c r="N207" s="226"/>
      <c r="O207" s="226"/>
      <c r="P207" s="226"/>
      <c r="Q207" s="226"/>
      <c r="R207" s="226"/>
      <c r="S207" s="226"/>
      <c r="T207" s="22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8" t="s">
        <v>143</v>
      </c>
      <c r="AU207" s="228" t="s">
        <v>134</v>
      </c>
      <c r="AV207" s="13" t="s">
        <v>134</v>
      </c>
      <c r="AW207" s="13" t="s">
        <v>33</v>
      </c>
      <c r="AX207" s="13" t="s">
        <v>72</v>
      </c>
      <c r="AY207" s="228" t="s">
        <v>126</v>
      </c>
    </row>
    <row r="208" s="13" customFormat="1">
      <c r="A208" s="13"/>
      <c r="B208" s="217"/>
      <c r="C208" s="218"/>
      <c r="D208" s="219" t="s">
        <v>143</v>
      </c>
      <c r="E208" s="220" t="s">
        <v>19</v>
      </c>
      <c r="F208" s="221" t="s">
        <v>278</v>
      </c>
      <c r="G208" s="218"/>
      <c r="H208" s="222">
        <v>23</v>
      </c>
      <c r="I208" s="223"/>
      <c r="J208" s="218"/>
      <c r="K208" s="218"/>
      <c r="L208" s="224"/>
      <c r="M208" s="225"/>
      <c r="N208" s="226"/>
      <c r="O208" s="226"/>
      <c r="P208" s="226"/>
      <c r="Q208" s="226"/>
      <c r="R208" s="226"/>
      <c r="S208" s="226"/>
      <c r="T208" s="22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8" t="s">
        <v>143</v>
      </c>
      <c r="AU208" s="228" t="s">
        <v>134</v>
      </c>
      <c r="AV208" s="13" t="s">
        <v>134</v>
      </c>
      <c r="AW208" s="13" t="s">
        <v>33</v>
      </c>
      <c r="AX208" s="13" t="s">
        <v>72</v>
      </c>
      <c r="AY208" s="228" t="s">
        <v>126</v>
      </c>
    </row>
    <row r="209" s="14" customFormat="1">
      <c r="A209" s="14"/>
      <c r="B209" s="229"/>
      <c r="C209" s="230"/>
      <c r="D209" s="219" t="s">
        <v>143</v>
      </c>
      <c r="E209" s="231" t="s">
        <v>19</v>
      </c>
      <c r="F209" s="232" t="s">
        <v>145</v>
      </c>
      <c r="G209" s="230"/>
      <c r="H209" s="233">
        <v>53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39" t="s">
        <v>143</v>
      </c>
      <c r="AU209" s="239" t="s">
        <v>134</v>
      </c>
      <c r="AV209" s="14" t="s">
        <v>133</v>
      </c>
      <c r="AW209" s="14" t="s">
        <v>33</v>
      </c>
      <c r="AX209" s="14" t="s">
        <v>77</v>
      </c>
      <c r="AY209" s="239" t="s">
        <v>126</v>
      </c>
    </row>
    <row r="210" s="2" customFormat="1" ht="21.75" customHeight="1">
      <c r="A210" s="40"/>
      <c r="B210" s="41"/>
      <c r="C210" s="199" t="s">
        <v>279</v>
      </c>
      <c r="D210" s="199" t="s">
        <v>129</v>
      </c>
      <c r="E210" s="200" t="s">
        <v>280</v>
      </c>
      <c r="F210" s="201" t="s">
        <v>281</v>
      </c>
      <c r="G210" s="202" t="s">
        <v>138</v>
      </c>
      <c r="H210" s="203">
        <v>65</v>
      </c>
      <c r="I210" s="204"/>
      <c r="J210" s="205">
        <f>ROUND(I210*H210,2)</f>
        <v>0</v>
      </c>
      <c r="K210" s="201" t="s">
        <v>139</v>
      </c>
      <c r="L210" s="46"/>
      <c r="M210" s="206" t="s">
        <v>19</v>
      </c>
      <c r="N210" s="207" t="s">
        <v>44</v>
      </c>
      <c r="O210" s="86"/>
      <c r="P210" s="208">
        <f>O210*H210</f>
        <v>0</v>
      </c>
      <c r="Q210" s="208">
        <v>1.0000000000000001E-05</v>
      </c>
      <c r="R210" s="208">
        <f>Q210*H210</f>
        <v>0.00065000000000000008</v>
      </c>
      <c r="S210" s="208">
        <v>0.002</v>
      </c>
      <c r="T210" s="209">
        <f>S210*H210</f>
        <v>0.13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0" t="s">
        <v>133</v>
      </c>
      <c r="AT210" s="210" t="s">
        <v>129</v>
      </c>
      <c r="AU210" s="210" t="s">
        <v>134</v>
      </c>
      <c r="AY210" s="19" t="s">
        <v>126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9" t="s">
        <v>134</v>
      </c>
      <c r="BK210" s="211">
        <f>ROUND(I210*H210,2)</f>
        <v>0</v>
      </c>
      <c r="BL210" s="19" t="s">
        <v>133</v>
      </c>
      <c r="BM210" s="210" t="s">
        <v>282</v>
      </c>
    </row>
    <row r="211" s="2" customFormat="1">
      <c r="A211" s="40"/>
      <c r="B211" s="41"/>
      <c r="C211" s="42"/>
      <c r="D211" s="212" t="s">
        <v>141</v>
      </c>
      <c r="E211" s="42"/>
      <c r="F211" s="213" t="s">
        <v>283</v>
      </c>
      <c r="G211" s="42"/>
      <c r="H211" s="42"/>
      <c r="I211" s="214"/>
      <c r="J211" s="42"/>
      <c r="K211" s="42"/>
      <c r="L211" s="46"/>
      <c r="M211" s="215"/>
      <c r="N211" s="216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141</v>
      </c>
      <c r="AU211" s="19" t="s">
        <v>134</v>
      </c>
    </row>
    <row r="212" s="2" customFormat="1" ht="21.75" customHeight="1">
      <c r="A212" s="40"/>
      <c r="B212" s="41"/>
      <c r="C212" s="199" t="s">
        <v>284</v>
      </c>
      <c r="D212" s="199" t="s">
        <v>129</v>
      </c>
      <c r="E212" s="200" t="s">
        <v>285</v>
      </c>
      <c r="F212" s="201" t="s">
        <v>286</v>
      </c>
      <c r="G212" s="202" t="s">
        <v>138</v>
      </c>
      <c r="H212" s="203">
        <v>15</v>
      </c>
      <c r="I212" s="204"/>
      <c r="J212" s="205">
        <f>ROUND(I212*H212,2)</f>
        <v>0</v>
      </c>
      <c r="K212" s="201" t="s">
        <v>139</v>
      </c>
      <c r="L212" s="46"/>
      <c r="M212" s="206" t="s">
        <v>19</v>
      </c>
      <c r="N212" s="207" t="s">
        <v>44</v>
      </c>
      <c r="O212" s="86"/>
      <c r="P212" s="208">
        <f>O212*H212</f>
        <v>0</v>
      </c>
      <c r="Q212" s="208">
        <v>2.0000000000000002E-05</v>
      </c>
      <c r="R212" s="208">
        <f>Q212*H212</f>
        <v>0.00030000000000000003</v>
      </c>
      <c r="S212" s="208">
        <v>0.0030000000000000001</v>
      </c>
      <c r="T212" s="209">
        <f>S212*H212</f>
        <v>0.044999999999999998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0" t="s">
        <v>133</v>
      </c>
      <c r="AT212" s="210" t="s">
        <v>129</v>
      </c>
      <c r="AU212" s="210" t="s">
        <v>134</v>
      </c>
      <c r="AY212" s="19" t="s">
        <v>126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9" t="s">
        <v>134</v>
      </c>
      <c r="BK212" s="211">
        <f>ROUND(I212*H212,2)</f>
        <v>0</v>
      </c>
      <c r="BL212" s="19" t="s">
        <v>133</v>
      </c>
      <c r="BM212" s="210" t="s">
        <v>287</v>
      </c>
    </row>
    <row r="213" s="2" customFormat="1">
      <c r="A213" s="40"/>
      <c r="B213" s="41"/>
      <c r="C213" s="42"/>
      <c r="D213" s="212" t="s">
        <v>141</v>
      </c>
      <c r="E213" s="42"/>
      <c r="F213" s="213" t="s">
        <v>288</v>
      </c>
      <c r="G213" s="42"/>
      <c r="H213" s="42"/>
      <c r="I213" s="214"/>
      <c r="J213" s="42"/>
      <c r="K213" s="42"/>
      <c r="L213" s="46"/>
      <c r="M213" s="215"/>
      <c r="N213" s="216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141</v>
      </c>
      <c r="AU213" s="19" t="s">
        <v>134</v>
      </c>
    </row>
    <row r="214" s="2" customFormat="1" ht="16.5" customHeight="1">
      <c r="A214" s="40"/>
      <c r="B214" s="41"/>
      <c r="C214" s="199" t="s">
        <v>289</v>
      </c>
      <c r="D214" s="199" t="s">
        <v>129</v>
      </c>
      <c r="E214" s="200" t="s">
        <v>290</v>
      </c>
      <c r="F214" s="201" t="s">
        <v>291</v>
      </c>
      <c r="G214" s="202" t="s">
        <v>138</v>
      </c>
      <c r="H214" s="203">
        <v>15</v>
      </c>
      <c r="I214" s="204"/>
      <c r="J214" s="205">
        <f>ROUND(I214*H214,2)</f>
        <v>0</v>
      </c>
      <c r="K214" s="201" t="s">
        <v>139</v>
      </c>
      <c r="L214" s="46"/>
      <c r="M214" s="206" t="s">
        <v>19</v>
      </c>
      <c r="N214" s="207" t="s">
        <v>44</v>
      </c>
      <c r="O214" s="86"/>
      <c r="P214" s="208">
        <f>O214*H214</f>
        <v>0</v>
      </c>
      <c r="Q214" s="208">
        <v>5.0000000000000002E-05</v>
      </c>
      <c r="R214" s="208">
        <f>Q214*H214</f>
        <v>0.00075000000000000002</v>
      </c>
      <c r="S214" s="208">
        <v>0.0050000000000000001</v>
      </c>
      <c r="T214" s="209">
        <f>S214*H214</f>
        <v>0.074999999999999997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0" t="s">
        <v>133</v>
      </c>
      <c r="AT214" s="210" t="s">
        <v>129</v>
      </c>
      <c r="AU214" s="210" t="s">
        <v>134</v>
      </c>
      <c r="AY214" s="19" t="s">
        <v>126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9" t="s">
        <v>134</v>
      </c>
      <c r="BK214" s="211">
        <f>ROUND(I214*H214,2)</f>
        <v>0</v>
      </c>
      <c r="BL214" s="19" t="s">
        <v>133</v>
      </c>
      <c r="BM214" s="210" t="s">
        <v>292</v>
      </c>
    </row>
    <row r="215" s="2" customFormat="1">
      <c r="A215" s="40"/>
      <c r="B215" s="41"/>
      <c r="C215" s="42"/>
      <c r="D215" s="212" t="s">
        <v>141</v>
      </c>
      <c r="E215" s="42"/>
      <c r="F215" s="213" t="s">
        <v>293</v>
      </c>
      <c r="G215" s="42"/>
      <c r="H215" s="42"/>
      <c r="I215" s="214"/>
      <c r="J215" s="42"/>
      <c r="K215" s="42"/>
      <c r="L215" s="46"/>
      <c r="M215" s="215"/>
      <c r="N215" s="216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141</v>
      </c>
      <c r="AU215" s="19" t="s">
        <v>134</v>
      </c>
    </row>
    <row r="216" s="2" customFormat="1" ht="24.15" customHeight="1">
      <c r="A216" s="40"/>
      <c r="B216" s="41"/>
      <c r="C216" s="199" t="s">
        <v>294</v>
      </c>
      <c r="D216" s="199" t="s">
        <v>129</v>
      </c>
      <c r="E216" s="200" t="s">
        <v>295</v>
      </c>
      <c r="F216" s="201" t="s">
        <v>296</v>
      </c>
      <c r="G216" s="202" t="s">
        <v>153</v>
      </c>
      <c r="H216" s="203">
        <v>37.097000000000001</v>
      </c>
      <c r="I216" s="204"/>
      <c r="J216" s="205">
        <f>ROUND(I216*H216,2)</f>
        <v>0</v>
      </c>
      <c r="K216" s="201" t="s">
        <v>139</v>
      </c>
      <c r="L216" s="46"/>
      <c r="M216" s="206" t="s">
        <v>19</v>
      </c>
      <c r="N216" s="207" t="s">
        <v>44</v>
      </c>
      <c r="O216" s="86"/>
      <c r="P216" s="208">
        <f>O216*H216</f>
        <v>0</v>
      </c>
      <c r="Q216" s="208">
        <v>0</v>
      </c>
      <c r="R216" s="208">
        <f>Q216*H216</f>
        <v>0</v>
      </c>
      <c r="S216" s="208">
        <v>0.045999999999999999</v>
      </c>
      <c r="T216" s="209">
        <f>S216*H216</f>
        <v>1.7064619999999999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0" t="s">
        <v>133</v>
      </c>
      <c r="AT216" s="210" t="s">
        <v>129</v>
      </c>
      <c r="AU216" s="210" t="s">
        <v>134</v>
      </c>
      <c r="AY216" s="19" t="s">
        <v>126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9" t="s">
        <v>134</v>
      </c>
      <c r="BK216" s="211">
        <f>ROUND(I216*H216,2)</f>
        <v>0</v>
      </c>
      <c r="BL216" s="19" t="s">
        <v>133</v>
      </c>
      <c r="BM216" s="210" t="s">
        <v>297</v>
      </c>
    </row>
    <row r="217" s="2" customFormat="1">
      <c r="A217" s="40"/>
      <c r="B217" s="41"/>
      <c r="C217" s="42"/>
      <c r="D217" s="212" t="s">
        <v>141</v>
      </c>
      <c r="E217" s="42"/>
      <c r="F217" s="213" t="s">
        <v>298</v>
      </c>
      <c r="G217" s="42"/>
      <c r="H217" s="42"/>
      <c r="I217" s="214"/>
      <c r="J217" s="42"/>
      <c r="K217" s="42"/>
      <c r="L217" s="46"/>
      <c r="M217" s="215"/>
      <c r="N217" s="216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141</v>
      </c>
      <c r="AU217" s="19" t="s">
        <v>134</v>
      </c>
    </row>
    <row r="218" s="13" customFormat="1">
      <c r="A218" s="13"/>
      <c r="B218" s="217"/>
      <c r="C218" s="218"/>
      <c r="D218" s="219" t="s">
        <v>143</v>
      </c>
      <c r="E218" s="220" t="s">
        <v>19</v>
      </c>
      <c r="F218" s="221" t="s">
        <v>299</v>
      </c>
      <c r="G218" s="218"/>
      <c r="H218" s="222">
        <v>19.129999999999999</v>
      </c>
      <c r="I218" s="223"/>
      <c r="J218" s="218"/>
      <c r="K218" s="218"/>
      <c r="L218" s="224"/>
      <c r="M218" s="225"/>
      <c r="N218" s="226"/>
      <c r="O218" s="226"/>
      <c r="P218" s="226"/>
      <c r="Q218" s="226"/>
      <c r="R218" s="226"/>
      <c r="S218" s="226"/>
      <c r="T218" s="22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8" t="s">
        <v>143</v>
      </c>
      <c r="AU218" s="228" t="s">
        <v>134</v>
      </c>
      <c r="AV218" s="13" t="s">
        <v>134</v>
      </c>
      <c r="AW218" s="13" t="s">
        <v>33</v>
      </c>
      <c r="AX218" s="13" t="s">
        <v>72</v>
      </c>
      <c r="AY218" s="228" t="s">
        <v>126</v>
      </c>
    </row>
    <row r="219" s="15" customFormat="1">
      <c r="A219" s="15"/>
      <c r="B219" s="240"/>
      <c r="C219" s="241"/>
      <c r="D219" s="219" t="s">
        <v>143</v>
      </c>
      <c r="E219" s="242" t="s">
        <v>19</v>
      </c>
      <c r="F219" s="243" t="s">
        <v>170</v>
      </c>
      <c r="G219" s="241"/>
      <c r="H219" s="244">
        <v>19.129999999999999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0" t="s">
        <v>143</v>
      </c>
      <c r="AU219" s="250" t="s">
        <v>134</v>
      </c>
      <c r="AV219" s="15" t="s">
        <v>127</v>
      </c>
      <c r="AW219" s="15" t="s">
        <v>33</v>
      </c>
      <c r="AX219" s="15" t="s">
        <v>72</v>
      </c>
      <c r="AY219" s="250" t="s">
        <v>126</v>
      </c>
    </row>
    <row r="220" s="13" customFormat="1">
      <c r="A220" s="13"/>
      <c r="B220" s="217"/>
      <c r="C220" s="218"/>
      <c r="D220" s="219" t="s">
        <v>143</v>
      </c>
      <c r="E220" s="220" t="s">
        <v>19</v>
      </c>
      <c r="F220" s="221" t="s">
        <v>300</v>
      </c>
      <c r="G220" s="218"/>
      <c r="H220" s="222">
        <v>10.710000000000001</v>
      </c>
      <c r="I220" s="223"/>
      <c r="J220" s="218"/>
      <c r="K220" s="218"/>
      <c r="L220" s="224"/>
      <c r="M220" s="225"/>
      <c r="N220" s="226"/>
      <c r="O220" s="226"/>
      <c r="P220" s="226"/>
      <c r="Q220" s="226"/>
      <c r="R220" s="226"/>
      <c r="S220" s="226"/>
      <c r="T220" s="22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8" t="s">
        <v>143</v>
      </c>
      <c r="AU220" s="228" t="s">
        <v>134</v>
      </c>
      <c r="AV220" s="13" t="s">
        <v>134</v>
      </c>
      <c r="AW220" s="13" t="s">
        <v>33</v>
      </c>
      <c r="AX220" s="13" t="s">
        <v>72</v>
      </c>
      <c r="AY220" s="228" t="s">
        <v>126</v>
      </c>
    </row>
    <row r="221" s="15" customFormat="1">
      <c r="A221" s="15"/>
      <c r="B221" s="240"/>
      <c r="C221" s="241"/>
      <c r="D221" s="219" t="s">
        <v>143</v>
      </c>
      <c r="E221" s="242" t="s">
        <v>19</v>
      </c>
      <c r="F221" s="243" t="s">
        <v>170</v>
      </c>
      <c r="G221" s="241"/>
      <c r="H221" s="244">
        <v>10.710000000000001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0" t="s">
        <v>143</v>
      </c>
      <c r="AU221" s="250" t="s">
        <v>134</v>
      </c>
      <c r="AV221" s="15" t="s">
        <v>127</v>
      </c>
      <c r="AW221" s="15" t="s">
        <v>33</v>
      </c>
      <c r="AX221" s="15" t="s">
        <v>72</v>
      </c>
      <c r="AY221" s="250" t="s">
        <v>126</v>
      </c>
    </row>
    <row r="222" s="13" customFormat="1">
      <c r="A222" s="13"/>
      <c r="B222" s="217"/>
      <c r="C222" s="218"/>
      <c r="D222" s="219" t="s">
        <v>143</v>
      </c>
      <c r="E222" s="220" t="s">
        <v>19</v>
      </c>
      <c r="F222" s="221" t="s">
        <v>301</v>
      </c>
      <c r="G222" s="218"/>
      <c r="H222" s="222">
        <v>2.9249999999999998</v>
      </c>
      <c r="I222" s="223"/>
      <c r="J222" s="218"/>
      <c r="K222" s="218"/>
      <c r="L222" s="224"/>
      <c r="M222" s="225"/>
      <c r="N222" s="226"/>
      <c r="O222" s="226"/>
      <c r="P222" s="226"/>
      <c r="Q222" s="226"/>
      <c r="R222" s="226"/>
      <c r="S222" s="226"/>
      <c r="T222" s="22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8" t="s">
        <v>143</v>
      </c>
      <c r="AU222" s="228" t="s">
        <v>134</v>
      </c>
      <c r="AV222" s="13" t="s">
        <v>134</v>
      </c>
      <c r="AW222" s="13" t="s">
        <v>33</v>
      </c>
      <c r="AX222" s="13" t="s">
        <v>72</v>
      </c>
      <c r="AY222" s="228" t="s">
        <v>126</v>
      </c>
    </row>
    <row r="223" s="15" customFormat="1">
      <c r="A223" s="15"/>
      <c r="B223" s="240"/>
      <c r="C223" s="241"/>
      <c r="D223" s="219" t="s">
        <v>143</v>
      </c>
      <c r="E223" s="242" t="s">
        <v>19</v>
      </c>
      <c r="F223" s="243" t="s">
        <v>170</v>
      </c>
      <c r="G223" s="241"/>
      <c r="H223" s="244">
        <v>2.9249999999999998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0" t="s">
        <v>143</v>
      </c>
      <c r="AU223" s="250" t="s">
        <v>134</v>
      </c>
      <c r="AV223" s="15" t="s">
        <v>127</v>
      </c>
      <c r="AW223" s="15" t="s">
        <v>33</v>
      </c>
      <c r="AX223" s="15" t="s">
        <v>72</v>
      </c>
      <c r="AY223" s="250" t="s">
        <v>126</v>
      </c>
    </row>
    <row r="224" s="13" customFormat="1">
      <c r="A224" s="13"/>
      <c r="B224" s="217"/>
      <c r="C224" s="218"/>
      <c r="D224" s="219" t="s">
        <v>143</v>
      </c>
      <c r="E224" s="220" t="s">
        <v>19</v>
      </c>
      <c r="F224" s="221" t="s">
        <v>184</v>
      </c>
      <c r="G224" s="218"/>
      <c r="H224" s="222">
        <v>4.3319999999999999</v>
      </c>
      <c r="I224" s="223"/>
      <c r="J224" s="218"/>
      <c r="K224" s="218"/>
      <c r="L224" s="224"/>
      <c r="M224" s="225"/>
      <c r="N224" s="226"/>
      <c r="O224" s="226"/>
      <c r="P224" s="226"/>
      <c r="Q224" s="226"/>
      <c r="R224" s="226"/>
      <c r="S224" s="226"/>
      <c r="T224" s="22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8" t="s">
        <v>143</v>
      </c>
      <c r="AU224" s="228" t="s">
        <v>134</v>
      </c>
      <c r="AV224" s="13" t="s">
        <v>134</v>
      </c>
      <c r="AW224" s="13" t="s">
        <v>33</v>
      </c>
      <c r="AX224" s="13" t="s">
        <v>72</v>
      </c>
      <c r="AY224" s="228" t="s">
        <v>126</v>
      </c>
    </row>
    <row r="225" s="15" customFormat="1">
      <c r="A225" s="15"/>
      <c r="B225" s="240"/>
      <c r="C225" s="241"/>
      <c r="D225" s="219" t="s">
        <v>143</v>
      </c>
      <c r="E225" s="242" t="s">
        <v>19</v>
      </c>
      <c r="F225" s="243" t="s">
        <v>170</v>
      </c>
      <c r="G225" s="241"/>
      <c r="H225" s="244">
        <v>4.3319999999999999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0" t="s">
        <v>143</v>
      </c>
      <c r="AU225" s="250" t="s">
        <v>134</v>
      </c>
      <c r="AV225" s="15" t="s">
        <v>127</v>
      </c>
      <c r="AW225" s="15" t="s">
        <v>33</v>
      </c>
      <c r="AX225" s="15" t="s">
        <v>72</v>
      </c>
      <c r="AY225" s="250" t="s">
        <v>126</v>
      </c>
    </row>
    <row r="226" s="14" customFormat="1">
      <c r="A226" s="14"/>
      <c r="B226" s="229"/>
      <c r="C226" s="230"/>
      <c r="D226" s="219" t="s">
        <v>143</v>
      </c>
      <c r="E226" s="231" t="s">
        <v>19</v>
      </c>
      <c r="F226" s="232" t="s">
        <v>145</v>
      </c>
      <c r="G226" s="230"/>
      <c r="H226" s="233">
        <v>37.097000000000001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39" t="s">
        <v>143</v>
      </c>
      <c r="AU226" s="239" t="s">
        <v>134</v>
      </c>
      <c r="AV226" s="14" t="s">
        <v>133</v>
      </c>
      <c r="AW226" s="14" t="s">
        <v>33</v>
      </c>
      <c r="AX226" s="14" t="s">
        <v>77</v>
      </c>
      <c r="AY226" s="239" t="s">
        <v>126</v>
      </c>
    </row>
    <row r="227" s="2" customFormat="1" ht="21.75" customHeight="1">
      <c r="A227" s="40"/>
      <c r="B227" s="41"/>
      <c r="C227" s="199" t="s">
        <v>302</v>
      </c>
      <c r="D227" s="199" t="s">
        <v>129</v>
      </c>
      <c r="E227" s="200" t="s">
        <v>303</v>
      </c>
      <c r="F227" s="201" t="s">
        <v>304</v>
      </c>
      <c r="G227" s="202" t="s">
        <v>153</v>
      </c>
      <c r="H227" s="203">
        <v>207.44300000000001</v>
      </c>
      <c r="I227" s="204"/>
      <c r="J227" s="205">
        <f>ROUND(I227*H227,2)</f>
        <v>0</v>
      </c>
      <c r="K227" s="201" t="s">
        <v>139</v>
      </c>
      <c r="L227" s="46"/>
      <c r="M227" s="206" t="s">
        <v>19</v>
      </c>
      <c r="N227" s="207" t="s">
        <v>44</v>
      </c>
      <c r="O227" s="86"/>
      <c r="P227" s="208">
        <f>O227*H227</f>
        <v>0</v>
      </c>
      <c r="Q227" s="208">
        <v>0</v>
      </c>
      <c r="R227" s="208">
        <f>Q227*H227</f>
        <v>0</v>
      </c>
      <c r="S227" s="208">
        <v>0.0025999999999999999</v>
      </c>
      <c r="T227" s="209">
        <f>S227*H227</f>
        <v>0.53935180000000005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0" t="s">
        <v>133</v>
      </c>
      <c r="AT227" s="210" t="s">
        <v>129</v>
      </c>
      <c r="AU227" s="210" t="s">
        <v>134</v>
      </c>
      <c r="AY227" s="19" t="s">
        <v>126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9" t="s">
        <v>134</v>
      </c>
      <c r="BK227" s="211">
        <f>ROUND(I227*H227,2)</f>
        <v>0</v>
      </c>
      <c r="BL227" s="19" t="s">
        <v>133</v>
      </c>
      <c r="BM227" s="210" t="s">
        <v>305</v>
      </c>
    </row>
    <row r="228" s="2" customFormat="1">
      <c r="A228" s="40"/>
      <c r="B228" s="41"/>
      <c r="C228" s="42"/>
      <c r="D228" s="212" t="s">
        <v>141</v>
      </c>
      <c r="E228" s="42"/>
      <c r="F228" s="213" t="s">
        <v>306</v>
      </c>
      <c r="G228" s="42"/>
      <c r="H228" s="42"/>
      <c r="I228" s="214"/>
      <c r="J228" s="42"/>
      <c r="K228" s="42"/>
      <c r="L228" s="46"/>
      <c r="M228" s="215"/>
      <c r="N228" s="216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141</v>
      </c>
      <c r="AU228" s="19" t="s">
        <v>134</v>
      </c>
    </row>
    <row r="229" s="13" customFormat="1">
      <c r="A229" s="13"/>
      <c r="B229" s="217"/>
      <c r="C229" s="218"/>
      <c r="D229" s="219" t="s">
        <v>143</v>
      </c>
      <c r="E229" s="220" t="s">
        <v>19</v>
      </c>
      <c r="F229" s="221" t="s">
        <v>180</v>
      </c>
      <c r="G229" s="218"/>
      <c r="H229" s="222">
        <v>36.304000000000002</v>
      </c>
      <c r="I229" s="223"/>
      <c r="J229" s="218"/>
      <c r="K229" s="218"/>
      <c r="L229" s="224"/>
      <c r="M229" s="225"/>
      <c r="N229" s="226"/>
      <c r="O229" s="226"/>
      <c r="P229" s="226"/>
      <c r="Q229" s="226"/>
      <c r="R229" s="226"/>
      <c r="S229" s="226"/>
      <c r="T229" s="22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8" t="s">
        <v>143</v>
      </c>
      <c r="AU229" s="228" t="s">
        <v>134</v>
      </c>
      <c r="AV229" s="13" t="s">
        <v>134</v>
      </c>
      <c r="AW229" s="13" t="s">
        <v>33</v>
      </c>
      <c r="AX229" s="13" t="s">
        <v>72</v>
      </c>
      <c r="AY229" s="228" t="s">
        <v>126</v>
      </c>
    </row>
    <row r="230" s="15" customFormat="1">
      <c r="A230" s="15"/>
      <c r="B230" s="240"/>
      <c r="C230" s="241"/>
      <c r="D230" s="219" t="s">
        <v>143</v>
      </c>
      <c r="E230" s="242" t="s">
        <v>19</v>
      </c>
      <c r="F230" s="243" t="s">
        <v>170</v>
      </c>
      <c r="G230" s="241"/>
      <c r="H230" s="244">
        <v>36.304000000000002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0" t="s">
        <v>143</v>
      </c>
      <c r="AU230" s="250" t="s">
        <v>134</v>
      </c>
      <c r="AV230" s="15" t="s">
        <v>127</v>
      </c>
      <c r="AW230" s="15" t="s">
        <v>33</v>
      </c>
      <c r="AX230" s="15" t="s">
        <v>72</v>
      </c>
      <c r="AY230" s="250" t="s">
        <v>126</v>
      </c>
    </row>
    <row r="231" s="13" customFormat="1">
      <c r="A231" s="13"/>
      <c r="B231" s="217"/>
      <c r="C231" s="218"/>
      <c r="D231" s="219" t="s">
        <v>143</v>
      </c>
      <c r="E231" s="220" t="s">
        <v>19</v>
      </c>
      <c r="F231" s="221" t="s">
        <v>181</v>
      </c>
      <c r="G231" s="218"/>
      <c r="H231" s="222">
        <v>8.8239999999999998</v>
      </c>
      <c r="I231" s="223"/>
      <c r="J231" s="218"/>
      <c r="K231" s="218"/>
      <c r="L231" s="224"/>
      <c r="M231" s="225"/>
      <c r="N231" s="226"/>
      <c r="O231" s="226"/>
      <c r="P231" s="226"/>
      <c r="Q231" s="226"/>
      <c r="R231" s="226"/>
      <c r="S231" s="226"/>
      <c r="T231" s="22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8" t="s">
        <v>143</v>
      </c>
      <c r="AU231" s="228" t="s">
        <v>134</v>
      </c>
      <c r="AV231" s="13" t="s">
        <v>134</v>
      </c>
      <c r="AW231" s="13" t="s">
        <v>33</v>
      </c>
      <c r="AX231" s="13" t="s">
        <v>72</v>
      </c>
      <c r="AY231" s="228" t="s">
        <v>126</v>
      </c>
    </row>
    <row r="232" s="15" customFormat="1">
      <c r="A232" s="15"/>
      <c r="B232" s="240"/>
      <c r="C232" s="241"/>
      <c r="D232" s="219" t="s">
        <v>143</v>
      </c>
      <c r="E232" s="242" t="s">
        <v>19</v>
      </c>
      <c r="F232" s="243" t="s">
        <v>170</v>
      </c>
      <c r="G232" s="241"/>
      <c r="H232" s="244">
        <v>8.8239999999999998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0" t="s">
        <v>143</v>
      </c>
      <c r="AU232" s="250" t="s">
        <v>134</v>
      </c>
      <c r="AV232" s="15" t="s">
        <v>127</v>
      </c>
      <c r="AW232" s="15" t="s">
        <v>33</v>
      </c>
      <c r="AX232" s="15" t="s">
        <v>72</v>
      </c>
      <c r="AY232" s="250" t="s">
        <v>126</v>
      </c>
    </row>
    <row r="233" s="13" customFormat="1">
      <c r="A233" s="13"/>
      <c r="B233" s="217"/>
      <c r="C233" s="218"/>
      <c r="D233" s="219" t="s">
        <v>143</v>
      </c>
      <c r="E233" s="220" t="s">
        <v>19</v>
      </c>
      <c r="F233" s="221" t="s">
        <v>182</v>
      </c>
      <c r="G233" s="218"/>
      <c r="H233" s="222">
        <v>57.072000000000003</v>
      </c>
      <c r="I233" s="223"/>
      <c r="J233" s="218"/>
      <c r="K233" s="218"/>
      <c r="L233" s="224"/>
      <c r="M233" s="225"/>
      <c r="N233" s="226"/>
      <c r="O233" s="226"/>
      <c r="P233" s="226"/>
      <c r="Q233" s="226"/>
      <c r="R233" s="226"/>
      <c r="S233" s="226"/>
      <c r="T233" s="22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8" t="s">
        <v>143</v>
      </c>
      <c r="AU233" s="228" t="s">
        <v>134</v>
      </c>
      <c r="AV233" s="13" t="s">
        <v>134</v>
      </c>
      <c r="AW233" s="13" t="s">
        <v>33</v>
      </c>
      <c r="AX233" s="13" t="s">
        <v>72</v>
      </c>
      <c r="AY233" s="228" t="s">
        <v>126</v>
      </c>
    </row>
    <row r="234" s="15" customFormat="1">
      <c r="A234" s="15"/>
      <c r="B234" s="240"/>
      <c r="C234" s="241"/>
      <c r="D234" s="219" t="s">
        <v>143</v>
      </c>
      <c r="E234" s="242" t="s">
        <v>19</v>
      </c>
      <c r="F234" s="243" t="s">
        <v>170</v>
      </c>
      <c r="G234" s="241"/>
      <c r="H234" s="244">
        <v>57.072000000000003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0" t="s">
        <v>143</v>
      </c>
      <c r="AU234" s="250" t="s">
        <v>134</v>
      </c>
      <c r="AV234" s="15" t="s">
        <v>127</v>
      </c>
      <c r="AW234" s="15" t="s">
        <v>33</v>
      </c>
      <c r="AX234" s="15" t="s">
        <v>72</v>
      </c>
      <c r="AY234" s="250" t="s">
        <v>126</v>
      </c>
    </row>
    <row r="235" s="13" customFormat="1">
      <c r="A235" s="13"/>
      <c r="B235" s="217"/>
      <c r="C235" s="218"/>
      <c r="D235" s="219" t="s">
        <v>143</v>
      </c>
      <c r="E235" s="220" t="s">
        <v>19</v>
      </c>
      <c r="F235" s="221" t="s">
        <v>183</v>
      </c>
      <c r="G235" s="218"/>
      <c r="H235" s="222">
        <v>48.338000000000001</v>
      </c>
      <c r="I235" s="223"/>
      <c r="J235" s="218"/>
      <c r="K235" s="218"/>
      <c r="L235" s="224"/>
      <c r="M235" s="225"/>
      <c r="N235" s="226"/>
      <c r="O235" s="226"/>
      <c r="P235" s="226"/>
      <c r="Q235" s="226"/>
      <c r="R235" s="226"/>
      <c r="S235" s="226"/>
      <c r="T235" s="22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8" t="s">
        <v>143</v>
      </c>
      <c r="AU235" s="228" t="s">
        <v>134</v>
      </c>
      <c r="AV235" s="13" t="s">
        <v>134</v>
      </c>
      <c r="AW235" s="13" t="s">
        <v>33</v>
      </c>
      <c r="AX235" s="13" t="s">
        <v>72</v>
      </c>
      <c r="AY235" s="228" t="s">
        <v>126</v>
      </c>
    </row>
    <row r="236" s="15" customFormat="1">
      <c r="A236" s="15"/>
      <c r="B236" s="240"/>
      <c r="C236" s="241"/>
      <c r="D236" s="219" t="s">
        <v>143</v>
      </c>
      <c r="E236" s="242" t="s">
        <v>19</v>
      </c>
      <c r="F236" s="243" t="s">
        <v>170</v>
      </c>
      <c r="G236" s="241"/>
      <c r="H236" s="244">
        <v>48.338000000000001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0" t="s">
        <v>143</v>
      </c>
      <c r="AU236" s="250" t="s">
        <v>134</v>
      </c>
      <c r="AV236" s="15" t="s">
        <v>127</v>
      </c>
      <c r="AW236" s="15" t="s">
        <v>33</v>
      </c>
      <c r="AX236" s="15" t="s">
        <v>72</v>
      </c>
      <c r="AY236" s="250" t="s">
        <v>126</v>
      </c>
    </row>
    <row r="237" s="13" customFormat="1">
      <c r="A237" s="13"/>
      <c r="B237" s="217"/>
      <c r="C237" s="218"/>
      <c r="D237" s="219" t="s">
        <v>143</v>
      </c>
      <c r="E237" s="220" t="s">
        <v>19</v>
      </c>
      <c r="F237" s="221" t="s">
        <v>184</v>
      </c>
      <c r="G237" s="218"/>
      <c r="H237" s="222">
        <v>4.3319999999999999</v>
      </c>
      <c r="I237" s="223"/>
      <c r="J237" s="218"/>
      <c r="K237" s="218"/>
      <c r="L237" s="224"/>
      <c r="M237" s="225"/>
      <c r="N237" s="226"/>
      <c r="O237" s="226"/>
      <c r="P237" s="226"/>
      <c r="Q237" s="226"/>
      <c r="R237" s="226"/>
      <c r="S237" s="226"/>
      <c r="T237" s="22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8" t="s">
        <v>143</v>
      </c>
      <c r="AU237" s="228" t="s">
        <v>134</v>
      </c>
      <c r="AV237" s="13" t="s">
        <v>134</v>
      </c>
      <c r="AW237" s="13" t="s">
        <v>33</v>
      </c>
      <c r="AX237" s="13" t="s">
        <v>72</v>
      </c>
      <c r="AY237" s="228" t="s">
        <v>126</v>
      </c>
    </row>
    <row r="238" s="15" customFormat="1">
      <c r="A238" s="15"/>
      <c r="B238" s="240"/>
      <c r="C238" s="241"/>
      <c r="D238" s="219" t="s">
        <v>143</v>
      </c>
      <c r="E238" s="242" t="s">
        <v>19</v>
      </c>
      <c r="F238" s="243" t="s">
        <v>170</v>
      </c>
      <c r="G238" s="241"/>
      <c r="H238" s="244">
        <v>4.3319999999999999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0" t="s">
        <v>143</v>
      </c>
      <c r="AU238" s="250" t="s">
        <v>134</v>
      </c>
      <c r="AV238" s="15" t="s">
        <v>127</v>
      </c>
      <c r="AW238" s="15" t="s">
        <v>33</v>
      </c>
      <c r="AX238" s="15" t="s">
        <v>72</v>
      </c>
      <c r="AY238" s="250" t="s">
        <v>126</v>
      </c>
    </row>
    <row r="239" s="13" customFormat="1">
      <c r="A239" s="13"/>
      <c r="B239" s="217"/>
      <c r="C239" s="218"/>
      <c r="D239" s="219" t="s">
        <v>143</v>
      </c>
      <c r="E239" s="220" t="s">
        <v>19</v>
      </c>
      <c r="F239" s="221" t="s">
        <v>307</v>
      </c>
      <c r="G239" s="218"/>
      <c r="H239" s="222">
        <v>52.573</v>
      </c>
      <c r="I239" s="223"/>
      <c r="J239" s="218"/>
      <c r="K239" s="218"/>
      <c r="L239" s="224"/>
      <c r="M239" s="225"/>
      <c r="N239" s="226"/>
      <c r="O239" s="226"/>
      <c r="P239" s="226"/>
      <c r="Q239" s="226"/>
      <c r="R239" s="226"/>
      <c r="S239" s="226"/>
      <c r="T239" s="22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8" t="s">
        <v>143</v>
      </c>
      <c r="AU239" s="228" t="s">
        <v>134</v>
      </c>
      <c r="AV239" s="13" t="s">
        <v>134</v>
      </c>
      <c r="AW239" s="13" t="s">
        <v>33</v>
      </c>
      <c r="AX239" s="13" t="s">
        <v>72</v>
      </c>
      <c r="AY239" s="228" t="s">
        <v>126</v>
      </c>
    </row>
    <row r="240" s="15" customFormat="1">
      <c r="A240" s="15"/>
      <c r="B240" s="240"/>
      <c r="C240" s="241"/>
      <c r="D240" s="219" t="s">
        <v>143</v>
      </c>
      <c r="E240" s="242" t="s">
        <v>19</v>
      </c>
      <c r="F240" s="243" t="s">
        <v>170</v>
      </c>
      <c r="G240" s="241"/>
      <c r="H240" s="244">
        <v>52.573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0" t="s">
        <v>143</v>
      </c>
      <c r="AU240" s="250" t="s">
        <v>134</v>
      </c>
      <c r="AV240" s="15" t="s">
        <v>127</v>
      </c>
      <c r="AW240" s="15" t="s">
        <v>33</v>
      </c>
      <c r="AX240" s="15" t="s">
        <v>72</v>
      </c>
      <c r="AY240" s="250" t="s">
        <v>126</v>
      </c>
    </row>
    <row r="241" s="14" customFormat="1">
      <c r="A241" s="14"/>
      <c r="B241" s="229"/>
      <c r="C241" s="230"/>
      <c r="D241" s="219" t="s">
        <v>143</v>
      </c>
      <c r="E241" s="231" t="s">
        <v>19</v>
      </c>
      <c r="F241" s="232" t="s">
        <v>145</v>
      </c>
      <c r="G241" s="230"/>
      <c r="H241" s="233">
        <v>207.44300000000001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39" t="s">
        <v>143</v>
      </c>
      <c r="AU241" s="239" t="s">
        <v>134</v>
      </c>
      <c r="AV241" s="14" t="s">
        <v>133</v>
      </c>
      <c r="AW241" s="14" t="s">
        <v>33</v>
      </c>
      <c r="AX241" s="14" t="s">
        <v>77</v>
      </c>
      <c r="AY241" s="239" t="s">
        <v>126</v>
      </c>
    </row>
    <row r="242" s="12" customFormat="1" ht="22.8" customHeight="1">
      <c r="A242" s="12"/>
      <c r="B242" s="183"/>
      <c r="C242" s="184"/>
      <c r="D242" s="185" t="s">
        <v>71</v>
      </c>
      <c r="E242" s="197" t="s">
        <v>308</v>
      </c>
      <c r="F242" s="197" t="s">
        <v>309</v>
      </c>
      <c r="G242" s="184"/>
      <c r="H242" s="184"/>
      <c r="I242" s="187"/>
      <c r="J242" s="198">
        <f>BK242</f>
        <v>0</v>
      </c>
      <c r="K242" s="184"/>
      <c r="L242" s="189"/>
      <c r="M242" s="190"/>
      <c r="N242" s="191"/>
      <c r="O242" s="191"/>
      <c r="P242" s="192">
        <f>SUM(P243:P255)</f>
        <v>0</v>
      </c>
      <c r="Q242" s="191"/>
      <c r="R242" s="192">
        <f>SUM(R243:R255)</f>
        <v>0</v>
      </c>
      <c r="S242" s="191"/>
      <c r="T242" s="193">
        <f>SUM(T243:T255)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4" t="s">
        <v>77</v>
      </c>
      <c r="AT242" s="195" t="s">
        <v>71</v>
      </c>
      <c r="AU242" s="195" t="s">
        <v>77</v>
      </c>
      <c r="AY242" s="194" t="s">
        <v>126</v>
      </c>
      <c r="BK242" s="196">
        <f>SUM(BK243:BK255)</f>
        <v>0</v>
      </c>
    </row>
    <row r="243" s="2" customFormat="1" ht="24.15" customHeight="1">
      <c r="A243" s="40"/>
      <c r="B243" s="41"/>
      <c r="C243" s="199" t="s">
        <v>310</v>
      </c>
      <c r="D243" s="199" t="s">
        <v>129</v>
      </c>
      <c r="E243" s="200" t="s">
        <v>311</v>
      </c>
      <c r="F243" s="201" t="s">
        <v>312</v>
      </c>
      <c r="G243" s="202" t="s">
        <v>313</v>
      </c>
      <c r="H243" s="203">
        <v>5.9939999999999998</v>
      </c>
      <c r="I243" s="204"/>
      <c r="J243" s="205">
        <f>ROUND(I243*H243,2)</f>
        <v>0</v>
      </c>
      <c r="K243" s="201" t="s">
        <v>139</v>
      </c>
      <c r="L243" s="46"/>
      <c r="M243" s="206" t="s">
        <v>19</v>
      </c>
      <c r="N243" s="207" t="s">
        <v>44</v>
      </c>
      <c r="O243" s="86"/>
      <c r="P243" s="208">
        <f>O243*H243</f>
        <v>0</v>
      </c>
      <c r="Q243" s="208">
        <v>0</v>
      </c>
      <c r="R243" s="208">
        <f>Q243*H243</f>
        <v>0</v>
      </c>
      <c r="S243" s="208">
        <v>0</v>
      </c>
      <c r="T243" s="209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0" t="s">
        <v>133</v>
      </c>
      <c r="AT243" s="210" t="s">
        <v>129</v>
      </c>
      <c r="AU243" s="210" t="s">
        <v>134</v>
      </c>
      <c r="AY243" s="19" t="s">
        <v>126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9" t="s">
        <v>134</v>
      </c>
      <c r="BK243" s="211">
        <f>ROUND(I243*H243,2)</f>
        <v>0</v>
      </c>
      <c r="BL243" s="19" t="s">
        <v>133</v>
      </c>
      <c r="BM243" s="210" t="s">
        <v>314</v>
      </c>
    </row>
    <row r="244" s="2" customFormat="1">
      <c r="A244" s="40"/>
      <c r="B244" s="41"/>
      <c r="C244" s="42"/>
      <c r="D244" s="212" t="s">
        <v>141</v>
      </c>
      <c r="E244" s="42"/>
      <c r="F244" s="213" t="s">
        <v>315</v>
      </c>
      <c r="G244" s="42"/>
      <c r="H244" s="42"/>
      <c r="I244" s="214"/>
      <c r="J244" s="42"/>
      <c r="K244" s="42"/>
      <c r="L244" s="46"/>
      <c r="M244" s="215"/>
      <c r="N244" s="216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141</v>
      </c>
      <c r="AU244" s="19" t="s">
        <v>134</v>
      </c>
    </row>
    <row r="245" s="2" customFormat="1" ht="24.15" customHeight="1">
      <c r="A245" s="40"/>
      <c r="B245" s="41"/>
      <c r="C245" s="199" t="s">
        <v>316</v>
      </c>
      <c r="D245" s="199" t="s">
        <v>129</v>
      </c>
      <c r="E245" s="200" t="s">
        <v>317</v>
      </c>
      <c r="F245" s="201" t="s">
        <v>318</v>
      </c>
      <c r="G245" s="202" t="s">
        <v>313</v>
      </c>
      <c r="H245" s="203">
        <v>119.88</v>
      </c>
      <c r="I245" s="204"/>
      <c r="J245" s="205">
        <f>ROUND(I245*H245,2)</f>
        <v>0</v>
      </c>
      <c r="K245" s="201" t="s">
        <v>139</v>
      </c>
      <c r="L245" s="46"/>
      <c r="M245" s="206" t="s">
        <v>19</v>
      </c>
      <c r="N245" s="207" t="s">
        <v>44</v>
      </c>
      <c r="O245" s="86"/>
      <c r="P245" s="208">
        <f>O245*H245</f>
        <v>0</v>
      </c>
      <c r="Q245" s="208">
        <v>0</v>
      </c>
      <c r="R245" s="208">
        <f>Q245*H245</f>
        <v>0</v>
      </c>
      <c r="S245" s="208">
        <v>0</v>
      </c>
      <c r="T245" s="209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0" t="s">
        <v>133</v>
      </c>
      <c r="AT245" s="210" t="s">
        <v>129</v>
      </c>
      <c r="AU245" s="210" t="s">
        <v>134</v>
      </c>
      <c r="AY245" s="19" t="s">
        <v>126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9" t="s">
        <v>134</v>
      </c>
      <c r="BK245" s="211">
        <f>ROUND(I245*H245,2)</f>
        <v>0</v>
      </c>
      <c r="BL245" s="19" t="s">
        <v>133</v>
      </c>
      <c r="BM245" s="210" t="s">
        <v>319</v>
      </c>
    </row>
    <row r="246" s="2" customFormat="1">
      <c r="A246" s="40"/>
      <c r="B246" s="41"/>
      <c r="C246" s="42"/>
      <c r="D246" s="212" t="s">
        <v>141</v>
      </c>
      <c r="E246" s="42"/>
      <c r="F246" s="213" t="s">
        <v>320</v>
      </c>
      <c r="G246" s="42"/>
      <c r="H246" s="42"/>
      <c r="I246" s="214"/>
      <c r="J246" s="42"/>
      <c r="K246" s="42"/>
      <c r="L246" s="46"/>
      <c r="M246" s="215"/>
      <c r="N246" s="216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141</v>
      </c>
      <c r="AU246" s="19" t="s">
        <v>134</v>
      </c>
    </row>
    <row r="247" s="13" customFormat="1">
      <c r="A247" s="13"/>
      <c r="B247" s="217"/>
      <c r="C247" s="218"/>
      <c r="D247" s="219" t="s">
        <v>143</v>
      </c>
      <c r="E247" s="220" t="s">
        <v>19</v>
      </c>
      <c r="F247" s="221" t="s">
        <v>321</v>
      </c>
      <c r="G247" s="218"/>
      <c r="H247" s="222">
        <v>119.88</v>
      </c>
      <c r="I247" s="223"/>
      <c r="J247" s="218"/>
      <c r="K247" s="218"/>
      <c r="L247" s="224"/>
      <c r="M247" s="225"/>
      <c r="N247" s="226"/>
      <c r="O247" s="226"/>
      <c r="P247" s="226"/>
      <c r="Q247" s="226"/>
      <c r="R247" s="226"/>
      <c r="S247" s="226"/>
      <c r="T247" s="22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8" t="s">
        <v>143</v>
      </c>
      <c r="AU247" s="228" t="s">
        <v>134</v>
      </c>
      <c r="AV247" s="13" t="s">
        <v>134</v>
      </c>
      <c r="AW247" s="13" t="s">
        <v>33</v>
      </c>
      <c r="AX247" s="13" t="s">
        <v>77</v>
      </c>
      <c r="AY247" s="228" t="s">
        <v>126</v>
      </c>
    </row>
    <row r="248" s="2" customFormat="1" ht="16.5" customHeight="1">
      <c r="A248" s="40"/>
      <c r="B248" s="41"/>
      <c r="C248" s="199" t="s">
        <v>322</v>
      </c>
      <c r="D248" s="199" t="s">
        <v>129</v>
      </c>
      <c r="E248" s="200" t="s">
        <v>323</v>
      </c>
      <c r="F248" s="201" t="s">
        <v>324</v>
      </c>
      <c r="G248" s="202" t="s">
        <v>313</v>
      </c>
      <c r="H248" s="203">
        <v>5.9939999999999998</v>
      </c>
      <c r="I248" s="204"/>
      <c r="J248" s="205">
        <f>ROUND(I248*H248,2)</f>
        <v>0</v>
      </c>
      <c r="K248" s="201" t="s">
        <v>139</v>
      </c>
      <c r="L248" s="46"/>
      <c r="M248" s="206" t="s">
        <v>19</v>
      </c>
      <c r="N248" s="207" t="s">
        <v>44</v>
      </c>
      <c r="O248" s="86"/>
      <c r="P248" s="208">
        <f>O248*H248</f>
        <v>0</v>
      </c>
      <c r="Q248" s="208">
        <v>0</v>
      </c>
      <c r="R248" s="208">
        <f>Q248*H248</f>
        <v>0</v>
      </c>
      <c r="S248" s="208">
        <v>0</v>
      </c>
      <c r="T248" s="209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0" t="s">
        <v>133</v>
      </c>
      <c r="AT248" s="210" t="s">
        <v>129</v>
      </c>
      <c r="AU248" s="210" t="s">
        <v>134</v>
      </c>
      <c r="AY248" s="19" t="s">
        <v>126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9" t="s">
        <v>134</v>
      </c>
      <c r="BK248" s="211">
        <f>ROUND(I248*H248,2)</f>
        <v>0</v>
      </c>
      <c r="BL248" s="19" t="s">
        <v>133</v>
      </c>
      <c r="BM248" s="210" t="s">
        <v>325</v>
      </c>
    </row>
    <row r="249" s="2" customFormat="1">
      <c r="A249" s="40"/>
      <c r="B249" s="41"/>
      <c r="C249" s="42"/>
      <c r="D249" s="212" t="s">
        <v>141</v>
      </c>
      <c r="E249" s="42"/>
      <c r="F249" s="213" t="s">
        <v>326</v>
      </c>
      <c r="G249" s="42"/>
      <c r="H249" s="42"/>
      <c r="I249" s="214"/>
      <c r="J249" s="42"/>
      <c r="K249" s="42"/>
      <c r="L249" s="46"/>
      <c r="M249" s="215"/>
      <c r="N249" s="216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141</v>
      </c>
      <c r="AU249" s="19" t="s">
        <v>134</v>
      </c>
    </row>
    <row r="250" s="2" customFormat="1" ht="24.15" customHeight="1">
      <c r="A250" s="40"/>
      <c r="B250" s="41"/>
      <c r="C250" s="199" t="s">
        <v>327</v>
      </c>
      <c r="D250" s="199" t="s">
        <v>129</v>
      </c>
      <c r="E250" s="200" t="s">
        <v>328</v>
      </c>
      <c r="F250" s="201" t="s">
        <v>329</v>
      </c>
      <c r="G250" s="202" t="s">
        <v>313</v>
      </c>
      <c r="H250" s="203">
        <v>5.9939999999999998</v>
      </c>
      <c r="I250" s="204"/>
      <c r="J250" s="205">
        <f>ROUND(I250*H250,2)</f>
        <v>0</v>
      </c>
      <c r="K250" s="201" t="s">
        <v>139</v>
      </c>
      <c r="L250" s="46"/>
      <c r="M250" s="206" t="s">
        <v>19</v>
      </c>
      <c r="N250" s="207" t="s">
        <v>44</v>
      </c>
      <c r="O250" s="86"/>
      <c r="P250" s="208">
        <f>O250*H250</f>
        <v>0</v>
      </c>
      <c r="Q250" s="208">
        <v>0</v>
      </c>
      <c r="R250" s="208">
        <f>Q250*H250</f>
        <v>0</v>
      </c>
      <c r="S250" s="208">
        <v>0</v>
      </c>
      <c r="T250" s="209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0" t="s">
        <v>133</v>
      </c>
      <c r="AT250" s="210" t="s">
        <v>129</v>
      </c>
      <c r="AU250" s="210" t="s">
        <v>134</v>
      </c>
      <c r="AY250" s="19" t="s">
        <v>126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9" t="s">
        <v>134</v>
      </c>
      <c r="BK250" s="211">
        <f>ROUND(I250*H250,2)</f>
        <v>0</v>
      </c>
      <c r="BL250" s="19" t="s">
        <v>133</v>
      </c>
      <c r="BM250" s="210" t="s">
        <v>330</v>
      </c>
    </row>
    <row r="251" s="2" customFormat="1">
      <c r="A251" s="40"/>
      <c r="B251" s="41"/>
      <c r="C251" s="42"/>
      <c r="D251" s="212" t="s">
        <v>141</v>
      </c>
      <c r="E251" s="42"/>
      <c r="F251" s="213" t="s">
        <v>331</v>
      </c>
      <c r="G251" s="42"/>
      <c r="H251" s="42"/>
      <c r="I251" s="214"/>
      <c r="J251" s="42"/>
      <c r="K251" s="42"/>
      <c r="L251" s="46"/>
      <c r="M251" s="215"/>
      <c r="N251" s="216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141</v>
      </c>
      <c r="AU251" s="19" t="s">
        <v>134</v>
      </c>
    </row>
    <row r="252" s="2" customFormat="1" ht="33" customHeight="1">
      <c r="A252" s="40"/>
      <c r="B252" s="41"/>
      <c r="C252" s="199" t="s">
        <v>332</v>
      </c>
      <c r="D252" s="199" t="s">
        <v>129</v>
      </c>
      <c r="E252" s="200" t="s">
        <v>333</v>
      </c>
      <c r="F252" s="201" t="s">
        <v>334</v>
      </c>
      <c r="G252" s="202" t="s">
        <v>313</v>
      </c>
      <c r="H252" s="203">
        <v>5.9939999999999998</v>
      </c>
      <c r="I252" s="204"/>
      <c r="J252" s="205">
        <f>ROUND(I252*H252,2)</f>
        <v>0</v>
      </c>
      <c r="K252" s="201" t="s">
        <v>139</v>
      </c>
      <c r="L252" s="46"/>
      <c r="M252" s="206" t="s">
        <v>19</v>
      </c>
      <c r="N252" s="207" t="s">
        <v>44</v>
      </c>
      <c r="O252" s="86"/>
      <c r="P252" s="208">
        <f>O252*H252</f>
        <v>0</v>
      </c>
      <c r="Q252" s="208">
        <v>0</v>
      </c>
      <c r="R252" s="208">
        <f>Q252*H252</f>
        <v>0</v>
      </c>
      <c r="S252" s="208">
        <v>0</v>
      </c>
      <c r="T252" s="209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0" t="s">
        <v>133</v>
      </c>
      <c r="AT252" s="210" t="s">
        <v>129</v>
      </c>
      <c r="AU252" s="210" t="s">
        <v>134</v>
      </c>
      <c r="AY252" s="19" t="s">
        <v>126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9" t="s">
        <v>134</v>
      </c>
      <c r="BK252" s="211">
        <f>ROUND(I252*H252,2)</f>
        <v>0</v>
      </c>
      <c r="BL252" s="19" t="s">
        <v>133</v>
      </c>
      <c r="BM252" s="210" t="s">
        <v>335</v>
      </c>
    </row>
    <row r="253" s="2" customFormat="1">
      <c r="A253" s="40"/>
      <c r="B253" s="41"/>
      <c r="C253" s="42"/>
      <c r="D253" s="212" t="s">
        <v>141</v>
      </c>
      <c r="E253" s="42"/>
      <c r="F253" s="213" t="s">
        <v>336</v>
      </c>
      <c r="G253" s="42"/>
      <c r="H253" s="42"/>
      <c r="I253" s="214"/>
      <c r="J253" s="42"/>
      <c r="K253" s="42"/>
      <c r="L253" s="46"/>
      <c r="M253" s="215"/>
      <c r="N253" s="216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141</v>
      </c>
      <c r="AU253" s="19" t="s">
        <v>134</v>
      </c>
    </row>
    <row r="254" s="2" customFormat="1" ht="24.15" customHeight="1">
      <c r="A254" s="40"/>
      <c r="B254" s="41"/>
      <c r="C254" s="199" t="s">
        <v>337</v>
      </c>
      <c r="D254" s="199" t="s">
        <v>129</v>
      </c>
      <c r="E254" s="200" t="s">
        <v>338</v>
      </c>
      <c r="F254" s="201" t="s">
        <v>339</v>
      </c>
      <c r="G254" s="202" t="s">
        <v>313</v>
      </c>
      <c r="H254" s="203">
        <v>5.9939999999999998</v>
      </c>
      <c r="I254" s="204"/>
      <c r="J254" s="205">
        <f>ROUND(I254*H254,2)</f>
        <v>0</v>
      </c>
      <c r="K254" s="201" t="s">
        <v>139</v>
      </c>
      <c r="L254" s="46"/>
      <c r="M254" s="206" t="s">
        <v>19</v>
      </c>
      <c r="N254" s="207" t="s">
        <v>44</v>
      </c>
      <c r="O254" s="86"/>
      <c r="P254" s="208">
        <f>O254*H254</f>
        <v>0</v>
      </c>
      <c r="Q254" s="208">
        <v>0</v>
      </c>
      <c r="R254" s="208">
        <f>Q254*H254</f>
        <v>0</v>
      </c>
      <c r="S254" s="208">
        <v>0</v>
      </c>
      <c r="T254" s="209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0" t="s">
        <v>133</v>
      </c>
      <c r="AT254" s="210" t="s">
        <v>129</v>
      </c>
      <c r="AU254" s="210" t="s">
        <v>134</v>
      </c>
      <c r="AY254" s="19" t="s">
        <v>126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9" t="s">
        <v>134</v>
      </c>
      <c r="BK254" s="211">
        <f>ROUND(I254*H254,2)</f>
        <v>0</v>
      </c>
      <c r="BL254" s="19" t="s">
        <v>133</v>
      </c>
      <c r="BM254" s="210" t="s">
        <v>340</v>
      </c>
    </row>
    <row r="255" s="2" customFormat="1">
      <c r="A255" s="40"/>
      <c r="B255" s="41"/>
      <c r="C255" s="42"/>
      <c r="D255" s="212" t="s">
        <v>141</v>
      </c>
      <c r="E255" s="42"/>
      <c r="F255" s="213" t="s">
        <v>341</v>
      </c>
      <c r="G255" s="42"/>
      <c r="H255" s="42"/>
      <c r="I255" s="214"/>
      <c r="J255" s="42"/>
      <c r="K255" s="42"/>
      <c r="L255" s="46"/>
      <c r="M255" s="215"/>
      <c r="N255" s="216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141</v>
      </c>
      <c r="AU255" s="19" t="s">
        <v>134</v>
      </c>
    </row>
    <row r="256" s="12" customFormat="1" ht="22.8" customHeight="1">
      <c r="A256" s="12"/>
      <c r="B256" s="183"/>
      <c r="C256" s="184"/>
      <c r="D256" s="185" t="s">
        <v>71</v>
      </c>
      <c r="E256" s="197" t="s">
        <v>342</v>
      </c>
      <c r="F256" s="197" t="s">
        <v>343</v>
      </c>
      <c r="G256" s="184"/>
      <c r="H256" s="184"/>
      <c r="I256" s="187"/>
      <c r="J256" s="198">
        <f>BK256</f>
        <v>0</v>
      </c>
      <c r="K256" s="184"/>
      <c r="L256" s="189"/>
      <c r="M256" s="190"/>
      <c r="N256" s="191"/>
      <c r="O256" s="191"/>
      <c r="P256" s="192">
        <f>SUM(P257:P258)</f>
        <v>0</v>
      </c>
      <c r="Q256" s="191"/>
      <c r="R256" s="192">
        <f>SUM(R257:R258)</f>
        <v>0</v>
      </c>
      <c r="S256" s="191"/>
      <c r="T256" s="193">
        <f>SUM(T257:T258)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94" t="s">
        <v>77</v>
      </c>
      <c r="AT256" s="195" t="s">
        <v>71</v>
      </c>
      <c r="AU256" s="195" t="s">
        <v>77</v>
      </c>
      <c r="AY256" s="194" t="s">
        <v>126</v>
      </c>
      <c r="BK256" s="196">
        <f>SUM(BK257:BK258)</f>
        <v>0</v>
      </c>
    </row>
    <row r="257" s="2" customFormat="1" ht="33" customHeight="1">
      <c r="A257" s="40"/>
      <c r="B257" s="41"/>
      <c r="C257" s="199" t="s">
        <v>344</v>
      </c>
      <c r="D257" s="199" t="s">
        <v>129</v>
      </c>
      <c r="E257" s="200" t="s">
        <v>345</v>
      </c>
      <c r="F257" s="201" t="s">
        <v>346</v>
      </c>
      <c r="G257" s="202" t="s">
        <v>313</v>
      </c>
      <c r="H257" s="203">
        <v>2.7149999999999999</v>
      </c>
      <c r="I257" s="204"/>
      <c r="J257" s="205">
        <f>ROUND(I257*H257,2)</f>
        <v>0</v>
      </c>
      <c r="K257" s="201" t="s">
        <v>139</v>
      </c>
      <c r="L257" s="46"/>
      <c r="M257" s="206" t="s">
        <v>19</v>
      </c>
      <c r="N257" s="207" t="s">
        <v>44</v>
      </c>
      <c r="O257" s="86"/>
      <c r="P257" s="208">
        <f>O257*H257</f>
        <v>0</v>
      </c>
      <c r="Q257" s="208">
        <v>0</v>
      </c>
      <c r="R257" s="208">
        <f>Q257*H257</f>
        <v>0</v>
      </c>
      <c r="S257" s="208">
        <v>0</v>
      </c>
      <c r="T257" s="209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0" t="s">
        <v>133</v>
      </c>
      <c r="AT257" s="210" t="s">
        <v>129</v>
      </c>
      <c r="AU257" s="210" t="s">
        <v>134</v>
      </c>
      <c r="AY257" s="19" t="s">
        <v>126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9" t="s">
        <v>134</v>
      </c>
      <c r="BK257" s="211">
        <f>ROUND(I257*H257,2)</f>
        <v>0</v>
      </c>
      <c r="BL257" s="19" t="s">
        <v>133</v>
      </c>
      <c r="BM257" s="210" t="s">
        <v>347</v>
      </c>
    </row>
    <row r="258" s="2" customFormat="1">
      <c r="A258" s="40"/>
      <c r="B258" s="41"/>
      <c r="C258" s="42"/>
      <c r="D258" s="212" t="s">
        <v>141</v>
      </c>
      <c r="E258" s="42"/>
      <c r="F258" s="213" t="s">
        <v>348</v>
      </c>
      <c r="G258" s="42"/>
      <c r="H258" s="42"/>
      <c r="I258" s="214"/>
      <c r="J258" s="42"/>
      <c r="K258" s="42"/>
      <c r="L258" s="46"/>
      <c r="M258" s="215"/>
      <c r="N258" s="216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141</v>
      </c>
      <c r="AU258" s="19" t="s">
        <v>134</v>
      </c>
    </row>
    <row r="259" s="12" customFormat="1" ht="25.92" customHeight="1">
      <c r="A259" s="12"/>
      <c r="B259" s="183"/>
      <c r="C259" s="184"/>
      <c r="D259" s="185" t="s">
        <v>71</v>
      </c>
      <c r="E259" s="186" t="s">
        <v>349</v>
      </c>
      <c r="F259" s="186" t="s">
        <v>350</v>
      </c>
      <c r="G259" s="184"/>
      <c r="H259" s="184"/>
      <c r="I259" s="187"/>
      <c r="J259" s="188">
        <f>BK259</f>
        <v>0</v>
      </c>
      <c r="K259" s="184"/>
      <c r="L259" s="189"/>
      <c r="M259" s="190"/>
      <c r="N259" s="191"/>
      <c r="O259" s="191"/>
      <c r="P259" s="192">
        <f>P260+P285+P303+P347+P360+P413+P422+P485+P504+P512+P520+P570+P598+P638+P681+P716</f>
        <v>0</v>
      </c>
      <c r="Q259" s="191"/>
      <c r="R259" s="192">
        <f>R260+R285+R303+R347+R360+R413+R422+R485+R504+R512+R520+R570+R598+R638+R681+R716</f>
        <v>2.3216259799999999</v>
      </c>
      <c r="S259" s="191"/>
      <c r="T259" s="193">
        <f>T260+T285+T303+T347+T360+T413+T422+T485+T504+T512+T520+T570+T598+T638+T681+T716</f>
        <v>1.9955974799999998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94" t="s">
        <v>134</v>
      </c>
      <c r="AT259" s="195" t="s">
        <v>71</v>
      </c>
      <c r="AU259" s="195" t="s">
        <v>72</v>
      </c>
      <c r="AY259" s="194" t="s">
        <v>126</v>
      </c>
      <c r="BK259" s="196">
        <f>BK260+BK285+BK303+BK347+BK360+BK413+BK422+BK485+BK504+BK512+BK520+BK570+BK598+BK638+BK681+BK716</f>
        <v>0</v>
      </c>
    </row>
    <row r="260" s="12" customFormat="1" ht="22.8" customHeight="1">
      <c r="A260" s="12"/>
      <c r="B260" s="183"/>
      <c r="C260" s="184"/>
      <c r="D260" s="185" t="s">
        <v>71</v>
      </c>
      <c r="E260" s="197" t="s">
        <v>351</v>
      </c>
      <c r="F260" s="197" t="s">
        <v>352</v>
      </c>
      <c r="G260" s="184"/>
      <c r="H260" s="184"/>
      <c r="I260" s="187"/>
      <c r="J260" s="198">
        <f>BK260</f>
        <v>0</v>
      </c>
      <c r="K260" s="184"/>
      <c r="L260" s="189"/>
      <c r="M260" s="190"/>
      <c r="N260" s="191"/>
      <c r="O260" s="191"/>
      <c r="P260" s="192">
        <f>SUM(P261:P284)</f>
        <v>0</v>
      </c>
      <c r="Q260" s="191"/>
      <c r="R260" s="192">
        <f>SUM(R261:R284)</f>
        <v>0.054588200000000003</v>
      </c>
      <c r="S260" s="191"/>
      <c r="T260" s="193">
        <f>SUM(T261:T284)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94" t="s">
        <v>134</v>
      </c>
      <c r="AT260" s="195" t="s">
        <v>71</v>
      </c>
      <c r="AU260" s="195" t="s">
        <v>77</v>
      </c>
      <c r="AY260" s="194" t="s">
        <v>126</v>
      </c>
      <c r="BK260" s="196">
        <f>SUM(BK261:BK284)</f>
        <v>0</v>
      </c>
    </row>
    <row r="261" s="2" customFormat="1" ht="24.15" customHeight="1">
      <c r="A261" s="40"/>
      <c r="B261" s="41"/>
      <c r="C261" s="199" t="s">
        <v>353</v>
      </c>
      <c r="D261" s="199" t="s">
        <v>129</v>
      </c>
      <c r="E261" s="200" t="s">
        <v>354</v>
      </c>
      <c r="F261" s="201" t="s">
        <v>355</v>
      </c>
      <c r="G261" s="202" t="s">
        <v>153</v>
      </c>
      <c r="H261" s="203">
        <v>4.3010000000000002</v>
      </c>
      <c r="I261" s="204"/>
      <c r="J261" s="205">
        <f>ROUND(I261*H261,2)</f>
        <v>0</v>
      </c>
      <c r="K261" s="201" t="s">
        <v>139</v>
      </c>
      <c r="L261" s="46"/>
      <c r="M261" s="206" t="s">
        <v>19</v>
      </c>
      <c r="N261" s="207" t="s">
        <v>44</v>
      </c>
      <c r="O261" s="86"/>
      <c r="P261" s="208">
        <f>O261*H261</f>
        <v>0</v>
      </c>
      <c r="Q261" s="208">
        <v>0.0035000000000000001</v>
      </c>
      <c r="R261" s="208">
        <f>Q261*H261</f>
        <v>0.015053500000000001</v>
      </c>
      <c r="S261" s="208">
        <v>0</v>
      </c>
      <c r="T261" s="209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0" t="s">
        <v>228</v>
      </c>
      <c r="AT261" s="210" t="s">
        <v>129</v>
      </c>
      <c r="AU261" s="210" t="s">
        <v>134</v>
      </c>
      <c r="AY261" s="19" t="s">
        <v>126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9" t="s">
        <v>134</v>
      </c>
      <c r="BK261" s="211">
        <f>ROUND(I261*H261,2)</f>
        <v>0</v>
      </c>
      <c r="BL261" s="19" t="s">
        <v>228</v>
      </c>
      <c r="BM261" s="210" t="s">
        <v>356</v>
      </c>
    </row>
    <row r="262" s="2" customFormat="1">
      <c r="A262" s="40"/>
      <c r="B262" s="41"/>
      <c r="C262" s="42"/>
      <c r="D262" s="212" t="s">
        <v>141</v>
      </c>
      <c r="E262" s="42"/>
      <c r="F262" s="213" t="s">
        <v>357</v>
      </c>
      <c r="G262" s="42"/>
      <c r="H262" s="42"/>
      <c r="I262" s="214"/>
      <c r="J262" s="42"/>
      <c r="K262" s="42"/>
      <c r="L262" s="46"/>
      <c r="M262" s="215"/>
      <c r="N262" s="216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141</v>
      </c>
      <c r="AU262" s="19" t="s">
        <v>134</v>
      </c>
    </row>
    <row r="263" s="13" customFormat="1">
      <c r="A263" s="13"/>
      <c r="B263" s="217"/>
      <c r="C263" s="218"/>
      <c r="D263" s="219" t="s">
        <v>143</v>
      </c>
      <c r="E263" s="220" t="s">
        <v>19</v>
      </c>
      <c r="F263" s="221" t="s">
        <v>172</v>
      </c>
      <c r="G263" s="218"/>
      <c r="H263" s="222">
        <v>3.3559999999999999</v>
      </c>
      <c r="I263" s="223"/>
      <c r="J263" s="218"/>
      <c r="K263" s="218"/>
      <c r="L263" s="224"/>
      <c r="M263" s="225"/>
      <c r="N263" s="226"/>
      <c r="O263" s="226"/>
      <c r="P263" s="226"/>
      <c r="Q263" s="226"/>
      <c r="R263" s="226"/>
      <c r="S263" s="226"/>
      <c r="T263" s="22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8" t="s">
        <v>143</v>
      </c>
      <c r="AU263" s="228" t="s">
        <v>134</v>
      </c>
      <c r="AV263" s="13" t="s">
        <v>134</v>
      </c>
      <c r="AW263" s="13" t="s">
        <v>33</v>
      </c>
      <c r="AX263" s="13" t="s">
        <v>72</v>
      </c>
      <c r="AY263" s="228" t="s">
        <v>126</v>
      </c>
    </row>
    <row r="264" s="15" customFormat="1">
      <c r="A264" s="15"/>
      <c r="B264" s="240"/>
      <c r="C264" s="241"/>
      <c r="D264" s="219" t="s">
        <v>143</v>
      </c>
      <c r="E264" s="242" t="s">
        <v>19</v>
      </c>
      <c r="F264" s="243" t="s">
        <v>170</v>
      </c>
      <c r="G264" s="241"/>
      <c r="H264" s="244">
        <v>3.3559999999999999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0" t="s">
        <v>143</v>
      </c>
      <c r="AU264" s="250" t="s">
        <v>134</v>
      </c>
      <c r="AV264" s="15" t="s">
        <v>127</v>
      </c>
      <c r="AW264" s="15" t="s">
        <v>33</v>
      </c>
      <c r="AX264" s="15" t="s">
        <v>72</v>
      </c>
      <c r="AY264" s="250" t="s">
        <v>126</v>
      </c>
    </row>
    <row r="265" s="13" customFormat="1">
      <c r="A265" s="13"/>
      <c r="B265" s="217"/>
      <c r="C265" s="218"/>
      <c r="D265" s="219" t="s">
        <v>143</v>
      </c>
      <c r="E265" s="220" t="s">
        <v>19</v>
      </c>
      <c r="F265" s="221" t="s">
        <v>174</v>
      </c>
      <c r="G265" s="218"/>
      <c r="H265" s="222">
        <v>0.94499999999999995</v>
      </c>
      <c r="I265" s="223"/>
      <c r="J265" s="218"/>
      <c r="K265" s="218"/>
      <c r="L265" s="224"/>
      <c r="M265" s="225"/>
      <c r="N265" s="226"/>
      <c r="O265" s="226"/>
      <c r="P265" s="226"/>
      <c r="Q265" s="226"/>
      <c r="R265" s="226"/>
      <c r="S265" s="226"/>
      <c r="T265" s="22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8" t="s">
        <v>143</v>
      </c>
      <c r="AU265" s="228" t="s">
        <v>134</v>
      </c>
      <c r="AV265" s="13" t="s">
        <v>134</v>
      </c>
      <c r="AW265" s="13" t="s">
        <v>33</v>
      </c>
      <c r="AX265" s="13" t="s">
        <v>72</v>
      </c>
      <c r="AY265" s="228" t="s">
        <v>126</v>
      </c>
    </row>
    <row r="266" s="15" customFormat="1">
      <c r="A266" s="15"/>
      <c r="B266" s="240"/>
      <c r="C266" s="241"/>
      <c r="D266" s="219" t="s">
        <v>143</v>
      </c>
      <c r="E266" s="242" t="s">
        <v>19</v>
      </c>
      <c r="F266" s="243" t="s">
        <v>170</v>
      </c>
      <c r="G266" s="241"/>
      <c r="H266" s="244">
        <v>0.94499999999999995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0" t="s">
        <v>143</v>
      </c>
      <c r="AU266" s="250" t="s">
        <v>134</v>
      </c>
      <c r="AV266" s="15" t="s">
        <v>127</v>
      </c>
      <c r="AW266" s="15" t="s">
        <v>33</v>
      </c>
      <c r="AX266" s="15" t="s">
        <v>72</v>
      </c>
      <c r="AY266" s="250" t="s">
        <v>126</v>
      </c>
    </row>
    <row r="267" s="14" customFormat="1">
      <c r="A267" s="14"/>
      <c r="B267" s="229"/>
      <c r="C267" s="230"/>
      <c r="D267" s="219" t="s">
        <v>143</v>
      </c>
      <c r="E267" s="231" t="s">
        <v>19</v>
      </c>
      <c r="F267" s="232" t="s">
        <v>145</v>
      </c>
      <c r="G267" s="230"/>
      <c r="H267" s="233">
        <v>4.3010000000000002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39" t="s">
        <v>143</v>
      </c>
      <c r="AU267" s="239" t="s">
        <v>134</v>
      </c>
      <c r="AV267" s="14" t="s">
        <v>133</v>
      </c>
      <c r="AW267" s="14" t="s">
        <v>33</v>
      </c>
      <c r="AX267" s="14" t="s">
        <v>77</v>
      </c>
      <c r="AY267" s="239" t="s">
        <v>126</v>
      </c>
    </row>
    <row r="268" s="2" customFormat="1" ht="24.15" customHeight="1">
      <c r="A268" s="40"/>
      <c r="B268" s="41"/>
      <c r="C268" s="199" t="s">
        <v>358</v>
      </c>
      <c r="D268" s="199" t="s">
        <v>129</v>
      </c>
      <c r="E268" s="200" t="s">
        <v>359</v>
      </c>
      <c r="F268" s="201" t="s">
        <v>360</v>
      </c>
      <c r="G268" s="202" t="s">
        <v>153</v>
      </c>
      <c r="H268" s="203">
        <v>10.801</v>
      </c>
      <c r="I268" s="204"/>
      <c r="J268" s="205">
        <f>ROUND(I268*H268,2)</f>
        <v>0</v>
      </c>
      <c r="K268" s="201" t="s">
        <v>139</v>
      </c>
      <c r="L268" s="46"/>
      <c r="M268" s="206" t="s">
        <v>19</v>
      </c>
      <c r="N268" s="207" t="s">
        <v>44</v>
      </c>
      <c r="O268" s="86"/>
      <c r="P268" s="208">
        <f>O268*H268</f>
        <v>0</v>
      </c>
      <c r="Q268" s="208">
        <v>0.0035000000000000001</v>
      </c>
      <c r="R268" s="208">
        <f>Q268*H268</f>
        <v>0.037803500000000004</v>
      </c>
      <c r="S268" s="208">
        <v>0</v>
      </c>
      <c r="T268" s="209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0" t="s">
        <v>228</v>
      </c>
      <c r="AT268" s="210" t="s">
        <v>129</v>
      </c>
      <c r="AU268" s="210" t="s">
        <v>134</v>
      </c>
      <c r="AY268" s="19" t="s">
        <v>126</v>
      </c>
      <c r="BE268" s="211">
        <f>IF(N268="základní",J268,0)</f>
        <v>0</v>
      </c>
      <c r="BF268" s="211">
        <f>IF(N268="snížená",J268,0)</f>
        <v>0</v>
      </c>
      <c r="BG268" s="211">
        <f>IF(N268="zákl. přenesená",J268,0)</f>
        <v>0</v>
      </c>
      <c r="BH268" s="211">
        <f>IF(N268="sníž. přenesená",J268,0)</f>
        <v>0</v>
      </c>
      <c r="BI268" s="211">
        <f>IF(N268="nulová",J268,0)</f>
        <v>0</v>
      </c>
      <c r="BJ268" s="19" t="s">
        <v>134</v>
      </c>
      <c r="BK268" s="211">
        <f>ROUND(I268*H268,2)</f>
        <v>0</v>
      </c>
      <c r="BL268" s="19" t="s">
        <v>228</v>
      </c>
      <c r="BM268" s="210" t="s">
        <v>361</v>
      </c>
    </row>
    <row r="269" s="2" customFormat="1">
      <c r="A269" s="40"/>
      <c r="B269" s="41"/>
      <c r="C269" s="42"/>
      <c r="D269" s="212" t="s">
        <v>141</v>
      </c>
      <c r="E269" s="42"/>
      <c r="F269" s="213" t="s">
        <v>362</v>
      </c>
      <c r="G269" s="42"/>
      <c r="H269" s="42"/>
      <c r="I269" s="214"/>
      <c r="J269" s="42"/>
      <c r="K269" s="42"/>
      <c r="L269" s="46"/>
      <c r="M269" s="215"/>
      <c r="N269" s="216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141</v>
      </c>
      <c r="AU269" s="19" t="s">
        <v>134</v>
      </c>
    </row>
    <row r="270" s="13" customFormat="1">
      <c r="A270" s="13"/>
      <c r="B270" s="217"/>
      <c r="C270" s="218"/>
      <c r="D270" s="219" t="s">
        <v>143</v>
      </c>
      <c r="E270" s="220" t="s">
        <v>19</v>
      </c>
      <c r="F270" s="221" t="s">
        <v>363</v>
      </c>
      <c r="G270" s="218"/>
      <c r="H270" s="222">
        <v>9.2799999999999994</v>
      </c>
      <c r="I270" s="223"/>
      <c r="J270" s="218"/>
      <c r="K270" s="218"/>
      <c r="L270" s="224"/>
      <c r="M270" s="225"/>
      <c r="N270" s="226"/>
      <c r="O270" s="226"/>
      <c r="P270" s="226"/>
      <c r="Q270" s="226"/>
      <c r="R270" s="226"/>
      <c r="S270" s="226"/>
      <c r="T270" s="22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28" t="s">
        <v>143</v>
      </c>
      <c r="AU270" s="228" t="s">
        <v>134</v>
      </c>
      <c r="AV270" s="13" t="s">
        <v>134</v>
      </c>
      <c r="AW270" s="13" t="s">
        <v>33</v>
      </c>
      <c r="AX270" s="13" t="s">
        <v>72</v>
      </c>
      <c r="AY270" s="228" t="s">
        <v>126</v>
      </c>
    </row>
    <row r="271" s="15" customFormat="1">
      <c r="A271" s="15"/>
      <c r="B271" s="240"/>
      <c r="C271" s="241"/>
      <c r="D271" s="219" t="s">
        <v>143</v>
      </c>
      <c r="E271" s="242" t="s">
        <v>19</v>
      </c>
      <c r="F271" s="243" t="s">
        <v>170</v>
      </c>
      <c r="G271" s="241"/>
      <c r="H271" s="244">
        <v>9.2799999999999994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0" t="s">
        <v>143</v>
      </c>
      <c r="AU271" s="250" t="s">
        <v>134</v>
      </c>
      <c r="AV271" s="15" t="s">
        <v>127</v>
      </c>
      <c r="AW271" s="15" t="s">
        <v>33</v>
      </c>
      <c r="AX271" s="15" t="s">
        <v>72</v>
      </c>
      <c r="AY271" s="250" t="s">
        <v>126</v>
      </c>
    </row>
    <row r="272" s="13" customFormat="1">
      <c r="A272" s="13"/>
      <c r="B272" s="217"/>
      <c r="C272" s="218"/>
      <c r="D272" s="219" t="s">
        <v>143</v>
      </c>
      <c r="E272" s="220" t="s">
        <v>19</v>
      </c>
      <c r="F272" s="221" t="s">
        <v>364</v>
      </c>
      <c r="G272" s="218"/>
      <c r="H272" s="222">
        <v>1.5209999999999999</v>
      </c>
      <c r="I272" s="223"/>
      <c r="J272" s="218"/>
      <c r="K272" s="218"/>
      <c r="L272" s="224"/>
      <c r="M272" s="225"/>
      <c r="N272" s="226"/>
      <c r="O272" s="226"/>
      <c r="P272" s="226"/>
      <c r="Q272" s="226"/>
      <c r="R272" s="226"/>
      <c r="S272" s="226"/>
      <c r="T272" s="22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8" t="s">
        <v>143</v>
      </c>
      <c r="AU272" s="228" t="s">
        <v>134</v>
      </c>
      <c r="AV272" s="13" t="s">
        <v>134</v>
      </c>
      <c r="AW272" s="13" t="s">
        <v>33</v>
      </c>
      <c r="AX272" s="13" t="s">
        <v>72</v>
      </c>
      <c r="AY272" s="228" t="s">
        <v>126</v>
      </c>
    </row>
    <row r="273" s="15" customFormat="1">
      <c r="A273" s="15"/>
      <c r="B273" s="240"/>
      <c r="C273" s="241"/>
      <c r="D273" s="219" t="s">
        <v>143</v>
      </c>
      <c r="E273" s="242" t="s">
        <v>19</v>
      </c>
      <c r="F273" s="243" t="s">
        <v>170</v>
      </c>
      <c r="G273" s="241"/>
      <c r="H273" s="244">
        <v>1.5209999999999999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0" t="s">
        <v>143</v>
      </c>
      <c r="AU273" s="250" t="s">
        <v>134</v>
      </c>
      <c r="AV273" s="15" t="s">
        <v>127</v>
      </c>
      <c r="AW273" s="15" t="s">
        <v>33</v>
      </c>
      <c r="AX273" s="15" t="s">
        <v>72</v>
      </c>
      <c r="AY273" s="250" t="s">
        <v>126</v>
      </c>
    </row>
    <row r="274" s="14" customFormat="1">
      <c r="A274" s="14"/>
      <c r="B274" s="229"/>
      <c r="C274" s="230"/>
      <c r="D274" s="219" t="s">
        <v>143</v>
      </c>
      <c r="E274" s="231" t="s">
        <v>19</v>
      </c>
      <c r="F274" s="232" t="s">
        <v>145</v>
      </c>
      <c r="G274" s="230"/>
      <c r="H274" s="233">
        <v>10.800999999999998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39" t="s">
        <v>143</v>
      </c>
      <c r="AU274" s="239" t="s">
        <v>134</v>
      </c>
      <c r="AV274" s="14" t="s">
        <v>133</v>
      </c>
      <c r="AW274" s="14" t="s">
        <v>33</v>
      </c>
      <c r="AX274" s="14" t="s">
        <v>77</v>
      </c>
      <c r="AY274" s="239" t="s">
        <v>126</v>
      </c>
    </row>
    <row r="275" s="2" customFormat="1" ht="24.15" customHeight="1">
      <c r="A275" s="40"/>
      <c r="B275" s="41"/>
      <c r="C275" s="199" t="s">
        <v>365</v>
      </c>
      <c r="D275" s="199" t="s">
        <v>129</v>
      </c>
      <c r="E275" s="200" t="s">
        <v>366</v>
      </c>
      <c r="F275" s="201" t="s">
        <v>367</v>
      </c>
      <c r="G275" s="202" t="s">
        <v>138</v>
      </c>
      <c r="H275" s="203">
        <v>21.640000000000001</v>
      </c>
      <c r="I275" s="204"/>
      <c r="J275" s="205">
        <f>ROUND(I275*H275,2)</f>
        <v>0</v>
      </c>
      <c r="K275" s="201" t="s">
        <v>139</v>
      </c>
      <c r="L275" s="46"/>
      <c r="M275" s="206" t="s">
        <v>19</v>
      </c>
      <c r="N275" s="207" t="s">
        <v>44</v>
      </c>
      <c r="O275" s="86"/>
      <c r="P275" s="208">
        <f>O275*H275</f>
        <v>0</v>
      </c>
      <c r="Q275" s="208">
        <v>0</v>
      </c>
      <c r="R275" s="208">
        <f>Q275*H275</f>
        <v>0</v>
      </c>
      <c r="S275" s="208">
        <v>0</v>
      </c>
      <c r="T275" s="209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0" t="s">
        <v>228</v>
      </c>
      <c r="AT275" s="210" t="s">
        <v>129</v>
      </c>
      <c r="AU275" s="210" t="s">
        <v>134</v>
      </c>
      <c r="AY275" s="19" t="s">
        <v>126</v>
      </c>
      <c r="BE275" s="211">
        <f>IF(N275="základní",J275,0)</f>
        <v>0</v>
      </c>
      <c r="BF275" s="211">
        <f>IF(N275="snížená",J275,0)</f>
        <v>0</v>
      </c>
      <c r="BG275" s="211">
        <f>IF(N275="zákl. přenesená",J275,0)</f>
        <v>0</v>
      </c>
      <c r="BH275" s="211">
        <f>IF(N275="sníž. přenesená",J275,0)</f>
        <v>0</v>
      </c>
      <c r="BI275" s="211">
        <f>IF(N275="nulová",J275,0)</f>
        <v>0</v>
      </c>
      <c r="BJ275" s="19" t="s">
        <v>134</v>
      </c>
      <c r="BK275" s="211">
        <f>ROUND(I275*H275,2)</f>
        <v>0</v>
      </c>
      <c r="BL275" s="19" t="s">
        <v>228</v>
      </c>
      <c r="BM275" s="210" t="s">
        <v>368</v>
      </c>
    </row>
    <row r="276" s="2" customFormat="1">
      <c r="A276" s="40"/>
      <c r="B276" s="41"/>
      <c r="C276" s="42"/>
      <c r="D276" s="212" t="s">
        <v>141</v>
      </c>
      <c r="E276" s="42"/>
      <c r="F276" s="213" t="s">
        <v>369</v>
      </c>
      <c r="G276" s="42"/>
      <c r="H276" s="42"/>
      <c r="I276" s="214"/>
      <c r="J276" s="42"/>
      <c r="K276" s="42"/>
      <c r="L276" s="46"/>
      <c r="M276" s="215"/>
      <c r="N276" s="216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141</v>
      </c>
      <c r="AU276" s="19" t="s">
        <v>134</v>
      </c>
    </row>
    <row r="277" s="13" customFormat="1">
      <c r="A277" s="13"/>
      <c r="B277" s="217"/>
      <c r="C277" s="218"/>
      <c r="D277" s="219" t="s">
        <v>143</v>
      </c>
      <c r="E277" s="220" t="s">
        <v>19</v>
      </c>
      <c r="F277" s="221" t="s">
        <v>370</v>
      </c>
      <c r="G277" s="218"/>
      <c r="H277" s="222">
        <v>21.640000000000001</v>
      </c>
      <c r="I277" s="223"/>
      <c r="J277" s="218"/>
      <c r="K277" s="218"/>
      <c r="L277" s="224"/>
      <c r="M277" s="225"/>
      <c r="N277" s="226"/>
      <c r="O277" s="226"/>
      <c r="P277" s="226"/>
      <c r="Q277" s="226"/>
      <c r="R277" s="226"/>
      <c r="S277" s="226"/>
      <c r="T277" s="22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28" t="s">
        <v>143</v>
      </c>
      <c r="AU277" s="228" t="s">
        <v>134</v>
      </c>
      <c r="AV277" s="13" t="s">
        <v>134</v>
      </c>
      <c r="AW277" s="13" t="s">
        <v>33</v>
      </c>
      <c r="AX277" s="13" t="s">
        <v>72</v>
      </c>
      <c r="AY277" s="228" t="s">
        <v>126</v>
      </c>
    </row>
    <row r="278" s="15" customFormat="1">
      <c r="A278" s="15"/>
      <c r="B278" s="240"/>
      <c r="C278" s="241"/>
      <c r="D278" s="219" t="s">
        <v>143</v>
      </c>
      <c r="E278" s="242" t="s">
        <v>19</v>
      </c>
      <c r="F278" s="243" t="s">
        <v>170</v>
      </c>
      <c r="G278" s="241"/>
      <c r="H278" s="244">
        <v>21.640000000000001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0" t="s">
        <v>143</v>
      </c>
      <c r="AU278" s="250" t="s">
        <v>134</v>
      </c>
      <c r="AV278" s="15" t="s">
        <v>127</v>
      </c>
      <c r="AW278" s="15" t="s">
        <v>33</v>
      </c>
      <c r="AX278" s="15" t="s">
        <v>72</v>
      </c>
      <c r="AY278" s="250" t="s">
        <v>126</v>
      </c>
    </row>
    <row r="279" s="14" customFormat="1">
      <c r="A279" s="14"/>
      <c r="B279" s="229"/>
      <c r="C279" s="230"/>
      <c r="D279" s="219" t="s">
        <v>143</v>
      </c>
      <c r="E279" s="231" t="s">
        <v>19</v>
      </c>
      <c r="F279" s="232" t="s">
        <v>145</v>
      </c>
      <c r="G279" s="230"/>
      <c r="H279" s="233">
        <v>21.640000000000001</v>
      </c>
      <c r="I279" s="234"/>
      <c r="J279" s="230"/>
      <c r="K279" s="230"/>
      <c r="L279" s="235"/>
      <c r="M279" s="236"/>
      <c r="N279" s="237"/>
      <c r="O279" s="237"/>
      <c r="P279" s="237"/>
      <c r="Q279" s="237"/>
      <c r="R279" s="237"/>
      <c r="S279" s="237"/>
      <c r="T279" s="23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39" t="s">
        <v>143</v>
      </c>
      <c r="AU279" s="239" t="s">
        <v>134</v>
      </c>
      <c r="AV279" s="14" t="s">
        <v>133</v>
      </c>
      <c r="AW279" s="14" t="s">
        <v>33</v>
      </c>
      <c r="AX279" s="14" t="s">
        <v>77</v>
      </c>
      <c r="AY279" s="239" t="s">
        <v>126</v>
      </c>
    </row>
    <row r="280" s="2" customFormat="1" ht="16.5" customHeight="1">
      <c r="A280" s="40"/>
      <c r="B280" s="41"/>
      <c r="C280" s="251" t="s">
        <v>371</v>
      </c>
      <c r="D280" s="251" t="s">
        <v>221</v>
      </c>
      <c r="E280" s="252" t="s">
        <v>372</v>
      </c>
      <c r="F280" s="253" t="s">
        <v>373</v>
      </c>
      <c r="G280" s="254" t="s">
        <v>138</v>
      </c>
      <c r="H280" s="255">
        <v>21.640000000000001</v>
      </c>
      <c r="I280" s="256"/>
      <c r="J280" s="257">
        <f>ROUND(I280*H280,2)</f>
        <v>0</v>
      </c>
      <c r="K280" s="253" t="s">
        <v>139</v>
      </c>
      <c r="L280" s="258"/>
      <c r="M280" s="259" t="s">
        <v>19</v>
      </c>
      <c r="N280" s="260" t="s">
        <v>44</v>
      </c>
      <c r="O280" s="86"/>
      <c r="P280" s="208">
        <f>O280*H280</f>
        <v>0</v>
      </c>
      <c r="Q280" s="208">
        <v>8.0000000000000007E-05</v>
      </c>
      <c r="R280" s="208">
        <f>Q280*H280</f>
        <v>0.0017312000000000002</v>
      </c>
      <c r="S280" s="208">
        <v>0</v>
      </c>
      <c r="T280" s="209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0" t="s">
        <v>322</v>
      </c>
      <c r="AT280" s="210" t="s">
        <v>221</v>
      </c>
      <c r="AU280" s="210" t="s">
        <v>134</v>
      </c>
      <c r="AY280" s="19" t="s">
        <v>126</v>
      </c>
      <c r="BE280" s="211">
        <f>IF(N280="základní",J280,0)</f>
        <v>0</v>
      </c>
      <c r="BF280" s="211">
        <f>IF(N280="snížená",J280,0)</f>
        <v>0</v>
      </c>
      <c r="BG280" s="211">
        <f>IF(N280="zákl. přenesená",J280,0)</f>
        <v>0</v>
      </c>
      <c r="BH280" s="211">
        <f>IF(N280="sníž. přenesená",J280,0)</f>
        <v>0</v>
      </c>
      <c r="BI280" s="211">
        <f>IF(N280="nulová",J280,0)</f>
        <v>0</v>
      </c>
      <c r="BJ280" s="19" t="s">
        <v>134</v>
      </c>
      <c r="BK280" s="211">
        <f>ROUND(I280*H280,2)</f>
        <v>0</v>
      </c>
      <c r="BL280" s="19" t="s">
        <v>228</v>
      </c>
      <c r="BM280" s="210" t="s">
        <v>374</v>
      </c>
    </row>
    <row r="281" s="2" customFormat="1" ht="24.15" customHeight="1">
      <c r="A281" s="40"/>
      <c r="B281" s="41"/>
      <c r="C281" s="199" t="s">
        <v>375</v>
      </c>
      <c r="D281" s="199" t="s">
        <v>129</v>
      </c>
      <c r="E281" s="200" t="s">
        <v>376</v>
      </c>
      <c r="F281" s="201" t="s">
        <v>377</v>
      </c>
      <c r="G281" s="202" t="s">
        <v>378</v>
      </c>
      <c r="H281" s="261"/>
      <c r="I281" s="204"/>
      <c r="J281" s="205">
        <f>ROUND(I281*H281,2)</f>
        <v>0</v>
      </c>
      <c r="K281" s="201" t="s">
        <v>139</v>
      </c>
      <c r="L281" s="46"/>
      <c r="M281" s="206" t="s">
        <v>19</v>
      </c>
      <c r="N281" s="207" t="s">
        <v>44</v>
      </c>
      <c r="O281" s="86"/>
      <c r="P281" s="208">
        <f>O281*H281</f>
        <v>0</v>
      </c>
      <c r="Q281" s="208">
        <v>0</v>
      </c>
      <c r="R281" s="208">
        <f>Q281*H281</f>
        <v>0</v>
      </c>
      <c r="S281" s="208">
        <v>0</v>
      </c>
      <c r="T281" s="209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0" t="s">
        <v>228</v>
      </c>
      <c r="AT281" s="210" t="s">
        <v>129</v>
      </c>
      <c r="AU281" s="210" t="s">
        <v>134</v>
      </c>
      <c r="AY281" s="19" t="s">
        <v>126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9" t="s">
        <v>134</v>
      </c>
      <c r="BK281" s="211">
        <f>ROUND(I281*H281,2)</f>
        <v>0</v>
      </c>
      <c r="BL281" s="19" t="s">
        <v>228</v>
      </c>
      <c r="BM281" s="210" t="s">
        <v>379</v>
      </c>
    </row>
    <row r="282" s="2" customFormat="1">
      <c r="A282" s="40"/>
      <c r="B282" s="41"/>
      <c r="C282" s="42"/>
      <c r="D282" s="212" t="s">
        <v>141</v>
      </c>
      <c r="E282" s="42"/>
      <c r="F282" s="213" t="s">
        <v>380</v>
      </c>
      <c r="G282" s="42"/>
      <c r="H282" s="42"/>
      <c r="I282" s="214"/>
      <c r="J282" s="42"/>
      <c r="K282" s="42"/>
      <c r="L282" s="46"/>
      <c r="M282" s="215"/>
      <c r="N282" s="216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141</v>
      </c>
      <c r="AU282" s="19" t="s">
        <v>134</v>
      </c>
    </row>
    <row r="283" s="2" customFormat="1" ht="33" customHeight="1">
      <c r="A283" s="40"/>
      <c r="B283" s="41"/>
      <c r="C283" s="199" t="s">
        <v>381</v>
      </c>
      <c r="D283" s="199" t="s">
        <v>129</v>
      </c>
      <c r="E283" s="200" t="s">
        <v>382</v>
      </c>
      <c r="F283" s="201" t="s">
        <v>383</v>
      </c>
      <c r="G283" s="202" t="s">
        <v>313</v>
      </c>
      <c r="H283" s="203">
        <v>0.055</v>
      </c>
      <c r="I283" s="204"/>
      <c r="J283" s="205">
        <f>ROUND(I283*H283,2)</f>
        <v>0</v>
      </c>
      <c r="K283" s="201" t="s">
        <v>139</v>
      </c>
      <c r="L283" s="46"/>
      <c r="M283" s="206" t="s">
        <v>19</v>
      </c>
      <c r="N283" s="207" t="s">
        <v>44</v>
      </c>
      <c r="O283" s="86"/>
      <c r="P283" s="208">
        <f>O283*H283</f>
        <v>0</v>
      </c>
      <c r="Q283" s="208">
        <v>0</v>
      </c>
      <c r="R283" s="208">
        <f>Q283*H283</f>
        <v>0</v>
      </c>
      <c r="S283" s="208">
        <v>0</v>
      </c>
      <c r="T283" s="209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0" t="s">
        <v>228</v>
      </c>
      <c r="AT283" s="210" t="s">
        <v>129</v>
      </c>
      <c r="AU283" s="210" t="s">
        <v>134</v>
      </c>
      <c r="AY283" s="19" t="s">
        <v>126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9" t="s">
        <v>134</v>
      </c>
      <c r="BK283" s="211">
        <f>ROUND(I283*H283,2)</f>
        <v>0</v>
      </c>
      <c r="BL283" s="19" t="s">
        <v>228</v>
      </c>
      <c r="BM283" s="210" t="s">
        <v>384</v>
      </c>
    </row>
    <row r="284" s="2" customFormat="1">
      <c r="A284" s="40"/>
      <c r="B284" s="41"/>
      <c r="C284" s="42"/>
      <c r="D284" s="212" t="s">
        <v>141</v>
      </c>
      <c r="E284" s="42"/>
      <c r="F284" s="213" t="s">
        <v>385</v>
      </c>
      <c r="G284" s="42"/>
      <c r="H284" s="42"/>
      <c r="I284" s="214"/>
      <c r="J284" s="42"/>
      <c r="K284" s="42"/>
      <c r="L284" s="46"/>
      <c r="M284" s="215"/>
      <c r="N284" s="216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141</v>
      </c>
      <c r="AU284" s="19" t="s">
        <v>134</v>
      </c>
    </row>
    <row r="285" s="12" customFormat="1" ht="22.8" customHeight="1">
      <c r="A285" s="12"/>
      <c r="B285" s="183"/>
      <c r="C285" s="184"/>
      <c r="D285" s="185" t="s">
        <v>71</v>
      </c>
      <c r="E285" s="197" t="s">
        <v>386</v>
      </c>
      <c r="F285" s="197" t="s">
        <v>387</v>
      </c>
      <c r="G285" s="184"/>
      <c r="H285" s="184"/>
      <c r="I285" s="187"/>
      <c r="J285" s="198">
        <f>BK285</f>
        <v>0</v>
      </c>
      <c r="K285" s="184"/>
      <c r="L285" s="189"/>
      <c r="M285" s="190"/>
      <c r="N285" s="191"/>
      <c r="O285" s="191"/>
      <c r="P285" s="192">
        <f>SUM(P286:P302)</f>
        <v>0</v>
      </c>
      <c r="Q285" s="191"/>
      <c r="R285" s="192">
        <f>SUM(R286:R302)</f>
        <v>0.0091599999999999997</v>
      </c>
      <c r="S285" s="191"/>
      <c r="T285" s="193">
        <f>SUM(T286:T302)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94" t="s">
        <v>134</v>
      </c>
      <c r="AT285" s="195" t="s">
        <v>71</v>
      </c>
      <c r="AU285" s="195" t="s">
        <v>77</v>
      </c>
      <c r="AY285" s="194" t="s">
        <v>126</v>
      </c>
      <c r="BK285" s="196">
        <f>SUM(BK286:BK302)</f>
        <v>0</v>
      </c>
    </row>
    <row r="286" s="2" customFormat="1" ht="16.5" customHeight="1">
      <c r="A286" s="40"/>
      <c r="B286" s="41"/>
      <c r="C286" s="199" t="s">
        <v>388</v>
      </c>
      <c r="D286" s="199" t="s">
        <v>129</v>
      </c>
      <c r="E286" s="200" t="s">
        <v>389</v>
      </c>
      <c r="F286" s="201" t="s">
        <v>390</v>
      </c>
      <c r="G286" s="202" t="s">
        <v>138</v>
      </c>
      <c r="H286" s="203">
        <v>13</v>
      </c>
      <c r="I286" s="204"/>
      <c r="J286" s="205">
        <f>ROUND(I286*H286,2)</f>
        <v>0</v>
      </c>
      <c r="K286" s="201" t="s">
        <v>139</v>
      </c>
      <c r="L286" s="46"/>
      <c r="M286" s="206" t="s">
        <v>19</v>
      </c>
      <c r="N286" s="207" t="s">
        <v>44</v>
      </c>
      <c r="O286" s="86"/>
      <c r="P286" s="208">
        <f>O286*H286</f>
        <v>0</v>
      </c>
      <c r="Q286" s="208">
        <v>0.00048000000000000001</v>
      </c>
      <c r="R286" s="208">
        <f>Q286*H286</f>
        <v>0.0062399999999999999</v>
      </c>
      <c r="S286" s="208">
        <v>0</v>
      </c>
      <c r="T286" s="209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0" t="s">
        <v>228</v>
      </c>
      <c r="AT286" s="210" t="s">
        <v>129</v>
      </c>
      <c r="AU286" s="210" t="s">
        <v>134</v>
      </c>
      <c r="AY286" s="19" t="s">
        <v>126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19" t="s">
        <v>134</v>
      </c>
      <c r="BK286" s="211">
        <f>ROUND(I286*H286,2)</f>
        <v>0</v>
      </c>
      <c r="BL286" s="19" t="s">
        <v>228</v>
      </c>
      <c r="BM286" s="210" t="s">
        <v>391</v>
      </c>
    </row>
    <row r="287" s="2" customFormat="1">
      <c r="A287" s="40"/>
      <c r="B287" s="41"/>
      <c r="C287" s="42"/>
      <c r="D287" s="212" t="s">
        <v>141</v>
      </c>
      <c r="E287" s="42"/>
      <c r="F287" s="213" t="s">
        <v>392</v>
      </c>
      <c r="G287" s="42"/>
      <c r="H287" s="42"/>
      <c r="I287" s="214"/>
      <c r="J287" s="42"/>
      <c r="K287" s="42"/>
      <c r="L287" s="46"/>
      <c r="M287" s="215"/>
      <c r="N287" s="216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141</v>
      </c>
      <c r="AU287" s="19" t="s">
        <v>134</v>
      </c>
    </row>
    <row r="288" s="2" customFormat="1" ht="16.5" customHeight="1">
      <c r="A288" s="40"/>
      <c r="B288" s="41"/>
      <c r="C288" s="199" t="s">
        <v>393</v>
      </c>
      <c r="D288" s="199" t="s">
        <v>129</v>
      </c>
      <c r="E288" s="200" t="s">
        <v>394</v>
      </c>
      <c r="F288" s="201" t="s">
        <v>395</v>
      </c>
      <c r="G288" s="202" t="s">
        <v>138</v>
      </c>
      <c r="H288" s="203">
        <v>1</v>
      </c>
      <c r="I288" s="204"/>
      <c r="J288" s="205">
        <f>ROUND(I288*H288,2)</f>
        <v>0</v>
      </c>
      <c r="K288" s="201" t="s">
        <v>139</v>
      </c>
      <c r="L288" s="46"/>
      <c r="M288" s="206" t="s">
        <v>19</v>
      </c>
      <c r="N288" s="207" t="s">
        <v>44</v>
      </c>
      <c r="O288" s="86"/>
      <c r="P288" s="208">
        <f>O288*H288</f>
        <v>0</v>
      </c>
      <c r="Q288" s="208">
        <v>0.0022399999999999998</v>
      </c>
      <c r="R288" s="208">
        <f>Q288*H288</f>
        <v>0.0022399999999999998</v>
      </c>
      <c r="S288" s="208">
        <v>0</v>
      </c>
      <c r="T288" s="209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0" t="s">
        <v>228</v>
      </c>
      <c r="AT288" s="210" t="s">
        <v>129</v>
      </c>
      <c r="AU288" s="210" t="s">
        <v>134</v>
      </c>
      <c r="AY288" s="19" t="s">
        <v>126</v>
      </c>
      <c r="BE288" s="211">
        <f>IF(N288="základní",J288,0)</f>
        <v>0</v>
      </c>
      <c r="BF288" s="211">
        <f>IF(N288="snížená",J288,0)</f>
        <v>0</v>
      </c>
      <c r="BG288" s="211">
        <f>IF(N288="zákl. přenesená",J288,0)</f>
        <v>0</v>
      </c>
      <c r="BH288" s="211">
        <f>IF(N288="sníž. přenesená",J288,0)</f>
        <v>0</v>
      </c>
      <c r="BI288" s="211">
        <f>IF(N288="nulová",J288,0)</f>
        <v>0</v>
      </c>
      <c r="BJ288" s="19" t="s">
        <v>134</v>
      </c>
      <c r="BK288" s="211">
        <f>ROUND(I288*H288,2)</f>
        <v>0</v>
      </c>
      <c r="BL288" s="19" t="s">
        <v>228</v>
      </c>
      <c r="BM288" s="210" t="s">
        <v>396</v>
      </c>
    </row>
    <row r="289" s="2" customFormat="1">
      <c r="A289" s="40"/>
      <c r="B289" s="41"/>
      <c r="C289" s="42"/>
      <c r="D289" s="212" t="s">
        <v>141</v>
      </c>
      <c r="E289" s="42"/>
      <c r="F289" s="213" t="s">
        <v>397</v>
      </c>
      <c r="G289" s="42"/>
      <c r="H289" s="42"/>
      <c r="I289" s="214"/>
      <c r="J289" s="42"/>
      <c r="K289" s="42"/>
      <c r="L289" s="46"/>
      <c r="M289" s="215"/>
      <c r="N289" s="216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141</v>
      </c>
      <c r="AU289" s="19" t="s">
        <v>134</v>
      </c>
    </row>
    <row r="290" s="2" customFormat="1" ht="16.5" customHeight="1">
      <c r="A290" s="40"/>
      <c r="B290" s="41"/>
      <c r="C290" s="199" t="s">
        <v>398</v>
      </c>
      <c r="D290" s="199" t="s">
        <v>129</v>
      </c>
      <c r="E290" s="200" t="s">
        <v>399</v>
      </c>
      <c r="F290" s="201" t="s">
        <v>400</v>
      </c>
      <c r="G290" s="202" t="s">
        <v>132</v>
      </c>
      <c r="H290" s="203">
        <v>5</v>
      </c>
      <c r="I290" s="204"/>
      <c r="J290" s="205">
        <f>ROUND(I290*H290,2)</f>
        <v>0</v>
      </c>
      <c r="K290" s="201" t="s">
        <v>139</v>
      </c>
      <c r="L290" s="46"/>
      <c r="M290" s="206" t="s">
        <v>19</v>
      </c>
      <c r="N290" s="207" t="s">
        <v>44</v>
      </c>
      <c r="O290" s="86"/>
      <c r="P290" s="208">
        <f>O290*H290</f>
        <v>0</v>
      </c>
      <c r="Q290" s="208">
        <v>0</v>
      </c>
      <c r="R290" s="208">
        <f>Q290*H290</f>
        <v>0</v>
      </c>
      <c r="S290" s="208">
        <v>0</v>
      </c>
      <c r="T290" s="209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0" t="s">
        <v>228</v>
      </c>
      <c r="AT290" s="210" t="s">
        <v>129</v>
      </c>
      <c r="AU290" s="210" t="s">
        <v>134</v>
      </c>
      <c r="AY290" s="19" t="s">
        <v>126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19" t="s">
        <v>134</v>
      </c>
      <c r="BK290" s="211">
        <f>ROUND(I290*H290,2)</f>
        <v>0</v>
      </c>
      <c r="BL290" s="19" t="s">
        <v>228</v>
      </c>
      <c r="BM290" s="210" t="s">
        <v>401</v>
      </c>
    </row>
    <row r="291" s="2" customFormat="1">
      <c r="A291" s="40"/>
      <c r="B291" s="41"/>
      <c r="C291" s="42"/>
      <c r="D291" s="212" t="s">
        <v>141</v>
      </c>
      <c r="E291" s="42"/>
      <c r="F291" s="213" t="s">
        <v>402</v>
      </c>
      <c r="G291" s="42"/>
      <c r="H291" s="42"/>
      <c r="I291" s="214"/>
      <c r="J291" s="42"/>
      <c r="K291" s="42"/>
      <c r="L291" s="46"/>
      <c r="M291" s="215"/>
      <c r="N291" s="216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141</v>
      </c>
      <c r="AU291" s="19" t="s">
        <v>134</v>
      </c>
    </row>
    <row r="292" s="13" customFormat="1">
      <c r="A292" s="13"/>
      <c r="B292" s="217"/>
      <c r="C292" s="218"/>
      <c r="D292" s="219" t="s">
        <v>143</v>
      </c>
      <c r="E292" s="220" t="s">
        <v>19</v>
      </c>
      <c r="F292" s="221" t="s">
        <v>157</v>
      </c>
      <c r="G292" s="218"/>
      <c r="H292" s="222">
        <v>5</v>
      </c>
      <c r="I292" s="223"/>
      <c r="J292" s="218"/>
      <c r="K292" s="218"/>
      <c r="L292" s="224"/>
      <c r="M292" s="225"/>
      <c r="N292" s="226"/>
      <c r="O292" s="226"/>
      <c r="P292" s="226"/>
      <c r="Q292" s="226"/>
      <c r="R292" s="226"/>
      <c r="S292" s="226"/>
      <c r="T292" s="22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28" t="s">
        <v>143</v>
      </c>
      <c r="AU292" s="228" t="s">
        <v>134</v>
      </c>
      <c r="AV292" s="13" t="s">
        <v>134</v>
      </c>
      <c r="AW292" s="13" t="s">
        <v>33</v>
      </c>
      <c r="AX292" s="13" t="s">
        <v>72</v>
      </c>
      <c r="AY292" s="228" t="s">
        <v>126</v>
      </c>
    </row>
    <row r="293" s="14" customFormat="1">
      <c r="A293" s="14"/>
      <c r="B293" s="229"/>
      <c r="C293" s="230"/>
      <c r="D293" s="219" t="s">
        <v>143</v>
      </c>
      <c r="E293" s="231" t="s">
        <v>19</v>
      </c>
      <c r="F293" s="232" t="s">
        <v>145</v>
      </c>
      <c r="G293" s="230"/>
      <c r="H293" s="233">
        <v>5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39" t="s">
        <v>143</v>
      </c>
      <c r="AU293" s="239" t="s">
        <v>134</v>
      </c>
      <c r="AV293" s="14" t="s">
        <v>133</v>
      </c>
      <c r="AW293" s="14" t="s">
        <v>33</v>
      </c>
      <c r="AX293" s="14" t="s">
        <v>77</v>
      </c>
      <c r="AY293" s="239" t="s">
        <v>126</v>
      </c>
    </row>
    <row r="294" s="2" customFormat="1" ht="16.5" customHeight="1">
      <c r="A294" s="40"/>
      <c r="B294" s="41"/>
      <c r="C294" s="199" t="s">
        <v>403</v>
      </c>
      <c r="D294" s="199" t="s">
        <v>129</v>
      </c>
      <c r="E294" s="200" t="s">
        <v>404</v>
      </c>
      <c r="F294" s="201" t="s">
        <v>405</v>
      </c>
      <c r="G294" s="202" t="s">
        <v>132</v>
      </c>
      <c r="H294" s="203">
        <v>2</v>
      </c>
      <c r="I294" s="204"/>
      <c r="J294" s="205">
        <f>ROUND(I294*H294,2)</f>
        <v>0</v>
      </c>
      <c r="K294" s="201" t="s">
        <v>139</v>
      </c>
      <c r="L294" s="46"/>
      <c r="M294" s="206" t="s">
        <v>19</v>
      </c>
      <c r="N294" s="207" t="s">
        <v>44</v>
      </c>
      <c r="O294" s="86"/>
      <c r="P294" s="208">
        <f>O294*H294</f>
        <v>0</v>
      </c>
      <c r="Q294" s="208">
        <v>6.0000000000000002E-05</v>
      </c>
      <c r="R294" s="208">
        <f>Q294*H294</f>
        <v>0.00012</v>
      </c>
      <c r="S294" s="208">
        <v>0</v>
      </c>
      <c r="T294" s="209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0" t="s">
        <v>228</v>
      </c>
      <c r="AT294" s="210" t="s">
        <v>129</v>
      </c>
      <c r="AU294" s="210" t="s">
        <v>134</v>
      </c>
      <c r="AY294" s="19" t="s">
        <v>126</v>
      </c>
      <c r="BE294" s="211">
        <f>IF(N294="základní",J294,0)</f>
        <v>0</v>
      </c>
      <c r="BF294" s="211">
        <f>IF(N294="snížená",J294,0)</f>
        <v>0</v>
      </c>
      <c r="BG294" s="211">
        <f>IF(N294="zákl. přenesená",J294,0)</f>
        <v>0</v>
      </c>
      <c r="BH294" s="211">
        <f>IF(N294="sníž. přenesená",J294,0)</f>
        <v>0</v>
      </c>
      <c r="BI294" s="211">
        <f>IF(N294="nulová",J294,0)</f>
        <v>0</v>
      </c>
      <c r="BJ294" s="19" t="s">
        <v>134</v>
      </c>
      <c r="BK294" s="211">
        <f>ROUND(I294*H294,2)</f>
        <v>0</v>
      </c>
      <c r="BL294" s="19" t="s">
        <v>228</v>
      </c>
      <c r="BM294" s="210" t="s">
        <v>406</v>
      </c>
    </row>
    <row r="295" s="2" customFormat="1">
      <c r="A295" s="40"/>
      <c r="B295" s="41"/>
      <c r="C295" s="42"/>
      <c r="D295" s="212" t="s">
        <v>141</v>
      </c>
      <c r="E295" s="42"/>
      <c r="F295" s="213" t="s">
        <v>407</v>
      </c>
      <c r="G295" s="42"/>
      <c r="H295" s="42"/>
      <c r="I295" s="214"/>
      <c r="J295" s="42"/>
      <c r="K295" s="42"/>
      <c r="L295" s="46"/>
      <c r="M295" s="215"/>
      <c r="N295" s="216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141</v>
      </c>
      <c r="AU295" s="19" t="s">
        <v>134</v>
      </c>
    </row>
    <row r="296" s="2" customFormat="1" ht="16.5" customHeight="1">
      <c r="A296" s="40"/>
      <c r="B296" s="41"/>
      <c r="C296" s="251" t="s">
        <v>408</v>
      </c>
      <c r="D296" s="251" t="s">
        <v>221</v>
      </c>
      <c r="E296" s="252" t="s">
        <v>409</v>
      </c>
      <c r="F296" s="253" t="s">
        <v>410</v>
      </c>
      <c r="G296" s="254" t="s">
        <v>132</v>
      </c>
      <c r="H296" s="255">
        <v>2</v>
      </c>
      <c r="I296" s="256"/>
      <c r="J296" s="257">
        <f>ROUND(I296*H296,2)</f>
        <v>0</v>
      </c>
      <c r="K296" s="253" t="s">
        <v>139</v>
      </c>
      <c r="L296" s="258"/>
      <c r="M296" s="259" t="s">
        <v>19</v>
      </c>
      <c r="N296" s="260" t="s">
        <v>44</v>
      </c>
      <c r="O296" s="86"/>
      <c r="P296" s="208">
        <f>O296*H296</f>
        <v>0</v>
      </c>
      <c r="Q296" s="208">
        <v>0.00027999999999999998</v>
      </c>
      <c r="R296" s="208">
        <f>Q296*H296</f>
        <v>0.00055999999999999995</v>
      </c>
      <c r="S296" s="208">
        <v>0</v>
      </c>
      <c r="T296" s="209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0" t="s">
        <v>322</v>
      </c>
      <c r="AT296" s="210" t="s">
        <v>221</v>
      </c>
      <c r="AU296" s="210" t="s">
        <v>134</v>
      </c>
      <c r="AY296" s="19" t="s">
        <v>126</v>
      </c>
      <c r="BE296" s="211">
        <f>IF(N296="základní",J296,0)</f>
        <v>0</v>
      </c>
      <c r="BF296" s="211">
        <f>IF(N296="snížená",J296,0)</f>
        <v>0</v>
      </c>
      <c r="BG296" s="211">
        <f>IF(N296="zákl. přenesená",J296,0)</f>
        <v>0</v>
      </c>
      <c r="BH296" s="211">
        <f>IF(N296="sníž. přenesená",J296,0)</f>
        <v>0</v>
      </c>
      <c r="BI296" s="211">
        <f>IF(N296="nulová",J296,0)</f>
        <v>0</v>
      </c>
      <c r="BJ296" s="19" t="s">
        <v>134</v>
      </c>
      <c r="BK296" s="211">
        <f>ROUND(I296*H296,2)</f>
        <v>0</v>
      </c>
      <c r="BL296" s="19" t="s">
        <v>228</v>
      </c>
      <c r="BM296" s="210" t="s">
        <v>411</v>
      </c>
    </row>
    <row r="297" s="2" customFormat="1" ht="16.5" customHeight="1">
      <c r="A297" s="40"/>
      <c r="B297" s="41"/>
      <c r="C297" s="199" t="s">
        <v>412</v>
      </c>
      <c r="D297" s="199" t="s">
        <v>129</v>
      </c>
      <c r="E297" s="200" t="s">
        <v>413</v>
      </c>
      <c r="F297" s="201" t="s">
        <v>414</v>
      </c>
      <c r="G297" s="202" t="s">
        <v>138</v>
      </c>
      <c r="H297" s="203">
        <v>14</v>
      </c>
      <c r="I297" s="204"/>
      <c r="J297" s="205">
        <f>ROUND(I297*H297,2)</f>
        <v>0</v>
      </c>
      <c r="K297" s="201" t="s">
        <v>139</v>
      </c>
      <c r="L297" s="46"/>
      <c r="M297" s="206" t="s">
        <v>19</v>
      </c>
      <c r="N297" s="207" t="s">
        <v>44</v>
      </c>
      <c r="O297" s="86"/>
      <c r="P297" s="208">
        <f>O297*H297</f>
        <v>0</v>
      </c>
      <c r="Q297" s="208">
        <v>0</v>
      </c>
      <c r="R297" s="208">
        <f>Q297*H297</f>
        <v>0</v>
      </c>
      <c r="S297" s="208">
        <v>0</v>
      </c>
      <c r="T297" s="209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0" t="s">
        <v>228</v>
      </c>
      <c r="AT297" s="210" t="s">
        <v>129</v>
      </c>
      <c r="AU297" s="210" t="s">
        <v>134</v>
      </c>
      <c r="AY297" s="19" t="s">
        <v>126</v>
      </c>
      <c r="BE297" s="211">
        <f>IF(N297="základní",J297,0)</f>
        <v>0</v>
      </c>
      <c r="BF297" s="211">
        <f>IF(N297="snížená",J297,0)</f>
        <v>0</v>
      </c>
      <c r="BG297" s="211">
        <f>IF(N297="zákl. přenesená",J297,0)</f>
        <v>0</v>
      </c>
      <c r="BH297" s="211">
        <f>IF(N297="sníž. přenesená",J297,0)</f>
        <v>0</v>
      </c>
      <c r="BI297" s="211">
        <f>IF(N297="nulová",J297,0)</f>
        <v>0</v>
      </c>
      <c r="BJ297" s="19" t="s">
        <v>134</v>
      </c>
      <c r="BK297" s="211">
        <f>ROUND(I297*H297,2)</f>
        <v>0</v>
      </c>
      <c r="BL297" s="19" t="s">
        <v>228</v>
      </c>
      <c r="BM297" s="210" t="s">
        <v>415</v>
      </c>
    </row>
    <row r="298" s="2" customFormat="1">
      <c r="A298" s="40"/>
      <c r="B298" s="41"/>
      <c r="C298" s="42"/>
      <c r="D298" s="212" t="s">
        <v>141</v>
      </c>
      <c r="E298" s="42"/>
      <c r="F298" s="213" t="s">
        <v>416</v>
      </c>
      <c r="G298" s="42"/>
      <c r="H298" s="42"/>
      <c r="I298" s="214"/>
      <c r="J298" s="42"/>
      <c r="K298" s="42"/>
      <c r="L298" s="46"/>
      <c r="M298" s="215"/>
      <c r="N298" s="216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141</v>
      </c>
      <c r="AU298" s="19" t="s">
        <v>134</v>
      </c>
    </row>
    <row r="299" s="2" customFormat="1" ht="24.15" customHeight="1">
      <c r="A299" s="40"/>
      <c r="B299" s="41"/>
      <c r="C299" s="199" t="s">
        <v>417</v>
      </c>
      <c r="D299" s="199" t="s">
        <v>129</v>
      </c>
      <c r="E299" s="200" t="s">
        <v>418</v>
      </c>
      <c r="F299" s="201" t="s">
        <v>419</v>
      </c>
      <c r="G299" s="202" t="s">
        <v>378</v>
      </c>
      <c r="H299" s="261"/>
      <c r="I299" s="204"/>
      <c r="J299" s="205">
        <f>ROUND(I299*H299,2)</f>
        <v>0</v>
      </c>
      <c r="K299" s="201" t="s">
        <v>139</v>
      </c>
      <c r="L299" s="46"/>
      <c r="M299" s="206" t="s">
        <v>19</v>
      </c>
      <c r="N299" s="207" t="s">
        <v>44</v>
      </c>
      <c r="O299" s="86"/>
      <c r="P299" s="208">
        <f>O299*H299</f>
        <v>0</v>
      </c>
      <c r="Q299" s="208">
        <v>0</v>
      </c>
      <c r="R299" s="208">
        <f>Q299*H299</f>
        <v>0</v>
      </c>
      <c r="S299" s="208">
        <v>0</v>
      </c>
      <c r="T299" s="209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0" t="s">
        <v>228</v>
      </c>
      <c r="AT299" s="210" t="s">
        <v>129</v>
      </c>
      <c r="AU299" s="210" t="s">
        <v>134</v>
      </c>
      <c r="AY299" s="19" t="s">
        <v>126</v>
      </c>
      <c r="BE299" s="211">
        <f>IF(N299="základní",J299,0)</f>
        <v>0</v>
      </c>
      <c r="BF299" s="211">
        <f>IF(N299="snížená",J299,0)</f>
        <v>0</v>
      </c>
      <c r="BG299" s="211">
        <f>IF(N299="zákl. přenesená",J299,0)</f>
        <v>0</v>
      </c>
      <c r="BH299" s="211">
        <f>IF(N299="sníž. přenesená",J299,0)</f>
        <v>0</v>
      </c>
      <c r="BI299" s="211">
        <f>IF(N299="nulová",J299,0)</f>
        <v>0</v>
      </c>
      <c r="BJ299" s="19" t="s">
        <v>134</v>
      </c>
      <c r="BK299" s="211">
        <f>ROUND(I299*H299,2)</f>
        <v>0</v>
      </c>
      <c r="BL299" s="19" t="s">
        <v>228</v>
      </c>
      <c r="BM299" s="210" t="s">
        <v>420</v>
      </c>
    </row>
    <row r="300" s="2" customFormat="1">
      <c r="A300" s="40"/>
      <c r="B300" s="41"/>
      <c r="C300" s="42"/>
      <c r="D300" s="212" t="s">
        <v>141</v>
      </c>
      <c r="E300" s="42"/>
      <c r="F300" s="213" t="s">
        <v>421</v>
      </c>
      <c r="G300" s="42"/>
      <c r="H300" s="42"/>
      <c r="I300" s="214"/>
      <c r="J300" s="42"/>
      <c r="K300" s="42"/>
      <c r="L300" s="46"/>
      <c r="M300" s="215"/>
      <c r="N300" s="216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141</v>
      </c>
      <c r="AU300" s="19" t="s">
        <v>134</v>
      </c>
    </row>
    <row r="301" s="2" customFormat="1" ht="24.15" customHeight="1">
      <c r="A301" s="40"/>
      <c r="B301" s="41"/>
      <c r="C301" s="199" t="s">
        <v>422</v>
      </c>
      <c r="D301" s="199" t="s">
        <v>129</v>
      </c>
      <c r="E301" s="200" t="s">
        <v>423</v>
      </c>
      <c r="F301" s="201" t="s">
        <v>424</v>
      </c>
      <c r="G301" s="202" t="s">
        <v>313</v>
      </c>
      <c r="H301" s="203">
        <v>0.0089999999999999993</v>
      </c>
      <c r="I301" s="204"/>
      <c r="J301" s="205">
        <f>ROUND(I301*H301,2)</f>
        <v>0</v>
      </c>
      <c r="K301" s="201" t="s">
        <v>139</v>
      </c>
      <c r="L301" s="46"/>
      <c r="M301" s="206" t="s">
        <v>19</v>
      </c>
      <c r="N301" s="207" t="s">
        <v>44</v>
      </c>
      <c r="O301" s="86"/>
      <c r="P301" s="208">
        <f>O301*H301</f>
        <v>0</v>
      </c>
      <c r="Q301" s="208">
        <v>0</v>
      </c>
      <c r="R301" s="208">
        <f>Q301*H301</f>
        <v>0</v>
      </c>
      <c r="S301" s="208">
        <v>0</v>
      </c>
      <c r="T301" s="209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0" t="s">
        <v>228</v>
      </c>
      <c r="AT301" s="210" t="s">
        <v>129</v>
      </c>
      <c r="AU301" s="210" t="s">
        <v>134</v>
      </c>
      <c r="AY301" s="19" t="s">
        <v>126</v>
      </c>
      <c r="BE301" s="211">
        <f>IF(N301="základní",J301,0)</f>
        <v>0</v>
      </c>
      <c r="BF301" s="211">
        <f>IF(N301="snížená",J301,0)</f>
        <v>0</v>
      </c>
      <c r="BG301" s="211">
        <f>IF(N301="zákl. přenesená",J301,0)</f>
        <v>0</v>
      </c>
      <c r="BH301" s="211">
        <f>IF(N301="sníž. přenesená",J301,0)</f>
        <v>0</v>
      </c>
      <c r="BI301" s="211">
        <f>IF(N301="nulová",J301,0)</f>
        <v>0</v>
      </c>
      <c r="BJ301" s="19" t="s">
        <v>134</v>
      </c>
      <c r="BK301" s="211">
        <f>ROUND(I301*H301,2)</f>
        <v>0</v>
      </c>
      <c r="BL301" s="19" t="s">
        <v>228</v>
      </c>
      <c r="BM301" s="210" t="s">
        <v>425</v>
      </c>
    </row>
    <row r="302" s="2" customFormat="1">
      <c r="A302" s="40"/>
      <c r="B302" s="41"/>
      <c r="C302" s="42"/>
      <c r="D302" s="212" t="s">
        <v>141</v>
      </c>
      <c r="E302" s="42"/>
      <c r="F302" s="213" t="s">
        <v>426</v>
      </c>
      <c r="G302" s="42"/>
      <c r="H302" s="42"/>
      <c r="I302" s="214"/>
      <c r="J302" s="42"/>
      <c r="K302" s="42"/>
      <c r="L302" s="46"/>
      <c r="M302" s="215"/>
      <c r="N302" s="216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141</v>
      </c>
      <c r="AU302" s="19" t="s">
        <v>134</v>
      </c>
    </row>
    <row r="303" s="12" customFormat="1" ht="22.8" customHeight="1">
      <c r="A303" s="12"/>
      <c r="B303" s="183"/>
      <c r="C303" s="184"/>
      <c r="D303" s="185" t="s">
        <v>71</v>
      </c>
      <c r="E303" s="197" t="s">
        <v>427</v>
      </c>
      <c r="F303" s="197" t="s">
        <v>428</v>
      </c>
      <c r="G303" s="184"/>
      <c r="H303" s="184"/>
      <c r="I303" s="187"/>
      <c r="J303" s="198">
        <f>BK303</f>
        <v>0</v>
      </c>
      <c r="K303" s="184"/>
      <c r="L303" s="189"/>
      <c r="M303" s="190"/>
      <c r="N303" s="191"/>
      <c r="O303" s="191"/>
      <c r="P303" s="192">
        <f>SUM(P304:P346)</f>
        <v>0</v>
      </c>
      <c r="Q303" s="191"/>
      <c r="R303" s="192">
        <f>SUM(R304:R346)</f>
        <v>0.023086199999999994</v>
      </c>
      <c r="S303" s="191"/>
      <c r="T303" s="193">
        <f>SUM(T304:T346)</f>
        <v>0.0049699999999999996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194" t="s">
        <v>134</v>
      </c>
      <c r="AT303" s="195" t="s">
        <v>71</v>
      </c>
      <c r="AU303" s="195" t="s">
        <v>77</v>
      </c>
      <c r="AY303" s="194" t="s">
        <v>126</v>
      </c>
      <c r="BK303" s="196">
        <f>SUM(BK304:BK346)</f>
        <v>0</v>
      </c>
    </row>
    <row r="304" s="2" customFormat="1" ht="16.5" customHeight="1">
      <c r="A304" s="40"/>
      <c r="B304" s="41"/>
      <c r="C304" s="199" t="s">
        <v>429</v>
      </c>
      <c r="D304" s="199" t="s">
        <v>129</v>
      </c>
      <c r="E304" s="200" t="s">
        <v>430</v>
      </c>
      <c r="F304" s="201" t="s">
        <v>431</v>
      </c>
      <c r="G304" s="202" t="s">
        <v>432</v>
      </c>
      <c r="H304" s="203">
        <v>1</v>
      </c>
      <c r="I304" s="204"/>
      <c r="J304" s="205">
        <f>ROUND(I304*H304,2)</f>
        <v>0</v>
      </c>
      <c r="K304" s="201" t="s">
        <v>139</v>
      </c>
      <c r="L304" s="46"/>
      <c r="M304" s="206" t="s">
        <v>19</v>
      </c>
      <c r="N304" s="207" t="s">
        <v>44</v>
      </c>
      <c r="O304" s="86"/>
      <c r="P304" s="208">
        <f>O304*H304</f>
        <v>0</v>
      </c>
      <c r="Q304" s="208">
        <v>0</v>
      </c>
      <c r="R304" s="208">
        <f>Q304*H304</f>
        <v>0</v>
      </c>
      <c r="S304" s="208">
        <v>0.0049699999999999996</v>
      </c>
      <c r="T304" s="209">
        <f>S304*H304</f>
        <v>0.0049699999999999996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0" t="s">
        <v>228</v>
      </c>
      <c r="AT304" s="210" t="s">
        <v>129</v>
      </c>
      <c r="AU304" s="210" t="s">
        <v>134</v>
      </c>
      <c r="AY304" s="19" t="s">
        <v>126</v>
      </c>
      <c r="BE304" s="211">
        <f>IF(N304="základní",J304,0)</f>
        <v>0</v>
      </c>
      <c r="BF304" s="211">
        <f>IF(N304="snížená",J304,0)</f>
        <v>0</v>
      </c>
      <c r="BG304" s="211">
        <f>IF(N304="zákl. přenesená",J304,0)</f>
        <v>0</v>
      </c>
      <c r="BH304" s="211">
        <f>IF(N304="sníž. přenesená",J304,0)</f>
        <v>0</v>
      </c>
      <c r="BI304" s="211">
        <f>IF(N304="nulová",J304,0)</f>
        <v>0</v>
      </c>
      <c r="BJ304" s="19" t="s">
        <v>134</v>
      </c>
      <c r="BK304" s="211">
        <f>ROUND(I304*H304,2)</f>
        <v>0</v>
      </c>
      <c r="BL304" s="19" t="s">
        <v>228</v>
      </c>
      <c r="BM304" s="210" t="s">
        <v>433</v>
      </c>
    </row>
    <row r="305" s="2" customFormat="1">
      <c r="A305" s="40"/>
      <c r="B305" s="41"/>
      <c r="C305" s="42"/>
      <c r="D305" s="212" t="s">
        <v>141</v>
      </c>
      <c r="E305" s="42"/>
      <c r="F305" s="213" t="s">
        <v>434</v>
      </c>
      <c r="G305" s="42"/>
      <c r="H305" s="42"/>
      <c r="I305" s="214"/>
      <c r="J305" s="42"/>
      <c r="K305" s="42"/>
      <c r="L305" s="46"/>
      <c r="M305" s="215"/>
      <c r="N305" s="216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141</v>
      </c>
      <c r="AU305" s="19" t="s">
        <v>134</v>
      </c>
    </row>
    <row r="306" s="2" customFormat="1" ht="16.5" customHeight="1">
      <c r="A306" s="40"/>
      <c r="B306" s="41"/>
      <c r="C306" s="199" t="s">
        <v>435</v>
      </c>
      <c r="D306" s="199" t="s">
        <v>129</v>
      </c>
      <c r="E306" s="200" t="s">
        <v>436</v>
      </c>
      <c r="F306" s="201" t="s">
        <v>437</v>
      </c>
      <c r="G306" s="202" t="s">
        <v>138</v>
      </c>
      <c r="H306" s="203">
        <v>8</v>
      </c>
      <c r="I306" s="204"/>
      <c r="J306" s="205">
        <f>ROUND(I306*H306,2)</f>
        <v>0</v>
      </c>
      <c r="K306" s="201" t="s">
        <v>139</v>
      </c>
      <c r="L306" s="46"/>
      <c r="M306" s="206" t="s">
        <v>19</v>
      </c>
      <c r="N306" s="207" t="s">
        <v>44</v>
      </c>
      <c r="O306" s="86"/>
      <c r="P306" s="208">
        <f>O306*H306</f>
        <v>0</v>
      </c>
      <c r="Q306" s="208">
        <v>0.00034000000000000002</v>
      </c>
      <c r="R306" s="208">
        <f>Q306*H306</f>
        <v>0.0027200000000000002</v>
      </c>
      <c r="S306" s="208">
        <v>0</v>
      </c>
      <c r="T306" s="209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0" t="s">
        <v>228</v>
      </c>
      <c r="AT306" s="210" t="s">
        <v>129</v>
      </c>
      <c r="AU306" s="210" t="s">
        <v>134</v>
      </c>
      <c r="AY306" s="19" t="s">
        <v>126</v>
      </c>
      <c r="BE306" s="211">
        <f>IF(N306="základní",J306,0)</f>
        <v>0</v>
      </c>
      <c r="BF306" s="211">
        <f>IF(N306="snížená",J306,0)</f>
        <v>0</v>
      </c>
      <c r="BG306" s="211">
        <f>IF(N306="zákl. přenesená",J306,0)</f>
        <v>0</v>
      </c>
      <c r="BH306" s="211">
        <f>IF(N306="sníž. přenesená",J306,0)</f>
        <v>0</v>
      </c>
      <c r="BI306" s="211">
        <f>IF(N306="nulová",J306,0)</f>
        <v>0</v>
      </c>
      <c r="BJ306" s="19" t="s">
        <v>134</v>
      </c>
      <c r="BK306" s="211">
        <f>ROUND(I306*H306,2)</f>
        <v>0</v>
      </c>
      <c r="BL306" s="19" t="s">
        <v>228</v>
      </c>
      <c r="BM306" s="210" t="s">
        <v>438</v>
      </c>
    </row>
    <row r="307" s="2" customFormat="1">
      <c r="A307" s="40"/>
      <c r="B307" s="41"/>
      <c r="C307" s="42"/>
      <c r="D307" s="212" t="s">
        <v>141</v>
      </c>
      <c r="E307" s="42"/>
      <c r="F307" s="213" t="s">
        <v>439</v>
      </c>
      <c r="G307" s="42"/>
      <c r="H307" s="42"/>
      <c r="I307" s="214"/>
      <c r="J307" s="42"/>
      <c r="K307" s="42"/>
      <c r="L307" s="46"/>
      <c r="M307" s="215"/>
      <c r="N307" s="216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141</v>
      </c>
      <c r="AU307" s="19" t="s">
        <v>134</v>
      </c>
    </row>
    <row r="308" s="16" customFormat="1">
      <c r="A308" s="16"/>
      <c r="B308" s="262"/>
      <c r="C308" s="263"/>
      <c r="D308" s="219" t="s">
        <v>143</v>
      </c>
      <c r="E308" s="264" t="s">
        <v>19</v>
      </c>
      <c r="F308" s="265" t="s">
        <v>440</v>
      </c>
      <c r="G308" s="263"/>
      <c r="H308" s="264" t="s">
        <v>19</v>
      </c>
      <c r="I308" s="266"/>
      <c r="J308" s="263"/>
      <c r="K308" s="263"/>
      <c r="L308" s="267"/>
      <c r="M308" s="268"/>
      <c r="N308" s="269"/>
      <c r="O308" s="269"/>
      <c r="P308" s="269"/>
      <c r="Q308" s="269"/>
      <c r="R308" s="269"/>
      <c r="S308" s="269"/>
      <c r="T308" s="270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T308" s="271" t="s">
        <v>143</v>
      </c>
      <c r="AU308" s="271" t="s">
        <v>134</v>
      </c>
      <c r="AV308" s="16" t="s">
        <v>77</v>
      </c>
      <c r="AW308" s="16" t="s">
        <v>33</v>
      </c>
      <c r="AX308" s="16" t="s">
        <v>72</v>
      </c>
      <c r="AY308" s="271" t="s">
        <v>126</v>
      </c>
    </row>
    <row r="309" s="13" customFormat="1">
      <c r="A309" s="13"/>
      <c r="B309" s="217"/>
      <c r="C309" s="218"/>
      <c r="D309" s="219" t="s">
        <v>143</v>
      </c>
      <c r="E309" s="220" t="s">
        <v>19</v>
      </c>
      <c r="F309" s="221" t="s">
        <v>441</v>
      </c>
      <c r="G309" s="218"/>
      <c r="H309" s="222">
        <v>8</v>
      </c>
      <c r="I309" s="223"/>
      <c r="J309" s="218"/>
      <c r="K309" s="218"/>
      <c r="L309" s="224"/>
      <c r="M309" s="225"/>
      <c r="N309" s="226"/>
      <c r="O309" s="226"/>
      <c r="P309" s="226"/>
      <c r="Q309" s="226"/>
      <c r="R309" s="226"/>
      <c r="S309" s="226"/>
      <c r="T309" s="22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28" t="s">
        <v>143</v>
      </c>
      <c r="AU309" s="228" t="s">
        <v>134</v>
      </c>
      <c r="AV309" s="13" t="s">
        <v>134</v>
      </c>
      <c r="AW309" s="13" t="s">
        <v>33</v>
      </c>
      <c r="AX309" s="13" t="s">
        <v>72</v>
      </c>
      <c r="AY309" s="228" t="s">
        <v>126</v>
      </c>
    </row>
    <row r="310" s="14" customFormat="1">
      <c r="A310" s="14"/>
      <c r="B310" s="229"/>
      <c r="C310" s="230"/>
      <c r="D310" s="219" t="s">
        <v>143</v>
      </c>
      <c r="E310" s="231" t="s">
        <v>19</v>
      </c>
      <c r="F310" s="232" t="s">
        <v>145</v>
      </c>
      <c r="G310" s="230"/>
      <c r="H310" s="233">
        <v>8</v>
      </c>
      <c r="I310" s="234"/>
      <c r="J310" s="230"/>
      <c r="K310" s="230"/>
      <c r="L310" s="235"/>
      <c r="M310" s="236"/>
      <c r="N310" s="237"/>
      <c r="O310" s="237"/>
      <c r="P310" s="237"/>
      <c r="Q310" s="237"/>
      <c r="R310" s="237"/>
      <c r="S310" s="237"/>
      <c r="T310" s="23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39" t="s">
        <v>143</v>
      </c>
      <c r="AU310" s="239" t="s">
        <v>134</v>
      </c>
      <c r="AV310" s="14" t="s">
        <v>133</v>
      </c>
      <c r="AW310" s="14" t="s">
        <v>33</v>
      </c>
      <c r="AX310" s="14" t="s">
        <v>77</v>
      </c>
      <c r="AY310" s="239" t="s">
        <v>126</v>
      </c>
    </row>
    <row r="311" s="2" customFormat="1" ht="16.5" customHeight="1">
      <c r="A311" s="40"/>
      <c r="B311" s="41"/>
      <c r="C311" s="251" t="s">
        <v>442</v>
      </c>
      <c r="D311" s="251" t="s">
        <v>221</v>
      </c>
      <c r="E311" s="252" t="s">
        <v>443</v>
      </c>
      <c r="F311" s="253" t="s">
        <v>444</v>
      </c>
      <c r="G311" s="254" t="s">
        <v>138</v>
      </c>
      <c r="H311" s="255">
        <v>8.0999999999999996</v>
      </c>
      <c r="I311" s="256"/>
      <c r="J311" s="257">
        <f>ROUND(I311*H311,2)</f>
        <v>0</v>
      </c>
      <c r="K311" s="253" t="s">
        <v>139</v>
      </c>
      <c r="L311" s="258"/>
      <c r="M311" s="259" t="s">
        <v>19</v>
      </c>
      <c r="N311" s="260" t="s">
        <v>44</v>
      </c>
      <c r="O311" s="86"/>
      <c r="P311" s="208">
        <f>O311*H311</f>
        <v>0</v>
      </c>
      <c r="Q311" s="208">
        <v>0.00012999999999999999</v>
      </c>
      <c r="R311" s="208">
        <f>Q311*H311</f>
        <v>0.0010529999999999999</v>
      </c>
      <c r="S311" s="208">
        <v>0</v>
      </c>
      <c r="T311" s="209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0" t="s">
        <v>322</v>
      </c>
      <c r="AT311" s="210" t="s">
        <v>221</v>
      </c>
      <c r="AU311" s="210" t="s">
        <v>134</v>
      </c>
      <c r="AY311" s="19" t="s">
        <v>126</v>
      </c>
      <c r="BE311" s="211">
        <f>IF(N311="základní",J311,0)</f>
        <v>0</v>
      </c>
      <c r="BF311" s="211">
        <f>IF(N311="snížená",J311,0)</f>
        <v>0</v>
      </c>
      <c r="BG311" s="211">
        <f>IF(N311="zákl. přenesená",J311,0)</f>
        <v>0</v>
      </c>
      <c r="BH311" s="211">
        <f>IF(N311="sníž. přenesená",J311,0)</f>
        <v>0</v>
      </c>
      <c r="BI311" s="211">
        <f>IF(N311="nulová",J311,0)</f>
        <v>0</v>
      </c>
      <c r="BJ311" s="19" t="s">
        <v>134</v>
      </c>
      <c r="BK311" s="211">
        <f>ROUND(I311*H311,2)</f>
        <v>0</v>
      </c>
      <c r="BL311" s="19" t="s">
        <v>228</v>
      </c>
      <c r="BM311" s="210" t="s">
        <v>445</v>
      </c>
    </row>
    <row r="312" s="16" customFormat="1">
      <c r="A312" s="16"/>
      <c r="B312" s="262"/>
      <c r="C312" s="263"/>
      <c r="D312" s="219" t="s">
        <v>143</v>
      </c>
      <c r="E312" s="264" t="s">
        <v>19</v>
      </c>
      <c r="F312" s="265" t="s">
        <v>440</v>
      </c>
      <c r="G312" s="263"/>
      <c r="H312" s="264" t="s">
        <v>19</v>
      </c>
      <c r="I312" s="266"/>
      <c r="J312" s="263"/>
      <c r="K312" s="263"/>
      <c r="L312" s="267"/>
      <c r="M312" s="268"/>
      <c r="N312" s="269"/>
      <c r="O312" s="269"/>
      <c r="P312" s="269"/>
      <c r="Q312" s="269"/>
      <c r="R312" s="269"/>
      <c r="S312" s="269"/>
      <c r="T312" s="270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271" t="s">
        <v>143</v>
      </c>
      <c r="AU312" s="271" t="s">
        <v>134</v>
      </c>
      <c r="AV312" s="16" t="s">
        <v>77</v>
      </c>
      <c r="AW312" s="16" t="s">
        <v>33</v>
      </c>
      <c r="AX312" s="16" t="s">
        <v>72</v>
      </c>
      <c r="AY312" s="271" t="s">
        <v>126</v>
      </c>
    </row>
    <row r="313" s="13" customFormat="1">
      <c r="A313" s="13"/>
      <c r="B313" s="217"/>
      <c r="C313" s="218"/>
      <c r="D313" s="219" t="s">
        <v>143</v>
      </c>
      <c r="E313" s="220" t="s">
        <v>19</v>
      </c>
      <c r="F313" s="221" t="s">
        <v>446</v>
      </c>
      <c r="G313" s="218"/>
      <c r="H313" s="222">
        <v>8.0999999999999996</v>
      </c>
      <c r="I313" s="223"/>
      <c r="J313" s="218"/>
      <c r="K313" s="218"/>
      <c r="L313" s="224"/>
      <c r="M313" s="225"/>
      <c r="N313" s="226"/>
      <c r="O313" s="226"/>
      <c r="P313" s="226"/>
      <c r="Q313" s="226"/>
      <c r="R313" s="226"/>
      <c r="S313" s="226"/>
      <c r="T313" s="22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28" t="s">
        <v>143</v>
      </c>
      <c r="AU313" s="228" t="s">
        <v>134</v>
      </c>
      <c r="AV313" s="13" t="s">
        <v>134</v>
      </c>
      <c r="AW313" s="13" t="s">
        <v>33</v>
      </c>
      <c r="AX313" s="13" t="s">
        <v>72</v>
      </c>
      <c r="AY313" s="228" t="s">
        <v>126</v>
      </c>
    </row>
    <row r="314" s="14" customFormat="1">
      <c r="A314" s="14"/>
      <c r="B314" s="229"/>
      <c r="C314" s="230"/>
      <c r="D314" s="219" t="s">
        <v>143</v>
      </c>
      <c r="E314" s="231" t="s">
        <v>19</v>
      </c>
      <c r="F314" s="232" t="s">
        <v>145</v>
      </c>
      <c r="G314" s="230"/>
      <c r="H314" s="233">
        <v>8.0999999999999996</v>
      </c>
      <c r="I314" s="234"/>
      <c r="J314" s="230"/>
      <c r="K314" s="230"/>
      <c r="L314" s="235"/>
      <c r="M314" s="236"/>
      <c r="N314" s="237"/>
      <c r="O314" s="237"/>
      <c r="P314" s="237"/>
      <c r="Q314" s="237"/>
      <c r="R314" s="237"/>
      <c r="S314" s="237"/>
      <c r="T314" s="23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39" t="s">
        <v>143</v>
      </c>
      <c r="AU314" s="239" t="s">
        <v>134</v>
      </c>
      <c r="AV314" s="14" t="s">
        <v>133</v>
      </c>
      <c r="AW314" s="14" t="s">
        <v>33</v>
      </c>
      <c r="AX314" s="14" t="s">
        <v>77</v>
      </c>
      <c r="AY314" s="239" t="s">
        <v>126</v>
      </c>
    </row>
    <row r="315" s="2" customFormat="1" ht="16.5" customHeight="1">
      <c r="A315" s="40"/>
      <c r="B315" s="41"/>
      <c r="C315" s="199" t="s">
        <v>447</v>
      </c>
      <c r="D315" s="199" t="s">
        <v>129</v>
      </c>
      <c r="E315" s="200" t="s">
        <v>448</v>
      </c>
      <c r="F315" s="201" t="s">
        <v>449</v>
      </c>
      <c r="G315" s="202" t="s">
        <v>138</v>
      </c>
      <c r="H315" s="203">
        <v>16.399999999999999</v>
      </c>
      <c r="I315" s="204"/>
      <c r="J315" s="205">
        <f>ROUND(I315*H315,2)</f>
        <v>0</v>
      </c>
      <c r="K315" s="201" t="s">
        <v>139</v>
      </c>
      <c r="L315" s="46"/>
      <c r="M315" s="206" t="s">
        <v>19</v>
      </c>
      <c r="N315" s="207" t="s">
        <v>44</v>
      </c>
      <c r="O315" s="86"/>
      <c r="P315" s="208">
        <f>O315*H315</f>
        <v>0</v>
      </c>
      <c r="Q315" s="208">
        <v>0.00042999999999999999</v>
      </c>
      <c r="R315" s="208">
        <f>Q315*H315</f>
        <v>0.0070519999999999992</v>
      </c>
      <c r="S315" s="208">
        <v>0</v>
      </c>
      <c r="T315" s="209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0" t="s">
        <v>228</v>
      </c>
      <c r="AT315" s="210" t="s">
        <v>129</v>
      </c>
      <c r="AU315" s="210" t="s">
        <v>134</v>
      </c>
      <c r="AY315" s="19" t="s">
        <v>126</v>
      </c>
      <c r="BE315" s="211">
        <f>IF(N315="základní",J315,0)</f>
        <v>0</v>
      </c>
      <c r="BF315" s="211">
        <f>IF(N315="snížená",J315,0)</f>
        <v>0</v>
      </c>
      <c r="BG315" s="211">
        <f>IF(N315="zákl. přenesená",J315,0)</f>
        <v>0</v>
      </c>
      <c r="BH315" s="211">
        <f>IF(N315="sníž. přenesená",J315,0)</f>
        <v>0</v>
      </c>
      <c r="BI315" s="211">
        <f>IF(N315="nulová",J315,0)</f>
        <v>0</v>
      </c>
      <c r="BJ315" s="19" t="s">
        <v>134</v>
      </c>
      <c r="BK315" s="211">
        <f>ROUND(I315*H315,2)</f>
        <v>0</v>
      </c>
      <c r="BL315" s="19" t="s">
        <v>228</v>
      </c>
      <c r="BM315" s="210" t="s">
        <v>450</v>
      </c>
    </row>
    <row r="316" s="2" customFormat="1">
      <c r="A316" s="40"/>
      <c r="B316" s="41"/>
      <c r="C316" s="42"/>
      <c r="D316" s="212" t="s">
        <v>141</v>
      </c>
      <c r="E316" s="42"/>
      <c r="F316" s="213" t="s">
        <v>451</v>
      </c>
      <c r="G316" s="42"/>
      <c r="H316" s="42"/>
      <c r="I316" s="214"/>
      <c r="J316" s="42"/>
      <c r="K316" s="42"/>
      <c r="L316" s="46"/>
      <c r="M316" s="215"/>
      <c r="N316" s="216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141</v>
      </c>
      <c r="AU316" s="19" t="s">
        <v>134</v>
      </c>
    </row>
    <row r="317" s="16" customFormat="1">
      <c r="A317" s="16"/>
      <c r="B317" s="262"/>
      <c r="C317" s="263"/>
      <c r="D317" s="219" t="s">
        <v>143</v>
      </c>
      <c r="E317" s="264" t="s">
        <v>19</v>
      </c>
      <c r="F317" s="265" t="s">
        <v>440</v>
      </c>
      <c r="G317" s="263"/>
      <c r="H317" s="264" t="s">
        <v>19</v>
      </c>
      <c r="I317" s="266"/>
      <c r="J317" s="263"/>
      <c r="K317" s="263"/>
      <c r="L317" s="267"/>
      <c r="M317" s="268"/>
      <c r="N317" s="269"/>
      <c r="O317" s="269"/>
      <c r="P317" s="269"/>
      <c r="Q317" s="269"/>
      <c r="R317" s="269"/>
      <c r="S317" s="269"/>
      <c r="T317" s="270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71" t="s">
        <v>143</v>
      </c>
      <c r="AU317" s="271" t="s">
        <v>134</v>
      </c>
      <c r="AV317" s="16" t="s">
        <v>77</v>
      </c>
      <c r="AW317" s="16" t="s">
        <v>33</v>
      </c>
      <c r="AX317" s="16" t="s">
        <v>72</v>
      </c>
      <c r="AY317" s="271" t="s">
        <v>126</v>
      </c>
    </row>
    <row r="318" s="13" customFormat="1">
      <c r="A318" s="13"/>
      <c r="B318" s="217"/>
      <c r="C318" s="218"/>
      <c r="D318" s="219" t="s">
        <v>143</v>
      </c>
      <c r="E318" s="220" t="s">
        <v>19</v>
      </c>
      <c r="F318" s="221" t="s">
        <v>452</v>
      </c>
      <c r="G318" s="218"/>
      <c r="H318" s="222">
        <v>16.399999999999999</v>
      </c>
      <c r="I318" s="223"/>
      <c r="J318" s="218"/>
      <c r="K318" s="218"/>
      <c r="L318" s="224"/>
      <c r="M318" s="225"/>
      <c r="N318" s="226"/>
      <c r="O318" s="226"/>
      <c r="P318" s="226"/>
      <c r="Q318" s="226"/>
      <c r="R318" s="226"/>
      <c r="S318" s="226"/>
      <c r="T318" s="22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28" t="s">
        <v>143</v>
      </c>
      <c r="AU318" s="228" t="s">
        <v>134</v>
      </c>
      <c r="AV318" s="13" t="s">
        <v>134</v>
      </c>
      <c r="AW318" s="13" t="s">
        <v>33</v>
      </c>
      <c r="AX318" s="13" t="s">
        <v>72</v>
      </c>
      <c r="AY318" s="228" t="s">
        <v>126</v>
      </c>
    </row>
    <row r="319" s="14" customFormat="1">
      <c r="A319" s="14"/>
      <c r="B319" s="229"/>
      <c r="C319" s="230"/>
      <c r="D319" s="219" t="s">
        <v>143</v>
      </c>
      <c r="E319" s="231" t="s">
        <v>19</v>
      </c>
      <c r="F319" s="232" t="s">
        <v>145</v>
      </c>
      <c r="G319" s="230"/>
      <c r="H319" s="233">
        <v>16.399999999999999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39" t="s">
        <v>143</v>
      </c>
      <c r="AU319" s="239" t="s">
        <v>134</v>
      </c>
      <c r="AV319" s="14" t="s">
        <v>133</v>
      </c>
      <c r="AW319" s="14" t="s">
        <v>33</v>
      </c>
      <c r="AX319" s="14" t="s">
        <v>77</v>
      </c>
      <c r="AY319" s="239" t="s">
        <v>126</v>
      </c>
    </row>
    <row r="320" s="2" customFormat="1" ht="16.5" customHeight="1">
      <c r="A320" s="40"/>
      <c r="B320" s="41"/>
      <c r="C320" s="251" t="s">
        <v>453</v>
      </c>
      <c r="D320" s="251" t="s">
        <v>221</v>
      </c>
      <c r="E320" s="252" t="s">
        <v>454</v>
      </c>
      <c r="F320" s="253" t="s">
        <v>455</v>
      </c>
      <c r="G320" s="254" t="s">
        <v>138</v>
      </c>
      <c r="H320" s="255">
        <v>20.239999999999998</v>
      </c>
      <c r="I320" s="256"/>
      <c r="J320" s="257">
        <f>ROUND(I320*H320,2)</f>
        <v>0</v>
      </c>
      <c r="K320" s="253" t="s">
        <v>139</v>
      </c>
      <c r="L320" s="258"/>
      <c r="M320" s="259" t="s">
        <v>19</v>
      </c>
      <c r="N320" s="260" t="s">
        <v>44</v>
      </c>
      <c r="O320" s="86"/>
      <c r="P320" s="208">
        <f>O320*H320</f>
        <v>0</v>
      </c>
      <c r="Q320" s="208">
        <v>0.00038000000000000002</v>
      </c>
      <c r="R320" s="208">
        <f>Q320*H320</f>
        <v>0.0076911999999999996</v>
      </c>
      <c r="S320" s="208">
        <v>0</v>
      </c>
      <c r="T320" s="209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0" t="s">
        <v>322</v>
      </c>
      <c r="AT320" s="210" t="s">
        <v>221</v>
      </c>
      <c r="AU320" s="210" t="s">
        <v>134</v>
      </c>
      <c r="AY320" s="19" t="s">
        <v>126</v>
      </c>
      <c r="BE320" s="211">
        <f>IF(N320="základní",J320,0)</f>
        <v>0</v>
      </c>
      <c r="BF320" s="211">
        <f>IF(N320="snížená",J320,0)</f>
        <v>0</v>
      </c>
      <c r="BG320" s="211">
        <f>IF(N320="zákl. přenesená",J320,0)</f>
        <v>0</v>
      </c>
      <c r="BH320" s="211">
        <f>IF(N320="sníž. přenesená",J320,0)</f>
        <v>0</v>
      </c>
      <c r="BI320" s="211">
        <f>IF(N320="nulová",J320,0)</f>
        <v>0</v>
      </c>
      <c r="BJ320" s="19" t="s">
        <v>134</v>
      </c>
      <c r="BK320" s="211">
        <f>ROUND(I320*H320,2)</f>
        <v>0</v>
      </c>
      <c r="BL320" s="19" t="s">
        <v>228</v>
      </c>
      <c r="BM320" s="210" t="s">
        <v>456</v>
      </c>
    </row>
    <row r="321" s="16" customFormat="1">
      <c r="A321" s="16"/>
      <c r="B321" s="262"/>
      <c r="C321" s="263"/>
      <c r="D321" s="219" t="s">
        <v>143</v>
      </c>
      <c r="E321" s="264" t="s">
        <v>19</v>
      </c>
      <c r="F321" s="265" t="s">
        <v>440</v>
      </c>
      <c r="G321" s="263"/>
      <c r="H321" s="264" t="s">
        <v>19</v>
      </c>
      <c r="I321" s="266"/>
      <c r="J321" s="263"/>
      <c r="K321" s="263"/>
      <c r="L321" s="267"/>
      <c r="M321" s="268"/>
      <c r="N321" s="269"/>
      <c r="O321" s="269"/>
      <c r="P321" s="269"/>
      <c r="Q321" s="269"/>
      <c r="R321" s="269"/>
      <c r="S321" s="269"/>
      <c r="T321" s="270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71" t="s">
        <v>143</v>
      </c>
      <c r="AU321" s="271" t="s">
        <v>134</v>
      </c>
      <c r="AV321" s="16" t="s">
        <v>77</v>
      </c>
      <c r="AW321" s="16" t="s">
        <v>33</v>
      </c>
      <c r="AX321" s="16" t="s">
        <v>72</v>
      </c>
      <c r="AY321" s="271" t="s">
        <v>126</v>
      </c>
    </row>
    <row r="322" s="13" customFormat="1">
      <c r="A322" s="13"/>
      <c r="B322" s="217"/>
      <c r="C322" s="218"/>
      <c r="D322" s="219" t="s">
        <v>143</v>
      </c>
      <c r="E322" s="220" t="s">
        <v>19</v>
      </c>
      <c r="F322" s="221" t="s">
        <v>457</v>
      </c>
      <c r="G322" s="218"/>
      <c r="H322" s="222">
        <v>20.239999999999998</v>
      </c>
      <c r="I322" s="223"/>
      <c r="J322" s="218"/>
      <c r="K322" s="218"/>
      <c r="L322" s="224"/>
      <c r="M322" s="225"/>
      <c r="N322" s="226"/>
      <c r="O322" s="226"/>
      <c r="P322" s="226"/>
      <c r="Q322" s="226"/>
      <c r="R322" s="226"/>
      <c r="S322" s="226"/>
      <c r="T322" s="22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28" t="s">
        <v>143</v>
      </c>
      <c r="AU322" s="228" t="s">
        <v>134</v>
      </c>
      <c r="AV322" s="13" t="s">
        <v>134</v>
      </c>
      <c r="AW322" s="13" t="s">
        <v>33</v>
      </c>
      <c r="AX322" s="13" t="s">
        <v>72</v>
      </c>
      <c r="AY322" s="228" t="s">
        <v>126</v>
      </c>
    </row>
    <row r="323" s="14" customFormat="1">
      <c r="A323" s="14"/>
      <c r="B323" s="229"/>
      <c r="C323" s="230"/>
      <c r="D323" s="219" t="s">
        <v>143</v>
      </c>
      <c r="E323" s="231" t="s">
        <v>19</v>
      </c>
      <c r="F323" s="232" t="s">
        <v>145</v>
      </c>
      <c r="G323" s="230"/>
      <c r="H323" s="233">
        <v>20.239999999999998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39" t="s">
        <v>143</v>
      </c>
      <c r="AU323" s="239" t="s">
        <v>134</v>
      </c>
      <c r="AV323" s="14" t="s">
        <v>133</v>
      </c>
      <c r="AW323" s="14" t="s">
        <v>33</v>
      </c>
      <c r="AX323" s="14" t="s">
        <v>77</v>
      </c>
      <c r="AY323" s="239" t="s">
        <v>126</v>
      </c>
    </row>
    <row r="324" s="2" customFormat="1" ht="24.15" customHeight="1">
      <c r="A324" s="40"/>
      <c r="B324" s="41"/>
      <c r="C324" s="199" t="s">
        <v>458</v>
      </c>
      <c r="D324" s="199" t="s">
        <v>129</v>
      </c>
      <c r="E324" s="200" t="s">
        <v>459</v>
      </c>
      <c r="F324" s="201" t="s">
        <v>460</v>
      </c>
      <c r="G324" s="202" t="s">
        <v>138</v>
      </c>
      <c r="H324" s="203">
        <v>8</v>
      </c>
      <c r="I324" s="204"/>
      <c r="J324" s="205">
        <f>ROUND(I324*H324,2)</f>
        <v>0</v>
      </c>
      <c r="K324" s="201" t="s">
        <v>139</v>
      </c>
      <c r="L324" s="46"/>
      <c r="M324" s="206" t="s">
        <v>19</v>
      </c>
      <c r="N324" s="207" t="s">
        <v>44</v>
      </c>
      <c r="O324" s="86"/>
      <c r="P324" s="208">
        <f>O324*H324</f>
        <v>0</v>
      </c>
      <c r="Q324" s="208">
        <v>4.0000000000000003E-05</v>
      </c>
      <c r="R324" s="208">
        <f>Q324*H324</f>
        <v>0.00032000000000000003</v>
      </c>
      <c r="S324" s="208">
        <v>0</v>
      </c>
      <c r="T324" s="209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0" t="s">
        <v>228</v>
      </c>
      <c r="AT324" s="210" t="s">
        <v>129</v>
      </c>
      <c r="AU324" s="210" t="s">
        <v>134</v>
      </c>
      <c r="AY324" s="19" t="s">
        <v>126</v>
      </c>
      <c r="BE324" s="211">
        <f>IF(N324="základní",J324,0)</f>
        <v>0</v>
      </c>
      <c r="BF324" s="211">
        <f>IF(N324="snížená",J324,0)</f>
        <v>0</v>
      </c>
      <c r="BG324" s="211">
        <f>IF(N324="zákl. přenesená",J324,0)</f>
        <v>0</v>
      </c>
      <c r="BH324" s="211">
        <f>IF(N324="sníž. přenesená",J324,0)</f>
        <v>0</v>
      </c>
      <c r="BI324" s="211">
        <f>IF(N324="nulová",J324,0)</f>
        <v>0</v>
      </c>
      <c r="BJ324" s="19" t="s">
        <v>134</v>
      </c>
      <c r="BK324" s="211">
        <f>ROUND(I324*H324,2)</f>
        <v>0</v>
      </c>
      <c r="BL324" s="19" t="s">
        <v>228</v>
      </c>
      <c r="BM324" s="210" t="s">
        <v>461</v>
      </c>
    </row>
    <row r="325" s="2" customFormat="1">
      <c r="A325" s="40"/>
      <c r="B325" s="41"/>
      <c r="C325" s="42"/>
      <c r="D325" s="212" t="s">
        <v>141</v>
      </c>
      <c r="E325" s="42"/>
      <c r="F325" s="213" t="s">
        <v>462</v>
      </c>
      <c r="G325" s="42"/>
      <c r="H325" s="42"/>
      <c r="I325" s="214"/>
      <c r="J325" s="42"/>
      <c r="K325" s="42"/>
      <c r="L325" s="46"/>
      <c r="M325" s="215"/>
      <c r="N325" s="216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141</v>
      </c>
      <c r="AU325" s="19" t="s">
        <v>134</v>
      </c>
    </row>
    <row r="326" s="2" customFormat="1" ht="24.15" customHeight="1">
      <c r="A326" s="40"/>
      <c r="B326" s="41"/>
      <c r="C326" s="199" t="s">
        <v>463</v>
      </c>
      <c r="D326" s="199" t="s">
        <v>129</v>
      </c>
      <c r="E326" s="200" t="s">
        <v>464</v>
      </c>
      <c r="F326" s="201" t="s">
        <v>465</v>
      </c>
      <c r="G326" s="202" t="s">
        <v>138</v>
      </c>
      <c r="H326" s="203">
        <v>16.399999999999999</v>
      </c>
      <c r="I326" s="204"/>
      <c r="J326" s="205">
        <f>ROUND(I326*H326,2)</f>
        <v>0</v>
      </c>
      <c r="K326" s="201" t="s">
        <v>139</v>
      </c>
      <c r="L326" s="46"/>
      <c r="M326" s="206" t="s">
        <v>19</v>
      </c>
      <c r="N326" s="207" t="s">
        <v>44</v>
      </c>
      <c r="O326" s="86"/>
      <c r="P326" s="208">
        <f>O326*H326</f>
        <v>0</v>
      </c>
      <c r="Q326" s="208">
        <v>4.0000000000000003E-05</v>
      </c>
      <c r="R326" s="208">
        <f>Q326*H326</f>
        <v>0.00065600000000000001</v>
      </c>
      <c r="S326" s="208">
        <v>0</v>
      </c>
      <c r="T326" s="209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0" t="s">
        <v>228</v>
      </c>
      <c r="AT326" s="210" t="s">
        <v>129</v>
      </c>
      <c r="AU326" s="210" t="s">
        <v>134</v>
      </c>
      <c r="AY326" s="19" t="s">
        <v>126</v>
      </c>
      <c r="BE326" s="211">
        <f>IF(N326="základní",J326,0)</f>
        <v>0</v>
      </c>
      <c r="BF326" s="211">
        <f>IF(N326="snížená",J326,0)</f>
        <v>0</v>
      </c>
      <c r="BG326" s="211">
        <f>IF(N326="zákl. přenesená",J326,0)</f>
        <v>0</v>
      </c>
      <c r="BH326" s="211">
        <f>IF(N326="sníž. přenesená",J326,0)</f>
        <v>0</v>
      </c>
      <c r="BI326" s="211">
        <f>IF(N326="nulová",J326,0)</f>
        <v>0</v>
      </c>
      <c r="BJ326" s="19" t="s">
        <v>134</v>
      </c>
      <c r="BK326" s="211">
        <f>ROUND(I326*H326,2)</f>
        <v>0</v>
      </c>
      <c r="BL326" s="19" t="s">
        <v>228</v>
      </c>
      <c r="BM326" s="210" t="s">
        <v>466</v>
      </c>
    </row>
    <row r="327" s="2" customFormat="1">
      <c r="A327" s="40"/>
      <c r="B327" s="41"/>
      <c r="C327" s="42"/>
      <c r="D327" s="212" t="s">
        <v>141</v>
      </c>
      <c r="E327" s="42"/>
      <c r="F327" s="213" t="s">
        <v>467</v>
      </c>
      <c r="G327" s="42"/>
      <c r="H327" s="42"/>
      <c r="I327" s="214"/>
      <c r="J327" s="42"/>
      <c r="K327" s="42"/>
      <c r="L327" s="46"/>
      <c r="M327" s="215"/>
      <c r="N327" s="216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141</v>
      </c>
      <c r="AU327" s="19" t="s">
        <v>134</v>
      </c>
    </row>
    <row r="328" s="2" customFormat="1" ht="16.5" customHeight="1">
      <c r="A328" s="40"/>
      <c r="B328" s="41"/>
      <c r="C328" s="199" t="s">
        <v>468</v>
      </c>
      <c r="D328" s="199" t="s">
        <v>129</v>
      </c>
      <c r="E328" s="200" t="s">
        <v>469</v>
      </c>
      <c r="F328" s="201" t="s">
        <v>470</v>
      </c>
      <c r="G328" s="202" t="s">
        <v>132</v>
      </c>
      <c r="H328" s="203">
        <v>9</v>
      </c>
      <c r="I328" s="204"/>
      <c r="J328" s="205">
        <f>ROUND(I328*H328,2)</f>
        <v>0</v>
      </c>
      <c r="K328" s="201" t="s">
        <v>139</v>
      </c>
      <c r="L328" s="46"/>
      <c r="M328" s="206" t="s">
        <v>19</v>
      </c>
      <c r="N328" s="207" t="s">
        <v>44</v>
      </c>
      <c r="O328" s="86"/>
      <c r="P328" s="208">
        <f>O328*H328</f>
        <v>0</v>
      </c>
      <c r="Q328" s="208">
        <v>0</v>
      </c>
      <c r="R328" s="208">
        <f>Q328*H328</f>
        <v>0</v>
      </c>
      <c r="S328" s="208">
        <v>0</v>
      </c>
      <c r="T328" s="209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0" t="s">
        <v>228</v>
      </c>
      <c r="AT328" s="210" t="s">
        <v>129</v>
      </c>
      <c r="AU328" s="210" t="s">
        <v>134</v>
      </c>
      <c r="AY328" s="19" t="s">
        <v>126</v>
      </c>
      <c r="BE328" s="211">
        <f>IF(N328="základní",J328,0)</f>
        <v>0</v>
      </c>
      <c r="BF328" s="211">
        <f>IF(N328="snížená",J328,0)</f>
        <v>0</v>
      </c>
      <c r="BG328" s="211">
        <f>IF(N328="zákl. přenesená",J328,0)</f>
        <v>0</v>
      </c>
      <c r="BH328" s="211">
        <f>IF(N328="sníž. přenesená",J328,0)</f>
        <v>0</v>
      </c>
      <c r="BI328" s="211">
        <f>IF(N328="nulová",J328,0)</f>
        <v>0</v>
      </c>
      <c r="BJ328" s="19" t="s">
        <v>134</v>
      </c>
      <c r="BK328" s="211">
        <f>ROUND(I328*H328,2)</f>
        <v>0</v>
      </c>
      <c r="BL328" s="19" t="s">
        <v>228</v>
      </c>
      <c r="BM328" s="210" t="s">
        <v>471</v>
      </c>
    </row>
    <row r="329" s="2" customFormat="1">
      <c r="A329" s="40"/>
      <c r="B329" s="41"/>
      <c r="C329" s="42"/>
      <c r="D329" s="212" t="s">
        <v>141</v>
      </c>
      <c r="E329" s="42"/>
      <c r="F329" s="213" t="s">
        <v>472</v>
      </c>
      <c r="G329" s="42"/>
      <c r="H329" s="42"/>
      <c r="I329" s="214"/>
      <c r="J329" s="42"/>
      <c r="K329" s="42"/>
      <c r="L329" s="46"/>
      <c r="M329" s="215"/>
      <c r="N329" s="216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141</v>
      </c>
      <c r="AU329" s="19" t="s">
        <v>134</v>
      </c>
    </row>
    <row r="330" s="13" customFormat="1">
      <c r="A330" s="13"/>
      <c r="B330" s="217"/>
      <c r="C330" s="218"/>
      <c r="D330" s="219" t="s">
        <v>143</v>
      </c>
      <c r="E330" s="220" t="s">
        <v>19</v>
      </c>
      <c r="F330" s="221" t="s">
        <v>191</v>
      </c>
      <c r="G330" s="218"/>
      <c r="H330" s="222">
        <v>9</v>
      </c>
      <c r="I330" s="223"/>
      <c r="J330" s="218"/>
      <c r="K330" s="218"/>
      <c r="L330" s="224"/>
      <c r="M330" s="225"/>
      <c r="N330" s="226"/>
      <c r="O330" s="226"/>
      <c r="P330" s="226"/>
      <c r="Q330" s="226"/>
      <c r="R330" s="226"/>
      <c r="S330" s="226"/>
      <c r="T330" s="22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28" t="s">
        <v>143</v>
      </c>
      <c r="AU330" s="228" t="s">
        <v>134</v>
      </c>
      <c r="AV330" s="13" t="s">
        <v>134</v>
      </c>
      <c r="AW330" s="13" t="s">
        <v>33</v>
      </c>
      <c r="AX330" s="13" t="s">
        <v>77</v>
      </c>
      <c r="AY330" s="228" t="s">
        <v>126</v>
      </c>
    </row>
    <row r="331" s="2" customFormat="1" ht="16.5" customHeight="1">
      <c r="A331" s="40"/>
      <c r="B331" s="41"/>
      <c r="C331" s="199" t="s">
        <v>473</v>
      </c>
      <c r="D331" s="199" t="s">
        <v>129</v>
      </c>
      <c r="E331" s="200" t="s">
        <v>474</v>
      </c>
      <c r="F331" s="201" t="s">
        <v>475</v>
      </c>
      <c r="G331" s="202" t="s">
        <v>132</v>
      </c>
      <c r="H331" s="203">
        <v>7</v>
      </c>
      <c r="I331" s="204"/>
      <c r="J331" s="205">
        <f>ROUND(I331*H331,2)</f>
        <v>0</v>
      </c>
      <c r="K331" s="201" t="s">
        <v>139</v>
      </c>
      <c r="L331" s="46"/>
      <c r="M331" s="206" t="s">
        <v>19</v>
      </c>
      <c r="N331" s="207" t="s">
        <v>44</v>
      </c>
      <c r="O331" s="86"/>
      <c r="P331" s="208">
        <f>O331*H331</f>
        <v>0</v>
      </c>
      <c r="Q331" s="208">
        <v>0.00012999999999999999</v>
      </c>
      <c r="R331" s="208">
        <f>Q331*H331</f>
        <v>0.00090999999999999989</v>
      </c>
      <c r="S331" s="208">
        <v>0</v>
      </c>
      <c r="T331" s="209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0" t="s">
        <v>228</v>
      </c>
      <c r="AT331" s="210" t="s">
        <v>129</v>
      </c>
      <c r="AU331" s="210" t="s">
        <v>134</v>
      </c>
      <c r="AY331" s="19" t="s">
        <v>126</v>
      </c>
      <c r="BE331" s="211">
        <f>IF(N331="základní",J331,0)</f>
        <v>0</v>
      </c>
      <c r="BF331" s="211">
        <f>IF(N331="snížená",J331,0)</f>
        <v>0</v>
      </c>
      <c r="BG331" s="211">
        <f>IF(N331="zákl. přenesená",J331,0)</f>
        <v>0</v>
      </c>
      <c r="BH331" s="211">
        <f>IF(N331="sníž. přenesená",J331,0)</f>
        <v>0</v>
      </c>
      <c r="BI331" s="211">
        <f>IF(N331="nulová",J331,0)</f>
        <v>0</v>
      </c>
      <c r="BJ331" s="19" t="s">
        <v>134</v>
      </c>
      <c r="BK331" s="211">
        <f>ROUND(I331*H331,2)</f>
        <v>0</v>
      </c>
      <c r="BL331" s="19" t="s">
        <v>228</v>
      </c>
      <c r="BM331" s="210" t="s">
        <v>476</v>
      </c>
    </row>
    <row r="332" s="2" customFormat="1">
      <c r="A332" s="40"/>
      <c r="B332" s="41"/>
      <c r="C332" s="42"/>
      <c r="D332" s="212" t="s">
        <v>141</v>
      </c>
      <c r="E332" s="42"/>
      <c r="F332" s="213" t="s">
        <v>477</v>
      </c>
      <c r="G332" s="42"/>
      <c r="H332" s="42"/>
      <c r="I332" s="214"/>
      <c r="J332" s="42"/>
      <c r="K332" s="42"/>
      <c r="L332" s="46"/>
      <c r="M332" s="215"/>
      <c r="N332" s="216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141</v>
      </c>
      <c r="AU332" s="19" t="s">
        <v>134</v>
      </c>
    </row>
    <row r="333" s="13" customFormat="1">
      <c r="A333" s="13"/>
      <c r="B333" s="217"/>
      <c r="C333" s="218"/>
      <c r="D333" s="219" t="s">
        <v>143</v>
      </c>
      <c r="E333" s="220" t="s">
        <v>19</v>
      </c>
      <c r="F333" s="221" t="s">
        <v>175</v>
      </c>
      <c r="G333" s="218"/>
      <c r="H333" s="222">
        <v>7</v>
      </c>
      <c r="I333" s="223"/>
      <c r="J333" s="218"/>
      <c r="K333" s="218"/>
      <c r="L333" s="224"/>
      <c r="M333" s="225"/>
      <c r="N333" s="226"/>
      <c r="O333" s="226"/>
      <c r="P333" s="226"/>
      <c r="Q333" s="226"/>
      <c r="R333" s="226"/>
      <c r="S333" s="226"/>
      <c r="T333" s="22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28" t="s">
        <v>143</v>
      </c>
      <c r="AU333" s="228" t="s">
        <v>134</v>
      </c>
      <c r="AV333" s="13" t="s">
        <v>134</v>
      </c>
      <c r="AW333" s="13" t="s">
        <v>33</v>
      </c>
      <c r="AX333" s="13" t="s">
        <v>77</v>
      </c>
      <c r="AY333" s="228" t="s">
        <v>126</v>
      </c>
    </row>
    <row r="334" s="2" customFormat="1" ht="16.5" customHeight="1">
      <c r="A334" s="40"/>
      <c r="B334" s="41"/>
      <c r="C334" s="199" t="s">
        <v>478</v>
      </c>
      <c r="D334" s="199" t="s">
        <v>129</v>
      </c>
      <c r="E334" s="200" t="s">
        <v>479</v>
      </c>
      <c r="F334" s="201" t="s">
        <v>480</v>
      </c>
      <c r="G334" s="202" t="s">
        <v>481</v>
      </c>
      <c r="H334" s="203">
        <v>2</v>
      </c>
      <c r="I334" s="204"/>
      <c r="J334" s="205">
        <f>ROUND(I334*H334,2)</f>
        <v>0</v>
      </c>
      <c r="K334" s="201" t="s">
        <v>139</v>
      </c>
      <c r="L334" s="46"/>
      <c r="M334" s="206" t="s">
        <v>19</v>
      </c>
      <c r="N334" s="207" t="s">
        <v>44</v>
      </c>
      <c r="O334" s="86"/>
      <c r="P334" s="208">
        <f>O334*H334</f>
        <v>0</v>
      </c>
      <c r="Q334" s="208">
        <v>0.00025000000000000001</v>
      </c>
      <c r="R334" s="208">
        <f>Q334*H334</f>
        <v>0.00050000000000000001</v>
      </c>
      <c r="S334" s="208">
        <v>0</v>
      </c>
      <c r="T334" s="209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0" t="s">
        <v>228</v>
      </c>
      <c r="AT334" s="210" t="s">
        <v>129</v>
      </c>
      <c r="AU334" s="210" t="s">
        <v>134</v>
      </c>
      <c r="AY334" s="19" t="s">
        <v>126</v>
      </c>
      <c r="BE334" s="211">
        <f>IF(N334="základní",J334,0)</f>
        <v>0</v>
      </c>
      <c r="BF334" s="211">
        <f>IF(N334="snížená",J334,0)</f>
        <v>0</v>
      </c>
      <c r="BG334" s="211">
        <f>IF(N334="zákl. přenesená",J334,0)</f>
        <v>0</v>
      </c>
      <c r="BH334" s="211">
        <f>IF(N334="sníž. přenesená",J334,0)</f>
        <v>0</v>
      </c>
      <c r="BI334" s="211">
        <f>IF(N334="nulová",J334,0)</f>
        <v>0</v>
      </c>
      <c r="BJ334" s="19" t="s">
        <v>134</v>
      </c>
      <c r="BK334" s="211">
        <f>ROUND(I334*H334,2)</f>
        <v>0</v>
      </c>
      <c r="BL334" s="19" t="s">
        <v>228</v>
      </c>
      <c r="BM334" s="210" t="s">
        <v>482</v>
      </c>
    </row>
    <row r="335" s="2" customFormat="1">
      <c r="A335" s="40"/>
      <c r="B335" s="41"/>
      <c r="C335" s="42"/>
      <c r="D335" s="212" t="s">
        <v>141</v>
      </c>
      <c r="E335" s="42"/>
      <c r="F335" s="213" t="s">
        <v>483</v>
      </c>
      <c r="G335" s="42"/>
      <c r="H335" s="42"/>
      <c r="I335" s="214"/>
      <c r="J335" s="42"/>
      <c r="K335" s="42"/>
      <c r="L335" s="46"/>
      <c r="M335" s="215"/>
      <c r="N335" s="216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141</v>
      </c>
      <c r="AU335" s="19" t="s">
        <v>134</v>
      </c>
    </row>
    <row r="336" s="13" customFormat="1">
      <c r="A336" s="13"/>
      <c r="B336" s="217"/>
      <c r="C336" s="218"/>
      <c r="D336" s="219" t="s">
        <v>143</v>
      </c>
      <c r="E336" s="220" t="s">
        <v>19</v>
      </c>
      <c r="F336" s="221" t="s">
        <v>134</v>
      </c>
      <c r="G336" s="218"/>
      <c r="H336" s="222">
        <v>2</v>
      </c>
      <c r="I336" s="223"/>
      <c r="J336" s="218"/>
      <c r="K336" s="218"/>
      <c r="L336" s="224"/>
      <c r="M336" s="225"/>
      <c r="N336" s="226"/>
      <c r="O336" s="226"/>
      <c r="P336" s="226"/>
      <c r="Q336" s="226"/>
      <c r="R336" s="226"/>
      <c r="S336" s="226"/>
      <c r="T336" s="22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28" t="s">
        <v>143</v>
      </c>
      <c r="AU336" s="228" t="s">
        <v>134</v>
      </c>
      <c r="AV336" s="13" t="s">
        <v>134</v>
      </c>
      <c r="AW336" s="13" t="s">
        <v>33</v>
      </c>
      <c r="AX336" s="13" t="s">
        <v>77</v>
      </c>
      <c r="AY336" s="228" t="s">
        <v>126</v>
      </c>
    </row>
    <row r="337" s="2" customFormat="1" ht="16.5" customHeight="1">
      <c r="A337" s="40"/>
      <c r="B337" s="41"/>
      <c r="C337" s="199" t="s">
        <v>484</v>
      </c>
      <c r="D337" s="199" t="s">
        <v>129</v>
      </c>
      <c r="E337" s="200" t="s">
        <v>485</v>
      </c>
      <c r="F337" s="201" t="s">
        <v>486</v>
      </c>
      <c r="G337" s="202" t="s">
        <v>132</v>
      </c>
      <c r="H337" s="203">
        <v>2</v>
      </c>
      <c r="I337" s="204"/>
      <c r="J337" s="205">
        <f>ROUND(I337*H337,2)</f>
        <v>0</v>
      </c>
      <c r="K337" s="201" t="s">
        <v>139</v>
      </c>
      <c r="L337" s="46"/>
      <c r="M337" s="206" t="s">
        <v>19</v>
      </c>
      <c r="N337" s="207" t="s">
        <v>44</v>
      </c>
      <c r="O337" s="86"/>
      <c r="P337" s="208">
        <f>O337*H337</f>
        <v>0</v>
      </c>
      <c r="Q337" s="208">
        <v>0.00097000000000000005</v>
      </c>
      <c r="R337" s="208">
        <f>Q337*H337</f>
        <v>0.0019400000000000001</v>
      </c>
      <c r="S337" s="208">
        <v>0</v>
      </c>
      <c r="T337" s="209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0" t="s">
        <v>228</v>
      </c>
      <c r="AT337" s="210" t="s">
        <v>129</v>
      </c>
      <c r="AU337" s="210" t="s">
        <v>134</v>
      </c>
      <c r="AY337" s="19" t="s">
        <v>126</v>
      </c>
      <c r="BE337" s="211">
        <f>IF(N337="základní",J337,0)</f>
        <v>0</v>
      </c>
      <c r="BF337" s="211">
        <f>IF(N337="snížená",J337,0)</f>
        <v>0</v>
      </c>
      <c r="BG337" s="211">
        <f>IF(N337="zákl. přenesená",J337,0)</f>
        <v>0</v>
      </c>
      <c r="BH337" s="211">
        <f>IF(N337="sníž. přenesená",J337,0)</f>
        <v>0</v>
      </c>
      <c r="BI337" s="211">
        <f>IF(N337="nulová",J337,0)</f>
        <v>0</v>
      </c>
      <c r="BJ337" s="19" t="s">
        <v>134</v>
      </c>
      <c r="BK337" s="211">
        <f>ROUND(I337*H337,2)</f>
        <v>0</v>
      </c>
      <c r="BL337" s="19" t="s">
        <v>228</v>
      </c>
      <c r="BM337" s="210" t="s">
        <v>487</v>
      </c>
    </row>
    <row r="338" s="2" customFormat="1">
      <c r="A338" s="40"/>
      <c r="B338" s="41"/>
      <c r="C338" s="42"/>
      <c r="D338" s="212" t="s">
        <v>141</v>
      </c>
      <c r="E338" s="42"/>
      <c r="F338" s="213" t="s">
        <v>488</v>
      </c>
      <c r="G338" s="42"/>
      <c r="H338" s="42"/>
      <c r="I338" s="214"/>
      <c r="J338" s="42"/>
      <c r="K338" s="42"/>
      <c r="L338" s="46"/>
      <c r="M338" s="215"/>
      <c r="N338" s="216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141</v>
      </c>
      <c r="AU338" s="19" t="s">
        <v>134</v>
      </c>
    </row>
    <row r="339" s="2" customFormat="1" ht="21.75" customHeight="1">
      <c r="A339" s="40"/>
      <c r="B339" s="41"/>
      <c r="C339" s="199" t="s">
        <v>489</v>
      </c>
      <c r="D339" s="199" t="s">
        <v>129</v>
      </c>
      <c r="E339" s="200" t="s">
        <v>490</v>
      </c>
      <c r="F339" s="201" t="s">
        <v>491</v>
      </c>
      <c r="G339" s="202" t="s">
        <v>138</v>
      </c>
      <c r="H339" s="203">
        <v>24.399999999999999</v>
      </c>
      <c r="I339" s="204"/>
      <c r="J339" s="205">
        <f>ROUND(I339*H339,2)</f>
        <v>0</v>
      </c>
      <c r="K339" s="201" t="s">
        <v>139</v>
      </c>
      <c r="L339" s="46"/>
      <c r="M339" s="206" t="s">
        <v>19</v>
      </c>
      <c r="N339" s="207" t="s">
        <v>44</v>
      </c>
      <c r="O339" s="86"/>
      <c r="P339" s="208">
        <f>O339*H339</f>
        <v>0</v>
      </c>
      <c r="Q339" s="208">
        <v>1.0000000000000001E-05</v>
      </c>
      <c r="R339" s="208">
        <f>Q339*H339</f>
        <v>0.000244</v>
      </c>
      <c r="S339" s="208">
        <v>0</v>
      </c>
      <c r="T339" s="209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0" t="s">
        <v>228</v>
      </c>
      <c r="AT339" s="210" t="s">
        <v>129</v>
      </c>
      <c r="AU339" s="210" t="s">
        <v>134</v>
      </c>
      <c r="AY339" s="19" t="s">
        <v>126</v>
      </c>
      <c r="BE339" s="211">
        <f>IF(N339="základní",J339,0)</f>
        <v>0</v>
      </c>
      <c r="BF339" s="211">
        <f>IF(N339="snížená",J339,0)</f>
        <v>0</v>
      </c>
      <c r="BG339" s="211">
        <f>IF(N339="zákl. přenesená",J339,0)</f>
        <v>0</v>
      </c>
      <c r="BH339" s="211">
        <f>IF(N339="sníž. přenesená",J339,0)</f>
        <v>0</v>
      </c>
      <c r="BI339" s="211">
        <f>IF(N339="nulová",J339,0)</f>
        <v>0</v>
      </c>
      <c r="BJ339" s="19" t="s">
        <v>134</v>
      </c>
      <c r="BK339" s="211">
        <f>ROUND(I339*H339,2)</f>
        <v>0</v>
      </c>
      <c r="BL339" s="19" t="s">
        <v>228</v>
      </c>
      <c r="BM339" s="210" t="s">
        <v>492</v>
      </c>
    </row>
    <row r="340" s="2" customFormat="1">
      <c r="A340" s="40"/>
      <c r="B340" s="41"/>
      <c r="C340" s="42"/>
      <c r="D340" s="212" t="s">
        <v>141</v>
      </c>
      <c r="E340" s="42"/>
      <c r="F340" s="213" t="s">
        <v>493</v>
      </c>
      <c r="G340" s="42"/>
      <c r="H340" s="42"/>
      <c r="I340" s="214"/>
      <c r="J340" s="42"/>
      <c r="K340" s="42"/>
      <c r="L340" s="46"/>
      <c r="M340" s="215"/>
      <c r="N340" s="216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141</v>
      </c>
      <c r="AU340" s="19" t="s">
        <v>134</v>
      </c>
    </row>
    <row r="341" s="13" customFormat="1">
      <c r="A341" s="13"/>
      <c r="B341" s="217"/>
      <c r="C341" s="218"/>
      <c r="D341" s="219" t="s">
        <v>143</v>
      </c>
      <c r="E341" s="220" t="s">
        <v>19</v>
      </c>
      <c r="F341" s="221" t="s">
        <v>494</v>
      </c>
      <c r="G341" s="218"/>
      <c r="H341" s="222">
        <v>24.399999999999999</v>
      </c>
      <c r="I341" s="223"/>
      <c r="J341" s="218"/>
      <c r="K341" s="218"/>
      <c r="L341" s="224"/>
      <c r="M341" s="225"/>
      <c r="N341" s="226"/>
      <c r="O341" s="226"/>
      <c r="P341" s="226"/>
      <c r="Q341" s="226"/>
      <c r="R341" s="226"/>
      <c r="S341" s="226"/>
      <c r="T341" s="22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28" t="s">
        <v>143</v>
      </c>
      <c r="AU341" s="228" t="s">
        <v>134</v>
      </c>
      <c r="AV341" s="13" t="s">
        <v>134</v>
      </c>
      <c r="AW341" s="13" t="s">
        <v>33</v>
      </c>
      <c r="AX341" s="13" t="s">
        <v>72</v>
      </c>
      <c r="AY341" s="228" t="s">
        <v>126</v>
      </c>
    </row>
    <row r="342" s="14" customFormat="1">
      <c r="A342" s="14"/>
      <c r="B342" s="229"/>
      <c r="C342" s="230"/>
      <c r="D342" s="219" t="s">
        <v>143</v>
      </c>
      <c r="E342" s="231" t="s">
        <v>19</v>
      </c>
      <c r="F342" s="232" t="s">
        <v>145</v>
      </c>
      <c r="G342" s="230"/>
      <c r="H342" s="233">
        <v>24.399999999999999</v>
      </c>
      <c r="I342" s="234"/>
      <c r="J342" s="230"/>
      <c r="K342" s="230"/>
      <c r="L342" s="235"/>
      <c r="M342" s="236"/>
      <c r="N342" s="237"/>
      <c r="O342" s="237"/>
      <c r="P342" s="237"/>
      <c r="Q342" s="237"/>
      <c r="R342" s="237"/>
      <c r="S342" s="237"/>
      <c r="T342" s="23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39" t="s">
        <v>143</v>
      </c>
      <c r="AU342" s="239" t="s">
        <v>134</v>
      </c>
      <c r="AV342" s="14" t="s">
        <v>133</v>
      </c>
      <c r="AW342" s="14" t="s">
        <v>33</v>
      </c>
      <c r="AX342" s="14" t="s">
        <v>77</v>
      </c>
      <c r="AY342" s="239" t="s">
        <v>126</v>
      </c>
    </row>
    <row r="343" s="2" customFormat="1" ht="24.15" customHeight="1">
      <c r="A343" s="40"/>
      <c r="B343" s="41"/>
      <c r="C343" s="199" t="s">
        <v>495</v>
      </c>
      <c r="D343" s="199" t="s">
        <v>129</v>
      </c>
      <c r="E343" s="200" t="s">
        <v>496</v>
      </c>
      <c r="F343" s="201" t="s">
        <v>497</v>
      </c>
      <c r="G343" s="202" t="s">
        <v>378</v>
      </c>
      <c r="H343" s="261"/>
      <c r="I343" s="204"/>
      <c r="J343" s="205">
        <f>ROUND(I343*H343,2)</f>
        <v>0</v>
      </c>
      <c r="K343" s="201" t="s">
        <v>139</v>
      </c>
      <c r="L343" s="46"/>
      <c r="M343" s="206" t="s">
        <v>19</v>
      </c>
      <c r="N343" s="207" t="s">
        <v>44</v>
      </c>
      <c r="O343" s="86"/>
      <c r="P343" s="208">
        <f>O343*H343</f>
        <v>0</v>
      </c>
      <c r="Q343" s="208">
        <v>0</v>
      </c>
      <c r="R343" s="208">
        <f>Q343*H343</f>
        <v>0</v>
      </c>
      <c r="S343" s="208">
        <v>0</v>
      </c>
      <c r="T343" s="209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0" t="s">
        <v>228</v>
      </c>
      <c r="AT343" s="210" t="s">
        <v>129</v>
      </c>
      <c r="AU343" s="210" t="s">
        <v>134</v>
      </c>
      <c r="AY343" s="19" t="s">
        <v>126</v>
      </c>
      <c r="BE343" s="211">
        <f>IF(N343="základní",J343,0)</f>
        <v>0</v>
      </c>
      <c r="BF343" s="211">
        <f>IF(N343="snížená",J343,0)</f>
        <v>0</v>
      </c>
      <c r="BG343" s="211">
        <f>IF(N343="zákl. přenesená",J343,0)</f>
        <v>0</v>
      </c>
      <c r="BH343" s="211">
        <f>IF(N343="sníž. přenesená",J343,0)</f>
        <v>0</v>
      </c>
      <c r="BI343" s="211">
        <f>IF(N343="nulová",J343,0)</f>
        <v>0</v>
      </c>
      <c r="BJ343" s="19" t="s">
        <v>134</v>
      </c>
      <c r="BK343" s="211">
        <f>ROUND(I343*H343,2)</f>
        <v>0</v>
      </c>
      <c r="BL343" s="19" t="s">
        <v>228</v>
      </c>
      <c r="BM343" s="210" t="s">
        <v>498</v>
      </c>
    </row>
    <row r="344" s="2" customFormat="1">
      <c r="A344" s="40"/>
      <c r="B344" s="41"/>
      <c r="C344" s="42"/>
      <c r="D344" s="212" t="s">
        <v>141</v>
      </c>
      <c r="E344" s="42"/>
      <c r="F344" s="213" t="s">
        <v>499</v>
      </c>
      <c r="G344" s="42"/>
      <c r="H344" s="42"/>
      <c r="I344" s="214"/>
      <c r="J344" s="42"/>
      <c r="K344" s="42"/>
      <c r="L344" s="46"/>
      <c r="M344" s="215"/>
      <c r="N344" s="216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141</v>
      </c>
      <c r="AU344" s="19" t="s">
        <v>134</v>
      </c>
    </row>
    <row r="345" s="2" customFormat="1" ht="24.15" customHeight="1">
      <c r="A345" s="40"/>
      <c r="B345" s="41"/>
      <c r="C345" s="199" t="s">
        <v>500</v>
      </c>
      <c r="D345" s="199" t="s">
        <v>129</v>
      </c>
      <c r="E345" s="200" t="s">
        <v>501</v>
      </c>
      <c r="F345" s="201" t="s">
        <v>502</v>
      </c>
      <c r="G345" s="202" t="s">
        <v>313</v>
      </c>
      <c r="H345" s="203">
        <v>0.023</v>
      </c>
      <c r="I345" s="204"/>
      <c r="J345" s="205">
        <f>ROUND(I345*H345,2)</f>
        <v>0</v>
      </c>
      <c r="K345" s="201" t="s">
        <v>139</v>
      </c>
      <c r="L345" s="46"/>
      <c r="M345" s="206" t="s">
        <v>19</v>
      </c>
      <c r="N345" s="207" t="s">
        <v>44</v>
      </c>
      <c r="O345" s="86"/>
      <c r="P345" s="208">
        <f>O345*H345</f>
        <v>0</v>
      </c>
      <c r="Q345" s="208">
        <v>0</v>
      </c>
      <c r="R345" s="208">
        <f>Q345*H345</f>
        <v>0</v>
      </c>
      <c r="S345" s="208">
        <v>0</v>
      </c>
      <c r="T345" s="209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0" t="s">
        <v>228</v>
      </c>
      <c r="AT345" s="210" t="s">
        <v>129</v>
      </c>
      <c r="AU345" s="210" t="s">
        <v>134</v>
      </c>
      <c r="AY345" s="19" t="s">
        <v>126</v>
      </c>
      <c r="BE345" s="211">
        <f>IF(N345="základní",J345,0)</f>
        <v>0</v>
      </c>
      <c r="BF345" s="211">
        <f>IF(N345="snížená",J345,0)</f>
        <v>0</v>
      </c>
      <c r="BG345" s="211">
        <f>IF(N345="zákl. přenesená",J345,0)</f>
        <v>0</v>
      </c>
      <c r="BH345" s="211">
        <f>IF(N345="sníž. přenesená",J345,0)</f>
        <v>0</v>
      </c>
      <c r="BI345" s="211">
        <f>IF(N345="nulová",J345,0)</f>
        <v>0</v>
      </c>
      <c r="BJ345" s="19" t="s">
        <v>134</v>
      </c>
      <c r="BK345" s="211">
        <f>ROUND(I345*H345,2)</f>
        <v>0</v>
      </c>
      <c r="BL345" s="19" t="s">
        <v>228</v>
      </c>
      <c r="BM345" s="210" t="s">
        <v>503</v>
      </c>
    </row>
    <row r="346" s="2" customFormat="1">
      <c r="A346" s="40"/>
      <c r="B346" s="41"/>
      <c r="C346" s="42"/>
      <c r="D346" s="212" t="s">
        <v>141</v>
      </c>
      <c r="E346" s="42"/>
      <c r="F346" s="213" t="s">
        <v>504</v>
      </c>
      <c r="G346" s="42"/>
      <c r="H346" s="42"/>
      <c r="I346" s="214"/>
      <c r="J346" s="42"/>
      <c r="K346" s="42"/>
      <c r="L346" s="46"/>
      <c r="M346" s="215"/>
      <c r="N346" s="216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141</v>
      </c>
      <c r="AU346" s="19" t="s">
        <v>134</v>
      </c>
    </row>
    <row r="347" s="12" customFormat="1" ht="22.8" customHeight="1">
      <c r="A347" s="12"/>
      <c r="B347" s="183"/>
      <c r="C347" s="184"/>
      <c r="D347" s="185" t="s">
        <v>71</v>
      </c>
      <c r="E347" s="197" t="s">
        <v>505</v>
      </c>
      <c r="F347" s="197" t="s">
        <v>506</v>
      </c>
      <c r="G347" s="184"/>
      <c r="H347" s="184"/>
      <c r="I347" s="187"/>
      <c r="J347" s="198">
        <f>BK347</f>
        <v>0</v>
      </c>
      <c r="K347" s="184"/>
      <c r="L347" s="189"/>
      <c r="M347" s="190"/>
      <c r="N347" s="191"/>
      <c r="O347" s="191"/>
      <c r="P347" s="192">
        <f>SUM(P348:P359)</f>
        <v>0</v>
      </c>
      <c r="Q347" s="191"/>
      <c r="R347" s="192">
        <f>SUM(R348:R359)</f>
        <v>0.012220000000000002</v>
      </c>
      <c r="S347" s="191"/>
      <c r="T347" s="193">
        <f>SUM(T348:T359)</f>
        <v>0.078659999999999994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194" t="s">
        <v>134</v>
      </c>
      <c r="AT347" s="195" t="s">
        <v>71</v>
      </c>
      <c r="AU347" s="195" t="s">
        <v>77</v>
      </c>
      <c r="AY347" s="194" t="s">
        <v>126</v>
      </c>
      <c r="BK347" s="196">
        <f>SUM(BK348:BK359)</f>
        <v>0</v>
      </c>
    </row>
    <row r="348" s="2" customFormat="1" ht="16.5" customHeight="1">
      <c r="A348" s="40"/>
      <c r="B348" s="41"/>
      <c r="C348" s="199" t="s">
        <v>507</v>
      </c>
      <c r="D348" s="199" t="s">
        <v>129</v>
      </c>
      <c r="E348" s="200" t="s">
        <v>508</v>
      </c>
      <c r="F348" s="201" t="s">
        <v>509</v>
      </c>
      <c r="G348" s="202" t="s">
        <v>138</v>
      </c>
      <c r="H348" s="203">
        <v>23</v>
      </c>
      <c r="I348" s="204"/>
      <c r="J348" s="205">
        <f>ROUND(I348*H348,2)</f>
        <v>0</v>
      </c>
      <c r="K348" s="201" t="s">
        <v>139</v>
      </c>
      <c r="L348" s="46"/>
      <c r="M348" s="206" t="s">
        <v>19</v>
      </c>
      <c r="N348" s="207" t="s">
        <v>44</v>
      </c>
      <c r="O348" s="86"/>
      <c r="P348" s="208">
        <f>O348*H348</f>
        <v>0</v>
      </c>
      <c r="Q348" s="208">
        <v>0.00038999999999999999</v>
      </c>
      <c r="R348" s="208">
        <f>Q348*H348</f>
        <v>0.0089700000000000005</v>
      </c>
      <c r="S348" s="208">
        <v>0.0034199999999999999</v>
      </c>
      <c r="T348" s="209">
        <f>S348*H348</f>
        <v>0.078659999999999994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0" t="s">
        <v>228</v>
      </c>
      <c r="AT348" s="210" t="s">
        <v>129</v>
      </c>
      <c r="AU348" s="210" t="s">
        <v>134</v>
      </c>
      <c r="AY348" s="19" t="s">
        <v>126</v>
      </c>
      <c r="BE348" s="211">
        <f>IF(N348="základní",J348,0)</f>
        <v>0</v>
      </c>
      <c r="BF348" s="211">
        <f>IF(N348="snížená",J348,0)</f>
        <v>0</v>
      </c>
      <c r="BG348" s="211">
        <f>IF(N348="zákl. přenesená",J348,0)</f>
        <v>0</v>
      </c>
      <c r="BH348" s="211">
        <f>IF(N348="sníž. přenesená",J348,0)</f>
        <v>0</v>
      </c>
      <c r="BI348" s="211">
        <f>IF(N348="nulová",J348,0)</f>
        <v>0</v>
      </c>
      <c r="BJ348" s="19" t="s">
        <v>134</v>
      </c>
      <c r="BK348" s="211">
        <f>ROUND(I348*H348,2)</f>
        <v>0</v>
      </c>
      <c r="BL348" s="19" t="s">
        <v>228</v>
      </c>
      <c r="BM348" s="210" t="s">
        <v>510</v>
      </c>
    </row>
    <row r="349" s="2" customFormat="1">
      <c r="A349" s="40"/>
      <c r="B349" s="41"/>
      <c r="C349" s="42"/>
      <c r="D349" s="212" t="s">
        <v>141</v>
      </c>
      <c r="E349" s="42"/>
      <c r="F349" s="213" t="s">
        <v>511</v>
      </c>
      <c r="G349" s="42"/>
      <c r="H349" s="42"/>
      <c r="I349" s="214"/>
      <c r="J349" s="42"/>
      <c r="K349" s="42"/>
      <c r="L349" s="46"/>
      <c r="M349" s="215"/>
      <c r="N349" s="216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141</v>
      </c>
      <c r="AU349" s="19" t="s">
        <v>134</v>
      </c>
    </row>
    <row r="350" s="2" customFormat="1" ht="21.75" customHeight="1">
      <c r="A350" s="40"/>
      <c r="B350" s="41"/>
      <c r="C350" s="199" t="s">
        <v>512</v>
      </c>
      <c r="D350" s="199" t="s">
        <v>129</v>
      </c>
      <c r="E350" s="200" t="s">
        <v>513</v>
      </c>
      <c r="F350" s="201" t="s">
        <v>514</v>
      </c>
      <c r="G350" s="202" t="s">
        <v>132</v>
      </c>
      <c r="H350" s="203">
        <v>3</v>
      </c>
      <c r="I350" s="204"/>
      <c r="J350" s="205">
        <f>ROUND(I350*H350,2)</f>
        <v>0</v>
      </c>
      <c r="K350" s="201" t="s">
        <v>139</v>
      </c>
      <c r="L350" s="46"/>
      <c r="M350" s="206" t="s">
        <v>19</v>
      </c>
      <c r="N350" s="207" t="s">
        <v>44</v>
      </c>
      <c r="O350" s="86"/>
      <c r="P350" s="208">
        <f>O350*H350</f>
        <v>0</v>
      </c>
      <c r="Q350" s="208">
        <v>0.00044999999999999999</v>
      </c>
      <c r="R350" s="208">
        <f>Q350*H350</f>
        <v>0.0013500000000000001</v>
      </c>
      <c r="S350" s="208">
        <v>0</v>
      </c>
      <c r="T350" s="209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0" t="s">
        <v>228</v>
      </c>
      <c r="AT350" s="210" t="s">
        <v>129</v>
      </c>
      <c r="AU350" s="210" t="s">
        <v>134</v>
      </c>
      <c r="AY350" s="19" t="s">
        <v>126</v>
      </c>
      <c r="BE350" s="211">
        <f>IF(N350="základní",J350,0)</f>
        <v>0</v>
      </c>
      <c r="BF350" s="211">
        <f>IF(N350="snížená",J350,0)</f>
        <v>0</v>
      </c>
      <c r="BG350" s="211">
        <f>IF(N350="zákl. přenesená",J350,0)</f>
        <v>0</v>
      </c>
      <c r="BH350" s="211">
        <f>IF(N350="sníž. přenesená",J350,0)</f>
        <v>0</v>
      </c>
      <c r="BI350" s="211">
        <f>IF(N350="nulová",J350,0)</f>
        <v>0</v>
      </c>
      <c r="BJ350" s="19" t="s">
        <v>134</v>
      </c>
      <c r="BK350" s="211">
        <f>ROUND(I350*H350,2)</f>
        <v>0</v>
      </c>
      <c r="BL350" s="19" t="s">
        <v>228</v>
      </c>
      <c r="BM350" s="210" t="s">
        <v>515</v>
      </c>
    </row>
    <row r="351" s="2" customFormat="1">
      <c r="A351" s="40"/>
      <c r="B351" s="41"/>
      <c r="C351" s="42"/>
      <c r="D351" s="212" t="s">
        <v>141</v>
      </c>
      <c r="E351" s="42"/>
      <c r="F351" s="213" t="s">
        <v>516</v>
      </c>
      <c r="G351" s="42"/>
      <c r="H351" s="42"/>
      <c r="I351" s="214"/>
      <c r="J351" s="42"/>
      <c r="K351" s="42"/>
      <c r="L351" s="46"/>
      <c r="M351" s="215"/>
      <c r="N351" s="216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141</v>
      </c>
      <c r="AU351" s="19" t="s">
        <v>134</v>
      </c>
    </row>
    <row r="352" s="2" customFormat="1" ht="21.75" customHeight="1">
      <c r="A352" s="40"/>
      <c r="B352" s="41"/>
      <c r="C352" s="199" t="s">
        <v>517</v>
      </c>
      <c r="D352" s="199" t="s">
        <v>129</v>
      </c>
      <c r="E352" s="200" t="s">
        <v>518</v>
      </c>
      <c r="F352" s="201" t="s">
        <v>519</v>
      </c>
      <c r="G352" s="202" t="s">
        <v>132</v>
      </c>
      <c r="H352" s="203">
        <v>2</v>
      </c>
      <c r="I352" s="204"/>
      <c r="J352" s="205">
        <f>ROUND(I352*H352,2)</f>
        <v>0</v>
      </c>
      <c r="K352" s="201" t="s">
        <v>139</v>
      </c>
      <c r="L352" s="46"/>
      <c r="M352" s="206" t="s">
        <v>19</v>
      </c>
      <c r="N352" s="207" t="s">
        <v>44</v>
      </c>
      <c r="O352" s="86"/>
      <c r="P352" s="208">
        <f>O352*H352</f>
        <v>0</v>
      </c>
      <c r="Q352" s="208">
        <v>0.00059000000000000003</v>
      </c>
      <c r="R352" s="208">
        <f>Q352*H352</f>
        <v>0.0011800000000000001</v>
      </c>
      <c r="S352" s="208">
        <v>0</v>
      </c>
      <c r="T352" s="209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0" t="s">
        <v>228</v>
      </c>
      <c r="AT352" s="210" t="s">
        <v>129</v>
      </c>
      <c r="AU352" s="210" t="s">
        <v>134</v>
      </c>
      <c r="AY352" s="19" t="s">
        <v>126</v>
      </c>
      <c r="BE352" s="211">
        <f>IF(N352="základní",J352,0)</f>
        <v>0</v>
      </c>
      <c r="BF352" s="211">
        <f>IF(N352="snížená",J352,0)</f>
        <v>0</v>
      </c>
      <c r="BG352" s="211">
        <f>IF(N352="zákl. přenesená",J352,0)</f>
        <v>0</v>
      </c>
      <c r="BH352" s="211">
        <f>IF(N352="sníž. přenesená",J352,0)</f>
        <v>0</v>
      </c>
      <c r="BI352" s="211">
        <f>IF(N352="nulová",J352,0)</f>
        <v>0</v>
      </c>
      <c r="BJ352" s="19" t="s">
        <v>134</v>
      </c>
      <c r="BK352" s="211">
        <f>ROUND(I352*H352,2)</f>
        <v>0</v>
      </c>
      <c r="BL352" s="19" t="s">
        <v>228</v>
      </c>
      <c r="BM352" s="210" t="s">
        <v>520</v>
      </c>
    </row>
    <row r="353" s="2" customFormat="1">
      <c r="A353" s="40"/>
      <c r="B353" s="41"/>
      <c r="C353" s="42"/>
      <c r="D353" s="212" t="s">
        <v>141</v>
      </c>
      <c r="E353" s="42"/>
      <c r="F353" s="213" t="s">
        <v>521</v>
      </c>
      <c r="G353" s="42"/>
      <c r="H353" s="42"/>
      <c r="I353" s="214"/>
      <c r="J353" s="42"/>
      <c r="K353" s="42"/>
      <c r="L353" s="46"/>
      <c r="M353" s="215"/>
      <c r="N353" s="216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141</v>
      </c>
      <c r="AU353" s="19" t="s">
        <v>134</v>
      </c>
    </row>
    <row r="354" s="2" customFormat="1" ht="21.75" customHeight="1">
      <c r="A354" s="40"/>
      <c r="B354" s="41"/>
      <c r="C354" s="199" t="s">
        <v>522</v>
      </c>
      <c r="D354" s="199" t="s">
        <v>129</v>
      </c>
      <c r="E354" s="200" t="s">
        <v>523</v>
      </c>
      <c r="F354" s="201" t="s">
        <v>524</v>
      </c>
      <c r="G354" s="202" t="s">
        <v>132</v>
      </c>
      <c r="H354" s="203">
        <v>3</v>
      </c>
      <c r="I354" s="204"/>
      <c r="J354" s="205">
        <f>ROUND(I354*H354,2)</f>
        <v>0</v>
      </c>
      <c r="K354" s="201" t="s">
        <v>139</v>
      </c>
      <c r="L354" s="46"/>
      <c r="M354" s="206" t="s">
        <v>19</v>
      </c>
      <c r="N354" s="207" t="s">
        <v>44</v>
      </c>
      <c r="O354" s="86"/>
      <c r="P354" s="208">
        <f>O354*H354</f>
        <v>0</v>
      </c>
      <c r="Q354" s="208">
        <v>0.00024000000000000001</v>
      </c>
      <c r="R354" s="208">
        <f>Q354*H354</f>
        <v>0.00072000000000000005</v>
      </c>
      <c r="S354" s="208">
        <v>0</v>
      </c>
      <c r="T354" s="209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0" t="s">
        <v>228</v>
      </c>
      <c r="AT354" s="210" t="s">
        <v>129</v>
      </c>
      <c r="AU354" s="210" t="s">
        <v>134</v>
      </c>
      <c r="AY354" s="19" t="s">
        <v>126</v>
      </c>
      <c r="BE354" s="211">
        <f>IF(N354="základní",J354,0)</f>
        <v>0</v>
      </c>
      <c r="BF354" s="211">
        <f>IF(N354="snížená",J354,0)</f>
        <v>0</v>
      </c>
      <c r="BG354" s="211">
        <f>IF(N354="zákl. přenesená",J354,0)</f>
        <v>0</v>
      </c>
      <c r="BH354" s="211">
        <f>IF(N354="sníž. přenesená",J354,0)</f>
        <v>0</v>
      </c>
      <c r="BI354" s="211">
        <f>IF(N354="nulová",J354,0)</f>
        <v>0</v>
      </c>
      <c r="BJ354" s="19" t="s">
        <v>134</v>
      </c>
      <c r="BK354" s="211">
        <f>ROUND(I354*H354,2)</f>
        <v>0</v>
      </c>
      <c r="BL354" s="19" t="s">
        <v>228</v>
      </c>
      <c r="BM354" s="210" t="s">
        <v>525</v>
      </c>
    </row>
    <row r="355" s="2" customFormat="1">
      <c r="A355" s="40"/>
      <c r="B355" s="41"/>
      <c r="C355" s="42"/>
      <c r="D355" s="212" t="s">
        <v>141</v>
      </c>
      <c r="E355" s="42"/>
      <c r="F355" s="213" t="s">
        <v>526</v>
      </c>
      <c r="G355" s="42"/>
      <c r="H355" s="42"/>
      <c r="I355" s="214"/>
      <c r="J355" s="42"/>
      <c r="K355" s="42"/>
      <c r="L355" s="46"/>
      <c r="M355" s="215"/>
      <c r="N355" s="216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141</v>
      </c>
      <c r="AU355" s="19" t="s">
        <v>134</v>
      </c>
    </row>
    <row r="356" s="2" customFormat="1" ht="24.15" customHeight="1">
      <c r="A356" s="40"/>
      <c r="B356" s="41"/>
      <c r="C356" s="199" t="s">
        <v>527</v>
      </c>
      <c r="D356" s="199" t="s">
        <v>129</v>
      </c>
      <c r="E356" s="200" t="s">
        <v>528</v>
      </c>
      <c r="F356" s="201" t="s">
        <v>529</v>
      </c>
      <c r="G356" s="202" t="s">
        <v>378</v>
      </c>
      <c r="H356" s="261"/>
      <c r="I356" s="204"/>
      <c r="J356" s="205">
        <f>ROUND(I356*H356,2)</f>
        <v>0</v>
      </c>
      <c r="K356" s="201" t="s">
        <v>139</v>
      </c>
      <c r="L356" s="46"/>
      <c r="M356" s="206" t="s">
        <v>19</v>
      </c>
      <c r="N356" s="207" t="s">
        <v>44</v>
      </c>
      <c r="O356" s="86"/>
      <c r="P356" s="208">
        <f>O356*H356</f>
        <v>0</v>
      </c>
      <c r="Q356" s="208">
        <v>0</v>
      </c>
      <c r="R356" s="208">
        <f>Q356*H356</f>
        <v>0</v>
      </c>
      <c r="S356" s="208">
        <v>0</v>
      </c>
      <c r="T356" s="209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0" t="s">
        <v>228</v>
      </c>
      <c r="AT356" s="210" t="s">
        <v>129</v>
      </c>
      <c r="AU356" s="210" t="s">
        <v>134</v>
      </c>
      <c r="AY356" s="19" t="s">
        <v>126</v>
      </c>
      <c r="BE356" s="211">
        <f>IF(N356="základní",J356,0)</f>
        <v>0</v>
      </c>
      <c r="BF356" s="211">
        <f>IF(N356="snížená",J356,0)</f>
        <v>0</v>
      </c>
      <c r="BG356" s="211">
        <f>IF(N356="zákl. přenesená",J356,0)</f>
        <v>0</v>
      </c>
      <c r="BH356" s="211">
        <f>IF(N356="sníž. přenesená",J356,0)</f>
        <v>0</v>
      </c>
      <c r="BI356" s="211">
        <f>IF(N356="nulová",J356,0)</f>
        <v>0</v>
      </c>
      <c r="BJ356" s="19" t="s">
        <v>134</v>
      </c>
      <c r="BK356" s="211">
        <f>ROUND(I356*H356,2)</f>
        <v>0</v>
      </c>
      <c r="BL356" s="19" t="s">
        <v>228</v>
      </c>
      <c r="BM356" s="210" t="s">
        <v>530</v>
      </c>
    </row>
    <row r="357" s="2" customFormat="1">
      <c r="A357" s="40"/>
      <c r="B357" s="41"/>
      <c r="C357" s="42"/>
      <c r="D357" s="212" t="s">
        <v>141</v>
      </c>
      <c r="E357" s="42"/>
      <c r="F357" s="213" t="s">
        <v>531</v>
      </c>
      <c r="G357" s="42"/>
      <c r="H357" s="42"/>
      <c r="I357" s="214"/>
      <c r="J357" s="42"/>
      <c r="K357" s="42"/>
      <c r="L357" s="46"/>
      <c r="M357" s="215"/>
      <c r="N357" s="216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141</v>
      </c>
      <c r="AU357" s="19" t="s">
        <v>134</v>
      </c>
    </row>
    <row r="358" s="2" customFormat="1" ht="24.15" customHeight="1">
      <c r="A358" s="40"/>
      <c r="B358" s="41"/>
      <c r="C358" s="199" t="s">
        <v>532</v>
      </c>
      <c r="D358" s="199" t="s">
        <v>129</v>
      </c>
      <c r="E358" s="200" t="s">
        <v>533</v>
      </c>
      <c r="F358" s="201" t="s">
        <v>534</v>
      </c>
      <c r="G358" s="202" t="s">
        <v>313</v>
      </c>
      <c r="H358" s="203">
        <v>0.012</v>
      </c>
      <c r="I358" s="204"/>
      <c r="J358" s="205">
        <f>ROUND(I358*H358,2)</f>
        <v>0</v>
      </c>
      <c r="K358" s="201" t="s">
        <v>139</v>
      </c>
      <c r="L358" s="46"/>
      <c r="M358" s="206" t="s">
        <v>19</v>
      </c>
      <c r="N358" s="207" t="s">
        <v>44</v>
      </c>
      <c r="O358" s="86"/>
      <c r="P358" s="208">
        <f>O358*H358</f>
        <v>0</v>
      </c>
      <c r="Q358" s="208">
        <v>0</v>
      </c>
      <c r="R358" s="208">
        <f>Q358*H358</f>
        <v>0</v>
      </c>
      <c r="S358" s="208">
        <v>0</v>
      </c>
      <c r="T358" s="209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0" t="s">
        <v>228</v>
      </c>
      <c r="AT358" s="210" t="s">
        <v>129</v>
      </c>
      <c r="AU358" s="210" t="s">
        <v>134</v>
      </c>
      <c r="AY358" s="19" t="s">
        <v>126</v>
      </c>
      <c r="BE358" s="211">
        <f>IF(N358="základní",J358,0)</f>
        <v>0</v>
      </c>
      <c r="BF358" s="211">
        <f>IF(N358="snížená",J358,0)</f>
        <v>0</v>
      </c>
      <c r="BG358" s="211">
        <f>IF(N358="zákl. přenesená",J358,0)</f>
        <v>0</v>
      </c>
      <c r="BH358" s="211">
        <f>IF(N358="sníž. přenesená",J358,0)</f>
        <v>0</v>
      </c>
      <c r="BI358" s="211">
        <f>IF(N358="nulová",J358,0)</f>
        <v>0</v>
      </c>
      <c r="BJ358" s="19" t="s">
        <v>134</v>
      </c>
      <c r="BK358" s="211">
        <f>ROUND(I358*H358,2)</f>
        <v>0</v>
      </c>
      <c r="BL358" s="19" t="s">
        <v>228</v>
      </c>
      <c r="BM358" s="210" t="s">
        <v>535</v>
      </c>
    </row>
    <row r="359" s="2" customFormat="1">
      <c r="A359" s="40"/>
      <c r="B359" s="41"/>
      <c r="C359" s="42"/>
      <c r="D359" s="212" t="s">
        <v>141</v>
      </c>
      <c r="E359" s="42"/>
      <c r="F359" s="213" t="s">
        <v>536</v>
      </c>
      <c r="G359" s="42"/>
      <c r="H359" s="42"/>
      <c r="I359" s="214"/>
      <c r="J359" s="42"/>
      <c r="K359" s="42"/>
      <c r="L359" s="46"/>
      <c r="M359" s="215"/>
      <c r="N359" s="216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141</v>
      </c>
      <c r="AU359" s="19" t="s">
        <v>134</v>
      </c>
    </row>
    <row r="360" s="12" customFormat="1" ht="22.8" customHeight="1">
      <c r="A360" s="12"/>
      <c r="B360" s="183"/>
      <c r="C360" s="184"/>
      <c r="D360" s="185" t="s">
        <v>71</v>
      </c>
      <c r="E360" s="197" t="s">
        <v>537</v>
      </c>
      <c r="F360" s="197" t="s">
        <v>538</v>
      </c>
      <c r="G360" s="184"/>
      <c r="H360" s="184"/>
      <c r="I360" s="187"/>
      <c r="J360" s="198">
        <f>BK360</f>
        <v>0</v>
      </c>
      <c r="K360" s="184"/>
      <c r="L360" s="189"/>
      <c r="M360" s="190"/>
      <c r="N360" s="191"/>
      <c r="O360" s="191"/>
      <c r="P360" s="192">
        <f>SUM(P361:P412)</f>
        <v>0</v>
      </c>
      <c r="Q360" s="191"/>
      <c r="R360" s="192">
        <f>SUM(R361:R412)</f>
        <v>0.17174999999999999</v>
      </c>
      <c r="S360" s="191"/>
      <c r="T360" s="193">
        <f>SUM(T361:T412)</f>
        <v>0.041210000000000004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194" t="s">
        <v>134</v>
      </c>
      <c r="AT360" s="195" t="s">
        <v>71</v>
      </c>
      <c r="AU360" s="195" t="s">
        <v>77</v>
      </c>
      <c r="AY360" s="194" t="s">
        <v>126</v>
      </c>
      <c r="BK360" s="196">
        <f>SUM(BK361:BK412)</f>
        <v>0</v>
      </c>
    </row>
    <row r="361" s="2" customFormat="1" ht="16.5" customHeight="1">
      <c r="A361" s="40"/>
      <c r="B361" s="41"/>
      <c r="C361" s="199" t="s">
        <v>539</v>
      </c>
      <c r="D361" s="199" t="s">
        <v>129</v>
      </c>
      <c r="E361" s="200" t="s">
        <v>540</v>
      </c>
      <c r="F361" s="201" t="s">
        <v>541</v>
      </c>
      <c r="G361" s="202" t="s">
        <v>542</v>
      </c>
      <c r="H361" s="203">
        <v>1</v>
      </c>
      <c r="I361" s="204"/>
      <c r="J361" s="205">
        <f>ROUND(I361*H361,2)</f>
        <v>0</v>
      </c>
      <c r="K361" s="201" t="s">
        <v>139</v>
      </c>
      <c r="L361" s="46"/>
      <c r="M361" s="206" t="s">
        <v>19</v>
      </c>
      <c r="N361" s="207" t="s">
        <v>44</v>
      </c>
      <c r="O361" s="86"/>
      <c r="P361" s="208">
        <f>O361*H361</f>
        <v>0</v>
      </c>
      <c r="Q361" s="208">
        <v>0</v>
      </c>
      <c r="R361" s="208">
        <f>Q361*H361</f>
        <v>0</v>
      </c>
      <c r="S361" s="208">
        <v>0.01933</v>
      </c>
      <c r="T361" s="209">
        <f>S361*H361</f>
        <v>0.01933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0" t="s">
        <v>228</v>
      </c>
      <c r="AT361" s="210" t="s">
        <v>129</v>
      </c>
      <c r="AU361" s="210" t="s">
        <v>134</v>
      </c>
      <c r="AY361" s="19" t="s">
        <v>126</v>
      </c>
      <c r="BE361" s="211">
        <f>IF(N361="základní",J361,0)</f>
        <v>0</v>
      </c>
      <c r="BF361" s="211">
        <f>IF(N361="snížená",J361,0)</f>
        <v>0</v>
      </c>
      <c r="BG361" s="211">
        <f>IF(N361="zákl. přenesená",J361,0)</f>
        <v>0</v>
      </c>
      <c r="BH361" s="211">
        <f>IF(N361="sníž. přenesená",J361,0)</f>
        <v>0</v>
      </c>
      <c r="BI361" s="211">
        <f>IF(N361="nulová",J361,0)</f>
        <v>0</v>
      </c>
      <c r="BJ361" s="19" t="s">
        <v>134</v>
      </c>
      <c r="BK361" s="211">
        <f>ROUND(I361*H361,2)</f>
        <v>0</v>
      </c>
      <c r="BL361" s="19" t="s">
        <v>228</v>
      </c>
      <c r="BM361" s="210" t="s">
        <v>543</v>
      </c>
    </row>
    <row r="362" s="2" customFormat="1">
      <c r="A362" s="40"/>
      <c r="B362" s="41"/>
      <c r="C362" s="42"/>
      <c r="D362" s="212" t="s">
        <v>141</v>
      </c>
      <c r="E362" s="42"/>
      <c r="F362" s="213" t="s">
        <v>544</v>
      </c>
      <c r="G362" s="42"/>
      <c r="H362" s="42"/>
      <c r="I362" s="214"/>
      <c r="J362" s="42"/>
      <c r="K362" s="42"/>
      <c r="L362" s="46"/>
      <c r="M362" s="215"/>
      <c r="N362" s="216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141</v>
      </c>
      <c r="AU362" s="19" t="s">
        <v>134</v>
      </c>
    </row>
    <row r="363" s="2" customFormat="1" ht="16.5" customHeight="1">
      <c r="A363" s="40"/>
      <c r="B363" s="41"/>
      <c r="C363" s="199" t="s">
        <v>545</v>
      </c>
      <c r="D363" s="199" t="s">
        <v>129</v>
      </c>
      <c r="E363" s="200" t="s">
        <v>546</v>
      </c>
      <c r="F363" s="201" t="s">
        <v>547</v>
      </c>
      <c r="G363" s="202" t="s">
        <v>132</v>
      </c>
      <c r="H363" s="203">
        <v>1</v>
      </c>
      <c r="I363" s="204"/>
      <c r="J363" s="205">
        <f>ROUND(I363*H363,2)</f>
        <v>0</v>
      </c>
      <c r="K363" s="201" t="s">
        <v>139</v>
      </c>
      <c r="L363" s="46"/>
      <c r="M363" s="206" t="s">
        <v>19</v>
      </c>
      <c r="N363" s="207" t="s">
        <v>44</v>
      </c>
      <c r="O363" s="86"/>
      <c r="P363" s="208">
        <f>O363*H363</f>
        <v>0</v>
      </c>
      <c r="Q363" s="208">
        <v>0.00055000000000000003</v>
      </c>
      <c r="R363" s="208">
        <f>Q363*H363</f>
        <v>0.00055000000000000003</v>
      </c>
      <c r="S363" s="208">
        <v>0</v>
      </c>
      <c r="T363" s="209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0" t="s">
        <v>228</v>
      </c>
      <c r="AT363" s="210" t="s">
        <v>129</v>
      </c>
      <c r="AU363" s="210" t="s">
        <v>134</v>
      </c>
      <c r="AY363" s="19" t="s">
        <v>126</v>
      </c>
      <c r="BE363" s="211">
        <f>IF(N363="základní",J363,0)</f>
        <v>0</v>
      </c>
      <c r="BF363" s="211">
        <f>IF(N363="snížená",J363,0)</f>
        <v>0</v>
      </c>
      <c r="BG363" s="211">
        <f>IF(N363="zákl. přenesená",J363,0)</f>
        <v>0</v>
      </c>
      <c r="BH363" s="211">
        <f>IF(N363="sníž. přenesená",J363,0)</f>
        <v>0</v>
      </c>
      <c r="BI363" s="211">
        <f>IF(N363="nulová",J363,0)</f>
        <v>0</v>
      </c>
      <c r="BJ363" s="19" t="s">
        <v>134</v>
      </c>
      <c r="BK363" s="211">
        <f>ROUND(I363*H363,2)</f>
        <v>0</v>
      </c>
      <c r="BL363" s="19" t="s">
        <v>228</v>
      </c>
      <c r="BM363" s="210" t="s">
        <v>548</v>
      </c>
    </row>
    <row r="364" s="2" customFormat="1">
      <c r="A364" s="40"/>
      <c r="B364" s="41"/>
      <c r="C364" s="42"/>
      <c r="D364" s="212" t="s">
        <v>141</v>
      </c>
      <c r="E364" s="42"/>
      <c r="F364" s="213" t="s">
        <v>549</v>
      </c>
      <c r="G364" s="42"/>
      <c r="H364" s="42"/>
      <c r="I364" s="214"/>
      <c r="J364" s="42"/>
      <c r="K364" s="42"/>
      <c r="L364" s="46"/>
      <c r="M364" s="215"/>
      <c r="N364" s="216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141</v>
      </c>
      <c r="AU364" s="19" t="s">
        <v>134</v>
      </c>
    </row>
    <row r="365" s="2" customFormat="1" ht="16.5" customHeight="1">
      <c r="A365" s="40"/>
      <c r="B365" s="41"/>
      <c r="C365" s="251" t="s">
        <v>550</v>
      </c>
      <c r="D365" s="251" t="s">
        <v>221</v>
      </c>
      <c r="E365" s="252" t="s">
        <v>551</v>
      </c>
      <c r="F365" s="253" t="s">
        <v>552</v>
      </c>
      <c r="G365" s="254" t="s">
        <v>132</v>
      </c>
      <c r="H365" s="255">
        <v>1</v>
      </c>
      <c r="I365" s="256"/>
      <c r="J365" s="257">
        <f>ROUND(I365*H365,2)</f>
        <v>0</v>
      </c>
      <c r="K365" s="253" t="s">
        <v>139</v>
      </c>
      <c r="L365" s="258"/>
      <c r="M365" s="259" t="s">
        <v>19</v>
      </c>
      <c r="N365" s="260" t="s">
        <v>44</v>
      </c>
      <c r="O365" s="86"/>
      <c r="P365" s="208">
        <f>O365*H365</f>
        <v>0</v>
      </c>
      <c r="Q365" s="208">
        <v>0.025999999999999999</v>
      </c>
      <c r="R365" s="208">
        <f>Q365*H365</f>
        <v>0.025999999999999999</v>
      </c>
      <c r="S365" s="208">
        <v>0</v>
      </c>
      <c r="T365" s="209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0" t="s">
        <v>322</v>
      </c>
      <c r="AT365" s="210" t="s">
        <v>221</v>
      </c>
      <c r="AU365" s="210" t="s">
        <v>134</v>
      </c>
      <c r="AY365" s="19" t="s">
        <v>126</v>
      </c>
      <c r="BE365" s="211">
        <f>IF(N365="základní",J365,0)</f>
        <v>0</v>
      </c>
      <c r="BF365" s="211">
        <f>IF(N365="snížená",J365,0)</f>
        <v>0</v>
      </c>
      <c r="BG365" s="211">
        <f>IF(N365="zákl. přenesená",J365,0)</f>
        <v>0</v>
      </c>
      <c r="BH365" s="211">
        <f>IF(N365="sníž. přenesená",J365,0)</f>
        <v>0</v>
      </c>
      <c r="BI365" s="211">
        <f>IF(N365="nulová",J365,0)</f>
        <v>0</v>
      </c>
      <c r="BJ365" s="19" t="s">
        <v>134</v>
      </c>
      <c r="BK365" s="211">
        <f>ROUND(I365*H365,2)</f>
        <v>0</v>
      </c>
      <c r="BL365" s="19" t="s">
        <v>228</v>
      </c>
      <c r="BM365" s="210" t="s">
        <v>553</v>
      </c>
    </row>
    <row r="366" s="2" customFormat="1" ht="16.5" customHeight="1">
      <c r="A366" s="40"/>
      <c r="B366" s="41"/>
      <c r="C366" s="251" t="s">
        <v>554</v>
      </c>
      <c r="D366" s="251" t="s">
        <v>221</v>
      </c>
      <c r="E366" s="252" t="s">
        <v>555</v>
      </c>
      <c r="F366" s="253" t="s">
        <v>556</v>
      </c>
      <c r="G366" s="254" t="s">
        <v>132</v>
      </c>
      <c r="H366" s="255">
        <v>1</v>
      </c>
      <c r="I366" s="256"/>
      <c r="J366" s="257">
        <f>ROUND(I366*H366,2)</f>
        <v>0</v>
      </c>
      <c r="K366" s="253" t="s">
        <v>139</v>
      </c>
      <c r="L366" s="258"/>
      <c r="M366" s="259" t="s">
        <v>19</v>
      </c>
      <c r="N366" s="260" t="s">
        <v>44</v>
      </c>
      <c r="O366" s="86"/>
      <c r="P366" s="208">
        <f>O366*H366</f>
        <v>0</v>
      </c>
      <c r="Q366" s="208">
        <v>0.00125</v>
      </c>
      <c r="R366" s="208">
        <f>Q366*H366</f>
        <v>0.00125</v>
      </c>
      <c r="S366" s="208">
        <v>0</v>
      </c>
      <c r="T366" s="209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0" t="s">
        <v>322</v>
      </c>
      <c r="AT366" s="210" t="s">
        <v>221</v>
      </c>
      <c r="AU366" s="210" t="s">
        <v>134</v>
      </c>
      <c r="AY366" s="19" t="s">
        <v>126</v>
      </c>
      <c r="BE366" s="211">
        <f>IF(N366="základní",J366,0)</f>
        <v>0</v>
      </c>
      <c r="BF366" s="211">
        <f>IF(N366="snížená",J366,0)</f>
        <v>0</v>
      </c>
      <c r="BG366" s="211">
        <f>IF(N366="zákl. přenesená",J366,0)</f>
        <v>0</v>
      </c>
      <c r="BH366" s="211">
        <f>IF(N366="sníž. přenesená",J366,0)</f>
        <v>0</v>
      </c>
      <c r="BI366" s="211">
        <f>IF(N366="nulová",J366,0)</f>
        <v>0</v>
      </c>
      <c r="BJ366" s="19" t="s">
        <v>134</v>
      </c>
      <c r="BK366" s="211">
        <f>ROUND(I366*H366,2)</f>
        <v>0</v>
      </c>
      <c r="BL366" s="19" t="s">
        <v>228</v>
      </c>
      <c r="BM366" s="210" t="s">
        <v>557</v>
      </c>
    </row>
    <row r="367" s="2" customFormat="1" ht="16.5" customHeight="1">
      <c r="A367" s="40"/>
      <c r="B367" s="41"/>
      <c r="C367" s="199" t="s">
        <v>558</v>
      </c>
      <c r="D367" s="199" t="s">
        <v>129</v>
      </c>
      <c r="E367" s="200" t="s">
        <v>559</v>
      </c>
      <c r="F367" s="201" t="s">
        <v>560</v>
      </c>
      <c r="G367" s="202" t="s">
        <v>542</v>
      </c>
      <c r="H367" s="203">
        <v>1</v>
      </c>
      <c r="I367" s="204"/>
      <c r="J367" s="205">
        <f>ROUND(I367*H367,2)</f>
        <v>0</v>
      </c>
      <c r="K367" s="201" t="s">
        <v>139</v>
      </c>
      <c r="L367" s="46"/>
      <c r="M367" s="206" t="s">
        <v>19</v>
      </c>
      <c r="N367" s="207" t="s">
        <v>44</v>
      </c>
      <c r="O367" s="86"/>
      <c r="P367" s="208">
        <f>O367*H367</f>
        <v>0</v>
      </c>
      <c r="Q367" s="208">
        <v>0</v>
      </c>
      <c r="R367" s="208">
        <f>Q367*H367</f>
        <v>0</v>
      </c>
      <c r="S367" s="208">
        <v>0.019460000000000002</v>
      </c>
      <c r="T367" s="209">
        <f>S367*H367</f>
        <v>0.019460000000000002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0" t="s">
        <v>228</v>
      </c>
      <c r="AT367" s="210" t="s">
        <v>129</v>
      </c>
      <c r="AU367" s="210" t="s">
        <v>134</v>
      </c>
      <c r="AY367" s="19" t="s">
        <v>126</v>
      </c>
      <c r="BE367" s="211">
        <f>IF(N367="základní",J367,0)</f>
        <v>0</v>
      </c>
      <c r="BF367" s="211">
        <f>IF(N367="snížená",J367,0)</f>
        <v>0</v>
      </c>
      <c r="BG367" s="211">
        <f>IF(N367="zákl. přenesená",J367,0)</f>
        <v>0</v>
      </c>
      <c r="BH367" s="211">
        <f>IF(N367="sníž. přenesená",J367,0)</f>
        <v>0</v>
      </c>
      <c r="BI367" s="211">
        <f>IF(N367="nulová",J367,0)</f>
        <v>0</v>
      </c>
      <c r="BJ367" s="19" t="s">
        <v>134</v>
      </c>
      <c r="BK367" s="211">
        <f>ROUND(I367*H367,2)</f>
        <v>0</v>
      </c>
      <c r="BL367" s="19" t="s">
        <v>228</v>
      </c>
      <c r="BM367" s="210" t="s">
        <v>561</v>
      </c>
    </row>
    <row r="368" s="2" customFormat="1">
      <c r="A368" s="40"/>
      <c r="B368" s="41"/>
      <c r="C368" s="42"/>
      <c r="D368" s="212" t="s">
        <v>141</v>
      </c>
      <c r="E368" s="42"/>
      <c r="F368" s="213" t="s">
        <v>562</v>
      </c>
      <c r="G368" s="42"/>
      <c r="H368" s="42"/>
      <c r="I368" s="214"/>
      <c r="J368" s="42"/>
      <c r="K368" s="42"/>
      <c r="L368" s="46"/>
      <c r="M368" s="215"/>
      <c r="N368" s="216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141</v>
      </c>
      <c r="AU368" s="19" t="s">
        <v>134</v>
      </c>
    </row>
    <row r="369" s="2" customFormat="1" ht="24.15" customHeight="1">
      <c r="A369" s="40"/>
      <c r="B369" s="41"/>
      <c r="C369" s="199" t="s">
        <v>563</v>
      </c>
      <c r="D369" s="199" t="s">
        <v>129</v>
      </c>
      <c r="E369" s="200" t="s">
        <v>564</v>
      </c>
      <c r="F369" s="201" t="s">
        <v>565</v>
      </c>
      <c r="G369" s="202" t="s">
        <v>542</v>
      </c>
      <c r="H369" s="203">
        <v>1</v>
      </c>
      <c r="I369" s="204"/>
      <c r="J369" s="205">
        <f>ROUND(I369*H369,2)</f>
        <v>0</v>
      </c>
      <c r="K369" s="201" t="s">
        <v>139</v>
      </c>
      <c r="L369" s="46"/>
      <c r="M369" s="206" t="s">
        <v>19</v>
      </c>
      <c r="N369" s="207" t="s">
        <v>44</v>
      </c>
      <c r="O369" s="86"/>
      <c r="P369" s="208">
        <f>O369*H369</f>
        <v>0</v>
      </c>
      <c r="Q369" s="208">
        <v>0.01197</v>
      </c>
      <c r="R369" s="208">
        <f>Q369*H369</f>
        <v>0.01197</v>
      </c>
      <c r="S369" s="208">
        <v>0</v>
      </c>
      <c r="T369" s="209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0" t="s">
        <v>228</v>
      </c>
      <c r="AT369" s="210" t="s">
        <v>129</v>
      </c>
      <c r="AU369" s="210" t="s">
        <v>134</v>
      </c>
      <c r="AY369" s="19" t="s">
        <v>126</v>
      </c>
      <c r="BE369" s="211">
        <f>IF(N369="základní",J369,0)</f>
        <v>0</v>
      </c>
      <c r="BF369" s="211">
        <f>IF(N369="snížená",J369,0)</f>
        <v>0</v>
      </c>
      <c r="BG369" s="211">
        <f>IF(N369="zákl. přenesená",J369,0)</f>
        <v>0</v>
      </c>
      <c r="BH369" s="211">
        <f>IF(N369="sníž. přenesená",J369,0)</f>
        <v>0</v>
      </c>
      <c r="BI369" s="211">
        <f>IF(N369="nulová",J369,0)</f>
        <v>0</v>
      </c>
      <c r="BJ369" s="19" t="s">
        <v>134</v>
      </c>
      <c r="BK369" s="211">
        <f>ROUND(I369*H369,2)</f>
        <v>0</v>
      </c>
      <c r="BL369" s="19" t="s">
        <v>228</v>
      </c>
      <c r="BM369" s="210" t="s">
        <v>566</v>
      </c>
    </row>
    <row r="370" s="2" customFormat="1">
      <c r="A370" s="40"/>
      <c r="B370" s="41"/>
      <c r="C370" s="42"/>
      <c r="D370" s="212" t="s">
        <v>141</v>
      </c>
      <c r="E370" s="42"/>
      <c r="F370" s="213" t="s">
        <v>567</v>
      </c>
      <c r="G370" s="42"/>
      <c r="H370" s="42"/>
      <c r="I370" s="214"/>
      <c r="J370" s="42"/>
      <c r="K370" s="42"/>
      <c r="L370" s="46"/>
      <c r="M370" s="215"/>
      <c r="N370" s="216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141</v>
      </c>
      <c r="AU370" s="19" t="s">
        <v>134</v>
      </c>
    </row>
    <row r="371" s="2" customFormat="1" ht="16.5" customHeight="1">
      <c r="A371" s="40"/>
      <c r="B371" s="41"/>
      <c r="C371" s="199" t="s">
        <v>568</v>
      </c>
      <c r="D371" s="199" t="s">
        <v>129</v>
      </c>
      <c r="E371" s="200" t="s">
        <v>569</v>
      </c>
      <c r="F371" s="201" t="s">
        <v>570</v>
      </c>
      <c r="G371" s="202" t="s">
        <v>132</v>
      </c>
      <c r="H371" s="203">
        <v>1</v>
      </c>
      <c r="I371" s="204"/>
      <c r="J371" s="205">
        <f>ROUND(I371*H371,2)</f>
        <v>0</v>
      </c>
      <c r="K371" s="201" t="s">
        <v>139</v>
      </c>
      <c r="L371" s="46"/>
      <c r="M371" s="206" t="s">
        <v>19</v>
      </c>
      <c r="N371" s="207" t="s">
        <v>44</v>
      </c>
      <c r="O371" s="86"/>
      <c r="P371" s="208">
        <f>O371*H371</f>
        <v>0</v>
      </c>
      <c r="Q371" s="208">
        <v>0</v>
      </c>
      <c r="R371" s="208">
        <f>Q371*H371</f>
        <v>0</v>
      </c>
      <c r="S371" s="208">
        <v>0</v>
      </c>
      <c r="T371" s="209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0" t="s">
        <v>228</v>
      </c>
      <c r="AT371" s="210" t="s">
        <v>129</v>
      </c>
      <c r="AU371" s="210" t="s">
        <v>134</v>
      </c>
      <c r="AY371" s="19" t="s">
        <v>126</v>
      </c>
      <c r="BE371" s="211">
        <f>IF(N371="základní",J371,0)</f>
        <v>0</v>
      </c>
      <c r="BF371" s="211">
        <f>IF(N371="snížená",J371,0)</f>
        <v>0</v>
      </c>
      <c r="BG371" s="211">
        <f>IF(N371="zákl. přenesená",J371,0)</f>
        <v>0</v>
      </c>
      <c r="BH371" s="211">
        <f>IF(N371="sníž. přenesená",J371,0)</f>
        <v>0</v>
      </c>
      <c r="BI371" s="211">
        <f>IF(N371="nulová",J371,0)</f>
        <v>0</v>
      </c>
      <c r="BJ371" s="19" t="s">
        <v>134</v>
      </c>
      <c r="BK371" s="211">
        <f>ROUND(I371*H371,2)</f>
        <v>0</v>
      </c>
      <c r="BL371" s="19" t="s">
        <v>228</v>
      </c>
      <c r="BM371" s="210" t="s">
        <v>571</v>
      </c>
    </row>
    <row r="372" s="2" customFormat="1">
      <c r="A372" s="40"/>
      <c r="B372" s="41"/>
      <c r="C372" s="42"/>
      <c r="D372" s="212" t="s">
        <v>141</v>
      </c>
      <c r="E372" s="42"/>
      <c r="F372" s="213" t="s">
        <v>572</v>
      </c>
      <c r="G372" s="42"/>
      <c r="H372" s="42"/>
      <c r="I372" s="214"/>
      <c r="J372" s="42"/>
      <c r="K372" s="42"/>
      <c r="L372" s="46"/>
      <c r="M372" s="215"/>
      <c r="N372" s="216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141</v>
      </c>
      <c r="AU372" s="19" t="s">
        <v>134</v>
      </c>
    </row>
    <row r="373" s="2" customFormat="1" ht="16.5" customHeight="1">
      <c r="A373" s="40"/>
      <c r="B373" s="41"/>
      <c r="C373" s="199" t="s">
        <v>573</v>
      </c>
      <c r="D373" s="199" t="s">
        <v>129</v>
      </c>
      <c r="E373" s="200" t="s">
        <v>574</v>
      </c>
      <c r="F373" s="201" t="s">
        <v>575</v>
      </c>
      <c r="G373" s="202" t="s">
        <v>542</v>
      </c>
      <c r="H373" s="203">
        <v>1</v>
      </c>
      <c r="I373" s="204"/>
      <c r="J373" s="205">
        <f>ROUND(I373*H373,2)</f>
        <v>0</v>
      </c>
      <c r="K373" s="201" t="s">
        <v>139</v>
      </c>
      <c r="L373" s="46"/>
      <c r="M373" s="206" t="s">
        <v>19</v>
      </c>
      <c r="N373" s="207" t="s">
        <v>44</v>
      </c>
      <c r="O373" s="86"/>
      <c r="P373" s="208">
        <f>O373*H373</f>
        <v>0</v>
      </c>
      <c r="Q373" s="208">
        <v>0.02087</v>
      </c>
      <c r="R373" s="208">
        <f>Q373*H373</f>
        <v>0.02087</v>
      </c>
      <c r="S373" s="208">
        <v>0</v>
      </c>
      <c r="T373" s="209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0" t="s">
        <v>228</v>
      </c>
      <c r="AT373" s="210" t="s">
        <v>129</v>
      </c>
      <c r="AU373" s="210" t="s">
        <v>134</v>
      </c>
      <c r="AY373" s="19" t="s">
        <v>126</v>
      </c>
      <c r="BE373" s="211">
        <f>IF(N373="základní",J373,0)</f>
        <v>0</v>
      </c>
      <c r="BF373" s="211">
        <f>IF(N373="snížená",J373,0)</f>
        <v>0</v>
      </c>
      <c r="BG373" s="211">
        <f>IF(N373="zákl. přenesená",J373,0)</f>
        <v>0</v>
      </c>
      <c r="BH373" s="211">
        <f>IF(N373="sníž. přenesená",J373,0)</f>
        <v>0</v>
      </c>
      <c r="BI373" s="211">
        <f>IF(N373="nulová",J373,0)</f>
        <v>0</v>
      </c>
      <c r="BJ373" s="19" t="s">
        <v>134</v>
      </c>
      <c r="BK373" s="211">
        <f>ROUND(I373*H373,2)</f>
        <v>0</v>
      </c>
      <c r="BL373" s="19" t="s">
        <v>228</v>
      </c>
      <c r="BM373" s="210" t="s">
        <v>576</v>
      </c>
    </row>
    <row r="374" s="2" customFormat="1">
      <c r="A374" s="40"/>
      <c r="B374" s="41"/>
      <c r="C374" s="42"/>
      <c r="D374" s="212" t="s">
        <v>141</v>
      </c>
      <c r="E374" s="42"/>
      <c r="F374" s="213" t="s">
        <v>577</v>
      </c>
      <c r="G374" s="42"/>
      <c r="H374" s="42"/>
      <c r="I374" s="214"/>
      <c r="J374" s="42"/>
      <c r="K374" s="42"/>
      <c r="L374" s="46"/>
      <c r="M374" s="215"/>
      <c r="N374" s="216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141</v>
      </c>
      <c r="AU374" s="19" t="s">
        <v>134</v>
      </c>
    </row>
    <row r="375" s="2" customFormat="1" ht="16.5" customHeight="1">
      <c r="A375" s="40"/>
      <c r="B375" s="41"/>
      <c r="C375" s="199" t="s">
        <v>578</v>
      </c>
      <c r="D375" s="199" t="s">
        <v>129</v>
      </c>
      <c r="E375" s="200" t="s">
        <v>579</v>
      </c>
      <c r="F375" s="201" t="s">
        <v>580</v>
      </c>
      <c r="G375" s="202" t="s">
        <v>542</v>
      </c>
      <c r="H375" s="203">
        <v>1</v>
      </c>
      <c r="I375" s="204"/>
      <c r="J375" s="205">
        <f>ROUND(I375*H375,2)</f>
        <v>0</v>
      </c>
      <c r="K375" s="201" t="s">
        <v>139</v>
      </c>
      <c r="L375" s="46"/>
      <c r="M375" s="206" t="s">
        <v>19</v>
      </c>
      <c r="N375" s="207" t="s">
        <v>44</v>
      </c>
      <c r="O375" s="86"/>
      <c r="P375" s="208">
        <f>O375*H375</f>
        <v>0</v>
      </c>
      <c r="Q375" s="208">
        <v>0.0011000000000000001</v>
      </c>
      <c r="R375" s="208">
        <f>Q375*H375</f>
        <v>0.0011000000000000001</v>
      </c>
      <c r="S375" s="208">
        <v>0</v>
      </c>
      <c r="T375" s="209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0" t="s">
        <v>228</v>
      </c>
      <c r="AT375" s="210" t="s">
        <v>129</v>
      </c>
      <c r="AU375" s="210" t="s">
        <v>134</v>
      </c>
      <c r="AY375" s="19" t="s">
        <v>126</v>
      </c>
      <c r="BE375" s="211">
        <f>IF(N375="základní",J375,0)</f>
        <v>0</v>
      </c>
      <c r="BF375" s="211">
        <f>IF(N375="snížená",J375,0)</f>
        <v>0</v>
      </c>
      <c r="BG375" s="211">
        <f>IF(N375="zákl. přenesená",J375,0)</f>
        <v>0</v>
      </c>
      <c r="BH375" s="211">
        <f>IF(N375="sníž. přenesená",J375,0)</f>
        <v>0</v>
      </c>
      <c r="BI375" s="211">
        <f>IF(N375="nulová",J375,0)</f>
        <v>0</v>
      </c>
      <c r="BJ375" s="19" t="s">
        <v>134</v>
      </c>
      <c r="BK375" s="211">
        <f>ROUND(I375*H375,2)</f>
        <v>0</v>
      </c>
      <c r="BL375" s="19" t="s">
        <v>228</v>
      </c>
      <c r="BM375" s="210" t="s">
        <v>581</v>
      </c>
    </row>
    <row r="376" s="2" customFormat="1">
      <c r="A376" s="40"/>
      <c r="B376" s="41"/>
      <c r="C376" s="42"/>
      <c r="D376" s="212" t="s">
        <v>141</v>
      </c>
      <c r="E376" s="42"/>
      <c r="F376" s="213" t="s">
        <v>582</v>
      </c>
      <c r="G376" s="42"/>
      <c r="H376" s="42"/>
      <c r="I376" s="214"/>
      <c r="J376" s="42"/>
      <c r="K376" s="42"/>
      <c r="L376" s="46"/>
      <c r="M376" s="215"/>
      <c r="N376" s="216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141</v>
      </c>
      <c r="AU376" s="19" t="s">
        <v>134</v>
      </c>
    </row>
    <row r="377" s="2" customFormat="1" ht="16.5" customHeight="1">
      <c r="A377" s="40"/>
      <c r="B377" s="41"/>
      <c r="C377" s="199" t="s">
        <v>583</v>
      </c>
      <c r="D377" s="199" t="s">
        <v>129</v>
      </c>
      <c r="E377" s="200" t="s">
        <v>584</v>
      </c>
      <c r="F377" s="201" t="s">
        <v>585</v>
      </c>
      <c r="G377" s="202" t="s">
        <v>542</v>
      </c>
      <c r="H377" s="203">
        <v>1</v>
      </c>
      <c r="I377" s="204"/>
      <c r="J377" s="205">
        <f>ROUND(I377*H377,2)</f>
        <v>0</v>
      </c>
      <c r="K377" s="201" t="s">
        <v>139</v>
      </c>
      <c r="L377" s="46"/>
      <c r="M377" s="206" t="s">
        <v>19</v>
      </c>
      <c r="N377" s="207" t="s">
        <v>44</v>
      </c>
      <c r="O377" s="86"/>
      <c r="P377" s="208">
        <f>O377*H377</f>
        <v>0</v>
      </c>
      <c r="Q377" s="208">
        <v>0.00042999999999999999</v>
      </c>
      <c r="R377" s="208">
        <f>Q377*H377</f>
        <v>0.00042999999999999999</v>
      </c>
      <c r="S377" s="208">
        <v>0</v>
      </c>
      <c r="T377" s="209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0" t="s">
        <v>228</v>
      </c>
      <c r="AT377" s="210" t="s">
        <v>129</v>
      </c>
      <c r="AU377" s="210" t="s">
        <v>134</v>
      </c>
      <c r="AY377" s="19" t="s">
        <v>126</v>
      </c>
      <c r="BE377" s="211">
        <f>IF(N377="základní",J377,0)</f>
        <v>0</v>
      </c>
      <c r="BF377" s="211">
        <f>IF(N377="snížená",J377,0)</f>
        <v>0</v>
      </c>
      <c r="BG377" s="211">
        <f>IF(N377="zákl. přenesená",J377,0)</f>
        <v>0</v>
      </c>
      <c r="BH377" s="211">
        <f>IF(N377="sníž. přenesená",J377,0)</f>
        <v>0</v>
      </c>
      <c r="BI377" s="211">
        <f>IF(N377="nulová",J377,0)</f>
        <v>0</v>
      </c>
      <c r="BJ377" s="19" t="s">
        <v>134</v>
      </c>
      <c r="BK377" s="211">
        <f>ROUND(I377*H377,2)</f>
        <v>0</v>
      </c>
      <c r="BL377" s="19" t="s">
        <v>228</v>
      </c>
      <c r="BM377" s="210" t="s">
        <v>586</v>
      </c>
    </row>
    <row r="378" s="2" customFormat="1">
      <c r="A378" s="40"/>
      <c r="B378" s="41"/>
      <c r="C378" s="42"/>
      <c r="D378" s="212" t="s">
        <v>141</v>
      </c>
      <c r="E378" s="42"/>
      <c r="F378" s="213" t="s">
        <v>587</v>
      </c>
      <c r="G378" s="42"/>
      <c r="H378" s="42"/>
      <c r="I378" s="214"/>
      <c r="J378" s="42"/>
      <c r="K378" s="42"/>
      <c r="L378" s="46"/>
      <c r="M378" s="215"/>
      <c r="N378" s="216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141</v>
      </c>
      <c r="AU378" s="19" t="s">
        <v>134</v>
      </c>
    </row>
    <row r="379" s="2" customFormat="1" ht="16.5" customHeight="1">
      <c r="A379" s="40"/>
      <c r="B379" s="41"/>
      <c r="C379" s="251" t="s">
        <v>588</v>
      </c>
      <c r="D379" s="251" t="s">
        <v>221</v>
      </c>
      <c r="E379" s="252" t="s">
        <v>589</v>
      </c>
      <c r="F379" s="253" t="s">
        <v>590</v>
      </c>
      <c r="G379" s="254" t="s">
        <v>132</v>
      </c>
      <c r="H379" s="255">
        <v>1</v>
      </c>
      <c r="I379" s="256"/>
      <c r="J379" s="257">
        <f>ROUND(I379*H379,2)</f>
        <v>0</v>
      </c>
      <c r="K379" s="253" t="s">
        <v>139</v>
      </c>
      <c r="L379" s="258"/>
      <c r="M379" s="259" t="s">
        <v>19</v>
      </c>
      <c r="N379" s="260" t="s">
        <v>44</v>
      </c>
      <c r="O379" s="86"/>
      <c r="P379" s="208">
        <f>O379*H379</f>
        <v>0</v>
      </c>
      <c r="Q379" s="208">
        <v>0.0044999999999999997</v>
      </c>
      <c r="R379" s="208">
        <f>Q379*H379</f>
        <v>0.0044999999999999997</v>
      </c>
      <c r="S379" s="208">
        <v>0</v>
      </c>
      <c r="T379" s="209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0" t="s">
        <v>322</v>
      </c>
      <c r="AT379" s="210" t="s">
        <v>221</v>
      </c>
      <c r="AU379" s="210" t="s">
        <v>134</v>
      </c>
      <c r="AY379" s="19" t="s">
        <v>126</v>
      </c>
      <c r="BE379" s="211">
        <f>IF(N379="základní",J379,0)</f>
        <v>0</v>
      </c>
      <c r="BF379" s="211">
        <f>IF(N379="snížená",J379,0)</f>
        <v>0</v>
      </c>
      <c r="BG379" s="211">
        <f>IF(N379="zákl. přenesená",J379,0)</f>
        <v>0</v>
      </c>
      <c r="BH379" s="211">
        <f>IF(N379="sníž. přenesená",J379,0)</f>
        <v>0</v>
      </c>
      <c r="BI379" s="211">
        <f>IF(N379="nulová",J379,0)</f>
        <v>0</v>
      </c>
      <c r="BJ379" s="19" t="s">
        <v>134</v>
      </c>
      <c r="BK379" s="211">
        <f>ROUND(I379*H379,2)</f>
        <v>0</v>
      </c>
      <c r="BL379" s="19" t="s">
        <v>228</v>
      </c>
      <c r="BM379" s="210" t="s">
        <v>591</v>
      </c>
    </row>
    <row r="380" s="2" customFormat="1" ht="24.15" customHeight="1">
      <c r="A380" s="40"/>
      <c r="B380" s="41"/>
      <c r="C380" s="199" t="s">
        <v>592</v>
      </c>
      <c r="D380" s="199" t="s">
        <v>129</v>
      </c>
      <c r="E380" s="200" t="s">
        <v>593</v>
      </c>
      <c r="F380" s="201" t="s">
        <v>594</v>
      </c>
      <c r="G380" s="202" t="s">
        <v>542</v>
      </c>
      <c r="H380" s="203">
        <v>1</v>
      </c>
      <c r="I380" s="204"/>
      <c r="J380" s="205">
        <f>ROUND(I380*H380,2)</f>
        <v>0</v>
      </c>
      <c r="K380" s="201" t="s">
        <v>139</v>
      </c>
      <c r="L380" s="46"/>
      <c r="M380" s="206" t="s">
        <v>19</v>
      </c>
      <c r="N380" s="207" t="s">
        <v>44</v>
      </c>
      <c r="O380" s="86"/>
      <c r="P380" s="208">
        <f>O380*H380</f>
        <v>0</v>
      </c>
      <c r="Q380" s="208">
        <v>0.05534</v>
      </c>
      <c r="R380" s="208">
        <f>Q380*H380</f>
        <v>0.05534</v>
      </c>
      <c r="S380" s="208">
        <v>0</v>
      </c>
      <c r="T380" s="209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0" t="s">
        <v>133</v>
      </c>
      <c r="AT380" s="210" t="s">
        <v>129</v>
      </c>
      <c r="AU380" s="210" t="s">
        <v>134</v>
      </c>
      <c r="AY380" s="19" t="s">
        <v>126</v>
      </c>
      <c r="BE380" s="211">
        <f>IF(N380="základní",J380,0)</f>
        <v>0</v>
      </c>
      <c r="BF380" s="211">
        <f>IF(N380="snížená",J380,0)</f>
        <v>0</v>
      </c>
      <c r="BG380" s="211">
        <f>IF(N380="zákl. přenesená",J380,0)</f>
        <v>0</v>
      </c>
      <c r="BH380" s="211">
        <f>IF(N380="sníž. přenesená",J380,0)</f>
        <v>0</v>
      </c>
      <c r="BI380" s="211">
        <f>IF(N380="nulová",J380,0)</f>
        <v>0</v>
      </c>
      <c r="BJ380" s="19" t="s">
        <v>134</v>
      </c>
      <c r="BK380" s="211">
        <f>ROUND(I380*H380,2)</f>
        <v>0</v>
      </c>
      <c r="BL380" s="19" t="s">
        <v>133</v>
      </c>
      <c r="BM380" s="210" t="s">
        <v>595</v>
      </c>
    </row>
    <row r="381" s="2" customFormat="1">
      <c r="A381" s="40"/>
      <c r="B381" s="41"/>
      <c r="C381" s="42"/>
      <c r="D381" s="212" t="s">
        <v>141</v>
      </c>
      <c r="E381" s="42"/>
      <c r="F381" s="213" t="s">
        <v>596</v>
      </c>
      <c r="G381" s="42"/>
      <c r="H381" s="42"/>
      <c r="I381" s="214"/>
      <c r="J381" s="42"/>
      <c r="K381" s="42"/>
      <c r="L381" s="46"/>
      <c r="M381" s="215"/>
      <c r="N381" s="216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141</v>
      </c>
      <c r="AU381" s="19" t="s">
        <v>134</v>
      </c>
    </row>
    <row r="382" s="2" customFormat="1" ht="16.5" customHeight="1">
      <c r="A382" s="40"/>
      <c r="B382" s="41"/>
      <c r="C382" s="199" t="s">
        <v>597</v>
      </c>
      <c r="D382" s="199" t="s">
        <v>129</v>
      </c>
      <c r="E382" s="200" t="s">
        <v>598</v>
      </c>
      <c r="F382" s="201" t="s">
        <v>599</v>
      </c>
      <c r="G382" s="202" t="s">
        <v>542</v>
      </c>
      <c r="H382" s="203">
        <v>2</v>
      </c>
      <c r="I382" s="204"/>
      <c r="J382" s="205">
        <f>ROUND(I382*H382,2)</f>
        <v>0</v>
      </c>
      <c r="K382" s="201" t="s">
        <v>139</v>
      </c>
      <c r="L382" s="46"/>
      <c r="M382" s="206" t="s">
        <v>19</v>
      </c>
      <c r="N382" s="207" t="s">
        <v>44</v>
      </c>
      <c r="O382" s="86"/>
      <c r="P382" s="208">
        <f>O382*H382</f>
        <v>0</v>
      </c>
      <c r="Q382" s="208">
        <v>0.0066400000000000001</v>
      </c>
      <c r="R382" s="208">
        <f>Q382*H382</f>
        <v>0.01328</v>
      </c>
      <c r="S382" s="208">
        <v>0</v>
      </c>
      <c r="T382" s="209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0" t="s">
        <v>133</v>
      </c>
      <c r="AT382" s="210" t="s">
        <v>129</v>
      </c>
      <c r="AU382" s="210" t="s">
        <v>134</v>
      </c>
      <c r="AY382" s="19" t="s">
        <v>126</v>
      </c>
      <c r="BE382" s="211">
        <f>IF(N382="základní",J382,0)</f>
        <v>0</v>
      </c>
      <c r="BF382" s="211">
        <f>IF(N382="snížená",J382,0)</f>
        <v>0</v>
      </c>
      <c r="BG382" s="211">
        <f>IF(N382="zákl. přenesená",J382,0)</f>
        <v>0</v>
      </c>
      <c r="BH382" s="211">
        <f>IF(N382="sníž. přenesená",J382,0)</f>
        <v>0</v>
      </c>
      <c r="BI382" s="211">
        <f>IF(N382="nulová",J382,0)</f>
        <v>0</v>
      </c>
      <c r="BJ382" s="19" t="s">
        <v>134</v>
      </c>
      <c r="BK382" s="211">
        <f>ROUND(I382*H382,2)</f>
        <v>0</v>
      </c>
      <c r="BL382" s="19" t="s">
        <v>133</v>
      </c>
      <c r="BM382" s="210" t="s">
        <v>600</v>
      </c>
    </row>
    <row r="383" s="2" customFormat="1">
      <c r="A383" s="40"/>
      <c r="B383" s="41"/>
      <c r="C383" s="42"/>
      <c r="D383" s="212" t="s">
        <v>141</v>
      </c>
      <c r="E383" s="42"/>
      <c r="F383" s="213" t="s">
        <v>601</v>
      </c>
      <c r="G383" s="42"/>
      <c r="H383" s="42"/>
      <c r="I383" s="214"/>
      <c r="J383" s="42"/>
      <c r="K383" s="42"/>
      <c r="L383" s="46"/>
      <c r="M383" s="215"/>
      <c r="N383" s="216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141</v>
      </c>
      <c r="AU383" s="19" t="s">
        <v>134</v>
      </c>
    </row>
    <row r="384" s="2" customFormat="1" ht="16.5" customHeight="1">
      <c r="A384" s="40"/>
      <c r="B384" s="41"/>
      <c r="C384" s="251" t="s">
        <v>602</v>
      </c>
      <c r="D384" s="251" t="s">
        <v>221</v>
      </c>
      <c r="E384" s="252" t="s">
        <v>603</v>
      </c>
      <c r="F384" s="253" t="s">
        <v>604</v>
      </c>
      <c r="G384" s="254" t="s">
        <v>132</v>
      </c>
      <c r="H384" s="255">
        <v>2</v>
      </c>
      <c r="I384" s="256"/>
      <c r="J384" s="257">
        <f>ROUND(I384*H384,2)</f>
        <v>0</v>
      </c>
      <c r="K384" s="253" t="s">
        <v>139</v>
      </c>
      <c r="L384" s="258"/>
      <c r="M384" s="259" t="s">
        <v>19</v>
      </c>
      <c r="N384" s="260" t="s">
        <v>44</v>
      </c>
      <c r="O384" s="86"/>
      <c r="P384" s="208">
        <f>O384*H384</f>
        <v>0</v>
      </c>
      <c r="Q384" s="208">
        <v>0.012500000000000001</v>
      </c>
      <c r="R384" s="208">
        <f>Q384*H384</f>
        <v>0.025000000000000001</v>
      </c>
      <c r="S384" s="208">
        <v>0</v>
      </c>
      <c r="T384" s="209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0" t="s">
        <v>185</v>
      </c>
      <c r="AT384" s="210" t="s">
        <v>221</v>
      </c>
      <c r="AU384" s="210" t="s">
        <v>134</v>
      </c>
      <c r="AY384" s="19" t="s">
        <v>126</v>
      </c>
      <c r="BE384" s="211">
        <f>IF(N384="základní",J384,0)</f>
        <v>0</v>
      </c>
      <c r="BF384" s="211">
        <f>IF(N384="snížená",J384,0)</f>
        <v>0</v>
      </c>
      <c r="BG384" s="211">
        <f>IF(N384="zákl. přenesená",J384,0)</f>
        <v>0</v>
      </c>
      <c r="BH384" s="211">
        <f>IF(N384="sníž. přenesená",J384,0)</f>
        <v>0</v>
      </c>
      <c r="BI384" s="211">
        <f>IF(N384="nulová",J384,0)</f>
        <v>0</v>
      </c>
      <c r="BJ384" s="19" t="s">
        <v>134</v>
      </c>
      <c r="BK384" s="211">
        <f>ROUND(I384*H384,2)</f>
        <v>0</v>
      </c>
      <c r="BL384" s="19" t="s">
        <v>133</v>
      </c>
      <c r="BM384" s="210" t="s">
        <v>605</v>
      </c>
    </row>
    <row r="385" s="2" customFormat="1" ht="16.5" customHeight="1">
      <c r="A385" s="40"/>
      <c r="B385" s="41"/>
      <c r="C385" s="199" t="s">
        <v>606</v>
      </c>
      <c r="D385" s="199" t="s">
        <v>129</v>
      </c>
      <c r="E385" s="200" t="s">
        <v>607</v>
      </c>
      <c r="F385" s="201" t="s">
        <v>608</v>
      </c>
      <c r="G385" s="202" t="s">
        <v>542</v>
      </c>
      <c r="H385" s="203">
        <v>2</v>
      </c>
      <c r="I385" s="204"/>
      <c r="J385" s="205">
        <f>ROUND(I385*H385,2)</f>
        <v>0</v>
      </c>
      <c r="K385" s="201" t="s">
        <v>139</v>
      </c>
      <c r="L385" s="46"/>
      <c r="M385" s="206" t="s">
        <v>19</v>
      </c>
      <c r="N385" s="207" t="s">
        <v>44</v>
      </c>
      <c r="O385" s="86"/>
      <c r="P385" s="208">
        <f>O385*H385</f>
        <v>0</v>
      </c>
      <c r="Q385" s="208">
        <v>0.00012999999999999999</v>
      </c>
      <c r="R385" s="208">
        <f>Q385*H385</f>
        <v>0.00025999999999999998</v>
      </c>
      <c r="S385" s="208">
        <v>0</v>
      </c>
      <c r="T385" s="209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0" t="s">
        <v>228</v>
      </c>
      <c r="AT385" s="210" t="s">
        <v>129</v>
      </c>
      <c r="AU385" s="210" t="s">
        <v>134</v>
      </c>
      <c r="AY385" s="19" t="s">
        <v>126</v>
      </c>
      <c r="BE385" s="211">
        <f>IF(N385="základní",J385,0)</f>
        <v>0</v>
      </c>
      <c r="BF385" s="211">
        <f>IF(N385="snížená",J385,0)</f>
        <v>0</v>
      </c>
      <c r="BG385" s="211">
        <f>IF(N385="zákl. přenesená",J385,0)</f>
        <v>0</v>
      </c>
      <c r="BH385" s="211">
        <f>IF(N385="sníž. přenesená",J385,0)</f>
        <v>0</v>
      </c>
      <c r="BI385" s="211">
        <f>IF(N385="nulová",J385,0)</f>
        <v>0</v>
      </c>
      <c r="BJ385" s="19" t="s">
        <v>134</v>
      </c>
      <c r="BK385" s="211">
        <f>ROUND(I385*H385,2)</f>
        <v>0</v>
      </c>
      <c r="BL385" s="19" t="s">
        <v>228</v>
      </c>
      <c r="BM385" s="210" t="s">
        <v>609</v>
      </c>
    </row>
    <row r="386" s="2" customFormat="1">
      <c r="A386" s="40"/>
      <c r="B386" s="41"/>
      <c r="C386" s="42"/>
      <c r="D386" s="212" t="s">
        <v>141</v>
      </c>
      <c r="E386" s="42"/>
      <c r="F386" s="213" t="s">
        <v>610</v>
      </c>
      <c r="G386" s="42"/>
      <c r="H386" s="42"/>
      <c r="I386" s="214"/>
      <c r="J386" s="42"/>
      <c r="K386" s="42"/>
      <c r="L386" s="46"/>
      <c r="M386" s="215"/>
      <c r="N386" s="216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141</v>
      </c>
      <c r="AU386" s="19" t="s">
        <v>134</v>
      </c>
    </row>
    <row r="387" s="2" customFormat="1" ht="16.5" customHeight="1">
      <c r="A387" s="40"/>
      <c r="B387" s="41"/>
      <c r="C387" s="251" t="s">
        <v>611</v>
      </c>
      <c r="D387" s="251" t="s">
        <v>221</v>
      </c>
      <c r="E387" s="252" t="s">
        <v>612</v>
      </c>
      <c r="F387" s="253" t="s">
        <v>613</v>
      </c>
      <c r="G387" s="254" t="s">
        <v>132</v>
      </c>
      <c r="H387" s="255">
        <v>2</v>
      </c>
      <c r="I387" s="256"/>
      <c r="J387" s="257">
        <f>ROUND(I387*H387,2)</f>
        <v>0</v>
      </c>
      <c r="K387" s="253" t="s">
        <v>139</v>
      </c>
      <c r="L387" s="258"/>
      <c r="M387" s="259" t="s">
        <v>19</v>
      </c>
      <c r="N387" s="260" t="s">
        <v>44</v>
      </c>
      <c r="O387" s="86"/>
      <c r="P387" s="208">
        <f>O387*H387</f>
        <v>0</v>
      </c>
      <c r="Q387" s="208">
        <v>0.001</v>
      </c>
      <c r="R387" s="208">
        <f>Q387*H387</f>
        <v>0.002</v>
      </c>
      <c r="S387" s="208">
        <v>0</v>
      </c>
      <c r="T387" s="209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0" t="s">
        <v>322</v>
      </c>
      <c r="AT387" s="210" t="s">
        <v>221</v>
      </c>
      <c r="AU387" s="210" t="s">
        <v>134</v>
      </c>
      <c r="AY387" s="19" t="s">
        <v>126</v>
      </c>
      <c r="BE387" s="211">
        <f>IF(N387="základní",J387,0)</f>
        <v>0</v>
      </c>
      <c r="BF387" s="211">
        <f>IF(N387="snížená",J387,0)</f>
        <v>0</v>
      </c>
      <c r="BG387" s="211">
        <f>IF(N387="zákl. přenesená",J387,0)</f>
        <v>0</v>
      </c>
      <c r="BH387" s="211">
        <f>IF(N387="sníž. přenesená",J387,0)</f>
        <v>0</v>
      </c>
      <c r="BI387" s="211">
        <f>IF(N387="nulová",J387,0)</f>
        <v>0</v>
      </c>
      <c r="BJ387" s="19" t="s">
        <v>134</v>
      </c>
      <c r="BK387" s="211">
        <f>ROUND(I387*H387,2)</f>
        <v>0</v>
      </c>
      <c r="BL387" s="19" t="s">
        <v>228</v>
      </c>
      <c r="BM387" s="210" t="s">
        <v>614</v>
      </c>
    </row>
    <row r="388" s="2" customFormat="1" ht="16.5" customHeight="1">
      <c r="A388" s="40"/>
      <c r="B388" s="41"/>
      <c r="C388" s="199" t="s">
        <v>615</v>
      </c>
      <c r="D388" s="199" t="s">
        <v>129</v>
      </c>
      <c r="E388" s="200" t="s">
        <v>616</v>
      </c>
      <c r="F388" s="201" t="s">
        <v>617</v>
      </c>
      <c r="G388" s="202" t="s">
        <v>542</v>
      </c>
      <c r="H388" s="203">
        <v>5</v>
      </c>
      <c r="I388" s="204"/>
      <c r="J388" s="205">
        <f>ROUND(I388*H388,2)</f>
        <v>0</v>
      </c>
      <c r="K388" s="201" t="s">
        <v>139</v>
      </c>
      <c r="L388" s="46"/>
      <c r="M388" s="206" t="s">
        <v>19</v>
      </c>
      <c r="N388" s="207" t="s">
        <v>44</v>
      </c>
      <c r="O388" s="86"/>
      <c r="P388" s="208">
        <f>O388*H388</f>
        <v>0</v>
      </c>
      <c r="Q388" s="208">
        <v>9.0000000000000006E-05</v>
      </c>
      <c r="R388" s="208">
        <f>Q388*H388</f>
        <v>0.00045000000000000004</v>
      </c>
      <c r="S388" s="208">
        <v>0</v>
      </c>
      <c r="T388" s="209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0" t="s">
        <v>228</v>
      </c>
      <c r="AT388" s="210" t="s">
        <v>129</v>
      </c>
      <c r="AU388" s="210" t="s">
        <v>134</v>
      </c>
      <c r="AY388" s="19" t="s">
        <v>126</v>
      </c>
      <c r="BE388" s="211">
        <f>IF(N388="základní",J388,0)</f>
        <v>0</v>
      </c>
      <c r="BF388" s="211">
        <f>IF(N388="snížená",J388,0)</f>
        <v>0</v>
      </c>
      <c r="BG388" s="211">
        <f>IF(N388="zákl. přenesená",J388,0)</f>
        <v>0</v>
      </c>
      <c r="BH388" s="211">
        <f>IF(N388="sníž. přenesená",J388,0)</f>
        <v>0</v>
      </c>
      <c r="BI388" s="211">
        <f>IF(N388="nulová",J388,0)</f>
        <v>0</v>
      </c>
      <c r="BJ388" s="19" t="s">
        <v>134</v>
      </c>
      <c r="BK388" s="211">
        <f>ROUND(I388*H388,2)</f>
        <v>0</v>
      </c>
      <c r="BL388" s="19" t="s">
        <v>228</v>
      </c>
      <c r="BM388" s="210" t="s">
        <v>618</v>
      </c>
    </row>
    <row r="389" s="2" customFormat="1">
      <c r="A389" s="40"/>
      <c r="B389" s="41"/>
      <c r="C389" s="42"/>
      <c r="D389" s="212" t="s">
        <v>141</v>
      </c>
      <c r="E389" s="42"/>
      <c r="F389" s="213" t="s">
        <v>619</v>
      </c>
      <c r="G389" s="42"/>
      <c r="H389" s="42"/>
      <c r="I389" s="214"/>
      <c r="J389" s="42"/>
      <c r="K389" s="42"/>
      <c r="L389" s="46"/>
      <c r="M389" s="215"/>
      <c r="N389" s="216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141</v>
      </c>
      <c r="AU389" s="19" t="s">
        <v>134</v>
      </c>
    </row>
    <row r="390" s="2" customFormat="1" ht="16.5" customHeight="1">
      <c r="A390" s="40"/>
      <c r="B390" s="41"/>
      <c r="C390" s="251" t="s">
        <v>620</v>
      </c>
      <c r="D390" s="251" t="s">
        <v>221</v>
      </c>
      <c r="E390" s="252" t="s">
        <v>621</v>
      </c>
      <c r="F390" s="253" t="s">
        <v>622</v>
      </c>
      <c r="G390" s="254" t="s">
        <v>132</v>
      </c>
      <c r="H390" s="255">
        <v>5</v>
      </c>
      <c r="I390" s="256"/>
      <c r="J390" s="257">
        <f>ROUND(I390*H390,2)</f>
        <v>0</v>
      </c>
      <c r="K390" s="253" t="s">
        <v>139</v>
      </c>
      <c r="L390" s="258"/>
      <c r="M390" s="259" t="s">
        <v>19</v>
      </c>
      <c r="N390" s="260" t="s">
        <v>44</v>
      </c>
      <c r="O390" s="86"/>
      <c r="P390" s="208">
        <f>O390*H390</f>
        <v>0</v>
      </c>
      <c r="Q390" s="208">
        <v>0.00014999999999999999</v>
      </c>
      <c r="R390" s="208">
        <f>Q390*H390</f>
        <v>0.00074999999999999991</v>
      </c>
      <c r="S390" s="208">
        <v>0</v>
      </c>
      <c r="T390" s="209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0" t="s">
        <v>322</v>
      </c>
      <c r="AT390" s="210" t="s">
        <v>221</v>
      </c>
      <c r="AU390" s="210" t="s">
        <v>134</v>
      </c>
      <c r="AY390" s="19" t="s">
        <v>126</v>
      </c>
      <c r="BE390" s="211">
        <f>IF(N390="základní",J390,0)</f>
        <v>0</v>
      </c>
      <c r="BF390" s="211">
        <f>IF(N390="snížená",J390,0)</f>
        <v>0</v>
      </c>
      <c r="BG390" s="211">
        <f>IF(N390="zákl. přenesená",J390,0)</f>
        <v>0</v>
      </c>
      <c r="BH390" s="211">
        <f>IF(N390="sníž. přenesená",J390,0)</f>
        <v>0</v>
      </c>
      <c r="BI390" s="211">
        <f>IF(N390="nulová",J390,0)</f>
        <v>0</v>
      </c>
      <c r="BJ390" s="19" t="s">
        <v>134</v>
      </c>
      <c r="BK390" s="211">
        <f>ROUND(I390*H390,2)</f>
        <v>0</v>
      </c>
      <c r="BL390" s="19" t="s">
        <v>228</v>
      </c>
      <c r="BM390" s="210" t="s">
        <v>623</v>
      </c>
    </row>
    <row r="391" s="2" customFormat="1" ht="16.5" customHeight="1">
      <c r="A391" s="40"/>
      <c r="B391" s="41"/>
      <c r="C391" s="199" t="s">
        <v>624</v>
      </c>
      <c r="D391" s="199" t="s">
        <v>129</v>
      </c>
      <c r="E391" s="200" t="s">
        <v>625</v>
      </c>
      <c r="F391" s="201" t="s">
        <v>626</v>
      </c>
      <c r="G391" s="202" t="s">
        <v>542</v>
      </c>
      <c r="H391" s="203">
        <v>1</v>
      </c>
      <c r="I391" s="204"/>
      <c r="J391" s="205">
        <f>ROUND(I391*H391,2)</f>
        <v>0</v>
      </c>
      <c r="K391" s="201" t="s">
        <v>139</v>
      </c>
      <c r="L391" s="46"/>
      <c r="M391" s="206" t="s">
        <v>19</v>
      </c>
      <c r="N391" s="207" t="s">
        <v>44</v>
      </c>
      <c r="O391" s="86"/>
      <c r="P391" s="208">
        <f>O391*H391</f>
        <v>0</v>
      </c>
      <c r="Q391" s="208">
        <v>0</v>
      </c>
      <c r="R391" s="208">
        <f>Q391*H391</f>
        <v>0</v>
      </c>
      <c r="S391" s="208">
        <v>0.00156</v>
      </c>
      <c r="T391" s="209">
        <f>S391*H391</f>
        <v>0.00156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0" t="s">
        <v>228</v>
      </c>
      <c r="AT391" s="210" t="s">
        <v>129</v>
      </c>
      <c r="AU391" s="210" t="s">
        <v>134</v>
      </c>
      <c r="AY391" s="19" t="s">
        <v>126</v>
      </c>
      <c r="BE391" s="211">
        <f>IF(N391="základní",J391,0)</f>
        <v>0</v>
      </c>
      <c r="BF391" s="211">
        <f>IF(N391="snížená",J391,0)</f>
        <v>0</v>
      </c>
      <c r="BG391" s="211">
        <f>IF(N391="zákl. přenesená",J391,0)</f>
        <v>0</v>
      </c>
      <c r="BH391" s="211">
        <f>IF(N391="sníž. přenesená",J391,0)</f>
        <v>0</v>
      </c>
      <c r="BI391" s="211">
        <f>IF(N391="nulová",J391,0)</f>
        <v>0</v>
      </c>
      <c r="BJ391" s="19" t="s">
        <v>134</v>
      </c>
      <c r="BK391" s="211">
        <f>ROUND(I391*H391,2)</f>
        <v>0</v>
      </c>
      <c r="BL391" s="19" t="s">
        <v>228</v>
      </c>
      <c r="BM391" s="210" t="s">
        <v>627</v>
      </c>
    </row>
    <row r="392" s="2" customFormat="1">
      <c r="A392" s="40"/>
      <c r="B392" s="41"/>
      <c r="C392" s="42"/>
      <c r="D392" s="212" t="s">
        <v>141</v>
      </c>
      <c r="E392" s="42"/>
      <c r="F392" s="213" t="s">
        <v>628</v>
      </c>
      <c r="G392" s="42"/>
      <c r="H392" s="42"/>
      <c r="I392" s="214"/>
      <c r="J392" s="42"/>
      <c r="K392" s="42"/>
      <c r="L392" s="46"/>
      <c r="M392" s="215"/>
      <c r="N392" s="216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141</v>
      </c>
      <c r="AU392" s="19" t="s">
        <v>134</v>
      </c>
    </row>
    <row r="393" s="2" customFormat="1" ht="16.5" customHeight="1">
      <c r="A393" s="40"/>
      <c r="B393" s="41"/>
      <c r="C393" s="199" t="s">
        <v>629</v>
      </c>
      <c r="D393" s="199" t="s">
        <v>129</v>
      </c>
      <c r="E393" s="200" t="s">
        <v>630</v>
      </c>
      <c r="F393" s="201" t="s">
        <v>631</v>
      </c>
      <c r="G393" s="202" t="s">
        <v>542</v>
      </c>
      <c r="H393" s="203">
        <v>1</v>
      </c>
      <c r="I393" s="204"/>
      <c r="J393" s="205">
        <f>ROUND(I393*H393,2)</f>
        <v>0</v>
      </c>
      <c r="K393" s="201" t="s">
        <v>139</v>
      </c>
      <c r="L393" s="46"/>
      <c r="M393" s="206" t="s">
        <v>19</v>
      </c>
      <c r="N393" s="207" t="s">
        <v>44</v>
      </c>
      <c r="O393" s="86"/>
      <c r="P393" s="208">
        <f>O393*H393</f>
        <v>0</v>
      </c>
      <c r="Q393" s="208">
        <v>0</v>
      </c>
      <c r="R393" s="208">
        <f>Q393*H393</f>
        <v>0</v>
      </c>
      <c r="S393" s="208">
        <v>0.00085999999999999998</v>
      </c>
      <c r="T393" s="209">
        <f>S393*H393</f>
        <v>0.00085999999999999998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0" t="s">
        <v>228</v>
      </c>
      <c r="AT393" s="210" t="s">
        <v>129</v>
      </c>
      <c r="AU393" s="210" t="s">
        <v>134</v>
      </c>
      <c r="AY393" s="19" t="s">
        <v>126</v>
      </c>
      <c r="BE393" s="211">
        <f>IF(N393="základní",J393,0)</f>
        <v>0</v>
      </c>
      <c r="BF393" s="211">
        <f>IF(N393="snížená",J393,0)</f>
        <v>0</v>
      </c>
      <c r="BG393" s="211">
        <f>IF(N393="zákl. přenesená",J393,0)</f>
        <v>0</v>
      </c>
      <c r="BH393" s="211">
        <f>IF(N393="sníž. přenesená",J393,0)</f>
        <v>0</v>
      </c>
      <c r="BI393" s="211">
        <f>IF(N393="nulová",J393,0)</f>
        <v>0</v>
      </c>
      <c r="BJ393" s="19" t="s">
        <v>134</v>
      </c>
      <c r="BK393" s="211">
        <f>ROUND(I393*H393,2)</f>
        <v>0</v>
      </c>
      <c r="BL393" s="19" t="s">
        <v>228</v>
      </c>
      <c r="BM393" s="210" t="s">
        <v>632</v>
      </c>
    </row>
    <row r="394" s="2" customFormat="1">
      <c r="A394" s="40"/>
      <c r="B394" s="41"/>
      <c r="C394" s="42"/>
      <c r="D394" s="212" t="s">
        <v>141</v>
      </c>
      <c r="E394" s="42"/>
      <c r="F394" s="213" t="s">
        <v>633</v>
      </c>
      <c r="G394" s="42"/>
      <c r="H394" s="42"/>
      <c r="I394" s="214"/>
      <c r="J394" s="42"/>
      <c r="K394" s="42"/>
      <c r="L394" s="46"/>
      <c r="M394" s="215"/>
      <c r="N394" s="216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141</v>
      </c>
      <c r="AU394" s="19" t="s">
        <v>134</v>
      </c>
    </row>
    <row r="395" s="2" customFormat="1" ht="16.5" customHeight="1">
      <c r="A395" s="40"/>
      <c r="B395" s="41"/>
      <c r="C395" s="199" t="s">
        <v>634</v>
      </c>
      <c r="D395" s="199" t="s">
        <v>129</v>
      </c>
      <c r="E395" s="200" t="s">
        <v>635</v>
      </c>
      <c r="F395" s="201" t="s">
        <v>636</v>
      </c>
      <c r="G395" s="202" t="s">
        <v>132</v>
      </c>
      <c r="H395" s="203">
        <v>1</v>
      </c>
      <c r="I395" s="204"/>
      <c r="J395" s="205">
        <f>ROUND(I395*H395,2)</f>
        <v>0</v>
      </c>
      <c r="K395" s="201" t="s">
        <v>139</v>
      </c>
      <c r="L395" s="46"/>
      <c r="M395" s="206" t="s">
        <v>19</v>
      </c>
      <c r="N395" s="207" t="s">
        <v>44</v>
      </c>
      <c r="O395" s="86"/>
      <c r="P395" s="208">
        <f>O395*H395</f>
        <v>0</v>
      </c>
      <c r="Q395" s="208">
        <v>0</v>
      </c>
      <c r="R395" s="208">
        <f>Q395*H395</f>
        <v>0</v>
      </c>
      <c r="S395" s="208">
        <v>0</v>
      </c>
      <c r="T395" s="209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0" t="s">
        <v>228</v>
      </c>
      <c r="AT395" s="210" t="s">
        <v>129</v>
      </c>
      <c r="AU395" s="210" t="s">
        <v>134</v>
      </c>
      <c r="AY395" s="19" t="s">
        <v>126</v>
      </c>
      <c r="BE395" s="211">
        <f>IF(N395="základní",J395,0)</f>
        <v>0</v>
      </c>
      <c r="BF395" s="211">
        <f>IF(N395="snížená",J395,0)</f>
        <v>0</v>
      </c>
      <c r="BG395" s="211">
        <f>IF(N395="zákl. přenesená",J395,0)</f>
        <v>0</v>
      </c>
      <c r="BH395" s="211">
        <f>IF(N395="sníž. přenesená",J395,0)</f>
        <v>0</v>
      </c>
      <c r="BI395" s="211">
        <f>IF(N395="nulová",J395,0)</f>
        <v>0</v>
      </c>
      <c r="BJ395" s="19" t="s">
        <v>134</v>
      </c>
      <c r="BK395" s="211">
        <f>ROUND(I395*H395,2)</f>
        <v>0</v>
      </c>
      <c r="BL395" s="19" t="s">
        <v>228</v>
      </c>
      <c r="BM395" s="210" t="s">
        <v>637</v>
      </c>
    </row>
    <row r="396" s="2" customFormat="1">
      <c r="A396" s="40"/>
      <c r="B396" s="41"/>
      <c r="C396" s="42"/>
      <c r="D396" s="212" t="s">
        <v>141</v>
      </c>
      <c r="E396" s="42"/>
      <c r="F396" s="213" t="s">
        <v>638</v>
      </c>
      <c r="G396" s="42"/>
      <c r="H396" s="42"/>
      <c r="I396" s="214"/>
      <c r="J396" s="42"/>
      <c r="K396" s="42"/>
      <c r="L396" s="46"/>
      <c r="M396" s="215"/>
      <c r="N396" s="216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141</v>
      </c>
      <c r="AU396" s="19" t="s">
        <v>134</v>
      </c>
    </row>
    <row r="397" s="2" customFormat="1" ht="16.5" customHeight="1">
      <c r="A397" s="40"/>
      <c r="B397" s="41"/>
      <c r="C397" s="251" t="s">
        <v>639</v>
      </c>
      <c r="D397" s="251" t="s">
        <v>221</v>
      </c>
      <c r="E397" s="252" t="s">
        <v>640</v>
      </c>
      <c r="F397" s="253" t="s">
        <v>641</v>
      </c>
      <c r="G397" s="254" t="s">
        <v>132</v>
      </c>
      <c r="H397" s="255">
        <v>1</v>
      </c>
      <c r="I397" s="256"/>
      <c r="J397" s="257">
        <f>ROUND(I397*H397,2)</f>
        <v>0</v>
      </c>
      <c r="K397" s="253" t="s">
        <v>139</v>
      </c>
      <c r="L397" s="258"/>
      <c r="M397" s="259" t="s">
        <v>19</v>
      </c>
      <c r="N397" s="260" t="s">
        <v>44</v>
      </c>
      <c r="O397" s="86"/>
      <c r="P397" s="208">
        <f>O397*H397</f>
        <v>0</v>
      </c>
      <c r="Q397" s="208">
        <v>0.0018</v>
      </c>
      <c r="R397" s="208">
        <f>Q397*H397</f>
        <v>0.0018</v>
      </c>
      <c r="S397" s="208">
        <v>0</v>
      </c>
      <c r="T397" s="209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0" t="s">
        <v>322</v>
      </c>
      <c r="AT397" s="210" t="s">
        <v>221</v>
      </c>
      <c r="AU397" s="210" t="s">
        <v>134</v>
      </c>
      <c r="AY397" s="19" t="s">
        <v>126</v>
      </c>
      <c r="BE397" s="211">
        <f>IF(N397="základní",J397,0)</f>
        <v>0</v>
      </c>
      <c r="BF397" s="211">
        <f>IF(N397="snížená",J397,0)</f>
        <v>0</v>
      </c>
      <c r="BG397" s="211">
        <f>IF(N397="zákl. přenesená",J397,0)</f>
        <v>0</v>
      </c>
      <c r="BH397" s="211">
        <f>IF(N397="sníž. přenesená",J397,0)</f>
        <v>0</v>
      </c>
      <c r="BI397" s="211">
        <f>IF(N397="nulová",J397,0)</f>
        <v>0</v>
      </c>
      <c r="BJ397" s="19" t="s">
        <v>134</v>
      </c>
      <c r="BK397" s="211">
        <f>ROUND(I397*H397,2)</f>
        <v>0</v>
      </c>
      <c r="BL397" s="19" t="s">
        <v>228</v>
      </c>
      <c r="BM397" s="210" t="s">
        <v>642</v>
      </c>
    </row>
    <row r="398" s="2" customFormat="1" ht="16.5" customHeight="1">
      <c r="A398" s="40"/>
      <c r="B398" s="41"/>
      <c r="C398" s="199" t="s">
        <v>643</v>
      </c>
      <c r="D398" s="199" t="s">
        <v>129</v>
      </c>
      <c r="E398" s="200" t="s">
        <v>644</v>
      </c>
      <c r="F398" s="201" t="s">
        <v>645</v>
      </c>
      <c r="G398" s="202" t="s">
        <v>132</v>
      </c>
      <c r="H398" s="203">
        <v>1</v>
      </c>
      <c r="I398" s="204"/>
      <c r="J398" s="205">
        <f>ROUND(I398*H398,2)</f>
        <v>0</v>
      </c>
      <c r="K398" s="201" t="s">
        <v>139</v>
      </c>
      <c r="L398" s="46"/>
      <c r="M398" s="206" t="s">
        <v>19</v>
      </c>
      <c r="N398" s="207" t="s">
        <v>44</v>
      </c>
      <c r="O398" s="86"/>
      <c r="P398" s="208">
        <f>O398*H398</f>
        <v>0</v>
      </c>
      <c r="Q398" s="208">
        <v>4.0000000000000003E-05</v>
      </c>
      <c r="R398" s="208">
        <f>Q398*H398</f>
        <v>4.0000000000000003E-05</v>
      </c>
      <c r="S398" s="208">
        <v>0</v>
      </c>
      <c r="T398" s="209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0" t="s">
        <v>228</v>
      </c>
      <c r="AT398" s="210" t="s">
        <v>129</v>
      </c>
      <c r="AU398" s="210" t="s">
        <v>134</v>
      </c>
      <c r="AY398" s="19" t="s">
        <v>126</v>
      </c>
      <c r="BE398" s="211">
        <f>IF(N398="základní",J398,0)</f>
        <v>0</v>
      </c>
      <c r="BF398" s="211">
        <f>IF(N398="snížená",J398,0)</f>
        <v>0</v>
      </c>
      <c r="BG398" s="211">
        <f>IF(N398="zákl. přenesená",J398,0)</f>
        <v>0</v>
      </c>
      <c r="BH398" s="211">
        <f>IF(N398="sníž. přenesená",J398,0)</f>
        <v>0</v>
      </c>
      <c r="BI398" s="211">
        <f>IF(N398="nulová",J398,0)</f>
        <v>0</v>
      </c>
      <c r="BJ398" s="19" t="s">
        <v>134</v>
      </c>
      <c r="BK398" s="211">
        <f>ROUND(I398*H398,2)</f>
        <v>0</v>
      </c>
      <c r="BL398" s="19" t="s">
        <v>228</v>
      </c>
      <c r="BM398" s="210" t="s">
        <v>646</v>
      </c>
    </row>
    <row r="399" s="2" customFormat="1">
      <c r="A399" s="40"/>
      <c r="B399" s="41"/>
      <c r="C399" s="42"/>
      <c r="D399" s="212" t="s">
        <v>141</v>
      </c>
      <c r="E399" s="42"/>
      <c r="F399" s="213" t="s">
        <v>647</v>
      </c>
      <c r="G399" s="42"/>
      <c r="H399" s="42"/>
      <c r="I399" s="214"/>
      <c r="J399" s="42"/>
      <c r="K399" s="42"/>
      <c r="L399" s="46"/>
      <c r="M399" s="215"/>
      <c r="N399" s="216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141</v>
      </c>
      <c r="AU399" s="19" t="s">
        <v>134</v>
      </c>
    </row>
    <row r="400" s="2" customFormat="1" ht="16.5" customHeight="1">
      <c r="A400" s="40"/>
      <c r="B400" s="41"/>
      <c r="C400" s="251" t="s">
        <v>648</v>
      </c>
      <c r="D400" s="251" t="s">
        <v>221</v>
      </c>
      <c r="E400" s="252" t="s">
        <v>649</v>
      </c>
      <c r="F400" s="253" t="s">
        <v>650</v>
      </c>
      <c r="G400" s="254" t="s">
        <v>132</v>
      </c>
      <c r="H400" s="255">
        <v>1</v>
      </c>
      <c r="I400" s="256"/>
      <c r="J400" s="257">
        <f>ROUND(I400*H400,2)</f>
        <v>0</v>
      </c>
      <c r="K400" s="253" t="s">
        <v>139</v>
      </c>
      <c r="L400" s="258"/>
      <c r="M400" s="259" t="s">
        <v>19</v>
      </c>
      <c r="N400" s="260" t="s">
        <v>44</v>
      </c>
      <c r="O400" s="86"/>
      <c r="P400" s="208">
        <f>O400*H400</f>
        <v>0</v>
      </c>
      <c r="Q400" s="208">
        <v>0.00147</v>
      </c>
      <c r="R400" s="208">
        <f>Q400*H400</f>
        <v>0.00147</v>
      </c>
      <c r="S400" s="208">
        <v>0</v>
      </c>
      <c r="T400" s="209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0" t="s">
        <v>322</v>
      </c>
      <c r="AT400" s="210" t="s">
        <v>221</v>
      </c>
      <c r="AU400" s="210" t="s">
        <v>134</v>
      </c>
      <c r="AY400" s="19" t="s">
        <v>126</v>
      </c>
      <c r="BE400" s="211">
        <f>IF(N400="základní",J400,0)</f>
        <v>0</v>
      </c>
      <c r="BF400" s="211">
        <f>IF(N400="snížená",J400,0)</f>
        <v>0</v>
      </c>
      <c r="BG400" s="211">
        <f>IF(N400="zákl. přenesená",J400,0)</f>
        <v>0</v>
      </c>
      <c r="BH400" s="211">
        <f>IF(N400="sníž. přenesená",J400,0)</f>
        <v>0</v>
      </c>
      <c r="BI400" s="211">
        <f>IF(N400="nulová",J400,0)</f>
        <v>0</v>
      </c>
      <c r="BJ400" s="19" t="s">
        <v>134</v>
      </c>
      <c r="BK400" s="211">
        <f>ROUND(I400*H400,2)</f>
        <v>0</v>
      </c>
      <c r="BL400" s="19" t="s">
        <v>228</v>
      </c>
      <c r="BM400" s="210" t="s">
        <v>651</v>
      </c>
    </row>
    <row r="401" s="2" customFormat="1" ht="16.5" customHeight="1">
      <c r="A401" s="40"/>
      <c r="B401" s="41"/>
      <c r="C401" s="199" t="s">
        <v>652</v>
      </c>
      <c r="D401" s="199" t="s">
        <v>129</v>
      </c>
      <c r="E401" s="200" t="s">
        <v>653</v>
      </c>
      <c r="F401" s="201" t="s">
        <v>654</v>
      </c>
      <c r="G401" s="202" t="s">
        <v>542</v>
      </c>
      <c r="H401" s="203">
        <v>1</v>
      </c>
      <c r="I401" s="204"/>
      <c r="J401" s="205">
        <f>ROUND(I401*H401,2)</f>
        <v>0</v>
      </c>
      <c r="K401" s="201" t="s">
        <v>139</v>
      </c>
      <c r="L401" s="46"/>
      <c r="M401" s="206" t="s">
        <v>19</v>
      </c>
      <c r="N401" s="207" t="s">
        <v>44</v>
      </c>
      <c r="O401" s="86"/>
      <c r="P401" s="208">
        <f>O401*H401</f>
        <v>0</v>
      </c>
      <c r="Q401" s="208">
        <v>0.00012</v>
      </c>
      <c r="R401" s="208">
        <f>Q401*H401</f>
        <v>0.00012</v>
      </c>
      <c r="S401" s="208">
        <v>0</v>
      </c>
      <c r="T401" s="209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0" t="s">
        <v>228</v>
      </c>
      <c r="AT401" s="210" t="s">
        <v>129</v>
      </c>
      <c r="AU401" s="210" t="s">
        <v>134</v>
      </c>
      <c r="AY401" s="19" t="s">
        <v>126</v>
      </c>
      <c r="BE401" s="211">
        <f>IF(N401="základní",J401,0)</f>
        <v>0</v>
      </c>
      <c r="BF401" s="211">
        <f>IF(N401="snížená",J401,0)</f>
        <v>0</v>
      </c>
      <c r="BG401" s="211">
        <f>IF(N401="zákl. přenesená",J401,0)</f>
        <v>0</v>
      </c>
      <c r="BH401" s="211">
        <f>IF(N401="sníž. přenesená",J401,0)</f>
        <v>0</v>
      </c>
      <c r="BI401" s="211">
        <f>IF(N401="nulová",J401,0)</f>
        <v>0</v>
      </c>
      <c r="BJ401" s="19" t="s">
        <v>134</v>
      </c>
      <c r="BK401" s="211">
        <f>ROUND(I401*H401,2)</f>
        <v>0</v>
      </c>
      <c r="BL401" s="19" t="s">
        <v>228</v>
      </c>
      <c r="BM401" s="210" t="s">
        <v>655</v>
      </c>
    </row>
    <row r="402" s="2" customFormat="1">
      <c r="A402" s="40"/>
      <c r="B402" s="41"/>
      <c r="C402" s="42"/>
      <c r="D402" s="212" t="s">
        <v>141</v>
      </c>
      <c r="E402" s="42"/>
      <c r="F402" s="213" t="s">
        <v>656</v>
      </c>
      <c r="G402" s="42"/>
      <c r="H402" s="42"/>
      <c r="I402" s="214"/>
      <c r="J402" s="42"/>
      <c r="K402" s="42"/>
      <c r="L402" s="46"/>
      <c r="M402" s="215"/>
      <c r="N402" s="216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141</v>
      </c>
      <c r="AU402" s="19" t="s">
        <v>134</v>
      </c>
    </row>
    <row r="403" s="2" customFormat="1" ht="16.5" customHeight="1">
      <c r="A403" s="40"/>
      <c r="B403" s="41"/>
      <c r="C403" s="251" t="s">
        <v>657</v>
      </c>
      <c r="D403" s="251" t="s">
        <v>221</v>
      </c>
      <c r="E403" s="252" t="s">
        <v>658</v>
      </c>
      <c r="F403" s="253" t="s">
        <v>659</v>
      </c>
      <c r="G403" s="254" t="s">
        <v>132</v>
      </c>
      <c r="H403" s="255">
        <v>1</v>
      </c>
      <c r="I403" s="256"/>
      <c r="J403" s="257">
        <f>ROUND(I403*H403,2)</f>
        <v>0</v>
      </c>
      <c r="K403" s="253" t="s">
        <v>139</v>
      </c>
      <c r="L403" s="258"/>
      <c r="M403" s="259" t="s">
        <v>19</v>
      </c>
      <c r="N403" s="260" t="s">
        <v>44</v>
      </c>
      <c r="O403" s="86"/>
      <c r="P403" s="208">
        <f>O403*H403</f>
        <v>0</v>
      </c>
      <c r="Q403" s="208">
        <v>0.0030500000000000002</v>
      </c>
      <c r="R403" s="208">
        <f>Q403*H403</f>
        <v>0.0030500000000000002</v>
      </c>
      <c r="S403" s="208">
        <v>0</v>
      </c>
      <c r="T403" s="209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0" t="s">
        <v>322</v>
      </c>
      <c r="AT403" s="210" t="s">
        <v>221</v>
      </c>
      <c r="AU403" s="210" t="s">
        <v>134</v>
      </c>
      <c r="AY403" s="19" t="s">
        <v>126</v>
      </c>
      <c r="BE403" s="211">
        <f>IF(N403="základní",J403,0)</f>
        <v>0</v>
      </c>
      <c r="BF403" s="211">
        <f>IF(N403="snížená",J403,0)</f>
        <v>0</v>
      </c>
      <c r="BG403" s="211">
        <f>IF(N403="zákl. přenesená",J403,0)</f>
        <v>0</v>
      </c>
      <c r="BH403" s="211">
        <f>IF(N403="sníž. přenesená",J403,0)</f>
        <v>0</v>
      </c>
      <c r="BI403" s="211">
        <f>IF(N403="nulová",J403,0)</f>
        <v>0</v>
      </c>
      <c r="BJ403" s="19" t="s">
        <v>134</v>
      </c>
      <c r="BK403" s="211">
        <f>ROUND(I403*H403,2)</f>
        <v>0</v>
      </c>
      <c r="BL403" s="19" t="s">
        <v>228</v>
      </c>
      <c r="BM403" s="210" t="s">
        <v>660</v>
      </c>
    </row>
    <row r="404" s="2" customFormat="1" ht="21.75" customHeight="1">
      <c r="A404" s="40"/>
      <c r="B404" s="41"/>
      <c r="C404" s="199" t="s">
        <v>661</v>
      </c>
      <c r="D404" s="199" t="s">
        <v>129</v>
      </c>
      <c r="E404" s="200" t="s">
        <v>662</v>
      </c>
      <c r="F404" s="201" t="s">
        <v>663</v>
      </c>
      <c r="G404" s="202" t="s">
        <v>132</v>
      </c>
      <c r="H404" s="203">
        <v>3</v>
      </c>
      <c r="I404" s="204"/>
      <c r="J404" s="205">
        <f>ROUND(I404*H404,2)</f>
        <v>0</v>
      </c>
      <c r="K404" s="201" t="s">
        <v>139</v>
      </c>
      <c r="L404" s="46"/>
      <c r="M404" s="206" t="s">
        <v>19</v>
      </c>
      <c r="N404" s="207" t="s">
        <v>44</v>
      </c>
      <c r="O404" s="86"/>
      <c r="P404" s="208">
        <f>O404*H404</f>
        <v>0</v>
      </c>
      <c r="Q404" s="208">
        <v>0.00019000000000000001</v>
      </c>
      <c r="R404" s="208">
        <f>Q404*H404</f>
        <v>0.00056999999999999998</v>
      </c>
      <c r="S404" s="208">
        <v>0</v>
      </c>
      <c r="T404" s="209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0" t="s">
        <v>228</v>
      </c>
      <c r="AT404" s="210" t="s">
        <v>129</v>
      </c>
      <c r="AU404" s="210" t="s">
        <v>134</v>
      </c>
      <c r="AY404" s="19" t="s">
        <v>126</v>
      </c>
      <c r="BE404" s="211">
        <f>IF(N404="základní",J404,0)</f>
        <v>0</v>
      </c>
      <c r="BF404" s="211">
        <f>IF(N404="snížená",J404,0)</f>
        <v>0</v>
      </c>
      <c r="BG404" s="211">
        <f>IF(N404="zákl. přenesená",J404,0)</f>
        <v>0</v>
      </c>
      <c r="BH404" s="211">
        <f>IF(N404="sníž. přenesená",J404,0)</f>
        <v>0</v>
      </c>
      <c r="BI404" s="211">
        <f>IF(N404="nulová",J404,0)</f>
        <v>0</v>
      </c>
      <c r="BJ404" s="19" t="s">
        <v>134</v>
      </c>
      <c r="BK404" s="211">
        <f>ROUND(I404*H404,2)</f>
        <v>0</v>
      </c>
      <c r="BL404" s="19" t="s">
        <v>228</v>
      </c>
      <c r="BM404" s="210" t="s">
        <v>664</v>
      </c>
    </row>
    <row r="405" s="2" customFormat="1">
      <c r="A405" s="40"/>
      <c r="B405" s="41"/>
      <c r="C405" s="42"/>
      <c r="D405" s="212" t="s">
        <v>141</v>
      </c>
      <c r="E405" s="42"/>
      <c r="F405" s="213" t="s">
        <v>665</v>
      </c>
      <c r="G405" s="42"/>
      <c r="H405" s="42"/>
      <c r="I405" s="214"/>
      <c r="J405" s="42"/>
      <c r="K405" s="42"/>
      <c r="L405" s="46"/>
      <c r="M405" s="215"/>
      <c r="N405" s="216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141</v>
      </c>
      <c r="AU405" s="19" t="s">
        <v>134</v>
      </c>
    </row>
    <row r="406" s="2" customFormat="1" ht="16.5" customHeight="1">
      <c r="A406" s="40"/>
      <c r="B406" s="41"/>
      <c r="C406" s="251" t="s">
        <v>666</v>
      </c>
      <c r="D406" s="251" t="s">
        <v>221</v>
      </c>
      <c r="E406" s="252" t="s">
        <v>667</v>
      </c>
      <c r="F406" s="253" t="s">
        <v>668</v>
      </c>
      <c r="G406" s="254" t="s">
        <v>132</v>
      </c>
      <c r="H406" s="255">
        <v>1</v>
      </c>
      <c r="I406" s="256"/>
      <c r="J406" s="257">
        <f>ROUND(I406*H406,2)</f>
        <v>0</v>
      </c>
      <c r="K406" s="253" t="s">
        <v>139</v>
      </c>
      <c r="L406" s="258"/>
      <c r="M406" s="259" t="s">
        <v>19</v>
      </c>
      <c r="N406" s="260" t="s">
        <v>44</v>
      </c>
      <c r="O406" s="86"/>
      <c r="P406" s="208">
        <f>O406*H406</f>
        <v>0</v>
      </c>
      <c r="Q406" s="208">
        <v>0.00038999999999999999</v>
      </c>
      <c r="R406" s="208">
        <f>Q406*H406</f>
        <v>0.00038999999999999999</v>
      </c>
      <c r="S406" s="208">
        <v>0</v>
      </c>
      <c r="T406" s="209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0" t="s">
        <v>322</v>
      </c>
      <c r="AT406" s="210" t="s">
        <v>221</v>
      </c>
      <c r="AU406" s="210" t="s">
        <v>134</v>
      </c>
      <c r="AY406" s="19" t="s">
        <v>126</v>
      </c>
      <c r="BE406" s="211">
        <f>IF(N406="základní",J406,0)</f>
        <v>0</v>
      </c>
      <c r="BF406" s="211">
        <f>IF(N406="snížená",J406,0)</f>
        <v>0</v>
      </c>
      <c r="BG406" s="211">
        <f>IF(N406="zákl. přenesená",J406,0)</f>
        <v>0</v>
      </c>
      <c r="BH406" s="211">
        <f>IF(N406="sníž. přenesená",J406,0)</f>
        <v>0</v>
      </c>
      <c r="BI406" s="211">
        <f>IF(N406="nulová",J406,0)</f>
        <v>0</v>
      </c>
      <c r="BJ406" s="19" t="s">
        <v>134</v>
      </c>
      <c r="BK406" s="211">
        <f>ROUND(I406*H406,2)</f>
        <v>0</v>
      </c>
      <c r="BL406" s="19" t="s">
        <v>228</v>
      </c>
      <c r="BM406" s="210" t="s">
        <v>669</v>
      </c>
    </row>
    <row r="407" s="2" customFormat="1" ht="16.5" customHeight="1">
      <c r="A407" s="40"/>
      <c r="B407" s="41"/>
      <c r="C407" s="251" t="s">
        <v>670</v>
      </c>
      <c r="D407" s="251" t="s">
        <v>221</v>
      </c>
      <c r="E407" s="252" t="s">
        <v>671</v>
      </c>
      <c r="F407" s="253" t="s">
        <v>672</v>
      </c>
      <c r="G407" s="254" t="s">
        <v>132</v>
      </c>
      <c r="H407" s="255">
        <v>1</v>
      </c>
      <c r="I407" s="256"/>
      <c r="J407" s="257">
        <f>ROUND(I407*H407,2)</f>
        <v>0</v>
      </c>
      <c r="K407" s="253" t="s">
        <v>139</v>
      </c>
      <c r="L407" s="258"/>
      <c r="M407" s="259" t="s">
        <v>19</v>
      </c>
      <c r="N407" s="260" t="s">
        <v>44</v>
      </c>
      <c r="O407" s="86"/>
      <c r="P407" s="208">
        <f>O407*H407</f>
        <v>0</v>
      </c>
      <c r="Q407" s="208">
        <v>0.00024000000000000001</v>
      </c>
      <c r="R407" s="208">
        <f>Q407*H407</f>
        <v>0.00024000000000000001</v>
      </c>
      <c r="S407" s="208">
        <v>0</v>
      </c>
      <c r="T407" s="209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0" t="s">
        <v>322</v>
      </c>
      <c r="AT407" s="210" t="s">
        <v>221</v>
      </c>
      <c r="AU407" s="210" t="s">
        <v>134</v>
      </c>
      <c r="AY407" s="19" t="s">
        <v>126</v>
      </c>
      <c r="BE407" s="211">
        <f>IF(N407="základní",J407,0)</f>
        <v>0</v>
      </c>
      <c r="BF407" s="211">
        <f>IF(N407="snížená",J407,0)</f>
        <v>0</v>
      </c>
      <c r="BG407" s="211">
        <f>IF(N407="zákl. přenesená",J407,0)</f>
        <v>0</v>
      </c>
      <c r="BH407" s="211">
        <f>IF(N407="sníž. přenesená",J407,0)</f>
        <v>0</v>
      </c>
      <c r="BI407" s="211">
        <f>IF(N407="nulová",J407,0)</f>
        <v>0</v>
      </c>
      <c r="BJ407" s="19" t="s">
        <v>134</v>
      </c>
      <c r="BK407" s="211">
        <f>ROUND(I407*H407,2)</f>
        <v>0</v>
      </c>
      <c r="BL407" s="19" t="s">
        <v>228</v>
      </c>
      <c r="BM407" s="210" t="s">
        <v>673</v>
      </c>
    </row>
    <row r="408" s="2" customFormat="1" ht="24.15" customHeight="1">
      <c r="A408" s="40"/>
      <c r="B408" s="41"/>
      <c r="C408" s="251" t="s">
        <v>674</v>
      </c>
      <c r="D408" s="251" t="s">
        <v>221</v>
      </c>
      <c r="E408" s="252" t="s">
        <v>675</v>
      </c>
      <c r="F408" s="253" t="s">
        <v>676</v>
      </c>
      <c r="G408" s="254" t="s">
        <v>132</v>
      </c>
      <c r="H408" s="255">
        <v>1</v>
      </c>
      <c r="I408" s="256"/>
      <c r="J408" s="257">
        <f>ROUND(I408*H408,2)</f>
        <v>0</v>
      </c>
      <c r="K408" s="253" t="s">
        <v>139</v>
      </c>
      <c r="L408" s="258"/>
      <c r="M408" s="259" t="s">
        <v>19</v>
      </c>
      <c r="N408" s="260" t="s">
        <v>44</v>
      </c>
      <c r="O408" s="86"/>
      <c r="P408" s="208">
        <f>O408*H408</f>
        <v>0</v>
      </c>
      <c r="Q408" s="208">
        <v>0.00032000000000000003</v>
      </c>
      <c r="R408" s="208">
        <f>Q408*H408</f>
        <v>0.00032000000000000003</v>
      </c>
      <c r="S408" s="208">
        <v>0</v>
      </c>
      <c r="T408" s="209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0" t="s">
        <v>322</v>
      </c>
      <c r="AT408" s="210" t="s">
        <v>221</v>
      </c>
      <c r="AU408" s="210" t="s">
        <v>134</v>
      </c>
      <c r="AY408" s="19" t="s">
        <v>126</v>
      </c>
      <c r="BE408" s="211">
        <f>IF(N408="základní",J408,0)</f>
        <v>0</v>
      </c>
      <c r="BF408" s="211">
        <f>IF(N408="snížená",J408,0)</f>
        <v>0</v>
      </c>
      <c r="BG408" s="211">
        <f>IF(N408="zákl. přenesená",J408,0)</f>
        <v>0</v>
      </c>
      <c r="BH408" s="211">
        <f>IF(N408="sníž. přenesená",J408,0)</f>
        <v>0</v>
      </c>
      <c r="BI408" s="211">
        <f>IF(N408="nulová",J408,0)</f>
        <v>0</v>
      </c>
      <c r="BJ408" s="19" t="s">
        <v>134</v>
      </c>
      <c r="BK408" s="211">
        <f>ROUND(I408*H408,2)</f>
        <v>0</v>
      </c>
      <c r="BL408" s="19" t="s">
        <v>228</v>
      </c>
      <c r="BM408" s="210" t="s">
        <v>677</v>
      </c>
    </row>
    <row r="409" s="2" customFormat="1" ht="24.15" customHeight="1">
      <c r="A409" s="40"/>
      <c r="B409" s="41"/>
      <c r="C409" s="199" t="s">
        <v>678</v>
      </c>
      <c r="D409" s="199" t="s">
        <v>129</v>
      </c>
      <c r="E409" s="200" t="s">
        <v>679</v>
      </c>
      <c r="F409" s="201" t="s">
        <v>680</v>
      </c>
      <c r="G409" s="202" t="s">
        <v>378</v>
      </c>
      <c r="H409" s="261"/>
      <c r="I409" s="204"/>
      <c r="J409" s="205">
        <f>ROUND(I409*H409,2)</f>
        <v>0</v>
      </c>
      <c r="K409" s="201" t="s">
        <v>139</v>
      </c>
      <c r="L409" s="46"/>
      <c r="M409" s="206" t="s">
        <v>19</v>
      </c>
      <c r="N409" s="207" t="s">
        <v>44</v>
      </c>
      <c r="O409" s="86"/>
      <c r="P409" s="208">
        <f>O409*H409</f>
        <v>0</v>
      </c>
      <c r="Q409" s="208">
        <v>0</v>
      </c>
      <c r="R409" s="208">
        <f>Q409*H409</f>
        <v>0</v>
      </c>
      <c r="S409" s="208">
        <v>0</v>
      </c>
      <c r="T409" s="209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0" t="s">
        <v>228</v>
      </c>
      <c r="AT409" s="210" t="s">
        <v>129</v>
      </c>
      <c r="AU409" s="210" t="s">
        <v>134</v>
      </c>
      <c r="AY409" s="19" t="s">
        <v>126</v>
      </c>
      <c r="BE409" s="211">
        <f>IF(N409="základní",J409,0)</f>
        <v>0</v>
      </c>
      <c r="BF409" s="211">
        <f>IF(N409="snížená",J409,0)</f>
        <v>0</v>
      </c>
      <c r="BG409" s="211">
        <f>IF(N409="zákl. přenesená",J409,0)</f>
        <v>0</v>
      </c>
      <c r="BH409" s="211">
        <f>IF(N409="sníž. přenesená",J409,0)</f>
        <v>0</v>
      </c>
      <c r="BI409" s="211">
        <f>IF(N409="nulová",J409,0)</f>
        <v>0</v>
      </c>
      <c r="BJ409" s="19" t="s">
        <v>134</v>
      </c>
      <c r="BK409" s="211">
        <f>ROUND(I409*H409,2)</f>
        <v>0</v>
      </c>
      <c r="BL409" s="19" t="s">
        <v>228</v>
      </c>
      <c r="BM409" s="210" t="s">
        <v>681</v>
      </c>
    </row>
    <row r="410" s="2" customFormat="1">
      <c r="A410" s="40"/>
      <c r="B410" s="41"/>
      <c r="C410" s="42"/>
      <c r="D410" s="212" t="s">
        <v>141</v>
      </c>
      <c r="E410" s="42"/>
      <c r="F410" s="213" t="s">
        <v>682</v>
      </c>
      <c r="G410" s="42"/>
      <c r="H410" s="42"/>
      <c r="I410" s="214"/>
      <c r="J410" s="42"/>
      <c r="K410" s="42"/>
      <c r="L410" s="46"/>
      <c r="M410" s="215"/>
      <c r="N410" s="216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141</v>
      </c>
      <c r="AU410" s="19" t="s">
        <v>134</v>
      </c>
    </row>
    <row r="411" s="2" customFormat="1" ht="24.15" customHeight="1">
      <c r="A411" s="40"/>
      <c r="B411" s="41"/>
      <c r="C411" s="199" t="s">
        <v>683</v>
      </c>
      <c r="D411" s="199" t="s">
        <v>129</v>
      </c>
      <c r="E411" s="200" t="s">
        <v>684</v>
      </c>
      <c r="F411" s="201" t="s">
        <v>685</v>
      </c>
      <c r="G411" s="202" t="s">
        <v>313</v>
      </c>
      <c r="H411" s="203">
        <v>0.078</v>
      </c>
      <c r="I411" s="204"/>
      <c r="J411" s="205">
        <f>ROUND(I411*H411,2)</f>
        <v>0</v>
      </c>
      <c r="K411" s="201" t="s">
        <v>139</v>
      </c>
      <c r="L411" s="46"/>
      <c r="M411" s="206" t="s">
        <v>19</v>
      </c>
      <c r="N411" s="207" t="s">
        <v>44</v>
      </c>
      <c r="O411" s="86"/>
      <c r="P411" s="208">
        <f>O411*H411</f>
        <v>0</v>
      </c>
      <c r="Q411" s="208">
        <v>0</v>
      </c>
      <c r="R411" s="208">
        <f>Q411*H411</f>
        <v>0</v>
      </c>
      <c r="S411" s="208">
        <v>0</v>
      </c>
      <c r="T411" s="209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0" t="s">
        <v>228</v>
      </c>
      <c r="AT411" s="210" t="s">
        <v>129</v>
      </c>
      <c r="AU411" s="210" t="s">
        <v>134</v>
      </c>
      <c r="AY411" s="19" t="s">
        <v>126</v>
      </c>
      <c r="BE411" s="211">
        <f>IF(N411="základní",J411,0)</f>
        <v>0</v>
      </c>
      <c r="BF411" s="211">
        <f>IF(N411="snížená",J411,0)</f>
        <v>0</v>
      </c>
      <c r="BG411" s="211">
        <f>IF(N411="zákl. přenesená",J411,0)</f>
        <v>0</v>
      </c>
      <c r="BH411" s="211">
        <f>IF(N411="sníž. přenesená",J411,0)</f>
        <v>0</v>
      </c>
      <c r="BI411" s="211">
        <f>IF(N411="nulová",J411,0)</f>
        <v>0</v>
      </c>
      <c r="BJ411" s="19" t="s">
        <v>134</v>
      </c>
      <c r="BK411" s="211">
        <f>ROUND(I411*H411,2)</f>
        <v>0</v>
      </c>
      <c r="BL411" s="19" t="s">
        <v>228</v>
      </c>
      <c r="BM411" s="210" t="s">
        <v>686</v>
      </c>
    </row>
    <row r="412" s="2" customFormat="1">
      <c r="A412" s="40"/>
      <c r="B412" s="41"/>
      <c r="C412" s="42"/>
      <c r="D412" s="212" t="s">
        <v>141</v>
      </c>
      <c r="E412" s="42"/>
      <c r="F412" s="213" t="s">
        <v>687</v>
      </c>
      <c r="G412" s="42"/>
      <c r="H412" s="42"/>
      <c r="I412" s="214"/>
      <c r="J412" s="42"/>
      <c r="K412" s="42"/>
      <c r="L412" s="46"/>
      <c r="M412" s="215"/>
      <c r="N412" s="216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141</v>
      </c>
      <c r="AU412" s="19" t="s">
        <v>134</v>
      </c>
    </row>
    <row r="413" s="12" customFormat="1" ht="22.8" customHeight="1">
      <c r="A413" s="12"/>
      <c r="B413" s="183"/>
      <c r="C413" s="184"/>
      <c r="D413" s="185" t="s">
        <v>71</v>
      </c>
      <c r="E413" s="197" t="s">
        <v>688</v>
      </c>
      <c r="F413" s="197" t="s">
        <v>689</v>
      </c>
      <c r="G413" s="184"/>
      <c r="H413" s="184"/>
      <c r="I413" s="187"/>
      <c r="J413" s="198">
        <f>BK413</f>
        <v>0</v>
      </c>
      <c r="K413" s="184"/>
      <c r="L413" s="189"/>
      <c r="M413" s="190"/>
      <c r="N413" s="191"/>
      <c r="O413" s="191"/>
      <c r="P413" s="192">
        <f>SUM(P414:P421)</f>
        <v>0</v>
      </c>
      <c r="Q413" s="191"/>
      <c r="R413" s="192">
        <f>SUM(R414:R421)</f>
        <v>0.036892000000000001</v>
      </c>
      <c r="S413" s="191"/>
      <c r="T413" s="193">
        <f>SUM(T414:T421)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194" t="s">
        <v>134</v>
      </c>
      <c r="AT413" s="195" t="s">
        <v>71</v>
      </c>
      <c r="AU413" s="195" t="s">
        <v>77</v>
      </c>
      <c r="AY413" s="194" t="s">
        <v>126</v>
      </c>
      <c r="BK413" s="196">
        <f>SUM(BK414:BK421)</f>
        <v>0</v>
      </c>
    </row>
    <row r="414" s="2" customFormat="1" ht="16.5" customHeight="1">
      <c r="A414" s="40"/>
      <c r="B414" s="41"/>
      <c r="C414" s="199" t="s">
        <v>690</v>
      </c>
      <c r="D414" s="199" t="s">
        <v>129</v>
      </c>
      <c r="E414" s="200" t="s">
        <v>691</v>
      </c>
      <c r="F414" s="201" t="s">
        <v>692</v>
      </c>
      <c r="G414" s="202" t="s">
        <v>138</v>
      </c>
      <c r="H414" s="203">
        <v>23</v>
      </c>
      <c r="I414" s="204"/>
      <c r="J414" s="205">
        <f>ROUND(I414*H414,2)</f>
        <v>0</v>
      </c>
      <c r="K414" s="201" t="s">
        <v>139</v>
      </c>
      <c r="L414" s="46"/>
      <c r="M414" s="206" t="s">
        <v>19</v>
      </c>
      <c r="N414" s="207" t="s">
        <v>44</v>
      </c>
      <c r="O414" s="86"/>
      <c r="P414" s="208">
        <f>O414*H414</f>
        <v>0</v>
      </c>
      <c r="Q414" s="208">
        <v>0.00024000000000000001</v>
      </c>
      <c r="R414" s="208">
        <f>Q414*H414</f>
        <v>0.0055199999999999997</v>
      </c>
      <c r="S414" s="208">
        <v>0</v>
      </c>
      <c r="T414" s="209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0" t="s">
        <v>228</v>
      </c>
      <c r="AT414" s="210" t="s">
        <v>129</v>
      </c>
      <c r="AU414" s="210" t="s">
        <v>134</v>
      </c>
      <c r="AY414" s="19" t="s">
        <v>126</v>
      </c>
      <c r="BE414" s="211">
        <f>IF(N414="základní",J414,0)</f>
        <v>0</v>
      </c>
      <c r="BF414" s="211">
        <f>IF(N414="snížená",J414,0)</f>
        <v>0</v>
      </c>
      <c r="BG414" s="211">
        <f>IF(N414="zákl. přenesená",J414,0)</f>
        <v>0</v>
      </c>
      <c r="BH414" s="211">
        <f>IF(N414="sníž. přenesená",J414,0)</f>
        <v>0</v>
      </c>
      <c r="BI414" s="211">
        <f>IF(N414="nulová",J414,0)</f>
        <v>0</v>
      </c>
      <c r="BJ414" s="19" t="s">
        <v>134</v>
      </c>
      <c r="BK414" s="211">
        <f>ROUND(I414*H414,2)</f>
        <v>0</v>
      </c>
      <c r="BL414" s="19" t="s">
        <v>228</v>
      </c>
      <c r="BM414" s="210" t="s">
        <v>693</v>
      </c>
    </row>
    <row r="415" s="2" customFormat="1">
      <c r="A415" s="40"/>
      <c r="B415" s="41"/>
      <c r="C415" s="42"/>
      <c r="D415" s="212" t="s">
        <v>141</v>
      </c>
      <c r="E415" s="42"/>
      <c r="F415" s="213" t="s">
        <v>694</v>
      </c>
      <c r="G415" s="42"/>
      <c r="H415" s="42"/>
      <c r="I415" s="214"/>
      <c r="J415" s="42"/>
      <c r="K415" s="42"/>
      <c r="L415" s="46"/>
      <c r="M415" s="215"/>
      <c r="N415" s="216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141</v>
      </c>
      <c r="AU415" s="19" t="s">
        <v>134</v>
      </c>
    </row>
    <row r="416" s="2" customFormat="1" ht="16.5" customHeight="1">
      <c r="A416" s="40"/>
      <c r="B416" s="41"/>
      <c r="C416" s="251" t="s">
        <v>695</v>
      </c>
      <c r="D416" s="251" t="s">
        <v>221</v>
      </c>
      <c r="E416" s="252" t="s">
        <v>696</v>
      </c>
      <c r="F416" s="253" t="s">
        <v>697</v>
      </c>
      <c r="G416" s="254" t="s">
        <v>138</v>
      </c>
      <c r="H416" s="255">
        <v>25.300000000000001</v>
      </c>
      <c r="I416" s="256"/>
      <c r="J416" s="257">
        <f>ROUND(I416*H416,2)</f>
        <v>0</v>
      </c>
      <c r="K416" s="253" t="s">
        <v>139</v>
      </c>
      <c r="L416" s="258"/>
      <c r="M416" s="259" t="s">
        <v>19</v>
      </c>
      <c r="N416" s="260" t="s">
        <v>44</v>
      </c>
      <c r="O416" s="86"/>
      <c r="P416" s="208">
        <f>O416*H416</f>
        <v>0</v>
      </c>
      <c r="Q416" s="208">
        <v>0.00124</v>
      </c>
      <c r="R416" s="208">
        <f>Q416*H416</f>
        <v>0.031372000000000004</v>
      </c>
      <c r="S416" s="208">
        <v>0</v>
      </c>
      <c r="T416" s="209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0" t="s">
        <v>322</v>
      </c>
      <c r="AT416" s="210" t="s">
        <v>221</v>
      </c>
      <c r="AU416" s="210" t="s">
        <v>134</v>
      </c>
      <c r="AY416" s="19" t="s">
        <v>126</v>
      </c>
      <c r="BE416" s="211">
        <f>IF(N416="základní",J416,0)</f>
        <v>0</v>
      </c>
      <c r="BF416" s="211">
        <f>IF(N416="snížená",J416,0)</f>
        <v>0</v>
      </c>
      <c r="BG416" s="211">
        <f>IF(N416="zákl. přenesená",J416,0)</f>
        <v>0</v>
      </c>
      <c r="BH416" s="211">
        <f>IF(N416="sníž. přenesená",J416,0)</f>
        <v>0</v>
      </c>
      <c r="BI416" s="211">
        <f>IF(N416="nulová",J416,0)</f>
        <v>0</v>
      </c>
      <c r="BJ416" s="19" t="s">
        <v>134</v>
      </c>
      <c r="BK416" s="211">
        <f>ROUND(I416*H416,2)</f>
        <v>0</v>
      </c>
      <c r="BL416" s="19" t="s">
        <v>228</v>
      </c>
      <c r="BM416" s="210" t="s">
        <v>698</v>
      </c>
    </row>
    <row r="417" s="13" customFormat="1">
      <c r="A417" s="13"/>
      <c r="B417" s="217"/>
      <c r="C417" s="218"/>
      <c r="D417" s="219" t="s">
        <v>143</v>
      </c>
      <c r="E417" s="220" t="s">
        <v>19</v>
      </c>
      <c r="F417" s="221" t="s">
        <v>699</v>
      </c>
      <c r="G417" s="218"/>
      <c r="H417" s="222">
        <v>25.300000000000001</v>
      </c>
      <c r="I417" s="223"/>
      <c r="J417" s="218"/>
      <c r="K417" s="218"/>
      <c r="L417" s="224"/>
      <c r="M417" s="225"/>
      <c r="N417" s="226"/>
      <c r="O417" s="226"/>
      <c r="P417" s="226"/>
      <c r="Q417" s="226"/>
      <c r="R417" s="226"/>
      <c r="S417" s="226"/>
      <c r="T417" s="22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28" t="s">
        <v>143</v>
      </c>
      <c r="AU417" s="228" t="s">
        <v>134</v>
      </c>
      <c r="AV417" s="13" t="s">
        <v>134</v>
      </c>
      <c r="AW417" s="13" t="s">
        <v>33</v>
      </c>
      <c r="AX417" s="13" t="s">
        <v>77</v>
      </c>
      <c r="AY417" s="228" t="s">
        <v>126</v>
      </c>
    </row>
    <row r="418" s="2" customFormat="1" ht="24.15" customHeight="1">
      <c r="A418" s="40"/>
      <c r="B418" s="41"/>
      <c r="C418" s="199" t="s">
        <v>700</v>
      </c>
      <c r="D418" s="199" t="s">
        <v>129</v>
      </c>
      <c r="E418" s="200" t="s">
        <v>701</v>
      </c>
      <c r="F418" s="201" t="s">
        <v>702</v>
      </c>
      <c r="G418" s="202" t="s">
        <v>313</v>
      </c>
      <c r="H418" s="203">
        <v>0.036999999999999998</v>
      </c>
      <c r="I418" s="204"/>
      <c r="J418" s="205">
        <f>ROUND(I418*H418,2)</f>
        <v>0</v>
      </c>
      <c r="K418" s="201" t="s">
        <v>139</v>
      </c>
      <c r="L418" s="46"/>
      <c r="M418" s="206" t="s">
        <v>19</v>
      </c>
      <c r="N418" s="207" t="s">
        <v>44</v>
      </c>
      <c r="O418" s="86"/>
      <c r="P418" s="208">
        <f>O418*H418</f>
        <v>0</v>
      </c>
      <c r="Q418" s="208">
        <v>0</v>
      </c>
      <c r="R418" s="208">
        <f>Q418*H418</f>
        <v>0</v>
      </c>
      <c r="S418" s="208">
        <v>0</v>
      </c>
      <c r="T418" s="209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0" t="s">
        <v>228</v>
      </c>
      <c r="AT418" s="210" t="s">
        <v>129</v>
      </c>
      <c r="AU418" s="210" t="s">
        <v>134</v>
      </c>
      <c r="AY418" s="19" t="s">
        <v>126</v>
      </c>
      <c r="BE418" s="211">
        <f>IF(N418="základní",J418,0)</f>
        <v>0</v>
      </c>
      <c r="BF418" s="211">
        <f>IF(N418="snížená",J418,0)</f>
        <v>0</v>
      </c>
      <c r="BG418" s="211">
        <f>IF(N418="zákl. přenesená",J418,0)</f>
        <v>0</v>
      </c>
      <c r="BH418" s="211">
        <f>IF(N418="sníž. přenesená",J418,0)</f>
        <v>0</v>
      </c>
      <c r="BI418" s="211">
        <f>IF(N418="nulová",J418,0)</f>
        <v>0</v>
      </c>
      <c r="BJ418" s="19" t="s">
        <v>134</v>
      </c>
      <c r="BK418" s="211">
        <f>ROUND(I418*H418,2)</f>
        <v>0</v>
      </c>
      <c r="BL418" s="19" t="s">
        <v>228</v>
      </c>
      <c r="BM418" s="210" t="s">
        <v>703</v>
      </c>
    </row>
    <row r="419" s="2" customFormat="1">
      <c r="A419" s="40"/>
      <c r="B419" s="41"/>
      <c r="C419" s="42"/>
      <c r="D419" s="212" t="s">
        <v>141</v>
      </c>
      <c r="E419" s="42"/>
      <c r="F419" s="213" t="s">
        <v>704</v>
      </c>
      <c r="G419" s="42"/>
      <c r="H419" s="42"/>
      <c r="I419" s="214"/>
      <c r="J419" s="42"/>
      <c r="K419" s="42"/>
      <c r="L419" s="46"/>
      <c r="M419" s="215"/>
      <c r="N419" s="216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141</v>
      </c>
      <c r="AU419" s="19" t="s">
        <v>134</v>
      </c>
    </row>
    <row r="420" s="2" customFormat="1" ht="24.15" customHeight="1">
      <c r="A420" s="40"/>
      <c r="B420" s="41"/>
      <c r="C420" s="199" t="s">
        <v>705</v>
      </c>
      <c r="D420" s="199" t="s">
        <v>129</v>
      </c>
      <c r="E420" s="200" t="s">
        <v>706</v>
      </c>
      <c r="F420" s="201" t="s">
        <v>707</v>
      </c>
      <c r="G420" s="202" t="s">
        <v>378</v>
      </c>
      <c r="H420" s="261"/>
      <c r="I420" s="204"/>
      <c r="J420" s="205">
        <f>ROUND(I420*H420,2)</f>
        <v>0</v>
      </c>
      <c r="K420" s="201" t="s">
        <v>139</v>
      </c>
      <c r="L420" s="46"/>
      <c r="M420" s="206" t="s">
        <v>19</v>
      </c>
      <c r="N420" s="207" t="s">
        <v>44</v>
      </c>
      <c r="O420" s="86"/>
      <c r="P420" s="208">
        <f>O420*H420</f>
        <v>0</v>
      </c>
      <c r="Q420" s="208">
        <v>0</v>
      </c>
      <c r="R420" s="208">
        <f>Q420*H420</f>
        <v>0</v>
      </c>
      <c r="S420" s="208">
        <v>0</v>
      </c>
      <c r="T420" s="209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0" t="s">
        <v>228</v>
      </c>
      <c r="AT420" s="210" t="s">
        <v>129</v>
      </c>
      <c r="AU420" s="210" t="s">
        <v>134</v>
      </c>
      <c r="AY420" s="19" t="s">
        <v>126</v>
      </c>
      <c r="BE420" s="211">
        <f>IF(N420="základní",J420,0)</f>
        <v>0</v>
      </c>
      <c r="BF420" s="211">
        <f>IF(N420="snížená",J420,0)</f>
        <v>0</v>
      </c>
      <c r="BG420" s="211">
        <f>IF(N420="zákl. přenesená",J420,0)</f>
        <v>0</v>
      </c>
      <c r="BH420" s="211">
        <f>IF(N420="sníž. přenesená",J420,0)</f>
        <v>0</v>
      </c>
      <c r="BI420" s="211">
        <f>IF(N420="nulová",J420,0)</f>
        <v>0</v>
      </c>
      <c r="BJ420" s="19" t="s">
        <v>134</v>
      </c>
      <c r="BK420" s="211">
        <f>ROUND(I420*H420,2)</f>
        <v>0</v>
      </c>
      <c r="BL420" s="19" t="s">
        <v>228</v>
      </c>
      <c r="BM420" s="210" t="s">
        <v>708</v>
      </c>
    </row>
    <row r="421" s="2" customFormat="1">
      <c r="A421" s="40"/>
      <c r="B421" s="41"/>
      <c r="C421" s="42"/>
      <c r="D421" s="212" t="s">
        <v>141</v>
      </c>
      <c r="E421" s="42"/>
      <c r="F421" s="213" t="s">
        <v>709</v>
      </c>
      <c r="G421" s="42"/>
      <c r="H421" s="42"/>
      <c r="I421" s="214"/>
      <c r="J421" s="42"/>
      <c r="K421" s="42"/>
      <c r="L421" s="46"/>
      <c r="M421" s="215"/>
      <c r="N421" s="216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141</v>
      </c>
      <c r="AU421" s="19" t="s">
        <v>134</v>
      </c>
    </row>
    <row r="422" s="12" customFormat="1" ht="22.8" customHeight="1">
      <c r="A422" s="12"/>
      <c r="B422" s="183"/>
      <c r="C422" s="184"/>
      <c r="D422" s="185" t="s">
        <v>71</v>
      </c>
      <c r="E422" s="197" t="s">
        <v>710</v>
      </c>
      <c r="F422" s="197" t="s">
        <v>711</v>
      </c>
      <c r="G422" s="184"/>
      <c r="H422" s="184"/>
      <c r="I422" s="187"/>
      <c r="J422" s="198">
        <f>BK422</f>
        <v>0</v>
      </c>
      <c r="K422" s="184"/>
      <c r="L422" s="189"/>
      <c r="M422" s="190"/>
      <c r="N422" s="191"/>
      <c r="O422" s="191"/>
      <c r="P422" s="192">
        <f>SUM(P423:P484)</f>
        <v>0</v>
      </c>
      <c r="Q422" s="191"/>
      <c r="R422" s="192">
        <f>SUM(R423:R484)</f>
        <v>0.069556999999999994</v>
      </c>
      <c r="S422" s="191"/>
      <c r="T422" s="193">
        <f>SUM(T423:T484)</f>
        <v>0.0022399999999999998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194" t="s">
        <v>134</v>
      </c>
      <c r="AT422" s="195" t="s">
        <v>71</v>
      </c>
      <c r="AU422" s="195" t="s">
        <v>77</v>
      </c>
      <c r="AY422" s="194" t="s">
        <v>126</v>
      </c>
      <c r="BK422" s="196">
        <f>SUM(BK423:BK484)</f>
        <v>0</v>
      </c>
    </row>
    <row r="423" s="2" customFormat="1" ht="24.15" customHeight="1">
      <c r="A423" s="40"/>
      <c r="B423" s="41"/>
      <c r="C423" s="199" t="s">
        <v>712</v>
      </c>
      <c r="D423" s="199" t="s">
        <v>129</v>
      </c>
      <c r="E423" s="200" t="s">
        <v>713</v>
      </c>
      <c r="F423" s="201" t="s">
        <v>714</v>
      </c>
      <c r="G423" s="202" t="s">
        <v>132</v>
      </c>
      <c r="H423" s="203">
        <v>25</v>
      </c>
      <c r="I423" s="204"/>
      <c r="J423" s="205">
        <f>ROUND(I423*H423,2)</f>
        <v>0</v>
      </c>
      <c r="K423" s="201" t="s">
        <v>139</v>
      </c>
      <c r="L423" s="46"/>
      <c r="M423" s="206" t="s">
        <v>19</v>
      </c>
      <c r="N423" s="207" t="s">
        <v>44</v>
      </c>
      <c r="O423" s="86"/>
      <c r="P423" s="208">
        <f>O423*H423</f>
        <v>0</v>
      </c>
      <c r="Q423" s="208">
        <v>0</v>
      </c>
      <c r="R423" s="208">
        <f>Q423*H423</f>
        <v>0</v>
      </c>
      <c r="S423" s="208">
        <v>0</v>
      </c>
      <c r="T423" s="209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0" t="s">
        <v>228</v>
      </c>
      <c r="AT423" s="210" t="s">
        <v>129</v>
      </c>
      <c r="AU423" s="210" t="s">
        <v>134</v>
      </c>
      <c r="AY423" s="19" t="s">
        <v>126</v>
      </c>
      <c r="BE423" s="211">
        <f>IF(N423="základní",J423,0)</f>
        <v>0</v>
      </c>
      <c r="BF423" s="211">
        <f>IF(N423="snížená",J423,0)</f>
        <v>0</v>
      </c>
      <c r="BG423" s="211">
        <f>IF(N423="zákl. přenesená",J423,0)</f>
        <v>0</v>
      </c>
      <c r="BH423" s="211">
        <f>IF(N423="sníž. přenesená",J423,0)</f>
        <v>0</v>
      </c>
      <c r="BI423" s="211">
        <f>IF(N423="nulová",J423,0)</f>
        <v>0</v>
      </c>
      <c r="BJ423" s="19" t="s">
        <v>134</v>
      </c>
      <c r="BK423" s="211">
        <f>ROUND(I423*H423,2)</f>
        <v>0</v>
      </c>
      <c r="BL423" s="19" t="s">
        <v>228</v>
      </c>
      <c r="BM423" s="210" t="s">
        <v>715</v>
      </c>
    </row>
    <row r="424" s="2" customFormat="1">
      <c r="A424" s="40"/>
      <c r="B424" s="41"/>
      <c r="C424" s="42"/>
      <c r="D424" s="212" t="s">
        <v>141</v>
      </c>
      <c r="E424" s="42"/>
      <c r="F424" s="213" t="s">
        <v>716</v>
      </c>
      <c r="G424" s="42"/>
      <c r="H424" s="42"/>
      <c r="I424" s="214"/>
      <c r="J424" s="42"/>
      <c r="K424" s="42"/>
      <c r="L424" s="46"/>
      <c r="M424" s="215"/>
      <c r="N424" s="216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141</v>
      </c>
      <c r="AU424" s="19" t="s">
        <v>134</v>
      </c>
    </row>
    <row r="425" s="13" customFormat="1">
      <c r="A425" s="13"/>
      <c r="B425" s="217"/>
      <c r="C425" s="218"/>
      <c r="D425" s="219" t="s">
        <v>143</v>
      </c>
      <c r="E425" s="220" t="s">
        <v>19</v>
      </c>
      <c r="F425" s="221" t="s">
        <v>717</v>
      </c>
      <c r="G425" s="218"/>
      <c r="H425" s="222">
        <v>3</v>
      </c>
      <c r="I425" s="223"/>
      <c r="J425" s="218"/>
      <c r="K425" s="218"/>
      <c r="L425" s="224"/>
      <c r="M425" s="225"/>
      <c r="N425" s="226"/>
      <c r="O425" s="226"/>
      <c r="P425" s="226"/>
      <c r="Q425" s="226"/>
      <c r="R425" s="226"/>
      <c r="S425" s="226"/>
      <c r="T425" s="227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28" t="s">
        <v>143</v>
      </c>
      <c r="AU425" s="228" t="s">
        <v>134</v>
      </c>
      <c r="AV425" s="13" t="s">
        <v>134</v>
      </c>
      <c r="AW425" s="13" t="s">
        <v>33</v>
      </c>
      <c r="AX425" s="13" t="s">
        <v>72</v>
      </c>
      <c r="AY425" s="228" t="s">
        <v>126</v>
      </c>
    </row>
    <row r="426" s="13" customFormat="1">
      <c r="A426" s="13"/>
      <c r="B426" s="217"/>
      <c r="C426" s="218"/>
      <c r="D426" s="219" t="s">
        <v>143</v>
      </c>
      <c r="E426" s="220" t="s">
        <v>19</v>
      </c>
      <c r="F426" s="221" t="s">
        <v>718</v>
      </c>
      <c r="G426" s="218"/>
      <c r="H426" s="222">
        <v>3</v>
      </c>
      <c r="I426" s="223"/>
      <c r="J426" s="218"/>
      <c r="K426" s="218"/>
      <c r="L426" s="224"/>
      <c r="M426" s="225"/>
      <c r="N426" s="226"/>
      <c r="O426" s="226"/>
      <c r="P426" s="226"/>
      <c r="Q426" s="226"/>
      <c r="R426" s="226"/>
      <c r="S426" s="226"/>
      <c r="T426" s="22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28" t="s">
        <v>143</v>
      </c>
      <c r="AU426" s="228" t="s">
        <v>134</v>
      </c>
      <c r="AV426" s="13" t="s">
        <v>134</v>
      </c>
      <c r="AW426" s="13" t="s">
        <v>33</v>
      </c>
      <c r="AX426" s="13" t="s">
        <v>72</v>
      </c>
      <c r="AY426" s="228" t="s">
        <v>126</v>
      </c>
    </row>
    <row r="427" s="13" customFormat="1">
      <c r="A427" s="13"/>
      <c r="B427" s="217"/>
      <c r="C427" s="218"/>
      <c r="D427" s="219" t="s">
        <v>143</v>
      </c>
      <c r="E427" s="220" t="s">
        <v>19</v>
      </c>
      <c r="F427" s="221" t="s">
        <v>719</v>
      </c>
      <c r="G427" s="218"/>
      <c r="H427" s="222">
        <v>1</v>
      </c>
      <c r="I427" s="223"/>
      <c r="J427" s="218"/>
      <c r="K427" s="218"/>
      <c r="L427" s="224"/>
      <c r="M427" s="225"/>
      <c r="N427" s="226"/>
      <c r="O427" s="226"/>
      <c r="P427" s="226"/>
      <c r="Q427" s="226"/>
      <c r="R427" s="226"/>
      <c r="S427" s="226"/>
      <c r="T427" s="227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28" t="s">
        <v>143</v>
      </c>
      <c r="AU427" s="228" t="s">
        <v>134</v>
      </c>
      <c r="AV427" s="13" t="s">
        <v>134</v>
      </c>
      <c r="AW427" s="13" t="s">
        <v>33</v>
      </c>
      <c r="AX427" s="13" t="s">
        <v>72</v>
      </c>
      <c r="AY427" s="228" t="s">
        <v>126</v>
      </c>
    </row>
    <row r="428" s="13" customFormat="1">
      <c r="A428" s="13"/>
      <c r="B428" s="217"/>
      <c r="C428" s="218"/>
      <c r="D428" s="219" t="s">
        <v>143</v>
      </c>
      <c r="E428" s="220" t="s">
        <v>19</v>
      </c>
      <c r="F428" s="221" t="s">
        <v>720</v>
      </c>
      <c r="G428" s="218"/>
      <c r="H428" s="222">
        <v>7</v>
      </c>
      <c r="I428" s="223"/>
      <c r="J428" s="218"/>
      <c r="K428" s="218"/>
      <c r="L428" s="224"/>
      <c r="M428" s="225"/>
      <c r="N428" s="226"/>
      <c r="O428" s="226"/>
      <c r="P428" s="226"/>
      <c r="Q428" s="226"/>
      <c r="R428" s="226"/>
      <c r="S428" s="226"/>
      <c r="T428" s="227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28" t="s">
        <v>143</v>
      </c>
      <c r="AU428" s="228" t="s">
        <v>134</v>
      </c>
      <c r="AV428" s="13" t="s">
        <v>134</v>
      </c>
      <c r="AW428" s="13" t="s">
        <v>33</v>
      </c>
      <c r="AX428" s="13" t="s">
        <v>72</v>
      </c>
      <c r="AY428" s="228" t="s">
        <v>126</v>
      </c>
    </row>
    <row r="429" s="13" customFormat="1">
      <c r="A429" s="13"/>
      <c r="B429" s="217"/>
      <c r="C429" s="218"/>
      <c r="D429" s="219" t="s">
        <v>143</v>
      </c>
      <c r="E429" s="220" t="s">
        <v>19</v>
      </c>
      <c r="F429" s="221" t="s">
        <v>721</v>
      </c>
      <c r="G429" s="218"/>
      <c r="H429" s="222">
        <v>11</v>
      </c>
      <c r="I429" s="223"/>
      <c r="J429" s="218"/>
      <c r="K429" s="218"/>
      <c r="L429" s="224"/>
      <c r="M429" s="225"/>
      <c r="N429" s="226"/>
      <c r="O429" s="226"/>
      <c r="P429" s="226"/>
      <c r="Q429" s="226"/>
      <c r="R429" s="226"/>
      <c r="S429" s="226"/>
      <c r="T429" s="227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28" t="s">
        <v>143</v>
      </c>
      <c r="AU429" s="228" t="s">
        <v>134</v>
      </c>
      <c r="AV429" s="13" t="s">
        <v>134</v>
      </c>
      <c r="AW429" s="13" t="s">
        <v>33</v>
      </c>
      <c r="AX429" s="13" t="s">
        <v>72</v>
      </c>
      <c r="AY429" s="228" t="s">
        <v>126</v>
      </c>
    </row>
    <row r="430" s="14" customFormat="1">
      <c r="A430" s="14"/>
      <c r="B430" s="229"/>
      <c r="C430" s="230"/>
      <c r="D430" s="219" t="s">
        <v>143</v>
      </c>
      <c r="E430" s="231" t="s">
        <v>19</v>
      </c>
      <c r="F430" s="232" t="s">
        <v>145</v>
      </c>
      <c r="G430" s="230"/>
      <c r="H430" s="233">
        <v>25</v>
      </c>
      <c r="I430" s="234"/>
      <c r="J430" s="230"/>
      <c r="K430" s="230"/>
      <c r="L430" s="235"/>
      <c r="M430" s="236"/>
      <c r="N430" s="237"/>
      <c r="O430" s="237"/>
      <c r="P430" s="237"/>
      <c r="Q430" s="237"/>
      <c r="R430" s="237"/>
      <c r="S430" s="237"/>
      <c r="T430" s="23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39" t="s">
        <v>143</v>
      </c>
      <c r="AU430" s="239" t="s">
        <v>134</v>
      </c>
      <c r="AV430" s="14" t="s">
        <v>133</v>
      </c>
      <c r="AW430" s="14" t="s">
        <v>33</v>
      </c>
      <c r="AX430" s="14" t="s">
        <v>77</v>
      </c>
      <c r="AY430" s="239" t="s">
        <v>126</v>
      </c>
    </row>
    <row r="431" s="2" customFormat="1" ht="16.5" customHeight="1">
      <c r="A431" s="40"/>
      <c r="B431" s="41"/>
      <c r="C431" s="251" t="s">
        <v>722</v>
      </c>
      <c r="D431" s="251" t="s">
        <v>221</v>
      </c>
      <c r="E431" s="252" t="s">
        <v>723</v>
      </c>
      <c r="F431" s="253" t="s">
        <v>724</v>
      </c>
      <c r="G431" s="254" t="s">
        <v>132</v>
      </c>
      <c r="H431" s="255">
        <v>25</v>
      </c>
      <c r="I431" s="256"/>
      <c r="J431" s="257">
        <f>ROUND(I431*H431,2)</f>
        <v>0</v>
      </c>
      <c r="K431" s="253" t="s">
        <v>19</v>
      </c>
      <c r="L431" s="258"/>
      <c r="M431" s="259" t="s">
        <v>19</v>
      </c>
      <c r="N431" s="260" t="s">
        <v>44</v>
      </c>
      <c r="O431" s="86"/>
      <c r="P431" s="208">
        <f>O431*H431</f>
        <v>0</v>
      </c>
      <c r="Q431" s="208">
        <v>5.0000000000000002E-05</v>
      </c>
      <c r="R431" s="208">
        <f>Q431*H431</f>
        <v>0.00125</v>
      </c>
      <c r="S431" s="208">
        <v>0</v>
      </c>
      <c r="T431" s="209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0" t="s">
        <v>322</v>
      </c>
      <c r="AT431" s="210" t="s">
        <v>221</v>
      </c>
      <c r="AU431" s="210" t="s">
        <v>134</v>
      </c>
      <c r="AY431" s="19" t="s">
        <v>126</v>
      </c>
      <c r="BE431" s="211">
        <f>IF(N431="základní",J431,0)</f>
        <v>0</v>
      </c>
      <c r="BF431" s="211">
        <f>IF(N431="snížená",J431,0)</f>
        <v>0</v>
      </c>
      <c r="BG431" s="211">
        <f>IF(N431="zákl. přenesená",J431,0)</f>
        <v>0</v>
      </c>
      <c r="BH431" s="211">
        <f>IF(N431="sníž. přenesená",J431,0)</f>
        <v>0</v>
      </c>
      <c r="BI431" s="211">
        <f>IF(N431="nulová",J431,0)</f>
        <v>0</v>
      </c>
      <c r="BJ431" s="19" t="s">
        <v>134</v>
      </c>
      <c r="BK431" s="211">
        <f>ROUND(I431*H431,2)</f>
        <v>0</v>
      </c>
      <c r="BL431" s="19" t="s">
        <v>228</v>
      </c>
      <c r="BM431" s="210" t="s">
        <v>725</v>
      </c>
    </row>
    <row r="432" s="2" customFormat="1" ht="24.15" customHeight="1">
      <c r="A432" s="40"/>
      <c r="B432" s="41"/>
      <c r="C432" s="199" t="s">
        <v>726</v>
      </c>
      <c r="D432" s="199" t="s">
        <v>129</v>
      </c>
      <c r="E432" s="200" t="s">
        <v>727</v>
      </c>
      <c r="F432" s="201" t="s">
        <v>728</v>
      </c>
      <c r="G432" s="202" t="s">
        <v>138</v>
      </c>
      <c r="H432" s="203">
        <v>47</v>
      </c>
      <c r="I432" s="204"/>
      <c r="J432" s="205">
        <f>ROUND(I432*H432,2)</f>
        <v>0</v>
      </c>
      <c r="K432" s="201" t="s">
        <v>139</v>
      </c>
      <c r="L432" s="46"/>
      <c r="M432" s="206" t="s">
        <v>19</v>
      </c>
      <c r="N432" s="207" t="s">
        <v>44</v>
      </c>
      <c r="O432" s="86"/>
      <c r="P432" s="208">
        <f>O432*H432</f>
        <v>0</v>
      </c>
      <c r="Q432" s="208">
        <v>0</v>
      </c>
      <c r="R432" s="208">
        <f>Q432*H432</f>
        <v>0</v>
      </c>
      <c r="S432" s="208">
        <v>0</v>
      </c>
      <c r="T432" s="209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0" t="s">
        <v>228</v>
      </c>
      <c r="AT432" s="210" t="s">
        <v>129</v>
      </c>
      <c r="AU432" s="210" t="s">
        <v>134</v>
      </c>
      <c r="AY432" s="19" t="s">
        <v>126</v>
      </c>
      <c r="BE432" s="211">
        <f>IF(N432="základní",J432,0)</f>
        <v>0</v>
      </c>
      <c r="BF432" s="211">
        <f>IF(N432="snížená",J432,0)</f>
        <v>0</v>
      </c>
      <c r="BG432" s="211">
        <f>IF(N432="zákl. přenesená",J432,0)</f>
        <v>0</v>
      </c>
      <c r="BH432" s="211">
        <f>IF(N432="sníž. přenesená",J432,0)</f>
        <v>0</v>
      </c>
      <c r="BI432" s="211">
        <f>IF(N432="nulová",J432,0)</f>
        <v>0</v>
      </c>
      <c r="BJ432" s="19" t="s">
        <v>134</v>
      </c>
      <c r="BK432" s="211">
        <f>ROUND(I432*H432,2)</f>
        <v>0</v>
      </c>
      <c r="BL432" s="19" t="s">
        <v>228</v>
      </c>
      <c r="BM432" s="210" t="s">
        <v>729</v>
      </c>
    </row>
    <row r="433" s="2" customFormat="1">
      <c r="A433" s="40"/>
      <c r="B433" s="41"/>
      <c r="C433" s="42"/>
      <c r="D433" s="212" t="s">
        <v>141</v>
      </c>
      <c r="E433" s="42"/>
      <c r="F433" s="213" t="s">
        <v>730</v>
      </c>
      <c r="G433" s="42"/>
      <c r="H433" s="42"/>
      <c r="I433" s="214"/>
      <c r="J433" s="42"/>
      <c r="K433" s="42"/>
      <c r="L433" s="46"/>
      <c r="M433" s="215"/>
      <c r="N433" s="216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141</v>
      </c>
      <c r="AU433" s="19" t="s">
        <v>134</v>
      </c>
    </row>
    <row r="434" s="16" customFormat="1">
      <c r="A434" s="16"/>
      <c r="B434" s="262"/>
      <c r="C434" s="263"/>
      <c r="D434" s="219" t="s">
        <v>143</v>
      </c>
      <c r="E434" s="264" t="s">
        <v>19</v>
      </c>
      <c r="F434" s="265" t="s">
        <v>731</v>
      </c>
      <c r="G434" s="263"/>
      <c r="H434" s="264" t="s">
        <v>19</v>
      </c>
      <c r="I434" s="266"/>
      <c r="J434" s="263"/>
      <c r="K434" s="263"/>
      <c r="L434" s="267"/>
      <c r="M434" s="268"/>
      <c r="N434" s="269"/>
      <c r="O434" s="269"/>
      <c r="P434" s="269"/>
      <c r="Q434" s="269"/>
      <c r="R434" s="269"/>
      <c r="S434" s="269"/>
      <c r="T434" s="270"/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  <c r="AT434" s="271" t="s">
        <v>143</v>
      </c>
      <c r="AU434" s="271" t="s">
        <v>134</v>
      </c>
      <c r="AV434" s="16" t="s">
        <v>77</v>
      </c>
      <c r="AW434" s="16" t="s">
        <v>33</v>
      </c>
      <c r="AX434" s="16" t="s">
        <v>72</v>
      </c>
      <c r="AY434" s="271" t="s">
        <v>126</v>
      </c>
    </row>
    <row r="435" s="13" customFormat="1">
      <c r="A435" s="13"/>
      <c r="B435" s="217"/>
      <c r="C435" s="218"/>
      <c r="D435" s="219" t="s">
        <v>143</v>
      </c>
      <c r="E435" s="220" t="s">
        <v>19</v>
      </c>
      <c r="F435" s="221" t="s">
        <v>408</v>
      </c>
      <c r="G435" s="218"/>
      <c r="H435" s="222">
        <v>47</v>
      </c>
      <c r="I435" s="223"/>
      <c r="J435" s="218"/>
      <c r="K435" s="218"/>
      <c r="L435" s="224"/>
      <c r="M435" s="225"/>
      <c r="N435" s="226"/>
      <c r="O435" s="226"/>
      <c r="P435" s="226"/>
      <c r="Q435" s="226"/>
      <c r="R435" s="226"/>
      <c r="S435" s="226"/>
      <c r="T435" s="22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28" t="s">
        <v>143</v>
      </c>
      <c r="AU435" s="228" t="s">
        <v>134</v>
      </c>
      <c r="AV435" s="13" t="s">
        <v>134</v>
      </c>
      <c r="AW435" s="13" t="s">
        <v>33</v>
      </c>
      <c r="AX435" s="13" t="s">
        <v>72</v>
      </c>
      <c r="AY435" s="228" t="s">
        <v>126</v>
      </c>
    </row>
    <row r="436" s="14" customFormat="1">
      <c r="A436" s="14"/>
      <c r="B436" s="229"/>
      <c r="C436" s="230"/>
      <c r="D436" s="219" t="s">
        <v>143</v>
      </c>
      <c r="E436" s="231" t="s">
        <v>19</v>
      </c>
      <c r="F436" s="232" t="s">
        <v>145</v>
      </c>
      <c r="G436" s="230"/>
      <c r="H436" s="233">
        <v>47</v>
      </c>
      <c r="I436" s="234"/>
      <c r="J436" s="230"/>
      <c r="K436" s="230"/>
      <c r="L436" s="235"/>
      <c r="M436" s="236"/>
      <c r="N436" s="237"/>
      <c r="O436" s="237"/>
      <c r="P436" s="237"/>
      <c r="Q436" s="237"/>
      <c r="R436" s="237"/>
      <c r="S436" s="237"/>
      <c r="T436" s="238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39" t="s">
        <v>143</v>
      </c>
      <c r="AU436" s="239" t="s">
        <v>134</v>
      </c>
      <c r="AV436" s="14" t="s">
        <v>133</v>
      </c>
      <c r="AW436" s="14" t="s">
        <v>33</v>
      </c>
      <c r="AX436" s="14" t="s">
        <v>77</v>
      </c>
      <c r="AY436" s="239" t="s">
        <v>126</v>
      </c>
    </row>
    <row r="437" s="2" customFormat="1" ht="16.5" customHeight="1">
      <c r="A437" s="40"/>
      <c r="B437" s="41"/>
      <c r="C437" s="251" t="s">
        <v>732</v>
      </c>
      <c r="D437" s="251" t="s">
        <v>221</v>
      </c>
      <c r="E437" s="252" t="s">
        <v>733</v>
      </c>
      <c r="F437" s="253" t="s">
        <v>734</v>
      </c>
      <c r="G437" s="254" t="s">
        <v>138</v>
      </c>
      <c r="H437" s="255">
        <v>61.100000000000001</v>
      </c>
      <c r="I437" s="256"/>
      <c r="J437" s="257">
        <f>ROUND(I437*H437,2)</f>
        <v>0</v>
      </c>
      <c r="K437" s="253" t="s">
        <v>19</v>
      </c>
      <c r="L437" s="258"/>
      <c r="M437" s="259" t="s">
        <v>19</v>
      </c>
      <c r="N437" s="260" t="s">
        <v>44</v>
      </c>
      <c r="O437" s="86"/>
      <c r="P437" s="208">
        <f>O437*H437</f>
        <v>0</v>
      </c>
      <c r="Q437" s="208">
        <v>0.00012</v>
      </c>
      <c r="R437" s="208">
        <f>Q437*H437</f>
        <v>0.007332</v>
      </c>
      <c r="S437" s="208">
        <v>0</v>
      </c>
      <c r="T437" s="209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0" t="s">
        <v>322</v>
      </c>
      <c r="AT437" s="210" t="s">
        <v>221</v>
      </c>
      <c r="AU437" s="210" t="s">
        <v>134</v>
      </c>
      <c r="AY437" s="19" t="s">
        <v>126</v>
      </c>
      <c r="BE437" s="211">
        <f>IF(N437="základní",J437,0)</f>
        <v>0</v>
      </c>
      <c r="BF437" s="211">
        <f>IF(N437="snížená",J437,0)</f>
        <v>0</v>
      </c>
      <c r="BG437" s="211">
        <f>IF(N437="zákl. přenesená",J437,0)</f>
        <v>0</v>
      </c>
      <c r="BH437" s="211">
        <f>IF(N437="sníž. přenesená",J437,0)</f>
        <v>0</v>
      </c>
      <c r="BI437" s="211">
        <f>IF(N437="nulová",J437,0)</f>
        <v>0</v>
      </c>
      <c r="BJ437" s="19" t="s">
        <v>134</v>
      </c>
      <c r="BK437" s="211">
        <f>ROUND(I437*H437,2)</f>
        <v>0</v>
      </c>
      <c r="BL437" s="19" t="s">
        <v>228</v>
      </c>
      <c r="BM437" s="210" t="s">
        <v>735</v>
      </c>
    </row>
    <row r="438" s="16" customFormat="1">
      <c r="A438" s="16"/>
      <c r="B438" s="262"/>
      <c r="C438" s="263"/>
      <c r="D438" s="219" t="s">
        <v>143</v>
      </c>
      <c r="E438" s="264" t="s">
        <v>19</v>
      </c>
      <c r="F438" s="265" t="s">
        <v>736</v>
      </c>
      <c r="G438" s="263"/>
      <c r="H438" s="264" t="s">
        <v>19</v>
      </c>
      <c r="I438" s="266"/>
      <c r="J438" s="263"/>
      <c r="K438" s="263"/>
      <c r="L438" s="267"/>
      <c r="M438" s="268"/>
      <c r="N438" s="269"/>
      <c r="O438" s="269"/>
      <c r="P438" s="269"/>
      <c r="Q438" s="269"/>
      <c r="R438" s="269"/>
      <c r="S438" s="269"/>
      <c r="T438" s="270"/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  <c r="AT438" s="271" t="s">
        <v>143</v>
      </c>
      <c r="AU438" s="271" t="s">
        <v>134</v>
      </c>
      <c r="AV438" s="16" t="s">
        <v>77</v>
      </c>
      <c r="AW438" s="16" t="s">
        <v>33</v>
      </c>
      <c r="AX438" s="16" t="s">
        <v>72</v>
      </c>
      <c r="AY438" s="271" t="s">
        <v>126</v>
      </c>
    </row>
    <row r="439" s="13" customFormat="1">
      <c r="A439" s="13"/>
      <c r="B439" s="217"/>
      <c r="C439" s="218"/>
      <c r="D439" s="219" t="s">
        <v>143</v>
      </c>
      <c r="E439" s="220" t="s">
        <v>19</v>
      </c>
      <c r="F439" s="221" t="s">
        <v>737</v>
      </c>
      <c r="G439" s="218"/>
      <c r="H439" s="222">
        <v>61.100000000000001</v>
      </c>
      <c r="I439" s="223"/>
      <c r="J439" s="218"/>
      <c r="K439" s="218"/>
      <c r="L439" s="224"/>
      <c r="M439" s="225"/>
      <c r="N439" s="226"/>
      <c r="O439" s="226"/>
      <c r="P439" s="226"/>
      <c r="Q439" s="226"/>
      <c r="R439" s="226"/>
      <c r="S439" s="226"/>
      <c r="T439" s="227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28" t="s">
        <v>143</v>
      </c>
      <c r="AU439" s="228" t="s">
        <v>134</v>
      </c>
      <c r="AV439" s="13" t="s">
        <v>134</v>
      </c>
      <c r="AW439" s="13" t="s">
        <v>33</v>
      </c>
      <c r="AX439" s="13" t="s">
        <v>72</v>
      </c>
      <c r="AY439" s="228" t="s">
        <v>126</v>
      </c>
    </row>
    <row r="440" s="14" customFormat="1">
      <c r="A440" s="14"/>
      <c r="B440" s="229"/>
      <c r="C440" s="230"/>
      <c r="D440" s="219" t="s">
        <v>143</v>
      </c>
      <c r="E440" s="231" t="s">
        <v>19</v>
      </c>
      <c r="F440" s="232" t="s">
        <v>145</v>
      </c>
      <c r="G440" s="230"/>
      <c r="H440" s="233">
        <v>61.100000000000001</v>
      </c>
      <c r="I440" s="234"/>
      <c r="J440" s="230"/>
      <c r="K440" s="230"/>
      <c r="L440" s="235"/>
      <c r="M440" s="236"/>
      <c r="N440" s="237"/>
      <c r="O440" s="237"/>
      <c r="P440" s="237"/>
      <c r="Q440" s="237"/>
      <c r="R440" s="237"/>
      <c r="S440" s="237"/>
      <c r="T440" s="238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39" t="s">
        <v>143</v>
      </c>
      <c r="AU440" s="239" t="s">
        <v>134</v>
      </c>
      <c r="AV440" s="14" t="s">
        <v>133</v>
      </c>
      <c r="AW440" s="14" t="s">
        <v>33</v>
      </c>
      <c r="AX440" s="14" t="s">
        <v>77</v>
      </c>
      <c r="AY440" s="239" t="s">
        <v>126</v>
      </c>
    </row>
    <row r="441" s="2" customFormat="1" ht="24.15" customHeight="1">
      <c r="A441" s="40"/>
      <c r="B441" s="41"/>
      <c r="C441" s="199" t="s">
        <v>738</v>
      </c>
      <c r="D441" s="199" t="s">
        <v>129</v>
      </c>
      <c r="E441" s="200" t="s">
        <v>739</v>
      </c>
      <c r="F441" s="201" t="s">
        <v>740</v>
      </c>
      <c r="G441" s="202" t="s">
        <v>138</v>
      </c>
      <c r="H441" s="203">
        <v>115</v>
      </c>
      <c r="I441" s="204"/>
      <c r="J441" s="205">
        <f>ROUND(I441*H441,2)</f>
        <v>0</v>
      </c>
      <c r="K441" s="201" t="s">
        <v>139</v>
      </c>
      <c r="L441" s="46"/>
      <c r="M441" s="206" t="s">
        <v>19</v>
      </c>
      <c r="N441" s="207" t="s">
        <v>44</v>
      </c>
      <c r="O441" s="86"/>
      <c r="P441" s="208">
        <f>O441*H441</f>
        <v>0</v>
      </c>
      <c r="Q441" s="208">
        <v>0</v>
      </c>
      <c r="R441" s="208">
        <f>Q441*H441</f>
        <v>0</v>
      </c>
      <c r="S441" s="208">
        <v>0</v>
      </c>
      <c r="T441" s="209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0" t="s">
        <v>228</v>
      </c>
      <c r="AT441" s="210" t="s">
        <v>129</v>
      </c>
      <c r="AU441" s="210" t="s">
        <v>134</v>
      </c>
      <c r="AY441" s="19" t="s">
        <v>126</v>
      </c>
      <c r="BE441" s="211">
        <f>IF(N441="základní",J441,0)</f>
        <v>0</v>
      </c>
      <c r="BF441" s="211">
        <f>IF(N441="snížená",J441,0)</f>
        <v>0</v>
      </c>
      <c r="BG441" s="211">
        <f>IF(N441="zákl. přenesená",J441,0)</f>
        <v>0</v>
      </c>
      <c r="BH441" s="211">
        <f>IF(N441="sníž. přenesená",J441,0)</f>
        <v>0</v>
      </c>
      <c r="BI441" s="211">
        <f>IF(N441="nulová",J441,0)</f>
        <v>0</v>
      </c>
      <c r="BJ441" s="19" t="s">
        <v>134</v>
      </c>
      <c r="BK441" s="211">
        <f>ROUND(I441*H441,2)</f>
        <v>0</v>
      </c>
      <c r="BL441" s="19" t="s">
        <v>228</v>
      </c>
      <c r="BM441" s="210" t="s">
        <v>741</v>
      </c>
    </row>
    <row r="442" s="2" customFormat="1">
      <c r="A442" s="40"/>
      <c r="B442" s="41"/>
      <c r="C442" s="42"/>
      <c r="D442" s="212" t="s">
        <v>141</v>
      </c>
      <c r="E442" s="42"/>
      <c r="F442" s="213" t="s">
        <v>742</v>
      </c>
      <c r="G442" s="42"/>
      <c r="H442" s="42"/>
      <c r="I442" s="214"/>
      <c r="J442" s="42"/>
      <c r="K442" s="42"/>
      <c r="L442" s="46"/>
      <c r="M442" s="215"/>
      <c r="N442" s="216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141</v>
      </c>
      <c r="AU442" s="19" t="s">
        <v>134</v>
      </c>
    </row>
    <row r="443" s="16" customFormat="1">
      <c r="A443" s="16"/>
      <c r="B443" s="262"/>
      <c r="C443" s="263"/>
      <c r="D443" s="219" t="s">
        <v>143</v>
      </c>
      <c r="E443" s="264" t="s">
        <v>19</v>
      </c>
      <c r="F443" s="265" t="s">
        <v>743</v>
      </c>
      <c r="G443" s="263"/>
      <c r="H443" s="264" t="s">
        <v>19</v>
      </c>
      <c r="I443" s="266"/>
      <c r="J443" s="263"/>
      <c r="K443" s="263"/>
      <c r="L443" s="267"/>
      <c r="M443" s="268"/>
      <c r="N443" s="269"/>
      <c r="O443" s="269"/>
      <c r="P443" s="269"/>
      <c r="Q443" s="269"/>
      <c r="R443" s="269"/>
      <c r="S443" s="269"/>
      <c r="T443" s="270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T443" s="271" t="s">
        <v>143</v>
      </c>
      <c r="AU443" s="271" t="s">
        <v>134</v>
      </c>
      <c r="AV443" s="16" t="s">
        <v>77</v>
      </c>
      <c r="AW443" s="16" t="s">
        <v>33</v>
      </c>
      <c r="AX443" s="16" t="s">
        <v>72</v>
      </c>
      <c r="AY443" s="271" t="s">
        <v>126</v>
      </c>
    </row>
    <row r="444" s="13" customFormat="1">
      <c r="A444" s="13"/>
      <c r="B444" s="217"/>
      <c r="C444" s="218"/>
      <c r="D444" s="219" t="s">
        <v>143</v>
      </c>
      <c r="E444" s="220" t="s">
        <v>19</v>
      </c>
      <c r="F444" s="221" t="s">
        <v>744</v>
      </c>
      <c r="G444" s="218"/>
      <c r="H444" s="222">
        <v>115</v>
      </c>
      <c r="I444" s="223"/>
      <c r="J444" s="218"/>
      <c r="K444" s="218"/>
      <c r="L444" s="224"/>
      <c r="M444" s="225"/>
      <c r="N444" s="226"/>
      <c r="O444" s="226"/>
      <c r="P444" s="226"/>
      <c r="Q444" s="226"/>
      <c r="R444" s="226"/>
      <c r="S444" s="226"/>
      <c r="T444" s="227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28" t="s">
        <v>143</v>
      </c>
      <c r="AU444" s="228" t="s">
        <v>134</v>
      </c>
      <c r="AV444" s="13" t="s">
        <v>134</v>
      </c>
      <c r="AW444" s="13" t="s">
        <v>33</v>
      </c>
      <c r="AX444" s="13" t="s">
        <v>72</v>
      </c>
      <c r="AY444" s="228" t="s">
        <v>126</v>
      </c>
    </row>
    <row r="445" s="14" customFormat="1">
      <c r="A445" s="14"/>
      <c r="B445" s="229"/>
      <c r="C445" s="230"/>
      <c r="D445" s="219" t="s">
        <v>143</v>
      </c>
      <c r="E445" s="231" t="s">
        <v>19</v>
      </c>
      <c r="F445" s="232" t="s">
        <v>145</v>
      </c>
      <c r="G445" s="230"/>
      <c r="H445" s="233">
        <v>115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39" t="s">
        <v>143</v>
      </c>
      <c r="AU445" s="239" t="s">
        <v>134</v>
      </c>
      <c r="AV445" s="14" t="s">
        <v>133</v>
      </c>
      <c r="AW445" s="14" t="s">
        <v>33</v>
      </c>
      <c r="AX445" s="14" t="s">
        <v>77</v>
      </c>
      <c r="AY445" s="239" t="s">
        <v>126</v>
      </c>
    </row>
    <row r="446" s="2" customFormat="1" ht="16.5" customHeight="1">
      <c r="A446" s="40"/>
      <c r="B446" s="41"/>
      <c r="C446" s="251" t="s">
        <v>745</v>
      </c>
      <c r="D446" s="251" t="s">
        <v>221</v>
      </c>
      <c r="E446" s="252" t="s">
        <v>746</v>
      </c>
      <c r="F446" s="253" t="s">
        <v>747</v>
      </c>
      <c r="G446" s="254" t="s">
        <v>138</v>
      </c>
      <c r="H446" s="255">
        <v>149.5</v>
      </c>
      <c r="I446" s="256"/>
      <c r="J446" s="257">
        <f>ROUND(I446*H446,2)</f>
        <v>0</v>
      </c>
      <c r="K446" s="253" t="s">
        <v>19</v>
      </c>
      <c r="L446" s="258"/>
      <c r="M446" s="259" t="s">
        <v>19</v>
      </c>
      <c r="N446" s="260" t="s">
        <v>44</v>
      </c>
      <c r="O446" s="86"/>
      <c r="P446" s="208">
        <f>O446*H446</f>
        <v>0</v>
      </c>
      <c r="Q446" s="208">
        <v>0.00017000000000000001</v>
      </c>
      <c r="R446" s="208">
        <f>Q446*H446</f>
        <v>0.025415</v>
      </c>
      <c r="S446" s="208">
        <v>0</v>
      </c>
      <c r="T446" s="209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0" t="s">
        <v>322</v>
      </c>
      <c r="AT446" s="210" t="s">
        <v>221</v>
      </c>
      <c r="AU446" s="210" t="s">
        <v>134</v>
      </c>
      <c r="AY446" s="19" t="s">
        <v>126</v>
      </c>
      <c r="BE446" s="211">
        <f>IF(N446="základní",J446,0)</f>
        <v>0</v>
      </c>
      <c r="BF446" s="211">
        <f>IF(N446="snížená",J446,0)</f>
        <v>0</v>
      </c>
      <c r="BG446" s="211">
        <f>IF(N446="zákl. přenesená",J446,0)</f>
        <v>0</v>
      </c>
      <c r="BH446" s="211">
        <f>IF(N446="sníž. přenesená",J446,0)</f>
        <v>0</v>
      </c>
      <c r="BI446" s="211">
        <f>IF(N446="nulová",J446,0)</f>
        <v>0</v>
      </c>
      <c r="BJ446" s="19" t="s">
        <v>134</v>
      </c>
      <c r="BK446" s="211">
        <f>ROUND(I446*H446,2)</f>
        <v>0</v>
      </c>
      <c r="BL446" s="19" t="s">
        <v>228</v>
      </c>
      <c r="BM446" s="210" t="s">
        <v>748</v>
      </c>
    </row>
    <row r="447" s="16" customFormat="1">
      <c r="A447" s="16"/>
      <c r="B447" s="262"/>
      <c r="C447" s="263"/>
      <c r="D447" s="219" t="s">
        <v>143</v>
      </c>
      <c r="E447" s="264" t="s">
        <v>19</v>
      </c>
      <c r="F447" s="265" t="s">
        <v>749</v>
      </c>
      <c r="G447" s="263"/>
      <c r="H447" s="264" t="s">
        <v>19</v>
      </c>
      <c r="I447" s="266"/>
      <c r="J447" s="263"/>
      <c r="K447" s="263"/>
      <c r="L447" s="267"/>
      <c r="M447" s="268"/>
      <c r="N447" s="269"/>
      <c r="O447" s="269"/>
      <c r="P447" s="269"/>
      <c r="Q447" s="269"/>
      <c r="R447" s="269"/>
      <c r="S447" s="269"/>
      <c r="T447" s="270"/>
      <c r="U447" s="16"/>
      <c r="V447" s="16"/>
      <c r="W447" s="16"/>
      <c r="X447" s="16"/>
      <c r="Y447" s="16"/>
      <c r="Z447" s="16"/>
      <c r="AA447" s="16"/>
      <c r="AB447" s="16"/>
      <c r="AC447" s="16"/>
      <c r="AD447" s="16"/>
      <c r="AE447" s="16"/>
      <c r="AT447" s="271" t="s">
        <v>143</v>
      </c>
      <c r="AU447" s="271" t="s">
        <v>134</v>
      </c>
      <c r="AV447" s="16" t="s">
        <v>77</v>
      </c>
      <c r="AW447" s="16" t="s">
        <v>33</v>
      </c>
      <c r="AX447" s="16" t="s">
        <v>72</v>
      </c>
      <c r="AY447" s="271" t="s">
        <v>126</v>
      </c>
    </row>
    <row r="448" s="13" customFormat="1">
      <c r="A448" s="13"/>
      <c r="B448" s="217"/>
      <c r="C448" s="218"/>
      <c r="D448" s="219" t="s">
        <v>143</v>
      </c>
      <c r="E448" s="220" t="s">
        <v>19</v>
      </c>
      <c r="F448" s="221" t="s">
        <v>750</v>
      </c>
      <c r="G448" s="218"/>
      <c r="H448" s="222">
        <v>149.5</v>
      </c>
      <c r="I448" s="223"/>
      <c r="J448" s="218"/>
      <c r="K448" s="218"/>
      <c r="L448" s="224"/>
      <c r="M448" s="225"/>
      <c r="N448" s="226"/>
      <c r="O448" s="226"/>
      <c r="P448" s="226"/>
      <c r="Q448" s="226"/>
      <c r="R448" s="226"/>
      <c r="S448" s="226"/>
      <c r="T448" s="227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28" t="s">
        <v>143</v>
      </c>
      <c r="AU448" s="228" t="s">
        <v>134</v>
      </c>
      <c r="AV448" s="13" t="s">
        <v>134</v>
      </c>
      <c r="AW448" s="13" t="s">
        <v>33</v>
      </c>
      <c r="AX448" s="13" t="s">
        <v>72</v>
      </c>
      <c r="AY448" s="228" t="s">
        <v>126</v>
      </c>
    </row>
    <row r="449" s="14" customFormat="1">
      <c r="A449" s="14"/>
      <c r="B449" s="229"/>
      <c r="C449" s="230"/>
      <c r="D449" s="219" t="s">
        <v>143</v>
      </c>
      <c r="E449" s="231" t="s">
        <v>19</v>
      </c>
      <c r="F449" s="232" t="s">
        <v>145</v>
      </c>
      <c r="G449" s="230"/>
      <c r="H449" s="233">
        <v>149.5</v>
      </c>
      <c r="I449" s="234"/>
      <c r="J449" s="230"/>
      <c r="K449" s="230"/>
      <c r="L449" s="235"/>
      <c r="M449" s="236"/>
      <c r="N449" s="237"/>
      <c r="O449" s="237"/>
      <c r="P449" s="237"/>
      <c r="Q449" s="237"/>
      <c r="R449" s="237"/>
      <c r="S449" s="237"/>
      <c r="T449" s="238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39" t="s">
        <v>143</v>
      </c>
      <c r="AU449" s="239" t="s">
        <v>134</v>
      </c>
      <c r="AV449" s="14" t="s">
        <v>133</v>
      </c>
      <c r="AW449" s="14" t="s">
        <v>33</v>
      </c>
      <c r="AX449" s="14" t="s">
        <v>77</v>
      </c>
      <c r="AY449" s="239" t="s">
        <v>126</v>
      </c>
    </row>
    <row r="450" s="2" customFormat="1" ht="24.15" customHeight="1">
      <c r="A450" s="40"/>
      <c r="B450" s="41"/>
      <c r="C450" s="199" t="s">
        <v>751</v>
      </c>
      <c r="D450" s="199" t="s">
        <v>129</v>
      </c>
      <c r="E450" s="200" t="s">
        <v>752</v>
      </c>
      <c r="F450" s="201" t="s">
        <v>753</v>
      </c>
      <c r="G450" s="202" t="s">
        <v>138</v>
      </c>
      <c r="H450" s="203">
        <v>12</v>
      </c>
      <c r="I450" s="204"/>
      <c r="J450" s="205">
        <f>ROUND(I450*H450,2)</f>
        <v>0</v>
      </c>
      <c r="K450" s="201" t="s">
        <v>139</v>
      </c>
      <c r="L450" s="46"/>
      <c r="M450" s="206" t="s">
        <v>19</v>
      </c>
      <c r="N450" s="207" t="s">
        <v>44</v>
      </c>
      <c r="O450" s="86"/>
      <c r="P450" s="208">
        <f>O450*H450</f>
        <v>0</v>
      </c>
      <c r="Q450" s="208">
        <v>0</v>
      </c>
      <c r="R450" s="208">
        <f>Q450*H450</f>
        <v>0</v>
      </c>
      <c r="S450" s="208">
        <v>0</v>
      </c>
      <c r="T450" s="209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0" t="s">
        <v>228</v>
      </c>
      <c r="AT450" s="210" t="s">
        <v>129</v>
      </c>
      <c r="AU450" s="210" t="s">
        <v>134</v>
      </c>
      <c r="AY450" s="19" t="s">
        <v>126</v>
      </c>
      <c r="BE450" s="211">
        <f>IF(N450="základní",J450,0)</f>
        <v>0</v>
      </c>
      <c r="BF450" s="211">
        <f>IF(N450="snížená",J450,0)</f>
        <v>0</v>
      </c>
      <c r="BG450" s="211">
        <f>IF(N450="zákl. přenesená",J450,0)</f>
        <v>0</v>
      </c>
      <c r="BH450" s="211">
        <f>IF(N450="sníž. přenesená",J450,0)</f>
        <v>0</v>
      </c>
      <c r="BI450" s="211">
        <f>IF(N450="nulová",J450,0)</f>
        <v>0</v>
      </c>
      <c r="BJ450" s="19" t="s">
        <v>134</v>
      </c>
      <c r="BK450" s="211">
        <f>ROUND(I450*H450,2)</f>
        <v>0</v>
      </c>
      <c r="BL450" s="19" t="s">
        <v>228</v>
      </c>
      <c r="BM450" s="210" t="s">
        <v>754</v>
      </c>
    </row>
    <row r="451" s="2" customFormat="1">
      <c r="A451" s="40"/>
      <c r="B451" s="41"/>
      <c r="C451" s="42"/>
      <c r="D451" s="212" t="s">
        <v>141</v>
      </c>
      <c r="E451" s="42"/>
      <c r="F451" s="213" t="s">
        <v>755</v>
      </c>
      <c r="G451" s="42"/>
      <c r="H451" s="42"/>
      <c r="I451" s="214"/>
      <c r="J451" s="42"/>
      <c r="K451" s="42"/>
      <c r="L451" s="46"/>
      <c r="M451" s="215"/>
      <c r="N451" s="216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141</v>
      </c>
      <c r="AU451" s="19" t="s">
        <v>134</v>
      </c>
    </row>
    <row r="452" s="16" customFormat="1">
      <c r="A452" s="16"/>
      <c r="B452" s="262"/>
      <c r="C452" s="263"/>
      <c r="D452" s="219" t="s">
        <v>143</v>
      </c>
      <c r="E452" s="264" t="s">
        <v>19</v>
      </c>
      <c r="F452" s="265" t="s">
        <v>756</v>
      </c>
      <c r="G452" s="263"/>
      <c r="H452" s="264" t="s">
        <v>19</v>
      </c>
      <c r="I452" s="266"/>
      <c r="J452" s="263"/>
      <c r="K452" s="263"/>
      <c r="L452" s="267"/>
      <c r="M452" s="268"/>
      <c r="N452" s="269"/>
      <c r="O452" s="269"/>
      <c r="P452" s="269"/>
      <c r="Q452" s="269"/>
      <c r="R452" s="269"/>
      <c r="S452" s="269"/>
      <c r="T452" s="270"/>
      <c r="U452" s="16"/>
      <c r="V452" s="16"/>
      <c r="W452" s="16"/>
      <c r="X452" s="16"/>
      <c r="Y452" s="16"/>
      <c r="Z452" s="16"/>
      <c r="AA452" s="16"/>
      <c r="AB452" s="16"/>
      <c r="AC452" s="16"/>
      <c r="AD452" s="16"/>
      <c r="AE452" s="16"/>
      <c r="AT452" s="271" t="s">
        <v>143</v>
      </c>
      <c r="AU452" s="271" t="s">
        <v>134</v>
      </c>
      <c r="AV452" s="16" t="s">
        <v>77</v>
      </c>
      <c r="AW452" s="16" t="s">
        <v>33</v>
      </c>
      <c r="AX452" s="16" t="s">
        <v>72</v>
      </c>
      <c r="AY452" s="271" t="s">
        <v>126</v>
      </c>
    </row>
    <row r="453" s="13" customFormat="1">
      <c r="A453" s="13"/>
      <c r="B453" s="217"/>
      <c r="C453" s="218"/>
      <c r="D453" s="219" t="s">
        <v>143</v>
      </c>
      <c r="E453" s="220" t="s">
        <v>19</v>
      </c>
      <c r="F453" s="221" t="s">
        <v>209</v>
      </c>
      <c r="G453" s="218"/>
      <c r="H453" s="222">
        <v>12</v>
      </c>
      <c r="I453" s="223"/>
      <c r="J453" s="218"/>
      <c r="K453" s="218"/>
      <c r="L453" s="224"/>
      <c r="M453" s="225"/>
      <c r="N453" s="226"/>
      <c r="O453" s="226"/>
      <c r="P453" s="226"/>
      <c r="Q453" s="226"/>
      <c r="R453" s="226"/>
      <c r="S453" s="226"/>
      <c r="T453" s="227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28" t="s">
        <v>143</v>
      </c>
      <c r="AU453" s="228" t="s">
        <v>134</v>
      </c>
      <c r="AV453" s="13" t="s">
        <v>134</v>
      </c>
      <c r="AW453" s="13" t="s">
        <v>33</v>
      </c>
      <c r="AX453" s="13" t="s">
        <v>72</v>
      </c>
      <c r="AY453" s="228" t="s">
        <v>126</v>
      </c>
    </row>
    <row r="454" s="14" customFormat="1">
      <c r="A454" s="14"/>
      <c r="B454" s="229"/>
      <c r="C454" s="230"/>
      <c r="D454" s="219" t="s">
        <v>143</v>
      </c>
      <c r="E454" s="231" t="s">
        <v>19</v>
      </c>
      <c r="F454" s="232" t="s">
        <v>145</v>
      </c>
      <c r="G454" s="230"/>
      <c r="H454" s="233">
        <v>12</v>
      </c>
      <c r="I454" s="234"/>
      <c r="J454" s="230"/>
      <c r="K454" s="230"/>
      <c r="L454" s="235"/>
      <c r="M454" s="236"/>
      <c r="N454" s="237"/>
      <c r="O454" s="237"/>
      <c r="P454" s="237"/>
      <c r="Q454" s="237"/>
      <c r="R454" s="237"/>
      <c r="S454" s="237"/>
      <c r="T454" s="238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39" t="s">
        <v>143</v>
      </c>
      <c r="AU454" s="239" t="s">
        <v>134</v>
      </c>
      <c r="AV454" s="14" t="s">
        <v>133</v>
      </c>
      <c r="AW454" s="14" t="s">
        <v>33</v>
      </c>
      <c r="AX454" s="14" t="s">
        <v>77</v>
      </c>
      <c r="AY454" s="239" t="s">
        <v>126</v>
      </c>
    </row>
    <row r="455" s="2" customFormat="1" ht="16.5" customHeight="1">
      <c r="A455" s="40"/>
      <c r="B455" s="41"/>
      <c r="C455" s="251" t="s">
        <v>757</v>
      </c>
      <c r="D455" s="251" t="s">
        <v>221</v>
      </c>
      <c r="E455" s="252" t="s">
        <v>758</v>
      </c>
      <c r="F455" s="253" t="s">
        <v>759</v>
      </c>
      <c r="G455" s="254" t="s">
        <v>138</v>
      </c>
      <c r="H455" s="255">
        <v>15.6</v>
      </c>
      <c r="I455" s="256"/>
      <c r="J455" s="257">
        <f>ROUND(I455*H455,2)</f>
        <v>0</v>
      </c>
      <c r="K455" s="253" t="s">
        <v>19</v>
      </c>
      <c r="L455" s="258"/>
      <c r="M455" s="259" t="s">
        <v>19</v>
      </c>
      <c r="N455" s="260" t="s">
        <v>44</v>
      </c>
      <c r="O455" s="86"/>
      <c r="P455" s="208">
        <f>O455*H455</f>
        <v>0</v>
      </c>
      <c r="Q455" s="208">
        <v>0.00025000000000000001</v>
      </c>
      <c r="R455" s="208">
        <f>Q455*H455</f>
        <v>0.0038999999999999998</v>
      </c>
      <c r="S455" s="208">
        <v>0</v>
      </c>
      <c r="T455" s="209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0" t="s">
        <v>322</v>
      </c>
      <c r="AT455" s="210" t="s">
        <v>221</v>
      </c>
      <c r="AU455" s="210" t="s">
        <v>134</v>
      </c>
      <c r="AY455" s="19" t="s">
        <v>126</v>
      </c>
      <c r="BE455" s="211">
        <f>IF(N455="základní",J455,0)</f>
        <v>0</v>
      </c>
      <c r="BF455" s="211">
        <f>IF(N455="snížená",J455,0)</f>
        <v>0</v>
      </c>
      <c r="BG455" s="211">
        <f>IF(N455="zákl. přenesená",J455,0)</f>
        <v>0</v>
      </c>
      <c r="BH455" s="211">
        <f>IF(N455="sníž. přenesená",J455,0)</f>
        <v>0</v>
      </c>
      <c r="BI455" s="211">
        <f>IF(N455="nulová",J455,0)</f>
        <v>0</v>
      </c>
      <c r="BJ455" s="19" t="s">
        <v>134</v>
      </c>
      <c r="BK455" s="211">
        <f>ROUND(I455*H455,2)</f>
        <v>0</v>
      </c>
      <c r="BL455" s="19" t="s">
        <v>228</v>
      </c>
      <c r="BM455" s="210" t="s">
        <v>760</v>
      </c>
    </row>
    <row r="456" s="13" customFormat="1">
      <c r="A456" s="13"/>
      <c r="B456" s="217"/>
      <c r="C456" s="218"/>
      <c r="D456" s="219" t="s">
        <v>143</v>
      </c>
      <c r="E456" s="220" t="s">
        <v>19</v>
      </c>
      <c r="F456" s="221" t="s">
        <v>761</v>
      </c>
      <c r="G456" s="218"/>
      <c r="H456" s="222">
        <v>15.6</v>
      </c>
      <c r="I456" s="223"/>
      <c r="J456" s="218"/>
      <c r="K456" s="218"/>
      <c r="L456" s="224"/>
      <c r="M456" s="225"/>
      <c r="N456" s="226"/>
      <c r="O456" s="226"/>
      <c r="P456" s="226"/>
      <c r="Q456" s="226"/>
      <c r="R456" s="226"/>
      <c r="S456" s="226"/>
      <c r="T456" s="227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28" t="s">
        <v>143</v>
      </c>
      <c r="AU456" s="228" t="s">
        <v>134</v>
      </c>
      <c r="AV456" s="13" t="s">
        <v>134</v>
      </c>
      <c r="AW456" s="13" t="s">
        <v>33</v>
      </c>
      <c r="AX456" s="13" t="s">
        <v>72</v>
      </c>
      <c r="AY456" s="228" t="s">
        <v>126</v>
      </c>
    </row>
    <row r="457" s="14" customFormat="1">
      <c r="A457" s="14"/>
      <c r="B457" s="229"/>
      <c r="C457" s="230"/>
      <c r="D457" s="219" t="s">
        <v>143</v>
      </c>
      <c r="E457" s="231" t="s">
        <v>19</v>
      </c>
      <c r="F457" s="232" t="s">
        <v>145</v>
      </c>
      <c r="G457" s="230"/>
      <c r="H457" s="233">
        <v>15.6</v>
      </c>
      <c r="I457" s="234"/>
      <c r="J457" s="230"/>
      <c r="K457" s="230"/>
      <c r="L457" s="235"/>
      <c r="M457" s="236"/>
      <c r="N457" s="237"/>
      <c r="O457" s="237"/>
      <c r="P457" s="237"/>
      <c r="Q457" s="237"/>
      <c r="R457" s="237"/>
      <c r="S457" s="237"/>
      <c r="T457" s="238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39" t="s">
        <v>143</v>
      </c>
      <c r="AU457" s="239" t="s">
        <v>134</v>
      </c>
      <c r="AV457" s="14" t="s">
        <v>133</v>
      </c>
      <c r="AW457" s="14" t="s">
        <v>33</v>
      </c>
      <c r="AX457" s="14" t="s">
        <v>77</v>
      </c>
      <c r="AY457" s="239" t="s">
        <v>126</v>
      </c>
    </row>
    <row r="458" s="2" customFormat="1" ht="16.5" customHeight="1">
      <c r="A458" s="40"/>
      <c r="B458" s="41"/>
      <c r="C458" s="199" t="s">
        <v>744</v>
      </c>
      <c r="D458" s="199" t="s">
        <v>129</v>
      </c>
      <c r="E458" s="200" t="s">
        <v>762</v>
      </c>
      <c r="F458" s="201" t="s">
        <v>763</v>
      </c>
      <c r="G458" s="202" t="s">
        <v>764</v>
      </c>
      <c r="H458" s="203">
        <v>1</v>
      </c>
      <c r="I458" s="204"/>
      <c r="J458" s="205">
        <f>ROUND(I458*H458,2)</f>
        <v>0</v>
      </c>
      <c r="K458" s="201" t="s">
        <v>139</v>
      </c>
      <c r="L458" s="46"/>
      <c r="M458" s="206" t="s">
        <v>19</v>
      </c>
      <c r="N458" s="207" t="s">
        <v>44</v>
      </c>
      <c r="O458" s="86"/>
      <c r="P458" s="208">
        <f>O458*H458</f>
        <v>0</v>
      </c>
      <c r="Q458" s="208">
        <v>0</v>
      </c>
      <c r="R458" s="208">
        <f>Q458*H458</f>
        <v>0</v>
      </c>
      <c r="S458" s="208">
        <v>0.0022399999999999998</v>
      </c>
      <c r="T458" s="209">
        <f>S458*H458</f>
        <v>0.0022399999999999998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0" t="s">
        <v>228</v>
      </c>
      <c r="AT458" s="210" t="s">
        <v>129</v>
      </c>
      <c r="AU458" s="210" t="s">
        <v>134</v>
      </c>
      <c r="AY458" s="19" t="s">
        <v>126</v>
      </c>
      <c r="BE458" s="211">
        <f>IF(N458="základní",J458,0)</f>
        <v>0</v>
      </c>
      <c r="BF458" s="211">
        <f>IF(N458="snížená",J458,0)</f>
        <v>0</v>
      </c>
      <c r="BG458" s="211">
        <f>IF(N458="zákl. přenesená",J458,0)</f>
        <v>0</v>
      </c>
      <c r="BH458" s="211">
        <f>IF(N458="sníž. přenesená",J458,0)</f>
        <v>0</v>
      </c>
      <c r="BI458" s="211">
        <f>IF(N458="nulová",J458,0)</f>
        <v>0</v>
      </c>
      <c r="BJ458" s="19" t="s">
        <v>134</v>
      </c>
      <c r="BK458" s="211">
        <f>ROUND(I458*H458,2)</f>
        <v>0</v>
      </c>
      <c r="BL458" s="19" t="s">
        <v>228</v>
      </c>
      <c r="BM458" s="210" t="s">
        <v>765</v>
      </c>
    </row>
    <row r="459" s="2" customFormat="1">
      <c r="A459" s="40"/>
      <c r="B459" s="41"/>
      <c r="C459" s="42"/>
      <c r="D459" s="212" t="s">
        <v>141</v>
      </c>
      <c r="E459" s="42"/>
      <c r="F459" s="213" t="s">
        <v>766</v>
      </c>
      <c r="G459" s="42"/>
      <c r="H459" s="42"/>
      <c r="I459" s="214"/>
      <c r="J459" s="42"/>
      <c r="K459" s="42"/>
      <c r="L459" s="46"/>
      <c r="M459" s="215"/>
      <c r="N459" s="216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141</v>
      </c>
      <c r="AU459" s="19" t="s">
        <v>134</v>
      </c>
    </row>
    <row r="460" s="2" customFormat="1" ht="21.75" customHeight="1">
      <c r="A460" s="40"/>
      <c r="B460" s="41"/>
      <c r="C460" s="199" t="s">
        <v>767</v>
      </c>
      <c r="D460" s="199" t="s">
        <v>129</v>
      </c>
      <c r="E460" s="200" t="s">
        <v>768</v>
      </c>
      <c r="F460" s="201" t="s">
        <v>769</v>
      </c>
      <c r="G460" s="202" t="s">
        <v>132</v>
      </c>
      <c r="H460" s="203">
        <v>1</v>
      </c>
      <c r="I460" s="204"/>
      <c r="J460" s="205">
        <f>ROUND(I460*H460,2)</f>
        <v>0</v>
      </c>
      <c r="K460" s="201" t="s">
        <v>19</v>
      </c>
      <c r="L460" s="46"/>
      <c r="M460" s="206" t="s">
        <v>19</v>
      </c>
      <c r="N460" s="207" t="s">
        <v>44</v>
      </c>
      <c r="O460" s="86"/>
      <c r="P460" s="208">
        <f>O460*H460</f>
        <v>0</v>
      </c>
      <c r="Q460" s="208">
        <v>0</v>
      </c>
      <c r="R460" s="208">
        <f>Q460*H460</f>
        <v>0</v>
      </c>
      <c r="S460" s="208">
        <v>0</v>
      </c>
      <c r="T460" s="209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0" t="s">
        <v>228</v>
      </c>
      <c r="AT460" s="210" t="s">
        <v>129</v>
      </c>
      <c r="AU460" s="210" t="s">
        <v>134</v>
      </c>
      <c r="AY460" s="19" t="s">
        <v>126</v>
      </c>
      <c r="BE460" s="211">
        <f>IF(N460="základní",J460,0)</f>
        <v>0</v>
      </c>
      <c r="BF460" s="211">
        <f>IF(N460="snížená",J460,0)</f>
        <v>0</v>
      </c>
      <c r="BG460" s="211">
        <f>IF(N460="zákl. přenesená",J460,0)</f>
        <v>0</v>
      </c>
      <c r="BH460" s="211">
        <f>IF(N460="sníž. přenesená",J460,0)</f>
        <v>0</v>
      </c>
      <c r="BI460" s="211">
        <f>IF(N460="nulová",J460,0)</f>
        <v>0</v>
      </c>
      <c r="BJ460" s="19" t="s">
        <v>134</v>
      </c>
      <c r="BK460" s="211">
        <f>ROUND(I460*H460,2)</f>
        <v>0</v>
      </c>
      <c r="BL460" s="19" t="s">
        <v>228</v>
      </c>
      <c r="BM460" s="210" t="s">
        <v>770</v>
      </c>
    </row>
    <row r="461" s="2" customFormat="1" ht="16.5" customHeight="1">
      <c r="A461" s="40"/>
      <c r="B461" s="41"/>
      <c r="C461" s="251" t="s">
        <v>771</v>
      </c>
      <c r="D461" s="251" t="s">
        <v>221</v>
      </c>
      <c r="E461" s="252" t="s">
        <v>772</v>
      </c>
      <c r="F461" s="253" t="s">
        <v>773</v>
      </c>
      <c r="G461" s="254" t="s">
        <v>132</v>
      </c>
      <c r="H461" s="255">
        <v>1</v>
      </c>
      <c r="I461" s="256"/>
      <c r="J461" s="257">
        <f>ROUND(I461*H461,2)</f>
        <v>0</v>
      </c>
      <c r="K461" s="253" t="s">
        <v>19</v>
      </c>
      <c r="L461" s="258"/>
      <c r="M461" s="259" t="s">
        <v>19</v>
      </c>
      <c r="N461" s="260" t="s">
        <v>44</v>
      </c>
      <c r="O461" s="86"/>
      <c r="P461" s="208">
        <f>O461*H461</f>
        <v>0</v>
      </c>
      <c r="Q461" s="208">
        <v>0.00066</v>
      </c>
      <c r="R461" s="208">
        <f>Q461*H461</f>
        <v>0.00066</v>
      </c>
      <c r="S461" s="208">
        <v>0</v>
      </c>
      <c r="T461" s="209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0" t="s">
        <v>322</v>
      </c>
      <c r="AT461" s="210" t="s">
        <v>221</v>
      </c>
      <c r="AU461" s="210" t="s">
        <v>134</v>
      </c>
      <c r="AY461" s="19" t="s">
        <v>126</v>
      </c>
      <c r="BE461" s="211">
        <f>IF(N461="základní",J461,0)</f>
        <v>0</v>
      </c>
      <c r="BF461" s="211">
        <f>IF(N461="snížená",J461,0)</f>
        <v>0</v>
      </c>
      <c r="BG461" s="211">
        <f>IF(N461="zákl. přenesená",J461,0)</f>
        <v>0</v>
      </c>
      <c r="BH461" s="211">
        <f>IF(N461="sníž. přenesená",J461,0)</f>
        <v>0</v>
      </c>
      <c r="BI461" s="211">
        <f>IF(N461="nulová",J461,0)</f>
        <v>0</v>
      </c>
      <c r="BJ461" s="19" t="s">
        <v>134</v>
      </c>
      <c r="BK461" s="211">
        <f>ROUND(I461*H461,2)</f>
        <v>0</v>
      </c>
      <c r="BL461" s="19" t="s">
        <v>228</v>
      </c>
      <c r="BM461" s="210" t="s">
        <v>774</v>
      </c>
    </row>
    <row r="462" s="2" customFormat="1" ht="16.5" customHeight="1">
      <c r="A462" s="40"/>
      <c r="B462" s="41"/>
      <c r="C462" s="251" t="s">
        <v>775</v>
      </c>
      <c r="D462" s="251" t="s">
        <v>221</v>
      </c>
      <c r="E462" s="252" t="s">
        <v>776</v>
      </c>
      <c r="F462" s="253" t="s">
        <v>777</v>
      </c>
      <c r="G462" s="254" t="s">
        <v>132</v>
      </c>
      <c r="H462" s="255">
        <v>1</v>
      </c>
      <c r="I462" s="256"/>
      <c r="J462" s="257">
        <f>ROUND(I462*H462,2)</f>
        <v>0</v>
      </c>
      <c r="K462" s="253" t="s">
        <v>139</v>
      </c>
      <c r="L462" s="258"/>
      <c r="M462" s="259" t="s">
        <v>19</v>
      </c>
      <c r="N462" s="260" t="s">
        <v>44</v>
      </c>
      <c r="O462" s="86"/>
      <c r="P462" s="208">
        <f>O462*H462</f>
        <v>0</v>
      </c>
      <c r="Q462" s="208">
        <v>0.0258</v>
      </c>
      <c r="R462" s="208">
        <f>Q462*H462</f>
        <v>0.0258</v>
      </c>
      <c r="S462" s="208">
        <v>0</v>
      </c>
      <c r="T462" s="209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0" t="s">
        <v>322</v>
      </c>
      <c r="AT462" s="210" t="s">
        <v>221</v>
      </c>
      <c r="AU462" s="210" t="s">
        <v>134</v>
      </c>
      <c r="AY462" s="19" t="s">
        <v>126</v>
      </c>
      <c r="BE462" s="211">
        <f>IF(N462="základní",J462,0)</f>
        <v>0</v>
      </c>
      <c r="BF462" s="211">
        <f>IF(N462="snížená",J462,0)</f>
        <v>0</v>
      </c>
      <c r="BG462" s="211">
        <f>IF(N462="zákl. přenesená",J462,0)</f>
        <v>0</v>
      </c>
      <c r="BH462" s="211">
        <f>IF(N462="sníž. přenesená",J462,0)</f>
        <v>0</v>
      </c>
      <c r="BI462" s="211">
        <f>IF(N462="nulová",J462,0)</f>
        <v>0</v>
      </c>
      <c r="BJ462" s="19" t="s">
        <v>134</v>
      </c>
      <c r="BK462" s="211">
        <f>ROUND(I462*H462,2)</f>
        <v>0</v>
      </c>
      <c r="BL462" s="19" t="s">
        <v>228</v>
      </c>
      <c r="BM462" s="210" t="s">
        <v>778</v>
      </c>
    </row>
    <row r="463" s="2" customFormat="1" ht="24.15" customHeight="1">
      <c r="A463" s="40"/>
      <c r="B463" s="41"/>
      <c r="C463" s="199" t="s">
        <v>779</v>
      </c>
      <c r="D463" s="199" t="s">
        <v>129</v>
      </c>
      <c r="E463" s="200" t="s">
        <v>780</v>
      </c>
      <c r="F463" s="201" t="s">
        <v>781</v>
      </c>
      <c r="G463" s="202" t="s">
        <v>132</v>
      </c>
      <c r="H463" s="203">
        <v>7</v>
      </c>
      <c r="I463" s="204"/>
      <c r="J463" s="205">
        <f>ROUND(I463*H463,2)</f>
        <v>0</v>
      </c>
      <c r="K463" s="201" t="s">
        <v>19</v>
      </c>
      <c r="L463" s="46"/>
      <c r="M463" s="206" t="s">
        <v>19</v>
      </c>
      <c r="N463" s="207" t="s">
        <v>44</v>
      </c>
      <c r="O463" s="86"/>
      <c r="P463" s="208">
        <f>O463*H463</f>
        <v>0</v>
      </c>
      <c r="Q463" s="208">
        <v>0</v>
      </c>
      <c r="R463" s="208">
        <f>Q463*H463</f>
        <v>0</v>
      </c>
      <c r="S463" s="208">
        <v>0</v>
      </c>
      <c r="T463" s="209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0" t="s">
        <v>228</v>
      </c>
      <c r="AT463" s="210" t="s">
        <v>129</v>
      </c>
      <c r="AU463" s="210" t="s">
        <v>134</v>
      </c>
      <c r="AY463" s="19" t="s">
        <v>126</v>
      </c>
      <c r="BE463" s="211">
        <f>IF(N463="základní",J463,0)</f>
        <v>0</v>
      </c>
      <c r="BF463" s="211">
        <f>IF(N463="snížená",J463,0)</f>
        <v>0</v>
      </c>
      <c r="BG463" s="211">
        <f>IF(N463="zákl. přenesená",J463,0)</f>
        <v>0</v>
      </c>
      <c r="BH463" s="211">
        <f>IF(N463="sníž. přenesená",J463,0)</f>
        <v>0</v>
      </c>
      <c r="BI463" s="211">
        <f>IF(N463="nulová",J463,0)</f>
        <v>0</v>
      </c>
      <c r="BJ463" s="19" t="s">
        <v>134</v>
      </c>
      <c r="BK463" s="211">
        <f>ROUND(I463*H463,2)</f>
        <v>0</v>
      </c>
      <c r="BL463" s="19" t="s">
        <v>228</v>
      </c>
      <c r="BM463" s="210" t="s">
        <v>782</v>
      </c>
    </row>
    <row r="464" s="2" customFormat="1" ht="16.5" customHeight="1">
      <c r="A464" s="40"/>
      <c r="B464" s="41"/>
      <c r="C464" s="251" t="s">
        <v>783</v>
      </c>
      <c r="D464" s="251" t="s">
        <v>221</v>
      </c>
      <c r="E464" s="252" t="s">
        <v>784</v>
      </c>
      <c r="F464" s="253" t="s">
        <v>785</v>
      </c>
      <c r="G464" s="254" t="s">
        <v>132</v>
      </c>
      <c r="H464" s="255">
        <v>7</v>
      </c>
      <c r="I464" s="256"/>
      <c r="J464" s="257">
        <f>ROUND(I464*H464,2)</f>
        <v>0</v>
      </c>
      <c r="K464" s="253" t="s">
        <v>19</v>
      </c>
      <c r="L464" s="258"/>
      <c r="M464" s="259" t="s">
        <v>19</v>
      </c>
      <c r="N464" s="260" t="s">
        <v>44</v>
      </c>
      <c r="O464" s="86"/>
      <c r="P464" s="208">
        <f>O464*H464</f>
        <v>0</v>
      </c>
      <c r="Q464" s="208">
        <v>4.0000000000000003E-05</v>
      </c>
      <c r="R464" s="208">
        <f>Q464*H464</f>
        <v>0.00028000000000000003</v>
      </c>
      <c r="S464" s="208">
        <v>0</v>
      </c>
      <c r="T464" s="209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0" t="s">
        <v>322</v>
      </c>
      <c r="AT464" s="210" t="s">
        <v>221</v>
      </c>
      <c r="AU464" s="210" t="s">
        <v>134</v>
      </c>
      <c r="AY464" s="19" t="s">
        <v>126</v>
      </c>
      <c r="BE464" s="211">
        <f>IF(N464="základní",J464,0)</f>
        <v>0</v>
      </c>
      <c r="BF464" s="211">
        <f>IF(N464="snížená",J464,0)</f>
        <v>0</v>
      </c>
      <c r="BG464" s="211">
        <f>IF(N464="zákl. přenesená",J464,0)</f>
        <v>0</v>
      </c>
      <c r="BH464" s="211">
        <f>IF(N464="sníž. přenesená",J464,0)</f>
        <v>0</v>
      </c>
      <c r="BI464" s="211">
        <f>IF(N464="nulová",J464,0)</f>
        <v>0</v>
      </c>
      <c r="BJ464" s="19" t="s">
        <v>134</v>
      </c>
      <c r="BK464" s="211">
        <f>ROUND(I464*H464,2)</f>
        <v>0</v>
      </c>
      <c r="BL464" s="19" t="s">
        <v>228</v>
      </c>
      <c r="BM464" s="210" t="s">
        <v>786</v>
      </c>
    </row>
    <row r="465" s="2" customFormat="1" ht="16.5" customHeight="1">
      <c r="A465" s="40"/>
      <c r="B465" s="41"/>
      <c r="C465" s="251" t="s">
        <v>787</v>
      </c>
      <c r="D465" s="251" t="s">
        <v>221</v>
      </c>
      <c r="E465" s="252" t="s">
        <v>788</v>
      </c>
      <c r="F465" s="253" t="s">
        <v>789</v>
      </c>
      <c r="G465" s="254" t="s">
        <v>132</v>
      </c>
      <c r="H465" s="255">
        <v>7</v>
      </c>
      <c r="I465" s="256"/>
      <c r="J465" s="257">
        <f>ROUND(I465*H465,2)</f>
        <v>0</v>
      </c>
      <c r="K465" s="253" t="s">
        <v>139</v>
      </c>
      <c r="L465" s="258"/>
      <c r="M465" s="259" t="s">
        <v>19</v>
      </c>
      <c r="N465" s="260" t="s">
        <v>44</v>
      </c>
      <c r="O465" s="86"/>
      <c r="P465" s="208">
        <f>O465*H465</f>
        <v>0</v>
      </c>
      <c r="Q465" s="208">
        <v>3.0000000000000001E-05</v>
      </c>
      <c r="R465" s="208">
        <f>Q465*H465</f>
        <v>0.00021000000000000001</v>
      </c>
      <c r="S465" s="208">
        <v>0</v>
      </c>
      <c r="T465" s="209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0" t="s">
        <v>322</v>
      </c>
      <c r="AT465" s="210" t="s">
        <v>221</v>
      </c>
      <c r="AU465" s="210" t="s">
        <v>134</v>
      </c>
      <c r="AY465" s="19" t="s">
        <v>126</v>
      </c>
      <c r="BE465" s="211">
        <f>IF(N465="základní",J465,0)</f>
        <v>0</v>
      </c>
      <c r="BF465" s="211">
        <f>IF(N465="snížená",J465,0)</f>
        <v>0</v>
      </c>
      <c r="BG465" s="211">
        <f>IF(N465="zákl. přenesená",J465,0)</f>
        <v>0</v>
      </c>
      <c r="BH465" s="211">
        <f>IF(N465="sníž. přenesená",J465,0)</f>
        <v>0</v>
      </c>
      <c r="BI465" s="211">
        <f>IF(N465="nulová",J465,0)</f>
        <v>0</v>
      </c>
      <c r="BJ465" s="19" t="s">
        <v>134</v>
      </c>
      <c r="BK465" s="211">
        <f>ROUND(I465*H465,2)</f>
        <v>0</v>
      </c>
      <c r="BL465" s="19" t="s">
        <v>228</v>
      </c>
      <c r="BM465" s="210" t="s">
        <v>790</v>
      </c>
    </row>
    <row r="466" s="2" customFormat="1" ht="16.5" customHeight="1">
      <c r="A466" s="40"/>
      <c r="B466" s="41"/>
      <c r="C466" s="251" t="s">
        <v>791</v>
      </c>
      <c r="D466" s="251" t="s">
        <v>221</v>
      </c>
      <c r="E466" s="252" t="s">
        <v>792</v>
      </c>
      <c r="F466" s="253" t="s">
        <v>793</v>
      </c>
      <c r="G466" s="254" t="s">
        <v>132</v>
      </c>
      <c r="H466" s="255">
        <v>7</v>
      </c>
      <c r="I466" s="256"/>
      <c r="J466" s="257">
        <f>ROUND(I466*H466,2)</f>
        <v>0</v>
      </c>
      <c r="K466" s="253" t="s">
        <v>139</v>
      </c>
      <c r="L466" s="258"/>
      <c r="M466" s="259" t="s">
        <v>19</v>
      </c>
      <c r="N466" s="260" t="s">
        <v>44</v>
      </c>
      <c r="O466" s="86"/>
      <c r="P466" s="208">
        <f>O466*H466</f>
        <v>0</v>
      </c>
      <c r="Q466" s="208">
        <v>1.0000000000000001E-05</v>
      </c>
      <c r="R466" s="208">
        <f>Q466*H466</f>
        <v>7.0000000000000007E-05</v>
      </c>
      <c r="S466" s="208">
        <v>0</v>
      </c>
      <c r="T466" s="209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0" t="s">
        <v>322</v>
      </c>
      <c r="AT466" s="210" t="s">
        <v>221</v>
      </c>
      <c r="AU466" s="210" t="s">
        <v>134</v>
      </c>
      <c r="AY466" s="19" t="s">
        <v>126</v>
      </c>
      <c r="BE466" s="211">
        <f>IF(N466="základní",J466,0)</f>
        <v>0</v>
      </c>
      <c r="BF466" s="211">
        <f>IF(N466="snížená",J466,0)</f>
        <v>0</v>
      </c>
      <c r="BG466" s="211">
        <f>IF(N466="zákl. přenesená",J466,0)</f>
        <v>0</v>
      </c>
      <c r="BH466" s="211">
        <f>IF(N466="sníž. přenesená",J466,0)</f>
        <v>0</v>
      </c>
      <c r="BI466" s="211">
        <f>IF(N466="nulová",J466,0)</f>
        <v>0</v>
      </c>
      <c r="BJ466" s="19" t="s">
        <v>134</v>
      </c>
      <c r="BK466" s="211">
        <f>ROUND(I466*H466,2)</f>
        <v>0</v>
      </c>
      <c r="BL466" s="19" t="s">
        <v>228</v>
      </c>
      <c r="BM466" s="210" t="s">
        <v>794</v>
      </c>
    </row>
    <row r="467" s="2" customFormat="1" ht="24.15" customHeight="1">
      <c r="A467" s="40"/>
      <c r="B467" s="41"/>
      <c r="C467" s="199" t="s">
        <v>795</v>
      </c>
      <c r="D467" s="199" t="s">
        <v>129</v>
      </c>
      <c r="E467" s="200" t="s">
        <v>796</v>
      </c>
      <c r="F467" s="201" t="s">
        <v>797</v>
      </c>
      <c r="G467" s="202" t="s">
        <v>132</v>
      </c>
      <c r="H467" s="203">
        <v>14</v>
      </c>
      <c r="I467" s="204"/>
      <c r="J467" s="205">
        <f>ROUND(I467*H467,2)</f>
        <v>0</v>
      </c>
      <c r="K467" s="201" t="s">
        <v>19</v>
      </c>
      <c r="L467" s="46"/>
      <c r="M467" s="206" t="s">
        <v>19</v>
      </c>
      <c r="N467" s="207" t="s">
        <v>44</v>
      </c>
      <c r="O467" s="86"/>
      <c r="P467" s="208">
        <f>O467*H467</f>
        <v>0</v>
      </c>
      <c r="Q467" s="208">
        <v>0</v>
      </c>
      <c r="R467" s="208">
        <f>Q467*H467</f>
        <v>0</v>
      </c>
      <c r="S467" s="208">
        <v>0</v>
      </c>
      <c r="T467" s="209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0" t="s">
        <v>228</v>
      </c>
      <c r="AT467" s="210" t="s">
        <v>129</v>
      </c>
      <c r="AU467" s="210" t="s">
        <v>134</v>
      </c>
      <c r="AY467" s="19" t="s">
        <v>126</v>
      </c>
      <c r="BE467" s="211">
        <f>IF(N467="základní",J467,0)</f>
        <v>0</v>
      </c>
      <c r="BF467" s="211">
        <f>IF(N467="snížená",J467,0)</f>
        <v>0</v>
      </c>
      <c r="BG467" s="211">
        <f>IF(N467="zákl. přenesená",J467,0)</f>
        <v>0</v>
      </c>
      <c r="BH467" s="211">
        <f>IF(N467="sníž. přenesená",J467,0)</f>
        <v>0</v>
      </c>
      <c r="BI467" s="211">
        <f>IF(N467="nulová",J467,0)</f>
        <v>0</v>
      </c>
      <c r="BJ467" s="19" t="s">
        <v>134</v>
      </c>
      <c r="BK467" s="211">
        <f>ROUND(I467*H467,2)</f>
        <v>0</v>
      </c>
      <c r="BL467" s="19" t="s">
        <v>228</v>
      </c>
      <c r="BM467" s="210" t="s">
        <v>798</v>
      </c>
    </row>
    <row r="468" s="2" customFormat="1" ht="24.15" customHeight="1">
      <c r="A468" s="40"/>
      <c r="B468" s="41"/>
      <c r="C468" s="251" t="s">
        <v>799</v>
      </c>
      <c r="D468" s="251" t="s">
        <v>221</v>
      </c>
      <c r="E468" s="252" t="s">
        <v>800</v>
      </c>
      <c r="F468" s="253" t="s">
        <v>801</v>
      </c>
      <c r="G468" s="254" t="s">
        <v>132</v>
      </c>
      <c r="H468" s="255">
        <v>14</v>
      </c>
      <c r="I468" s="256"/>
      <c r="J468" s="257">
        <f>ROUND(I468*H468,2)</f>
        <v>0</v>
      </c>
      <c r="K468" s="253" t="s">
        <v>19</v>
      </c>
      <c r="L468" s="258"/>
      <c r="M468" s="259" t="s">
        <v>19</v>
      </c>
      <c r="N468" s="260" t="s">
        <v>44</v>
      </c>
      <c r="O468" s="86"/>
      <c r="P468" s="208">
        <f>O468*H468</f>
        <v>0</v>
      </c>
      <c r="Q468" s="208">
        <v>6.0000000000000002E-05</v>
      </c>
      <c r="R468" s="208">
        <f>Q468*H468</f>
        <v>0.00084000000000000003</v>
      </c>
      <c r="S468" s="208">
        <v>0</v>
      </c>
      <c r="T468" s="209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0" t="s">
        <v>322</v>
      </c>
      <c r="AT468" s="210" t="s">
        <v>221</v>
      </c>
      <c r="AU468" s="210" t="s">
        <v>134</v>
      </c>
      <c r="AY468" s="19" t="s">
        <v>126</v>
      </c>
      <c r="BE468" s="211">
        <f>IF(N468="základní",J468,0)</f>
        <v>0</v>
      </c>
      <c r="BF468" s="211">
        <f>IF(N468="snížená",J468,0)</f>
        <v>0</v>
      </c>
      <c r="BG468" s="211">
        <f>IF(N468="zákl. přenesená",J468,0)</f>
        <v>0</v>
      </c>
      <c r="BH468" s="211">
        <f>IF(N468="sníž. přenesená",J468,0)</f>
        <v>0</v>
      </c>
      <c r="BI468" s="211">
        <f>IF(N468="nulová",J468,0)</f>
        <v>0</v>
      </c>
      <c r="BJ468" s="19" t="s">
        <v>134</v>
      </c>
      <c r="BK468" s="211">
        <f>ROUND(I468*H468,2)</f>
        <v>0</v>
      </c>
      <c r="BL468" s="19" t="s">
        <v>228</v>
      </c>
      <c r="BM468" s="210" t="s">
        <v>802</v>
      </c>
    </row>
    <row r="469" s="2" customFormat="1" ht="24.15" customHeight="1">
      <c r="A469" s="40"/>
      <c r="B469" s="41"/>
      <c r="C469" s="199" t="s">
        <v>803</v>
      </c>
      <c r="D469" s="199" t="s">
        <v>129</v>
      </c>
      <c r="E469" s="200" t="s">
        <v>804</v>
      </c>
      <c r="F469" s="201" t="s">
        <v>805</v>
      </c>
      <c r="G469" s="202" t="s">
        <v>132</v>
      </c>
      <c r="H469" s="203">
        <v>3</v>
      </c>
      <c r="I469" s="204"/>
      <c r="J469" s="205">
        <f>ROUND(I469*H469,2)</f>
        <v>0</v>
      </c>
      <c r="K469" s="201" t="s">
        <v>139</v>
      </c>
      <c r="L469" s="46"/>
      <c r="M469" s="206" t="s">
        <v>19</v>
      </c>
      <c r="N469" s="207" t="s">
        <v>44</v>
      </c>
      <c r="O469" s="86"/>
      <c r="P469" s="208">
        <f>O469*H469</f>
        <v>0</v>
      </c>
      <c r="Q469" s="208">
        <v>0</v>
      </c>
      <c r="R469" s="208">
        <f>Q469*H469</f>
        <v>0</v>
      </c>
      <c r="S469" s="208">
        <v>0</v>
      </c>
      <c r="T469" s="209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0" t="s">
        <v>228</v>
      </c>
      <c r="AT469" s="210" t="s">
        <v>129</v>
      </c>
      <c r="AU469" s="210" t="s">
        <v>134</v>
      </c>
      <c r="AY469" s="19" t="s">
        <v>126</v>
      </c>
      <c r="BE469" s="211">
        <f>IF(N469="základní",J469,0)</f>
        <v>0</v>
      </c>
      <c r="BF469" s="211">
        <f>IF(N469="snížená",J469,0)</f>
        <v>0</v>
      </c>
      <c r="BG469" s="211">
        <f>IF(N469="zákl. přenesená",J469,0)</f>
        <v>0</v>
      </c>
      <c r="BH469" s="211">
        <f>IF(N469="sníž. přenesená",J469,0)</f>
        <v>0</v>
      </c>
      <c r="BI469" s="211">
        <f>IF(N469="nulová",J469,0)</f>
        <v>0</v>
      </c>
      <c r="BJ469" s="19" t="s">
        <v>134</v>
      </c>
      <c r="BK469" s="211">
        <f>ROUND(I469*H469,2)</f>
        <v>0</v>
      </c>
      <c r="BL469" s="19" t="s">
        <v>228</v>
      </c>
      <c r="BM469" s="210" t="s">
        <v>806</v>
      </c>
    </row>
    <row r="470" s="2" customFormat="1">
      <c r="A470" s="40"/>
      <c r="B470" s="41"/>
      <c r="C470" s="42"/>
      <c r="D470" s="212" t="s">
        <v>141</v>
      </c>
      <c r="E470" s="42"/>
      <c r="F470" s="213" t="s">
        <v>807</v>
      </c>
      <c r="G470" s="42"/>
      <c r="H470" s="42"/>
      <c r="I470" s="214"/>
      <c r="J470" s="42"/>
      <c r="K470" s="42"/>
      <c r="L470" s="46"/>
      <c r="M470" s="215"/>
      <c r="N470" s="216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141</v>
      </c>
      <c r="AU470" s="19" t="s">
        <v>134</v>
      </c>
    </row>
    <row r="471" s="2" customFormat="1" ht="16.5" customHeight="1">
      <c r="A471" s="40"/>
      <c r="B471" s="41"/>
      <c r="C471" s="251" t="s">
        <v>808</v>
      </c>
      <c r="D471" s="251" t="s">
        <v>221</v>
      </c>
      <c r="E471" s="252" t="s">
        <v>809</v>
      </c>
      <c r="F471" s="253" t="s">
        <v>810</v>
      </c>
      <c r="G471" s="254" t="s">
        <v>132</v>
      </c>
      <c r="H471" s="255">
        <v>3</v>
      </c>
      <c r="I471" s="256"/>
      <c r="J471" s="257">
        <f>ROUND(I471*H471,2)</f>
        <v>0</v>
      </c>
      <c r="K471" s="253" t="s">
        <v>139</v>
      </c>
      <c r="L471" s="258"/>
      <c r="M471" s="259" t="s">
        <v>19</v>
      </c>
      <c r="N471" s="260" t="s">
        <v>44</v>
      </c>
      <c r="O471" s="86"/>
      <c r="P471" s="208">
        <f>O471*H471</f>
        <v>0</v>
      </c>
      <c r="Q471" s="208">
        <v>0.00020000000000000001</v>
      </c>
      <c r="R471" s="208">
        <f>Q471*H471</f>
        <v>0.00060000000000000006</v>
      </c>
      <c r="S471" s="208">
        <v>0</v>
      </c>
      <c r="T471" s="209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0" t="s">
        <v>322</v>
      </c>
      <c r="AT471" s="210" t="s">
        <v>221</v>
      </c>
      <c r="AU471" s="210" t="s">
        <v>134</v>
      </c>
      <c r="AY471" s="19" t="s">
        <v>126</v>
      </c>
      <c r="BE471" s="211">
        <f>IF(N471="základní",J471,0)</f>
        <v>0</v>
      </c>
      <c r="BF471" s="211">
        <f>IF(N471="snížená",J471,0)</f>
        <v>0</v>
      </c>
      <c r="BG471" s="211">
        <f>IF(N471="zákl. přenesená",J471,0)</f>
        <v>0</v>
      </c>
      <c r="BH471" s="211">
        <f>IF(N471="sníž. přenesená",J471,0)</f>
        <v>0</v>
      </c>
      <c r="BI471" s="211">
        <f>IF(N471="nulová",J471,0)</f>
        <v>0</v>
      </c>
      <c r="BJ471" s="19" t="s">
        <v>134</v>
      </c>
      <c r="BK471" s="211">
        <f>ROUND(I471*H471,2)</f>
        <v>0</v>
      </c>
      <c r="BL471" s="19" t="s">
        <v>228</v>
      </c>
      <c r="BM471" s="210" t="s">
        <v>811</v>
      </c>
    </row>
    <row r="472" s="2" customFormat="1" ht="24.15" customHeight="1">
      <c r="A472" s="40"/>
      <c r="B472" s="41"/>
      <c r="C472" s="199" t="s">
        <v>812</v>
      </c>
      <c r="D472" s="199" t="s">
        <v>129</v>
      </c>
      <c r="E472" s="200" t="s">
        <v>813</v>
      </c>
      <c r="F472" s="201" t="s">
        <v>814</v>
      </c>
      <c r="G472" s="202" t="s">
        <v>132</v>
      </c>
      <c r="H472" s="203">
        <v>4</v>
      </c>
      <c r="I472" s="204"/>
      <c r="J472" s="205">
        <f>ROUND(I472*H472,2)</f>
        <v>0</v>
      </c>
      <c r="K472" s="201" t="s">
        <v>139</v>
      </c>
      <c r="L472" s="46"/>
      <c r="M472" s="206" t="s">
        <v>19</v>
      </c>
      <c r="N472" s="207" t="s">
        <v>44</v>
      </c>
      <c r="O472" s="86"/>
      <c r="P472" s="208">
        <f>O472*H472</f>
        <v>0</v>
      </c>
      <c r="Q472" s="208">
        <v>0</v>
      </c>
      <c r="R472" s="208">
        <f>Q472*H472</f>
        <v>0</v>
      </c>
      <c r="S472" s="208">
        <v>0</v>
      </c>
      <c r="T472" s="209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0" t="s">
        <v>228</v>
      </c>
      <c r="AT472" s="210" t="s">
        <v>129</v>
      </c>
      <c r="AU472" s="210" t="s">
        <v>134</v>
      </c>
      <c r="AY472" s="19" t="s">
        <v>126</v>
      </c>
      <c r="BE472" s="211">
        <f>IF(N472="základní",J472,0)</f>
        <v>0</v>
      </c>
      <c r="BF472" s="211">
        <f>IF(N472="snížená",J472,0)</f>
        <v>0</v>
      </c>
      <c r="BG472" s="211">
        <f>IF(N472="zákl. přenesená",J472,0)</f>
        <v>0</v>
      </c>
      <c r="BH472" s="211">
        <f>IF(N472="sníž. přenesená",J472,0)</f>
        <v>0</v>
      </c>
      <c r="BI472" s="211">
        <f>IF(N472="nulová",J472,0)</f>
        <v>0</v>
      </c>
      <c r="BJ472" s="19" t="s">
        <v>134</v>
      </c>
      <c r="BK472" s="211">
        <f>ROUND(I472*H472,2)</f>
        <v>0</v>
      </c>
      <c r="BL472" s="19" t="s">
        <v>228</v>
      </c>
      <c r="BM472" s="210" t="s">
        <v>815</v>
      </c>
    </row>
    <row r="473" s="2" customFormat="1">
      <c r="A473" s="40"/>
      <c r="B473" s="41"/>
      <c r="C473" s="42"/>
      <c r="D473" s="212" t="s">
        <v>141</v>
      </c>
      <c r="E473" s="42"/>
      <c r="F473" s="213" t="s">
        <v>816</v>
      </c>
      <c r="G473" s="42"/>
      <c r="H473" s="42"/>
      <c r="I473" s="214"/>
      <c r="J473" s="42"/>
      <c r="K473" s="42"/>
      <c r="L473" s="46"/>
      <c r="M473" s="215"/>
      <c r="N473" s="216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141</v>
      </c>
      <c r="AU473" s="19" t="s">
        <v>134</v>
      </c>
    </row>
    <row r="474" s="2" customFormat="1" ht="16.5" customHeight="1">
      <c r="A474" s="40"/>
      <c r="B474" s="41"/>
      <c r="C474" s="251" t="s">
        <v>817</v>
      </c>
      <c r="D474" s="251" t="s">
        <v>221</v>
      </c>
      <c r="E474" s="252" t="s">
        <v>818</v>
      </c>
      <c r="F474" s="253" t="s">
        <v>819</v>
      </c>
      <c r="G474" s="254" t="s">
        <v>132</v>
      </c>
      <c r="H474" s="255">
        <v>4</v>
      </c>
      <c r="I474" s="256"/>
      <c r="J474" s="257">
        <f>ROUND(I474*H474,2)</f>
        <v>0</v>
      </c>
      <c r="K474" s="253" t="s">
        <v>19</v>
      </c>
      <c r="L474" s="258"/>
      <c r="M474" s="259" t="s">
        <v>19</v>
      </c>
      <c r="N474" s="260" t="s">
        <v>44</v>
      </c>
      <c r="O474" s="86"/>
      <c r="P474" s="208">
        <f>O474*H474</f>
        <v>0</v>
      </c>
      <c r="Q474" s="208">
        <v>0.00080000000000000004</v>
      </c>
      <c r="R474" s="208">
        <f>Q474*H474</f>
        <v>0.0032000000000000002</v>
      </c>
      <c r="S474" s="208">
        <v>0</v>
      </c>
      <c r="T474" s="209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0" t="s">
        <v>322</v>
      </c>
      <c r="AT474" s="210" t="s">
        <v>221</v>
      </c>
      <c r="AU474" s="210" t="s">
        <v>134</v>
      </c>
      <c r="AY474" s="19" t="s">
        <v>126</v>
      </c>
      <c r="BE474" s="211">
        <f>IF(N474="základní",J474,0)</f>
        <v>0</v>
      </c>
      <c r="BF474" s="211">
        <f>IF(N474="snížená",J474,0)</f>
        <v>0</v>
      </c>
      <c r="BG474" s="211">
        <f>IF(N474="zákl. přenesená",J474,0)</f>
        <v>0</v>
      </c>
      <c r="BH474" s="211">
        <f>IF(N474="sníž. přenesená",J474,0)</f>
        <v>0</v>
      </c>
      <c r="BI474" s="211">
        <f>IF(N474="nulová",J474,0)</f>
        <v>0</v>
      </c>
      <c r="BJ474" s="19" t="s">
        <v>134</v>
      </c>
      <c r="BK474" s="211">
        <f>ROUND(I474*H474,2)</f>
        <v>0</v>
      </c>
      <c r="BL474" s="19" t="s">
        <v>228</v>
      </c>
      <c r="BM474" s="210" t="s">
        <v>820</v>
      </c>
    </row>
    <row r="475" s="2" customFormat="1" ht="16.5" customHeight="1">
      <c r="A475" s="40"/>
      <c r="B475" s="41"/>
      <c r="C475" s="199" t="s">
        <v>821</v>
      </c>
      <c r="D475" s="199" t="s">
        <v>129</v>
      </c>
      <c r="E475" s="200" t="s">
        <v>822</v>
      </c>
      <c r="F475" s="201" t="s">
        <v>823</v>
      </c>
      <c r="G475" s="202" t="s">
        <v>132</v>
      </c>
      <c r="H475" s="203">
        <v>1</v>
      </c>
      <c r="I475" s="204"/>
      <c r="J475" s="205">
        <f>ROUND(I475*H475,2)</f>
        <v>0</v>
      </c>
      <c r="K475" s="201" t="s">
        <v>139</v>
      </c>
      <c r="L475" s="46"/>
      <c r="M475" s="206" t="s">
        <v>19</v>
      </c>
      <c r="N475" s="207" t="s">
        <v>44</v>
      </c>
      <c r="O475" s="86"/>
      <c r="P475" s="208">
        <f>O475*H475</f>
        <v>0</v>
      </c>
      <c r="Q475" s="208">
        <v>0</v>
      </c>
      <c r="R475" s="208">
        <f>Q475*H475</f>
        <v>0</v>
      </c>
      <c r="S475" s="208">
        <v>0</v>
      </c>
      <c r="T475" s="209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0" t="s">
        <v>228</v>
      </c>
      <c r="AT475" s="210" t="s">
        <v>129</v>
      </c>
      <c r="AU475" s="210" t="s">
        <v>134</v>
      </c>
      <c r="AY475" s="19" t="s">
        <v>126</v>
      </c>
      <c r="BE475" s="211">
        <f>IF(N475="základní",J475,0)</f>
        <v>0</v>
      </c>
      <c r="BF475" s="211">
        <f>IF(N475="snížená",J475,0)</f>
        <v>0</v>
      </c>
      <c r="BG475" s="211">
        <f>IF(N475="zákl. přenesená",J475,0)</f>
        <v>0</v>
      </c>
      <c r="BH475" s="211">
        <f>IF(N475="sníž. přenesená",J475,0)</f>
        <v>0</v>
      </c>
      <c r="BI475" s="211">
        <f>IF(N475="nulová",J475,0)</f>
        <v>0</v>
      </c>
      <c r="BJ475" s="19" t="s">
        <v>134</v>
      </c>
      <c r="BK475" s="211">
        <f>ROUND(I475*H475,2)</f>
        <v>0</v>
      </c>
      <c r="BL475" s="19" t="s">
        <v>228</v>
      </c>
      <c r="BM475" s="210" t="s">
        <v>824</v>
      </c>
    </row>
    <row r="476" s="2" customFormat="1">
      <c r="A476" s="40"/>
      <c r="B476" s="41"/>
      <c r="C476" s="42"/>
      <c r="D476" s="212" t="s">
        <v>141</v>
      </c>
      <c r="E476" s="42"/>
      <c r="F476" s="213" t="s">
        <v>825</v>
      </c>
      <c r="G476" s="42"/>
      <c r="H476" s="42"/>
      <c r="I476" s="214"/>
      <c r="J476" s="42"/>
      <c r="K476" s="42"/>
      <c r="L476" s="46"/>
      <c r="M476" s="215"/>
      <c r="N476" s="216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141</v>
      </c>
      <c r="AU476" s="19" t="s">
        <v>134</v>
      </c>
    </row>
    <row r="477" s="13" customFormat="1">
      <c r="A477" s="13"/>
      <c r="B477" s="217"/>
      <c r="C477" s="218"/>
      <c r="D477" s="219" t="s">
        <v>143</v>
      </c>
      <c r="E477" s="220" t="s">
        <v>19</v>
      </c>
      <c r="F477" s="221" t="s">
        <v>77</v>
      </c>
      <c r="G477" s="218"/>
      <c r="H477" s="222">
        <v>1</v>
      </c>
      <c r="I477" s="223"/>
      <c r="J477" s="218"/>
      <c r="K477" s="218"/>
      <c r="L477" s="224"/>
      <c r="M477" s="225"/>
      <c r="N477" s="226"/>
      <c r="O477" s="226"/>
      <c r="P477" s="226"/>
      <c r="Q477" s="226"/>
      <c r="R477" s="226"/>
      <c r="S477" s="226"/>
      <c r="T477" s="227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28" t="s">
        <v>143</v>
      </c>
      <c r="AU477" s="228" t="s">
        <v>134</v>
      </c>
      <c r="AV477" s="13" t="s">
        <v>134</v>
      </c>
      <c r="AW477" s="13" t="s">
        <v>33</v>
      </c>
      <c r="AX477" s="13" t="s">
        <v>77</v>
      </c>
      <c r="AY477" s="228" t="s">
        <v>126</v>
      </c>
    </row>
    <row r="478" s="2" customFormat="1" ht="16.5" customHeight="1">
      <c r="A478" s="40"/>
      <c r="B478" s="41"/>
      <c r="C478" s="251" t="s">
        <v>826</v>
      </c>
      <c r="D478" s="251" t="s">
        <v>221</v>
      </c>
      <c r="E478" s="252" t="s">
        <v>827</v>
      </c>
      <c r="F478" s="253" t="s">
        <v>828</v>
      </c>
      <c r="G478" s="254" t="s">
        <v>19</v>
      </c>
      <c r="H478" s="255">
        <v>1</v>
      </c>
      <c r="I478" s="256"/>
      <c r="J478" s="257">
        <f>ROUND(I478*H478,2)</f>
        <v>0</v>
      </c>
      <c r="K478" s="253" t="s">
        <v>139</v>
      </c>
      <c r="L478" s="258"/>
      <c r="M478" s="259" t="s">
        <v>19</v>
      </c>
      <c r="N478" s="260" t="s">
        <v>44</v>
      </c>
      <c r="O478" s="86"/>
      <c r="P478" s="208">
        <f>O478*H478</f>
        <v>0</v>
      </c>
      <c r="Q478" s="208">
        <v>0</v>
      </c>
      <c r="R478" s="208">
        <f>Q478*H478</f>
        <v>0</v>
      </c>
      <c r="S478" s="208">
        <v>0</v>
      </c>
      <c r="T478" s="209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10" t="s">
        <v>322</v>
      </c>
      <c r="AT478" s="210" t="s">
        <v>221</v>
      </c>
      <c r="AU478" s="210" t="s">
        <v>134</v>
      </c>
      <c r="AY478" s="19" t="s">
        <v>126</v>
      </c>
      <c r="BE478" s="211">
        <f>IF(N478="základní",J478,0)</f>
        <v>0</v>
      </c>
      <c r="BF478" s="211">
        <f>IF(N478="snížená",J478,0)</f>
        <v>0</v>
      </c>
      <c r="BG478" s="211">
        <f>IF(N478="zákl. přenesená",J478,0)</f>
        <v>0</v>
      </c>
      <c r="BH478" s="211">
        <f>IF(N478="sníž. přenesená",J478,0)</f>
        <v>0</v>
      </c>
      <c r="BI478" s="211">
        <f>IF(N478="nulová",J478,0)</f>
        <v>0</v>
      </c>
      <c r="BJ478" s="19" t="s">
        <v>134</v>
      </c>
      <c r="BK478" s="211">
        <f>ROUND(I478*H478,2)</f>
        <v>0</v>
      </c>
      <c r="BL478" s="19" t="s">
        <v>228</v>
      </c>
      <c r="BM478" s="210" t="s">
        <v>829</v>
      </c>
    </row>
    <row r="479" s="2" customFormat="1" ht="24.15" customHeight="1">
      <c r="A479" s="40"/>
      <c r="B479" s="41"/>
      <c r="C479" s="199" t="s">
        <v>830</v>
      </c>
      <c r="D479" s="199" t="s">
        <v>129</v>
      </c>
      <c r="E479" s="200" t="s">
        <v>831</v>
      </c>
      <c r="F479" s="201" t="s">
        <v>832</v>
      </c>
      <c r="G479" s="202" t="s">
        <v>132</v>
      </c>
      <c r="H479" s="203">
        <v>1</v>
      </c>
      <c r="I479" s="204"/>
      <c r="J479" s="205">
        <f>ROUND(I479*H479,2)</f>
        <v>0</v>
      </c>
      <c r="K479" s="201" t="s">
        <v>139</v>
      </c>
      <c r="L479" s="46"/>
      <c r="M479" s="206" t="s">
        <v>19</v>
      </c>
      <c r="N479" s="207" t="s">
        <v>44</v>
      </c>
      <c r="O479" s="86"/>
      <c r="P479" s="208">
        <f>O479*H479</f>
        <v>0</v>
      </c>
      <c r="Q479" s="208">
        <v>0</v>
      </c>
      <c r="R479" s="208">
        <f>Q479*H479</f>
        <v>0</v>
      </c>
      <c r="S479" s="208">
        <v>0</v>
      </c>
      <c r="T479" s="209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0" t="s">
        <v>228</v>
      </c>
      <c r="AT479" s="210" t="s">
        <v>129</v>
      </c>
      <c r="AU479" s="210" t="s">
        <v>134</v>
      </c>
      <c r="AY479" s="19" t="s">
        <v>126</v>
      </c>
      <c r="BE479" s="211">
        <f>IF(N479="základní",J479,0)</f>
        <v>0</v>
      </c>
      <c r="BF479" s="211">
        <f>IF(N479="snížená",J479,0)</f>
        <v>0</v>
      </c>
      <c r="BG479" s="211">
        <f>IF(N479="zákl. přenesená",J479,0)</f>
        <v>0</v>
      </c>
      <c r="BH479" s="211">
        <f>IF(N479="sníž. přenesená",J479,0)</f>
        <v>0</v>
      </c>
      <c r="BI479" s="211">
        <f>IF(N479="nulová",J479,0)</f>
        <v>0</v>
      </c>
      <c r="BJ479" s="19" t="s">
        <v>134</v>
      </c>
      <c r="BK479" s="211">
        <f>ROUND(I479*H479,2)</f>
        <v>0</v>
      </c>
      <c r="BL479" s="19" t="s">
        <v>228</v>
      </c>
      <c r="BM479" s="210" t="s">
        <v>833</v>
      </c>
    </row>
    <row r="480" s="2" customFormat="1">
      <c r="A480" s="40"/>
      <c r="B480" s="41"/>
      <c r="C480" s="42"/>
      <c r="D480" s="212" t="s">
        <v>141</v>
      </c>
      <c r="E480" s="42"/>
      <c r="F480" s="213" t="s">
        <v>834</v>
      </c>
      <c r="G480" s="42"/>
      <c r="H480" s="42"/>
      <c r="I480" s="214"/>
      <c r="J480" s="42"/>
      <c r="K480" s="42"/>
      <c r="L480" s="46"/>
      <c r="M480" s="215"/>
      <c r="N480" s="216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141</v>
      </c>
      <c r="AU480" s="19" t="s">
        <v>134</v>
      </c>
    </row>
    <row r="481" s="2" customFormat="1" ht="24.15" customHeight="1">
      <c r="A481" s="40"/>
      <c r="B481" s="41"/>
      <c r="C481" s="199" t="s">
        <v>835</v>
      </c>
      <c r="D481" s="199" t="s">
        <v>129</v>
      </c>
      <c r="E481" s="200" t="s">
        <v>836</v>
      </c>
      <c r="F481" s="201" t="s">
        <v>837</v>
      </c>
      <c r="G481" s="202" t="s">
        <v>378</v>
      </c>
      <c r="H481" s="261"/>
      <c r="I481" s="204"/>
      <c r="J481" s="205">
        <f>ROUND(I481*H481,2)</f>
        <v>0</v>
      </c>
      <c r="K481" s="201" t="s">
        <v>838</v>
      </c>
      <c r="L481" s="46"/>
      <c r="M481" s="206" t="s">
        <v>19</v>
      </c>
      <c r="N481" s="207" t="s">
        <v>44</v>
      </c>
      <c r="O481" s="86"/>
      <c r="P481" s="208">
        <f>O481*H481</f>
        <v>0</v>
      </c>
      <c r="Q481" s="208">
        <v>0</v>
      </c>
      <c r="R481" s="208">
        <f>Q481*H481</f>
        <v>0</v>
      </c>
      <c r="S481" s="208">
        <v>0</v>
      </c>
      <c r="T481" s="209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0" t="s">
        <v>228</v>
      </c>
      <c r="AT481" s="210" t="s">
        <v>129</v>
      </c>
      <c r="AU481" s="210" t="s">
        <v>134</v>
      </c>
      <c r="AY481" s="19" t="s">
        <v>126</v>
      </c>
      <c r="BE481" s="211">
        <f>IF(N481="základní",J481,0)</f>
        <v>0</v>
      </c>
      <c r="BF481" s="211">
        <f>IF(N481="snížená",J481,0)</f>
        <v>0</v>
      </c>
      <c r="BG481" s="211">
        <f>IF(N481="zákl. přenesená",J481,0)</f>
        <v>0</v>
      </c>
      <c r="BH481" s="211">
        <f>IF(N481="sníž. přenesená",J481,0)</f>
        <v>0</v>
      </c>
      <c r="BI481" s="211">
        <f>IF(N481="nulová",J481,0)</f>
        <v>0</v>
      </c>
      <c r="BJ481" s="19" t="s">
        <v>134</v>
      </c>
      <c r="BK481" s="211">
        <f>ROUND(I481*H481,2)</f>
        <v>0</v>
      </c>
      <c r="BL481" s="19" t="s">
        <v>228</v>
      </c>
      <c r="BM481" s="210" t="s">
        <v>839</v>
      </c>
    </row>
    <row r="482" s="2" customFormat="1">
      <c r="A482" s="40"/>
      <c r="B482" s="41"/>
      <c r="C482" s="42"/>
      <c r="D482" s="212" t="s">
        <v>141</v>
      </c>
      <c r="E482" s="42"/>
      <c r="F482" s="213" t="s">
        <v>840</v>
      </c>
      <c r="G482" s="42"/>
      <c r="H482" s="42"/>
      <c r="I482" s="214"/>
      <c r="J482" s="42"/>
      <c r="K482" s="42"/>
      <c r="L482" s="46"/>
      <c r="M482" s="215"/>
      <c r="N482" s="216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141</v>
      </c>
      <c r="AU482" s="19" t="s">
        <v>134</v>
      </c>
    </row>
    <row r="483" s="2" customFormat="1" ht="24.15" customHeight="1">
      <c r="A483" s="40"/>
      <c r="B483" s="41"/>
      <c r="C483" s="199" t="s">
        <v>841</v>
      </c>
      <c r="D483" s="199" t="s">
        <v>129</v>
      </c>
      <c r="E483" s="200" t="s">
        <v>842</v>
      </c>
      <c r="F483" s="201" t="s">
        <v>843</v>
      </c>
      <c r="G483" s="202" t="s">
        <v>313</v>
      </c>
      <c r="H483" s="203">
        <v>0.070000000000000007</v>
      </c>
      <c r="I483" s="204"/>
      <c r="J483" s="205">
        <f>ROUND(I483*H483,2)</f>
        <v>0</v>
      </c>
      <c r="K483" s="201" t="s">
        <v>139</v>
      </c>
      <c r="L483" s="46"/>
      <c r="M483" s="206" t="s">
        <v>19</v>
      </c>
      <c r="N483" s="207" t="s">
        <v>44</v>
      </c>
      <c r="O483" s="86"/>
      <c r="P483" s="208">
        <f>O483*H483</f>
        <v>0</v>
      </c>
      <c r="Q483" s="208">
        <v>0</v>
      </c>
      <c r="R483" s="208">
        <f>Q483*H483</f>
        <v>0</v>
      </c>
      <c r="S483" s="208">
        <v>0</v>
      </c>
      <c r="T483" s="209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0" t="s">
        <v>228</v>
      </c>
      <c r="AT483" s="210" t="s">
        <v>129</v>
      </c>
      <c r="AU483" s="210" t="s">
        <v>134</v>
      </c>
      <c r="AY483" s="19" t="s">
        <v>126</v>
      </c>
      <c r="BE483" s="211">
        <f>IF(N483="základní",J483,0)</f>
        <v>0</v>
      </c>
      <c r="BF483" s="211">
        <f>IF(N483="snížená",J483,0)</f>
        <v>0</v>
      </c>
      <c r="BG483" s="211">
        <f>IF(N483="zákl. přenesená",J483,0)</f>
        <v>0</v>
      </c>
      <c r="BH483" s="211">
        <f>IF(N483="sníž. přenesená",J483,0)</f>
        <v>0</v>
      </c>
      <c r="BI483" s="211">
        <f>IF(N483="nulová",J483,0)</f>
        <v>0</v>
      </c>
      <c r="BJ483" s="19" t="s">
        <v>134</v>
      </c>
      <c r="BK483" s="211">
        <f>ROUND(I483*H483,2)</f>
        <v>0</v>
      </c>
      <c r="BL483" s="19" t="s">
        <v>228</v>
      </c>
      <c r="BM483" s="210" t="s">
        <v>844</v>
      </c>
    </row>
    <row r="484" s="2" customFormat="1">
      <c r="A484" s="40"/>
      <c r="B484" s="41"/>
      <c r="C484" s="42"/>
      <c r="D484" s="212" t="s">
        <v>141</v>
      </c>
      <c r="E484" s="42"/>
      <c r="F484" s="213" t="s">
        <v>845</v>
      </c>
      <c r="G484" s="42"/>
      <c r="H484" s="42"/>
      <c r="I484" s="214"/>
      <c r="J484" s="42"/>
      <c r="K484" s="42"/>
      <c r="L484" s="46"/>
      <c r="M484" s="215"/>
      <c r="N484" s="216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141</v>
      </c>
      <c r="AU484" s="19" t="s">
        <v>134</v>
      </c>
    </row>
    <row r="485" s="12" customFormat="1" ht="22.8" customHeight="1">
      <c r="A485" s="12"/>
      <c r="B485" s="183"/>
      <c r="C485" s="184"/>
      <c r="D485" s="185" t="s">
        <v>71</v>
      </c>
      <c r="E485" s="197" t="s">
        <v>846</v>
      </c>
      <c r="F485" s="197" t="s">
        <v>847</v>
      </c>
      <c r="G485" s="184"/>
      <c r="H485" s="184"/>
      <c r="I485" s="187"/>
      <c r="J485" s="198">
        <f>BK485</f>
        <v>0</v>
      </c>
      <c r="K485" s="184"/>
      <c r="L485" s="189"/>
      <c r="M485" s="190"/>
      <c r="N485" s="191"/>
      <c r="O485" s="191"/>
      <c r="P485" s="192">
        <f>SUM(P486:P503)</f>
        <v>0</v>
      </c>
      <c r="Q485" s="191"/>
      <c r="R485" s="192">
        <f>SUM(R486:R503)</f>
        <v>0.0017600000000000001</v>
      </c>
      <c r="S485" s="191"/>
      <c r="T485" s="193">
        <f>SUM(T486:T503)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194" t="s">
        <v>134</v>
      </c>
      <c r="AT485" s="195" t="s">
        <v>71</v>
      </c>
      <c r="AU485" s="195" t="s">
        <v>77</v>
      </c>
      <c r="AY485" s="194" t="s">
        <v>126</v>
      </c>
      <c r="BK485" s="196">
        <f>SUM(BK486:BK503)</f>
        <v>0</v>
      </c>
    </row>
    <row r="486" s="2" customFormat="1" ht="16.5" customHeight="1">
      <c r="A486" s="40"/>
      <c r="B486" s="41"/>
      <c r="C486" s="199" t="s">
        <v>848</v>
      </c>
      <c r="D486" s="199" t="s">
        <v>129</v>
      </c>
      <c r="E486" s="200" t="s">
        <v>849</v>
      </c>
      <c r="F486" s="201" t="s">
        <v>850</v>
      </c>
      <c r="G486" s="202" t="s">
        <v>138</v>
      </c>
      <c r="H486" s="203">
        <v>25</v>
      </c>
      <c r="I486" s="204"/>
      <c r="J486" s="205">
        <f>ROUND(I486*H486,2)</f>
        <v>0</v>
      </c>
      <c r="K486" s="201" t="s">
        <v>139</v>
      </c>
      <c r="L486" s="46"/>
      <c r="M486" s="206" t="s">
        <v>19</v>
      </c>
      <c r="N486" s="207" t="s">
        <v>44</v>
      </c>
      <c r="O486" s="86"/>
      <c r="P486" s="208">
        <f>O486*H486</f>
        <v>0</v>
      </c>
      <c r="Q486" s="208">
        <v>0</v>
      </c>
      <c r="R486" s="208">
        <f>Q486*H486</f>
        <v>0</v>
      </c>
      <c r="S486" s="208">
        <v>0</v>
      </c>
      <c r="T486" s="209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0" t="s">
        <v>228</v>
      </c>
      <c r="AT486" s="210" t="s">
        <v>129</v>
      </c>
      <c r="AU486" s="210" t="s">
        <v>134</v>
      </c>
      <c r="AY486" s="19" t="s">
        <v>126</v>
      </c>
      <c r="BE486" s="211">
        <f>IF(N486="základní",J486,0)</f>
        <v>0</v>
      </c>
      <c r="BF486" s="211">
        <f>IF(N486="snížená",J486,0)</f>
        <v>0</v>
      </c>
      <c r="BG486" s="211">
        <f>IF(N486="zákl. přenesená",J486,0)</f>
        <v>0</v>
      </c>
      <c r="BH486" s="211">
        <f>IF(N486="sníž. přenesená",J486,0)</f>
        <v>0</v>
      </c>
      <c r="BI486" s="211">
        <f>IF(N486="nulová",J486,0)</f>
        <v>0</v>
      </c>
      <c r="BJ486" s="19" t="s">
        <v>134</v>
      </c>
      <c r="BK486" s="211">
        <f>ROUND(I486*H486,2)</f>
        <v>0</v>
      </c>
      <c r="BL486" s="19" t="s">
        <v>228</v>
      </c>
      <c r="BM486" s="210" t="s">
        <v>851</v>
      </c>
    </row>
    <row r="487" s="2" customFormat="1">
      <c r="A487" s="40"/>
      <c r="B487" s="41"/>
      <c r="C487" s="42"/>
      <c r="D487" s="212" t="s">
        <v>141</v>
      </c>
      <c r="E487" s="42"/>
      <c r="F487" s="213" t="s">
        <v>852</v>
      </c>
      <c r="G487" s="42"/>
      <c r="H487" s="42"/>
      <c r="I487" s="214"/>
      <c r="J487" s="42"/>
      <c r="K487" s="42"/>
      <c r="L487" s="46"/>
      <c r="M487" s="215"/>
      <c r="N487" s="216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141</v>
      </c>
      <c r="AU487" s="19" t="s">
        <v>134</v>
      </c>
    </row>
    <row r="488" s="13" customFormat="1">
      <c r="A488" s="13"/>
      <c r="B488" s="217"/>
      <c r="C488" s="218"/>
      <c r="D488" s="219" t="s">
        <v>143</v>
      </c>
      <c r="E488" s="220" t="s">
        <v>19</v>
      </c>
      <c r="F488" s="221" t="s">
        <v>279</v>
      </c>
      <c r="G488" s="218"/>
      <c r="H488" s="222">
        <v>25</v>
      </c>
      <c r="I488" s="223"/>
      <c r="J488" s="218"/>
      <c r="K488" s="218"/>
      <c r="L488" s="224"/>
      <c r="M488" s="225"/>
      <c r="N488" s="226"/>
      <c r="O488" s="226"/>
      <c r="P488" s="226"/>
      <c r="Q488" s="226"/>
      <c r="R488" s="226"/>
      <c r="S488" s="226"/>
      <c r="T488" s="227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28" t="s">
        <v>143</v>
      </c>
      <c r="AU488" s="228" t="s">
        <v>134</v>
      </c>
      <c r="AV488" s="13" t="s">
        <v>134</v>
      </c>
      <c r="AW488" s="13" t="s">
        <v>33</v>
      </c>
      <c r="AX488" s="13" t="s">
        <v>72</v>
      </c>
      <c r="AY488" s="228" t="s">
        <v>126</v>
      </c>
    </row>
    <row r="489" s="14" customFormat="1">
      <c r="A489" s="14"/>
      <c r="B489" s="229"/>
      <c r="C489" s="230"/>
      <c r="D489" s="219" t="s">
        <v>143</v>
      </c>
      <c r="E489" s="231" t="s">
        <v>19</v>
      </c>
      <c r="F489" s="232" t="s">
        <v>145</v>
      </c>
      <c r="G489" s="230"/>
      <c r="H489" s="233">
        <v>25</v>
      </c>
      <c r="I489" s="234"/>
      <c r="J489" s="230"/>
      <c r="K489" s="230"/>
      <c r="L489" s="235"/>
      <c r="M489" s="236"/>
      <c r="N489" s="237"/>
      <c r="O489" s="237"/>
      <c r="P489" s="237"/>
      <c r="Q489" s="237"/>
      <c r="R489" s="237"/>
      <c r="S489" s="237"/>
      <c r="T489" s="238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39" t="s">
        <v>143</v>
      </c>
      <c r="AU489" s="239" t="s">
        <v>134</v>
      </c>
      <c r="AV489" s="14" t="s">
        <v>133</v>
      </c>
      <c r="AW489" s="14" t="s">
        <v>33</v>
      </c>
      <c r="AX489" s="14" t="s">
        <v>77</v>
      </c>
      <c r="AY489" s="239" t="s">
        <v>126</v>
      </c>
    </row>
    <row r="490" s="2" customFormat="1" ht="16.5" customHeight="1">
      <c r="A490" s="40"/>
      <c r="B490" s="41"/>
      <c r="C490" s="251" t="s">
        <v>853</v>
      </c>
      <c r="D490" s="251" t="s">
        <v>221</v>
      </c>
      <c r="E490" s="252" t="s">
        <v>854</v>
      </c>
      <c r="F490" s="253" t="s">
        <v>855</v>
      </c>
      <c r="G490" s="254" t="s">
        <v>138</v>
      </c>
      <c r="H490" s="255">
        <v>30</v>
      </c>
      <c r="I490" s="256"/>
      <c r="J490" s="257">
        <f>ROUND(I490*H490,2)</f>
        <v>0</v>
      </c>
      <c r="K490" s="253" t="s">
        <v>139</v>
      </c>
      <c r="L490" s="258"/>
      <c r="M490" s="259" t="s">
        <v>19</v>
      </c>
      <c r="N490" s="260" t="s">
        <v>44</v>
      </c>
      <c r="O490" s="86"/>
      <c r="P490" s="208">
        <f>O490*H490</f>
        <v>0</v>
      </c>
      <c r="Q490" s="208">
        <v>5.0000000000000002E-05</v>
      </c>
      <c r="R490" s="208">
        <f>Q490*H490</f>
        <v>0.0015</v>
      </c>
      <c r="S490" s="208">
        <v>0</v>
      </c>
      <c r="T490" s="209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0" t="s">
        <v>322</v>
      </c>
      <c r="AT490" s="210" t="s">
        <v>221</v>
      </c>
      <c r="AU490" s="210" t="s">
        <v>134</v>
      </c>
      <c r="AY490" s="19" t="s">
        <v>126</v>
      </c>
      <c r="BE490" s="211">
        <f>IF(N490="základní",J490,0)</f>
        <v>0</v>
      </c>
      <c r="BF490" s="211">
        <f>IF(N490="snížená",J490,0)</f>
        <v>0</v>
      </c>
      <c r="BG490" s="211">
        <f>IF(N490="zákl. přenesená",J490,0)</f>
        <v>0</v>
      </c>
      <c r="BH490" s="211">
        <f>IF(N490="sníž. přenesená",J490,0)</f>
        <v>0</v>
      </c>
      <c r="BI490" s="211">
        <f>IF(N490="nulová",J490,0)</f>
        <v>0</v>
      </c>
      <c r="BJ490" s="19" t="s">
        <v>134</v>
      </c>
      <c r="BK490" s="211">
        <f>ROUND(I490*H490,2)</f>
        <v>0</v>
      </c>
      <c r="BL490" s="19" t="s">
        <v>228</v>
      </c>
      <c r="BM490" s="210" t="s">
        <v>856</v>
      </c>
    </row>
    <row r="491" s="13" customFormat="1">
      <c r="A491" s="13"/>
      <c r="B491" s="217"/>
      <c r="C491" s="218"/>
      <c r="D491" s="219" t="s">
        <v>143</v>
      </c>
      <c r="E491" s="220" t="s">
        <v>19</v>
      </c>
      <c r="F491" s="221" t="s">
        <v>857</v>
      </c>
      <c r="G491" s="218"/>
      <c r="H491" s="222">
        <v>30</v>
      </c>
      <c r="I491" s="223"/>
      <c r="J491" s="218"/>
      <c r="K491" s="218"/>
      <c r="L491" s="224"/>
      <c r="M491" s="225"/>
      <c r="N491" s="226"/>
      <c r="O491" s="226"/>
      <c r="P491" s="226"/>
      <c r="Q491" s="226"/>
      <c r="R491" s="226"/>
      <c r="S491" s="226"/>
      <c r="T491" s="22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28" t="s">
        <v>143</v>
      </c>
      <c r="AU491" s="228" t="s">
        <v>134</v>
      </c>
      <c r="AV491" s="13" t="s">
        <v>134</v>
      </c>
      <c r="AW491" s="13" t="s">
        <v>33</v>
      </c>
      <c r="AX491" s="13" t="s">
        <v>72</v>
      </c>
      <c r="AY491" s="228" t="s">
        <v>126</v>
      </c>
    </row>
    <row r="492" s="14" customFormat="1">
      <c r="A492" s="14"/>
      <c r="B492" s="229"/>
      <c r="C492" s="230"/>
      <c r="D492" s="219" t="s">
        <v>143</v>
      </c>
      <c r="E492" s="231" t="s">
        <v>19</v>
      </c>
      <c r="F492" s="232" t="s">
        <v>145</v>
      </c>
      <c r="G492" s="230"/>
      <c r="H492" s="233">
        <v>30</v>
      </c>
      <c r="I492" s="234"/>
      <c r="J492" s="230"/>
      <c r="K492" s="230"/>
      <c r="L492" s="235"/>
      <c r="M492" s="236"/>
      <c r="N492" s="237"/>
      <c r="O492" s="237"/>
      <c r="P492" s="237"/>
      <c r="Q492" s="237"/>
      <c r="R492" s="237"/>
      <c r="S492" s="237"/>
      <c r="T492" s="238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39" t="s">
        <v>143</v>
      </c>
      <c r="AU492" s="239" t="s">
        <v>134</v>
      </c>
      <c r="AV492" s="14" t="s">
        <v>133</v>
      </c>
      <c r="AW492" s="14" t="s">
        <v>33</v>
      </c>
      <c r="AX492" s="14" t="s">
        <v>77</v>
      </c>
      <c r="AY492" s="239" t="s">
        <v>126</v>
      </c>
    </row>
    <row r="493" s="2" customFormat="1" ht="16.5" customHeight="1">
      <c r="A493" s="40"/>
      <c r="B493" s="41"/>
      <c r="C493" s="199" t="s">
        <v>858</v>
      </c>
      <c r="D493" s="199" t="s">
        <v>129</v>
      </c>
      <c r="E493" s="200" t="s">
        <v>859</v>
      </c>
      <c r="F493" s="201" t="s">
        <v>860</v>
      </c>
      <c r="G493" s="202" t="s">
        <v>132</v>
      </c>
      <c r="H493" s="203">
        <v>1</v>
      </c>
      <c r="I493" s="204"/>
      <c r="J493" s="205">
        <f>ROUND(I493*H493,2)</f>
        <v>0</v>
      </c>
      <c r="K493" s="201" t="s">
        <v>139</v>
      </c>
      <c r="L493" s="46"/>
      <c r="M493" s="206" t="s">
        <v>19</v>
      </c>
      <c r="N493" s="207" t="s">
        <v>44</v>
      </c>
      <c r="O493" s="86"/>
      <c r="P493" s="208">
        <f>O493*H493</f>
        <v>0</v>
      </c>
      <c r="Q493" s="208">
        <v>0</v>
      </c>
      <c r="R493" s="208">
        <f>Q493*H493</f>
        <v>0</v>
      </c>
      <c r="S493" s="208">
        <v>0</v>
      </c>
      <c r="T493" s="209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0" t="s">
        <v>228</v>
      </c>
      <c r="AT493" s="210" t="s">
        <v>129</v>
      </c>
      <c r="AU493" s="210" t="s">
        <v>134</v>
      </c>
      <c r="AY493" s="19" t="s">
        <v>126</v>
      </c>
      <c r="BE493" s="211">
        <f>IF(N493="základní",J493,0)</f>
        <v>0</v>
      </c>
      <c r="BF493" s="211">
        <f>IF(N493="snížená",J493,0)</f>
        <v>0</v>
      </c>
      <c r="BG493" s="211">
        <f>IF(N493="zákl. přenesená",J493,0)</f>
        <v>0</v>
      </c>
      <c r="BH493" s="211">
        <f>IF(N493="sníž. přenesená",J493,0)</f>
        <v>0</v>
      </c>
      <c r="BI493" s="211">
        <f>IF(N493="nulová",J493,0)</f>
        <v>0</v>
      </c>
      <c r="BJ493" s="19" t="s">
        <v>134</v>
      </c>
      <c r="BK493" s="211">
        <f>ROUND(I493*H493,2)</f>
        <v>0</v>
      </c>
      <c r="BL493" s="19" t="s">
        <v>228</v>
      </c>
      <c r="BM493" s="210" t="s">
        <v>861</v>
      </c>
    </row>
    <row r="494" s="2" customFormat="1">
      <c r="A494" s="40"/>
      <c r="B494" s="41"/>
      <c r="C494" s="42"/>
      <c r="D494" s="212" t="s">
        <v>141</v>
      </c>
      <c r="E494" s="42"/>
      <c r="F494" s="213" t="s">
        <v>862</v>
      </c>
      <c r="G494" s="42"/>
      <c r="H494" s="42"/>
      <c r="I494" s="214"/>
      <c r="J494" s="42"/>
      <c r="K494" s="42"/>
      <c r="L494" s="46"/>
      <c r="M494" s="215"/>
      <c r="N494" s="216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141</v>
      </c>
      <c r="AU494" s="19" t="s">
        <v>134</v>
      </c>
    </row>
    <row r="495" s="2" customFormat="1" ht="16.5" customHeight="1">
      <c r="A495" s="40"/>
      <c r="B495" s="41"/>
      <c r="C495" s="251" t="s">
        <v>863</v>
      </c>
      <c r="D495" s="251" t="s">
        <v>221</v>
      </c>
      <c r="E495" s="252" t="s">
        <v>864</v>
      </c>
      <c r="F495" s="253" t="s">
        <v>865</v>
      </c>
      <c r="G495" s="254" t="s">
        <v>132</v>
      </c>
      <c r="H495" s="255">
        <v>1</v>
      </c>
      <c r="I495" s="256"/>
      <c r="J495" s="257">
        <f>ROUND(I495*H495,2)</f>
        <v>0</v>
      </c>
      <c r="K495" s="253" t="s">
        <v>139</v>
      </c>
      <c r="L495" s="258"/>
      <c r="M495" s="259" t="s">
        <v>19</v>
      </c>
      <c r="N495" s="260" t="s">
        <v>44</v>
      </c>
      <c r="O495" s="86"/>
      <c r="P495" s="208">
        <f>O495*H495</f>
        <v>0</v>
      </c>
      <c r="Q495" s="208">
        <v>0.00025999999999999998</v>
      </c>
      <c r="R495" s="208">
        <f>Q495*H495</f>
        <v>0.00025999999999999998</v>
      </c>
      <c r="S495" s="208">
        <v>0</v>
      </c>
      <c r="T495" s="209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0" t="s">
        <v>322</v>
      </c>
      <c r="AT495" s="210" t="s">
        <v>221</v>
      </c>
      <c r="AU495" s="210" t="s">
        <v>134</v>
      </c>
      <c r="AY495" s="19" t="s">
        <v>126</v>
      </c>
      <c r="BE495" s="211">
        <f>IF(N495="základní",J495,0)</f>
        <v>0</v>
      </c>
      <c r="BF495" s="211">
        <f>IF(N495="snížená",J495,0)</f>
        <v>0</v>
      </c>
      <c r="BG495" s="211">
        <f>IF(N495="zákl. přenesená",J495,0)</f>
        <v>0</v>
      </c>
      <c r="BH495" s="211">
        <f>IF(N495="sníž. přenesená",J495,0)</f>
        <v>0</v>
      </c>
      <c r="BI495" s="211">
        <f>IF(N495="nulová",J495,0)</f>
        <v>0</v>
      </c>
      <c r="BJ495" s="19" t="s">
        <v>134</v>
      </c>
      <c r="BK495" s="211">
        <f>ROUND(I495*H495,2)</f>
        <v>0</v>
      </c>
      <c r="BL495" s="19" t="s">
        <v>228</v>
      </c>
      <c r="BM495" s="210" t="s">
        <v>866</v>
      </c>
    </row>
    <row r="496" s="2" customFormat="1" ht="16.5" customHeight="1">
      <c r="A496" s="40"/>
      <c r="B496" s="41"/>
      <c r="C496" s="199" t="s">
        <v>867</v>
      </c>
      <c r="D496" s="199" t="s">
        <v>129</v>
      </c>
      <c r="E496" s="200" t="s">
        <v>868</v>
      </c>
      <c r="F496" s="201" t="s">
        <v>869</v>
      </c>
      <c r="G496" s="202" t="s">
        <v>132</v>
      </c>
      <c r="H496" s="203">
        <v>2</v>
      </c>
      <c r="I496" s="204"/>
      <c r="J496" s="205">
        <f>ROUND(I496*H496,2)</f>
        <v>0</v>
      </c>
      <c r="K496" s="201" t="s">
        <v>139</v>
      </c>
      <c r="L496" s="46"/>
      <c r="M496" s="206" t="s">
        <v>19</v>
      </c>
      <c r="N496" s="207" t="s">
        <v>44</v>
      </c>
      <c r="O496" s="86"/>
      <c r="P496" s="208">
        <f>O496*H496</f>
        <v>0</v>
      </c>
      <c r="Q496" s="208">
        <v>0</v>
      </c>
      <c r="R496" s="208">
        <f>Q496*H496</f>
        <v>0</v>
      </c>
      <c r="S496" s="208">
        <v>0</v>
      </c>
      <c r="T496" s="209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0" t="s">
        <v>228</v>
      </c>
      <c r="AT496" s="210" t="s">
        <v>129</v>
      </c>
      <c r="AU496" s="210" t="s">
        <v>134</v>
      </c>
      <c r="AY496" s="19" t="s">
        <v>126</v>
      </c>
      <c r="BE496" s="211">
        <f>IF(N496="základní",J496,0)</f>
        <v>0</v>
      </c>
      <c r="BF496" s="211">
        <f>IF(N496="snížená",J496,0)</f>
        <v>0</v>
      </c>
      <c r="BG496" s="211">
        <f>IF(N496="zákl. přenesená",J496,0)</f>
        <v>0</v>
      </c>
      <c r="BH496" s="211">
        <f>IF(N496="sníž. přenesená",J496,0)</f>
        <v>0</v>
      </c>
      <c r="BI496" s="211">
        <f>IF(N496="nulová",J496,0)</f>
        <v>0</v>
      </c>
      <c r="BJ496" s="19" t="s">
        <v>134</v>
      </c>
      <c r="BK496" s="211">
        <f>ROUND(I496*H496,2)</f>
        <v>0</v>
      </c>
      <c r="BL496" s="19" t="s">
        <v>228</v>
      </c>
      <c r="BM496" s="210" t="s">
        <v>870</v>
      </c>
    </row>
    <row r="497" s="2" customFormat="1">
      <c r="A497" s="40"/>
      <c r="B497" s="41"/>
      <c r="C497" s="42"/>
      <c r="D497" s="212" t="s">
        <v>141</v>
      </c>
      <c r="E497" s="42"/>
      <c r="F497" s="213" t="s">
        <v>871</v>
      </c>
      <c r="G497" s="42"/>
      <c r="H497" s="42"/>
      <c r="I497" s="214"/>
      <c r="J497" s="42"/>
      <c r="K497" s="42"/>
      <c r="L497" s="46"/>
      <c r="M497" s="215"/>
      <c r="N497" s="216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141</v>
      </c>
      <c r="AU497" s="19" t="s">
        <v>134</v>
      </c>
    </row>
    <row r="498" s="2" customFormat="1" ht="16.5" customHeight="1">
      <c r="A498" s="40"/>
      <c r="B498" s="41"/>
      <c r="C498" s="199" t="s">
        <v>872</v>
      </c>
      <c r="D498" s="199" t="s">
        <v>129</v>
      </c>
      <c r="E498" s="200" t="s">
        <v>873</v>
      </c>
      <c r="F498" s="201" t="s">
        <v>874</v>
      </c>
      <c r="G498" s="202" t="s">
        <v>132</v>
      </c>
      <c r="H498" s="203">
        <v>4</v>
      </c>
      <c r="I498" s="204"/>
      <c r="J498" s="205">
        <f>ROUND(I498*H498,2)</f>
        <v>0</v>
      </c>
      <c r="K498" s="201" t="s">
        <v>139</v>
      </c>
      <c r="L498" s="46"/>
      <c r="M498" s="206" t="s">
        <v>19</v>
      </c>
      <c r="N498" s="207" t="s">
        <v>44</v>
      </c>
      <c r="O498" s="86"/>
      <c r="P498" s="208">
        <f>O498*H498</f>
        <v>0</v>
      </c>
      <c r="Q498" s="208">
        <v>0</v>
      </c>
      <c r="R498" s="208">
        <f>Q498*H498</f>
        <v>0</v>
      </c>
      <c r="S498" s="208">
        <v>0</v>
      </c>
      <c r="T498" s="209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10" t="s">
        <v>228</v>
      </c>
      <c r="AT498" s="210" t="s">
        <v>129</v>
      </c>
      <c r="AU498" s="210" t="s">
        <v>134</v>
      </c>
      <c r="AY498" s="19" t="s">
        <v>126</v>
      </c>
      <c r="BE498" s="211">
        <f>IF(N498="základní",J498,0)</f>
        <v>0</v>
      </c>
      <c r="BF498" s="211">
        <f>IF(N498="snížená",J498,0)</f>
        <v>0</v>
      </c>
      <c r="BG498" s="211">
        <f>IF(N498="zákl. přenesená",J498,0)</f>
        <v>0</v>
      </c>
      <c r="BH498" s="211">
        <f>IF(N498="sníž. přenesená",J498,0)</f>
        <v>0</v>
      </c>
      <c r="BI498" s="211">
        <f>IF(N498="nulová",J498,0)</f>
        <v>0</v>
      </c>
      <c r="BJ498" s="19" t="s">
        <v>134</v>
      </c>
      <c r="BK498" s="211">
        <f>ROUND(I498*H498,2)</f>
        <v>0</v>
      </c>
      <c r="BL498" s="19" t="s">
        <v>228</v>
      </c>
      <c r="BM498" s="210" t="s">
        <v>875</v>
      </c>
    </row>
    <row r="499" s="2" customFormat="1">
      <c r="A499" s="40"/>
      <c r="B499" s="41"/>
      <c r="C499" s="42"/>
      <c r="D499" s="212" t="s">
        <v>141</v>
      </c>
      <c r="E499" s="42"/>
      <c r="F499" s="213" t="s">
        <v>876</v>
      </c>
      <c r="G499" s="42"/>
      <c r="H499" s="42"/>
      <c r="I499" s="214"/>
      <c r="J499" s="42"/>
      <c r="K499" s="42"/>
      <c r="L499" s="46"/>
      <c r="M499" s="215"/>
      <c r="N499" s="216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141</v>
      </c>
      <c r="AU499" s="19" t="s">
        <v>134</v>
      </c>
    </row>
    <row r="500" s="2" customFormat="1" ht="24.15" customHeight="1">
      <c r="A500" s="40"/>
      <c r="B500" s="41"/>
      <c r="C500" s="199" t="s">
        <v>877</v>
      </c>
      <c r="D500" s="199" t="s">
        <v>129</v>
      </c>
      <c r="E500" s="200" t="s">
        <v>878</v>
      </c>
      <c r="F500" s="201" t="s">
        <v>879</v>
      </c>
      <c r="G500" s="202" t="s">
        <v>378</v>
      </c>
      <c r="H500" s="261"/>
      <c r="I500" s="204"/>
      <c r="J500" s="205">
        <f>ROUND(I500*H500,2)</f>
        <v>0</v>
      </c>
      <c r="K500" s="201" t="s">
        <v>139</v>
      </c>
      <c r="L500" s="46"/>
      <c r="M500" s="206" t="s">
        <v>19</v>
      </c>
      <c r="N500" s="207" t="s">
        <v>44</v>
      </c>
      <c r="O500" s="86"/>
      <c r="P500" s="208">
        <f>O500*H500</f>
        <v>0</v>
      </c>
      <c r="Q500" s="208">
        <v>0</v>
      </c>
      <c r="R500" s="208">
        <f>Q500*H500</f>
        <v>0</v>
      </c>
      <c r="S500" s="208">
        <v>0</v>
      </c>
      <c r="T500" s="209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0" t="s">
        <v>228</v>
      </c>
      <c r="AT500" s="210" t="s">
        <v>129</v>
      </c>
      <c r="AU500" s="210" t="s">
        <v>134</v>
      </c>
      <c r="AY500" s="19" t="s">
        <v>126</v>
      </c>
      <c r="BE500" s="211">
        <f>IF(N500="základní",J500,0)</f>
        <v>0</v>
      </c>
      <c r="BF500" s="211">
        <f>IF(N500="snížená",J500,0)</f>
        <v>0</v>
      </c>
      <c r="BG500" s="211">
        <f>IF(N500="zákl. přenesená",J500,0)</f>
        <v>0</v>
      </c>
      <c r="BH500" s="211">
        <f>IF(N500="sníž. přenesená",J500,0)</f>
        <v>0</v>
      </c>
      <c r="BI500" s="211">
        <f>IF(N500="nulová",J500,0)</f>
        <v>0</v>
      </c>
      <c r="BJ500" s="19" t="s">
        <v>134</v>
      </c>
      <c r="BK500" s="211">
        <f>ROUND(I500*H500,2)</f>
        <v>0</v>
      </c>
      <c r="BL500" s="19" t="s">
        <v>228</v>
      </c>
      <c r="BM500" s="210" t="s">
        <v>880</v>
      </c>
    </row>
    <row r="501" s="2" customFormat="1">
      <c r="A501" s="40"/>
      <c r="B501" s="41"/>
      <c r="C501" s="42"/>
      <c r="D501" s="212" t="s">
        <v>141</v>
      </c>
      <c r="E501" s="42"/>
      <c r="F501" s="213" t="s">
        <v>881</v>
      </c>
      <c r="G501" s="42"/>
      <c r="H501" s="42"/>
      <c r="I501" s="214"/>
      <c r="J501" s="42"/>
      <c r="K501" s="42"/>
      <c r="L501" s="46"/>
      <c r="M501" s="215"/>
      <c r="N501" s="216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141</v>
      </c>
      <c r="AU501" s="19" t="s">
        <v>134</v>
      </c>
    </row>
    <row r="502" s="2" customFormat="1" ht="24.15" customHeight="1">
      <c r="A502" s="40"/>
      <c r="B502" s="41"/>
      <c r="C502" s="199" t="s">
        <v>882</v>
      </c>
      <c r="D502" s="199" t="s">
        <v>129</v>
      </c>
      <c r="E502" s="200" t="s">
        <v>883</v>
      </c>
      <c r="F502" s="201" t="s">
        <v>884</v>
      </c>
      <c r="G502" s="202" t="s">
        <v>313</v>
      </c>
      <c r="H502" s="203">
        <v>0.002</v>
      </c>
      <c r="I502" s="204"/>
      <c r="J502" s="205">
        <f>ROUND(I502*H502,2)</f>
        <v>0</v>
      </c>
      <c r="K502" s="201" t="s">
        <v>139</v>
      </c>
      <c r="L502" s="46"/>
      <c r="M502" s="206" t="s">
        <v>19</v>
      </c>
      <c r="N502" s="207" t="s">
        <v>44</v>
      </c>
      <c r="O502" s="86"/>
      <c r="P502" s="208">
        <f>O502*H502</f>
        <v>0</v>
      </c>
      <c r="Q502" s="208">
        <v>0</v>
      </c>
      <c r="R502" s="208">
        <f>Q502*H502</f>
        <v>0</v>
      </c>
      <c r="S502" s="208">
        <v>0</v>
      </c>
      <c r="T502" s="209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10" t="s">
        <v>228</v>
      </c>
      <c r="AT502" s="210" t="s">
        <v>129</v>
      </c>
      <c r="AU502" s="210" t="s">
        <v>134</v>
      </c>
      <c r="AY502" s="19" t="s">
        <v>126</v>
      </c>
      <c r="BE502" s="211">
        <f>IF(N502="základní",J502,0)</f>
        <v>0</v>
      </c>
      <c r="BF502" s="211">
        <f>IF(N502="snížená",J502,0)</f>
        <v>0</v>
      </c>
      <c r="BG502" s="211">
        <f>IF(N502="zákl. přenesená",J502,0)</f>
        <v>0</v>
      </c>
      <c r="BH502" s="211">
        <f>IF(N502="sníž. přenesená",J502,0)</f>
        <v>0</v>
      </c>
      <c r="BI502" s="211">
        <f>IF(N502="nulová",J502,0)</f>
        <v>0</v>
      </c>
      <c r="BJ502" s="19" t="s">
        <v>134</v>
      </c>
      <c r="BK502" s="211">
        <f>ROUND(I502*H502,2)</f>
        <v>0</v>
      </c>
      <c r="BL502" s="19" t="s">
        <v>228</v>
      </c>
      <c r="BM502" s="210" t="s">
        <v>885</v>
      </c>
    </row>
    <row r="503" s="2" customFormat="1">
      <c r="A503" s="40"/>
      <c r="B503" s="41"/>
      <c r="C503" s="42"/>
      <c r="D503" s="212" t="s">
        <v>141</v>
      </c>
      <c r="E503" s="42"/>
      <c r="F503" s="213" t="s">
        <v>886</v>
      </c>
      <c r="G503" s="42"/>
      <c r="H503" s="42"/>
      <c r="I503" s="214"/>
      <c r="J503" s="42"/>
      <c r="K503" s="42"/>
      <c r="L503" s="46"/>
      <c r="M503" s="215"/>
      <c r="N503" s="216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141</v>
      </c>
      <c r="AU503" s="19" t="s">
        <v>134</v>
      </c>
    </row>
    <row r="504" s="12" customFormat="1" ht="22.8" customHeight="1">
      <c r="A504" s="12"/>
      <c r="B504" s="183"/>
      <c r="C504" s="184"/>
      <c r="D504" s="185" t="s">
        <v>71</v>
      </c>
      <c r="E504" s="197" t="s">
        <v>887</v>
      </c>
      <c r="F504" s="197" t="s">
        <v>888</v>
      </c>
      <c r="G504" s="184"/>
      <c r="H504" s="184"/>
      <c r="I504" s="187"/>
      <c r="J504" s="198">
        <f>BK504</f>
        <v>0</v>
      </c>
      <c r="K504" s="184"/>
      <c r="L504" s="189"/>
      <c r="M504" s="190"/>
      <c r="N504" s="191"/>
      <c r="O504" s="191"/>
      <c r="P504" s="192">
        <f>SUM(P505:P511)</f>
        <v>0</v>
      </c>
      <c r="Q504" s="191"/>
      <c r="R504" s="192">
        <f>SUM(R505:R511)</f>
        <v>0.0104</v>
      </c>
      <c r="S504" s="191"/>
      <c r="T504" s="193">
        <f>SUM(T505:T511)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194" t="s">
        <v>134</v>
      </c>
      <c r="AT504" s="195" t="s">
        <v>71</v>
      </c>
      <c r="AU504" s="195" t="s">
        <v>77</v>
      </c>
      <c r="AY504" s="194" t="s">
        <v>126</v>
      </c>
      <c r="BK504" s="196">
        <f>SUM(BK505:BK511)</f>
        <v>0</v>
      </c>
    </row>
    <row r="505" s="2" customFormat="1" ht="16.5" customHeight="1">
      <c r="A505" s="40"/>
      <c r="B505" s="41"/>
      <c r="C505" s="199" t="s">
        <v>889</v>
      </c>
      <c r="D505" s="199" t="s">
        <v>129</v>
      </c>
      <c r="E505" s="200" t="s">
        <v>890</v>
      </c>
      <c r="F505" s="201" t="s">
        <v>891</v>
      </c>
      <c r="G505" s="202" t="s">
        <v>132</v>
      </c>
      <c r="H505" s="203">
        <v>1</v>
      </c>
      <c r="I505" s="204"/>
      <c r="J505" s="205">
        <f>ROUND(I505*H505,2)</f>
        <v>0</v>
      </c>
      <c r="K505" s="201" t="s">
        <v>139</v>
      </c>
      <c r="L505" s="46"/>
      <c r="M505" s="206" t="s">
        <v>19</v>
      </c>
      <c r="N505" s="207" t="s">
        <v>44</v>
      </c>
      <c r="O505" s="86"/>
      <c r="P505" s="208">
        <f>O505*H505</f>
        <v>0</v>
      </c>
      <c r="Q505" s="208">
        <v>0</v>
      </c>
      <c r="R505" s="208">
        <f>Q505*H505</f>
        <v>0</v>
      </c>
      <c r="S505" s="208">
        <v>0</v>
      </c>
      <c r="T505" s="209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0" t="s">
        <v>228</v>
      </c>
      <c r="AT505" s="210" t="s">
        <v>129</v>
      </c>
      <c r="AU505" s="210" t="s">
        <v>134</v>
      </c>
      <c r="AY505" s="19" t="s">
        <v>126</v>
      </c>
      <c r="BE505" s="211">
        <f>IF(N505="základní",J505,0)</f>
        <v>0</v>
      </c>
      <c r="BF505" s="211">
        <f>IF(N505="snížená",J505,0)</f>
        <v>0</v>
      </c>
      <c r="BG505" s="211">
        <f>IF(N505="zákl. přenesená",J505,0)</f>
        <v>0</v>
      </c>
      <c r="BH505" s="211">
        <f>IF(N505="sníž. přenesená",J505,0)</f>
        <v>0</v>
      </c>
      <c r="BI505" s="211">
        <f>IF(N505="nulová",J505,0)</f>
        <v>0</v>
      </c>
      <c r="BJ505" s="19" t="s">
        <v>134</v>
      </c>
      <c r="BK505" s="211">
        <f>ROUND(I505*H505,2)</f>
        <v>0</v>
      </c>
      <c r="BL505" s="19" t="s">
        <v>228</v>
      </c>
      <c r="BM505" s="210" t="s">
        <v>892</v>
      </c>
    </row>
    <row r="506" s="2" customFormat="1">
      <c r="A506" s="40"/>
      <c r="B506" s="41"/>
      <c r="C506" s="42"/>
      <c r="D506" s="212" t="s">
        <v>141</v>
      </c>
      <c r="E506" s="42"/>
      <c r="F506" s="213" t="s">
        <v>893</v>
      </c>
      <c r="G506" s="42"/>
      <c r="H506" s="42"/>
      <c r="I506" s="214"/>
      <c r="J506" s="42"/>
      <c r="K506" s="42"/>
      <c r="L506" s="46"/>
      <c r="M506" s="215"/>
      <c r="N506" s="216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141</v>
      </c>
      <c r="AU506" s="19" t="s">
        <v>134</v>
      </c>
    </row>
    <row r="507" s="2" customFormat="1" ht="16.5" customHeight="1">
      <c r="A507" s="40"/>
      <c r="B507" s="41"/>
      <c r="C507" s="251" t="s">
        <v>894</v>
      </c>
      <c r="D507" s="251" t="s">
        <v>221</v>
      </c>
      <c r="E507" s="252" t="s">
        <v>895</v>
      </c>
      <c r="F507" s="253" t="s">
        <v>896</v>
      </c>
      <c r="G507" s="254" t="s">
        <v>132</v>
      </c>
      <c r="H507" s="255">
        <v>1</v>
      </c>
      <c r="I507" s="256"/>
      <c r="J507" s="257">
        <f>ROUND(I507*H507,2)</f>
        <v>0</v>
      </c>
      <c r="K507" s="253" t="s">
        <v>139</v>
      </c>
      <c r="L507" s="258"/>
      <c r="M507" s="259" t="s">
        <v>19</v>
      </c>
      <c r="N507" s="260" t="s">
        <v>44</v>
      </c>
      <c r="O507" s="86"/>
      <c r="P507" s="208">
        <f>O507*H507</f>
        <v>0</v>
      </c>
      <c r="Q507" s="208">
        <v>0.0104</v>
      </c>
      <c r="R507" s="208">
        <f>Q507*H507</f>
        <v>0.0104</v>
      </c>
      <c r="S507" s="208">
        <v>0</v>
      </c>
      <c r="T507" s="209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0" t="s">
        <v>322</v>
      </c>
      <c r="AT507" s="210" t="s">
        <v>221</v>
      </c>
      <c r="AU507" s="210" t="s">
        <v>134</v>
      </c>
      <c r="AY507" s="19" t="s">
        <v>126</v>
      </c>
      <c r="BE507" s="211">
        <f>IF(N507="základní",J507,0)</f>
        <v>0</v>
      </c>
      <c r="BF507" s="211">
        <f>IF(N507="snížená",J507,0)</f>
        <v>0</v>
      </c>
      <c r="BG507" s="211">
        <f>IF(N507="zákl. přenesená",J507,0)</f>
        <v>0</v>
      </c>
      <c r="BH507" s="211">
        <f>IF(N507="sníž. přenesená",J507,0)</f>
        <v>0</v>
      </c>
      <c r="BI507" s="211">
        <f>IF(N507="nulová",J507,0)</f>
        <v>0</v>
      </c>
      <c r="BJ507" s="19" t="s">
        <v>134</v>
      </c>
      <c r="BK507" s="211">
        <f>ROUND(I507*H507,2)</f>
        <v>0</v>
      </c>
      <c r="BL507" s="19" t="s">
        <v>228</v>
      </c>
      <c r="BM507" s="210" t="s">
        <v>897</v>
      </c>
    </row>
    <row r="508" s="2" customFormat="1" ht="24.15" customHeight="1">
      <c r="A508" s="40"/>
      <c r="B508" s="41"/>
      <c r="C508" s="199" t="s">
        <v>898</v>
      </c>
      <c r="D508" s="199" t="s">
        <v>129</v>
      </c>
      <c r="E508" s="200" t="s">
        <v>899</v>
      </c>
      <c r="F508" s="201" t="s">
        <v>900</v>
      </c>
      <c r="G508" s="202" t="s">
        <v>378</v>
      </c>
      <c r="H508" s="261"/>
      <c r="I508" s="204"/>
      <c r="J508" s="205">
        <f>ROUND(I508*H508,2)</f>
        <v>0</v>
      </c>
      <c r="K508" s="201" t="s">
        <v>139</v>
      </c>
      <c r="L508" s="46"/>
      <c r="M508" s="206" t="s">
        <v>19</v>
      </c>
      <c r="N508" s="207" t="s">
        <v>44</v>
      </c>
      <c r="O508" s="86"/>
      <c r="P508" s="208">
        <f>O508*H508</f>
        <v>0</v>
      </c>
      <c r="Q508" s="208">
        <v>0</v>
      </c>
      <c r="R508" s="208">
        <f>Q508*H508</f>
        <v>0</v>
      </c>
      <c r="S508" s="208">
        <v>0</v>
      </c>
      <c r="T508" s="209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0" t="s">
        <v>228</v>
      </c>
      <c r="AT508" s="210" t="s">
        <v>129</v>
      </c>
      <c r="AU508" s="210" t="s">
        <v>134</v>
      </c>
      <c r="AY508" s="19" t="s">
        <v>126</v>
      </c>
      <c r="BE508" s="211">
        <f>IF(N508="základní",J508,0)</f>
        <v>0</v>
      </c>
      <c r="BF508" s="211">
        <f>IF(N508="snížená",J508,0)</f>
        <v>0</v>
      </c>
      <c r="BG508" s="211">
        <f>IF(N508="zákl. přenesená",J508,0)</f>
        <v>0</v>
      </c>
      <c r="BH508" s="211">
        <f>IF(N508="sníž. přenesená",J508,0)</f>
        <v>0</v>
      </c>
      <c r="BI508" s="211">
        <f>IF(N508="nulová",J508,0)</f>
        <v>0</v>
      </c>
      <c r="BJ508" s="19" t="s">
        <v>134</v>
      </c>
      <c r="BK508" s="211">
        <f>ROUND(I508*H508,2)</f>
        <v>0</v>
      </c>
      <c r="BL508" s="19" t="s">
        <v>228</v>
      </c>
      <c r="BM508" s="210" t="s">
        <v>901</v>
      </c>
    </row>
    <row r="509" s="2" customFormat="1">
      <c r="A509" s="40"/>
      <c r="B509" s="41"/>
      <c r="C509" s="42"/>
      <c r="D509" s="212" t="s">
        <v>141</v>
      </c>
      <c r="E509" s="42"/>
      <c r="F509" s="213" t="s">
        <v>902</v>
      </c>
      <c r="G509" s="42"/>
      <c r="H509" s="42"/>
      <c r="I509" s="214"/>
      <c r="J509" s="42"/>
      <c r="K509" s="42"/>
      <c r="L509" s="46"/>
      <c r="M509" s="215"/>
      <c r="N509" s="216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141</v>
      </c>
      <c r="AU509" s="19" t="s">
        <v>134</v>
      </c>
    </row>
    <row r="510" s="2" customFormat="1" ht="24.15" customHeight="1">
      <c r="A510" s="40"/>
      <c r="B510" s="41"/>
      <c r="C510" s="199" t="s">
        <v>903</v>
      </c>
      <c r="D510" s="199" t="s">
        <v>129</v>
      </c>
      <c r="E510" s="200" t="s">
        <v>904</v>
      </c>
      <c r="F510" s="201" t="s">
        <v>905</v>
      </c>
      <c r="G510" s="202" t="s">
        <v>313</v>
      </c>
      <c r="H510" s="203">
        <v>0.01</v>
      </c>
      <c r="I510" s="204"/>
      <c r="J510" s="205">
        <f>ROUND(I510*H510,2)</f>
        <v>0</v>
      </c>
      <c r="K510" s="201" t="s">
        <v>139</v>
      </c>
      <c r="L510" s="46"/>
      <c r="M510" s="206" t="s">
        <v>19</v>
      </c>
      <c r="N510" s="207" t="s">
        <v>44</v>
      </c>
      <c r="O510" s="86"/>
      <c r="P510" s="208">
        <f>O510*H510</f>
        <v>0</v>
      </c>
      <c r="Q510" s="208">
        <v>0</v>
      </c>
      <c r="R510" s="208">
        <f>Q510*H510</f>
        <v>0</v>
      </c>
      <c r="S510" s="208">
        <v>0</v>
      </c>
      <c r="T510" s="209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0" t="s">
        <v>228</v>
      </c>
      <c r="AT510" s="210" t="s">
        <v>129</v>
      </c>
      <c r="AU510" s="210" t="s">
        <v>134</v>
      </c>
      <c r="AY510" s="19" t="s">
        <v>126</v>
      </c>
      <c r="BE510" s="211">
        <f>IF(N510="základní",J510,0)</f>
        <v>0</v>
      </c>
      <c r="BF510" s="211">
        <f>IF(N510="snížená",J510,0)</f>
        <v>0</v>
      </c>
      <c r="BG510" s="211">
        <f>IF(N510="zákl. přenesená",J510,0)</f>
        <v>0</v>
      </c>
      <c r="BH510" s="211">
        <f>IF(N510="sníž. přenesená",J510,0)</f>
        <v>0</v>
      </c>
      <c r="BI510" s="211">
        <f>IF(N510="nulová",J510,0)</f>
        <v>0</v>
      </c>
      <c r="BJ510" s="19" t="s">
        <v>134</v>
      </c>
      <c r="BK510" s="211">
        <f>ROUND(I510*H510,2)</f>
        <v>0</v>
      </c>
      <c r="BL510" s="19" t="s">
        <v>228</v>
      </c>
      <c r="BM510" s="210" t="s">
        <v>906</v>
      </c>
    </row>
    <row r="511" s="2" customFormat="1">
      <c r="A511" s="40"/>
      <c r="B511" s="41"/>
      <c r="C511" s="42"/>
      <c r="D511" s="212" t="s">
        <v>141</v>
      </c>
      <c r="E511" s="42"/>
      <c r="F511" s="213" t="s">
        <v>907</v>
      </c>
      <c r="G511" s="42"/>
      <c r="H511" s="42"/>
      <c r="I511" s="214"/>
      <c r="J511" s="42"/>
      <c r="K511" s="42"/>
      <c r="L511" s="46"/>
      <c r="M511" s="215"/>
      <c r="N511" s="216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141</v>
      </c>
      <c r="AU511" s="19" t="s">
        <v>134</v>
      </c>
    </row>
    <row r="512" s="12" customFormat="1" ht="22.8" customHeight="1">
      <c r="A512" s="12"/>
      <c r="B512" s="183"/>
      <c r="C512" s="184"/>
      <c r="D512" s="185" t="s">
        <v>71</v>
      </c>
      <c r="E512" s="197" t="s">
        <v>908</v>
      </c>
      <c r="F512" s="197" t="s">
        <v>909</v>
      </c>
      <c r="G512" s="184"/>
      <c r="H512" s="184"/>
      <c r="I512" s="187"/>
      <c r="J512" s="198">
        <f>BK512</f>
        <v>0</v>
      </c>
      <c r="K512" s="184"/>
      <c r="L512" s="189"/>
      <c r="M512" s="190"/>
      <c r="N512" s="191"/>
      <c r="O512" s="191"/>
      <c r="P512" s="192">
        <f>SUM(P513:P519)</f>
        <v>0</v>
      </c>
      <c r="Q512" s="191"/>
      <c r="R512" s="192">
        <f>SUM(R513:R519)</f>
        <v>0.0027899999999999999</v>
      </c>
      <c r="S512" s="191"/>
      <c r="T512" s="193">
        <f>SUM(T513:T519)</f>
        <v>0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194" t="s">
        <v>134</v>
      </c>
      <c r="AT512" s="195" t="s">
        <v>71</v>
      </c>
      <c r="AU512" s="195" t="s">
        <v>77</v>
      </c>
      <c r="AY512" s="194" t="s">
        <v>126</v>
      </c>
      <c r="BK512" s="196">
        <f>SUM(BK513:BK519)</f>
        <v>0</v>
      </c>
    </row>
    <row r="513" s="2" customFormat="1" ht="24.15" customHeight="1">
      <c r="A513" s="40"/>
      <c r="B513" s="41"/>
      <c r="C513" s="199" t="s">
        <v>910</v>
      </c>
      <c r="D513" s="199" t="s">
        <v>129</v>
      </c>
      <c r="E513" s="200" t="s">
        <v>911</v>
      </c>
      <c r="F513" s="201" t="s">
        <v>912</v>
      </c>
      <c r="G513" s="202" t="s">
        <v>132</v>
      </c>
      <c r="H513" s="203">
        <v>3</v>
      </c>
      <c r="I513" s="204"/>
      <c r="J513" s="205">
        <f>ROUND(I513*H513,2)</f>
        <v>0</v>
      </c>
      <c r="K513" s="201" t="s">
        <v>139</v>
      </c>
      <c r="L513" s="46"/>
      <c r="M513" s="206" t="s">
        <v>19</v>
      </c>
      <c r="N513" s="207" t="s">
        <v>44</v>
      </c>
      <c r="O513" s="86"/>
      <c r="P513" s="208">
        <f>O513*H513</f>
        <v>0</v>
      </c>
      <c r="Q513" s="208">
        <v>3.0000000000000001E-05</v>
      </c>
      <c r="R513" s="208">
        <f>Q513*H513</f>
        <v>9.0000000000000006E-05</v>
      </c>
      <c r="S513" s="208">
        <v>0</v>
      </c>
      <c r="T513" s="209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0" t="s">
        <v>228</v>
      </c>
      <c r="AT513" s="210" t="s">
        <v>129</v>
      </c>
      <c r="AU513" s="210" t="s">
        <v>134</v>
      </c>
      <c r="AY513" s="19" t="s">
        <v>126</v>
      </c>
      <c r="BE513" s="211">
        <f>IF(N513="základní",J513,0)</f>
        <v>0</v>
      </c>
      <c r="BF513" s="211">
        <f>IF(N513="snížená",J513,0)</f>
        <v>0</v>
      </c>
      <c r="BG513" s="211">
        <f>IF(N513="zákl. přenesená",J513,0)</f>
        <v>0</v>
      </c>
      <c r="BH513" s="211">
        <f>IF(N513="sníž. přenesená",J513,0)</f>
        <v>0</v>
      </c>
      <c r="BI513" s="211">
        <f>IF(N513="nulová",J513,0)</f>
        <v>0</v>
      </c>
      <c r="BJ513" s="19" t="s">
        <v>134</v>
      </c>
      <c r="BK513" s="211">
        <f>ROUND(I513*H513,2)</f>
        <v>0</v>
      </c>
      <c r="BL513" s="19" t="s">
        <v>228</v>
      </c>
      <c r="BM513" s="210" t="s">
        <v>913</v>
      </c>
    </row>
    <row r="514" s="2" customFormat="1">
      <c r="A514" s="40"/>
      <c r="B514" s="41"/>
      <c r="C514" s="42"/>
      <c r="D514" s="212" t="s">
        <v>141</v>
      </c>
      <c r="E514" s="42"/>
      <c r="F514" s="213" t="s">
        <v>914</v>
      </c>
      <c r="G514" s="42"/>
      <c r="H514" s="42"/>
      <c r="I514" s="214"/>
      <c r="J514" s="42"/>
      <c r="K514" s="42"/>
      <c r="L514" s="46"/>
      <c r="M514" s="215"/>
      <c r="N514" s="216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141</v>
      </c>
      <c r="AU514" s="19" t="s">
        <v>134</v>
      </c>
    </row>
    <row r="515" s="2" customFormat="1" ht="16.5" customHeight="1">
      <c r="A515" s="40"/>
      <c r="B515" s="41"/>
      <c r="C515" s="251" t="s">
        <v>915</v>
      </c>
      <c r="D515" s="251" t="s">
        <v>221</v>
      </c>
      <c r="E515" s="252" t="s">
        <v>916</v>
      </c>
      <c r="F515" s="253" t="s">
        <v>917</v>
      </c>
      <c r="G515" s="254" t="s">
        <v>132</v>
      </c>
      <c r="H515" s="255">
        <v>3</v>
      </c>
      <c r="I515" s="256"/>
      <c r="J515" s="257">
        <f>ROUND(I515*H515,2)</f>
        <v>0</v>
      </c>
      <c r="K515" s="253" t="s">
        <v>139</v>
      </c>
      <c r="L515" s="258"/>
      <c r="M515" s="259" t="s">
        <v>19</v>
      </c>
      <c r="N515" s="260" t="s">
        <v>44</v>
      </c>
      <c r="O515" s="86"/>
      <c r="P515" s="208">
        <f>O515*H515</f>
        <v>0</v>
      </c>
      <c r="Q515" s="208">
        <v>0.00089999999999999998</v>
      </c>
      <c r="R515" s="208">
        <f>Q515*H515</f>
        <v>0.0027000000000000001</v>
      </c>
      <c r="S515" s="208">
        <v>0</v>
      </c>
      <c r="T515" s="209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10" t="s">
        <v>322</v>
      </c>
      <c r="AT515" s="210" t="s">
        <v>221</v>
      </c>
      <c r="AU515" s="210" t="s">
        <v>134</v>
      </c>
      <c r="AY515" s="19" t="s">
        <v>126</v>
      </c>
      <c r="BE515" s="211">
        <f>IF(N515="základní",J515,0)</f>
        <v>0</v>
      </c>
      <c r="BF515" s="211">
        <f>IF(N515="snížená",J515,0)</f>
        <v>0</v>
      </c>
      <c r="BG515" s="211">
        <f>IF(N515="zákl. přenesená",J515,0)</f>
        <v>0</v>
      </c>
      <c r="BH515" s="211">
        <f>IF(N515="sníž. přenesená",J515,0)</f>
        <v>0</v>
      </c>
      <c r="BI515" s="211">
        <f>IF(N515="nulová",J515,0)</f>
        <v>0</v>
      </c>
      <c r="BJ515" s="19" t="s">
        <v>134</v>
      </c>
      <c r="BK515" s="211">
        <f>ROUND(I515*H515,2)</f>
        <v>0</v>
      </c>
      <c r="BL515" s="19" t="s">
        <v>228</v>
      </c>
      <c r="BM515" s="210" t="s">
        <v>918</v>
      </c>
    </row>
    <row r="516" s="2" customFormat="1" ht="24.15" customHeight="1">
      <c r="A516" s="40"/>
      <c r="B516" s="41"/>
      <c r="C516" s="199" t="s">
        <v>919</v>
      </c>
      <c r="D516" s="199" t="s">
        <v>129</v>
      </c>
      <c r="E516" s="200" t="s">
        <v>920</v>
      </c>
      <c r="F516" s="201" t="s">
        <v>921</v>
      </c>
      <c r="G516" s="202" t="s">
        <v>378</v>
      </c>
      <c r="H516" s="261"/>
      <c r="I516" s="204"/>
      <c r="J516" s="205">
        <f>ROUND(I516*H516,2)</f>
        <v>0</v>
      </c>
      <c r="K516" s="201" t="s">
        <v>139</v>
      </c>
      <c r="L516" s="46"/>
      <c r="M516" s="206" t="s">
        <v>19</v>
      </c>
      <c r="N516" s="207" t="s">
        <v>44</v>
      </c>
      <c r="O516" s="86"/>
      <c r="P516" s="208">
        <f>O516*H516</f>
        <v>0</v>
      </c>
      <c r="Q516" s="208">
        <v>0</v>
      </c>
      <c r="R516" s="208">
        <f>Q516*H516</f>
        <v>0</v>
      </c>
      <c r="S516" s="208">
        <v>0</v>
      </c>
      <c r="T516" s="209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0" t="s">
        <v>228</v>
      </c>
      <c r="AT516" s="210" t="s">
        <v>129</v>
      </c>
      <c r="AU516" s="210" t="s">
        <v>134</v>
      </c>
      <c r="AY516" s="19" t="s">
        <v>126</v>
      </c>
      <c r="BE516" s="211">
        <f>IF(N516="základní",J516,0)</f>
        <v>0</v>
      </c>
      <c r="BF516" s="211">
        <f>IF(N516="snížená",J516,0)</f>
        <v>0</v>
      </c>
      <c r="BG516" s="211">
        <f>IF(N516="zákl. přenesená",J516,0)</f>
        <v>0</v>
      </c>
      <c r="BH516" s="211">
        <f>IF(N516="sníž. přenesená",J516,0)</f>
        <v>0</v>
      </c>
      <c r="BI516" s="211">
        <f>IF(N516="nulová",J516,0)</f>
        <v>0</v>
      </c>
      <c r="BJ516" s="19" t="s">
        <v>134</v>
      </c>
      <c r="BK516" s="211">
        <f>ROUND(I516*H516,2)</f>
        <v>0</v>
      </c>
      <c r="BL516" s="19" t="s">
        <v>228</v>
      </c>
      <c r="BM516" s="210" t="s">
        <v>922</v>
      </c>
    </row>
    <row r="517" s="2" customFormat="1">
      <c r="A517" s="40"/>
      <c r="B517" s="41"/>
      <c r="C517" s="42"/>
      <c r="D517" s="212" t="s">
        <v>141</v>
      </c>
      <c r="E517" s="42"/>
      <c r="F517" s="213" t="s">
        <v>923</v>
      </c>
      <c r="G517" s="42"/>
      <c r="H517" s="42"/>
      <c r="I517" s="214"/>
      <c r="J517" s="42"/>
      <c r="K517" s="42"/>
      <c r="L517" s="46"/>
      <c r="M517" s="215"/>
      <c r="N517" s="216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141</v>
      </c>
      <c r="AU517" s="19" t="s">
        <v>134</v>
      </c>
    </row>
    <row r="518" s="2" customFormat="1" ht="33" customHeight="1">
      <c r="A518" s="40"/>
      <c r="B518" s="41"/>
      <c r="C518" s="199" t="s">
        <v>924</v>
      </c>
      <c r="D518" s="199" t="s">
        <v>129</v>
      </c>
      <c r="E518" s="200" t="s">
        <v>925</v>
      </c>
      <c r="F518" s="201" t="s">
        <v>926</v>
      </c>
      <c r="G518" s="202" t="s">
        <v>313</v>
      </c>
      <c r="H518" s="203">
        <v>0.0030000000000000001</v>
      </c>
      <c r="I518" s="204"/>
      <c r="J518" s="205">
        <f>ROUND(I518*H518,2)</f>
        <v>0</v>
      </c>
      <c r="K518" s="201" t="s">
        <v>139</v>
      </c>
      <c r="L518" s="46"/>
      <c r="M518" s="206" t="s">
        <v>19</v>
      </c>
      <c r="N518" s="207" t="s">
        <v>44</v>
      </c>
      <c r="O518" s="86"/>
      <c r="P518" s="208">
        <f>O518*H518</f>
        <v>0</v>
      </c>
      <c r="Q518" s="208">
        <v>0</v>
      </c>
      <c r="R518" s="208">
        <f>Q518*H518</f>
        <v>0</v>
      </c>
      <c r="S518" s="208">
        <v>0</v>
      </c>
      <c r="T518" s="209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0" t="s">
        <v>228</v>
      </c>
      <c r="AT518" s="210" t="s">
        <v>129</v>
      </c>
      <c r="AU518" s="210" t="s">
        <v>134</v>
      </c>
      <c r="AY518" s="19" t="s">
        <v>126</v>
      </c>
      <c r="BE518" s="211">
        <f>IF(N518="základní",J518,0)</f>
        <v>0</v>
      </c>
      <c r="BF518" s="211">
        <f>IF(N518="snížená",J518,0)</f>
        <v>0</v>
      </c>
      <c r="BG518" s="211">
        <f>IF(N518="zákl. přenesená",J518,0)</f>
        <v>0</v>
      </c>
      <c r="BH518" s="211">
        <f>IF(N518="sníž. přenesená",J518,0)</f>
        <v>0</v>
      </c>
      <c r="BI518" s="211">
        <f>IF(N518="nulová",J518,0)</f>
        <v>0</v>
      </c>
      <c r="BJ518" s="19" t="s">
        <v>134</v>
      </c>
      <c r="BK518" s="211">
        <f>ROUND(I518*H518,2)</f>
        <v>0</v>
      </c>
      <c r="BL518" s="19" t="s">
        <v>228</v>
      </c>
      <c r="BM518" s="210" t="s">
        <v>927</v>
      </c>
    </row>
    <row r="519" s="2" customFormat="1">
      <c r="A519" s="40"/>
      <c r="B519" s="41"/>
      <c r="C519" s="42"/>
      <c r="D519" s="212" t="s">
        <v>141</v>
      </c>
      <c r="E519" s="42"/>
      <c r="F519" s="213" t="s">
        <v>928</v>
      </c>
      <c r="G519" s="42"/>
      <c r="H519" s="42"/>
      <c r="I519" s="214"/>
      <c r="J519" s="42"/>
      <c r="K519" s="42"/>
      <c r="L519" s="46"/>
      <c r="M519" s="215"/>
      <c r="N519" s="216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141</v>
      </c>
      <c r="AU519" s="19" t="s">
        <v>134</v>
      </c>
    </row>
    <row r="520" s="12" customFormat="1" ht="22.8" customHeight="1">
      <c r="A520" s="12"/>
      <c r="B520" s="183"/>
      <c r="C520" s="184"/>
      <c r="D520" s="185" t="s">
        <v>71</v>
      </c>
      <c r="E520" s="197" t="s">
        <v>929</v>
      </c>
      <c r="F520" s="197" t="s">
        <v>930</v>
      </c>
      <c r="G520" s="184"/>
      <c r="H520" s="184"/>
      <c r="I520" s="187"/>
      <c r="J520" s="198">
        <f>BK520</f>
        <v>0</v>
      </c>
      <c r="K520" s="184"/>
      <c r="L520" s="189"/>
      <c r="M520" s="190"/>
      <c r="N520" s="191"/>
      <c r="O520" s="191"/>
      <c r="P520" s="192">
        <f>SUM(P521:P569)</f>
        <v>0</v>
      </c>
      <c r="Q520" s="191"/>
      <c r="R520" s="192">
        <f>SUM(R521:R569)</f>
        <v>0.42591999999999997</v>
      </c>
      <c r="S520" s="191"/>
      <c r="T520" s="193">
        <f>SUM(T521:T569)</f>
        <v>0.1268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194" t="s">
        <v>134</v>
      </c>
      <c r="AT520" s="195" t="s">
        <v>71</v>
      </c>
      <c r="AU520" s="195" t="s">
        <v>77</v>
      </c>
      <c r="AY520" s="194" t="s">
        <v>126</v>
      </c>
      <c r="BK520" s="196">
        <f>SUM(BK521:BK569)</f>
        <v>0</v>
      </c>
    </row>
    <row r="521" s="2" customFormat="1" ht="16.5" customHeight="1">
      <c r="A521" s="40"/>
      <c r="B521" s="41"/>
      <c r="C521" s="199" t="s">
        <v>931</v>
      </c>
      <c r="D521" s="199" t="s">
        <v>129</v>
      </c>
      <c r="E521" s="200" t="s">
        <v>932</v>
      </c>
      <c r="F521" s="201" t="s">
        <v>933</v>
      </c>
      <c r="G521" s="202" t="s">
        <v>132</v>
      </c>
      <c r="H521" s="203">
        <v>5</v>
      </c>
      <c r="I521" s="204"/>
      <c r="J521" s="205">
        <f>ROUND(I521*H521,2)</f>
        <v>0</v>
      </c>
      <c r="K521" s="201" t="s">
        <v>139</v>
      </c>
      <c r="L521" s="46"/>
      <c r="M521" s="206" t="s">
        <v>19</v>
      </c>
      <c r="N521" s="207" t="s">
        <v>44</v>
      </c>
      <c r="O521" s="86"/>
      <c r="P521" s="208">
        <f>O521*H521</f>
        <v>0</v>
      </c>
      <c r="Q521" s="208">
        <v>0</v>
      </c>
      <c r="R521" s="208">
        <f>Q521*H521</f>
        <v>0</v>
      </c>
      <c r="S521" s="208">
        <v>0.001</v>
      </c>
      <c r="T521" s="209">
        <f>S521*H521</f>
        <v>0.0050000000000000001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0" t="s">
        <v>228</v>
      </c>
      <c r="AT521" s="210" t="s">
        <v>129</v>
      </c>
      <c r="AU521" s="210" t="s">
        <v>134</v>
      </c>
      <c r="AY521" s="19" t="s">
        <v>126</v>
      </c>
      <c r="BE521" s="211">
        <f>IF(N521="základní",J521,0)</f>
        <v>0</v>
      </c>
      <c r="BF521" s="211">
        <f>IF(N521="snížená",J521,0)</f>
        <v>0</v>
      </c>
      <c r="BG521" s="211">
        <f>IF(N521="zákl. přenesená",J521,0)</f>
        <v>0</v>
      </c>
      <c r="BH521" s="211">
        <f>IF(N521="sníž. přenesená",J521,0)</f>
        <v>0</v>
      </c>
      <c r="BI521" s="211">
        <f>IF(N521="nulová",J521,0)</f>
        <v>0</v>
      </c>
      <c r="BJ521" s="19" t="s">
        <v>134</v>
      </c>
      <c r="BK521" s="211">
        <f>ROUND(I521*H521,2)</f>
        <v>0</v>
      </c>
      <c r="BL521" s="19" t="s">
        <v>228</v>
      </c>
      <c r="BM521" s="210" t="s">
        <v>934</v>
      </c>
    </row>
    <row r="522" s="2" customFormat="1">
      <c r="A522" s="40"/>
      <c r="B522" s="41"/>
      <c r="C522" s="42"/>
      <c r="D522" s="212" t="s">
        <v>141</v>
      </c>
      <c r="E522" s="42"/>
      <c r="F522" s="213" t="s">
        <v>935</v>
      </c>
      <c r="G522" s="42"/>
      <c r="H522" s="42"/>
      <c r="I522" s="214"/>
      <c r="J522" s="42"/>
      <c r="K522" s="42"/>
      <c r="L522" s="46"/>
      <c r="M522" s="215"/>
      <c r="N522" s="216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141</v>
      </c>
      <c r="AU522" s="19" t="s">
        <v>134</v>
      </c>
    </row>
    <row r="523" s="2" customFormat="1" ht="24.15" customHeight="1">
      <c r="A523" s="40"/>
      <c r="B523" s="41"/>
      <c r="C523" s="199" t="s">
        <v>936</v>
      </c>
      <c r="D523" s="199" t="s">
        <v>129</v>
      </c>
      <c r="E523" s="200" t="s">
        <v>937</v>
      </c>
      <c r="F523" s="201" t="s">
        <v>938</v>
      </c>
      <c r="G523" s="202" t="s">
        <v>132</v>
      </c>
      <c r="H523" s="203">
        <v>5</v>
      </c>
      <c r="I523" s="204"/>
      <c r="J523" s="205">
        <f>ROUND(I523*H523,2)</f>
        <v>0</v>
      </c>
      <c r="K523" s="201" t="s">
        <v>139</v>
      </c>
      <c r="L523" s="46"/>
      <c r="M523" s="206" t="s">
        <v>19</v>
      </c>
      <c r="N523" s="207" t="s">
        <v>44</v>
      </c>
      <c r="O523" s="86"/>
      <c r="P523" s="208">
        <f>O523*H523</f>
        <v>0</v>
      </c>
      <c r="Q523" s="208">
        <v>0</v>
      </c>
      <c r="R523" s="208">
        <f>Q523*H523</f>
        <v>0</v>
      </c>
      <c r="S523" s="208">
        <v>0</v>
      </c>
      <c r="T523" s="209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0" t="s">
        <v>228</v>
      </c>
      <c r="AT523" s="210" t="s">
        <v>129</v>
      </c>
      <c r="AU523" s="210" t="s">
        <v>134</v>
      </c>
      <c r="AY523" s="19" t="s">
        <v>126</v>
      </c>
      <c r="BE523" s="211">
        <f>IF(N523="základní",J523,0)</f>
        <v>0</v>
      </c>
      <c r="BF523" s="211">
        <f>IF(N523="snížená",J523,0)</f>
        <v>0</v>
      </c>
      <c r="BG523" s="211">
        <f>IF(N523="zákl. přenesená",J523,0)</f>
        <v>0</v>
      </c>
      <c r="BH523" s="211">
        <f>IF(N523="sníž. přenesená",J523,0)</f>
        <v>0</v>
      </c>
      <c r="BI523" s="211">
        <f>IF(N523="nulová",J523,0)</f>
        <v>0</v>
      </c>
      <c r="BJ523" s="19" t="s">
        <v>134</v>
      </c>
      <c r="BK523" s="211">
        <f>ROUND(I523*H523,2)</f>
        <v>0</v>
      </c>
      <c r="BL523" s="19" t="s">
        <v>228</v>
      </c>
      <c r="BM523" s="210" t="s">
        <v>939</v>
      </c>
    </row>
    <row r="524" s="2" customFormat="1">
      <c r="A524" s="40"/>
      <c r="B524" s="41"/>
      <c r="C524" s="42"/>
      <c r="D524" s="212" t="s">
        <v>141</v>
      </c>
      <c r="E524" s="42"/>
      <c r="F524" s="213" t="s">
        <v>940</v>
      </c>
      <c r="G524" s="42"/>
      <c r="H524" s="42"/>
      <c r="I524" s="214"/>
      <c r="J524" s="42"/>
      <c r="K524" s="42"/>
      <c r="L524" s="46"/>
      <c r="M524" s="215"/>
      <c r="N524" s="216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141</v>
      </c>
      <c r="AU524" s="19" t="s">
        <v>134</v>
      </c>
    </row>
    <row r="525" s="2" customFormat="1" ht="16.5" customHeight="1">
      <c r="A525" s="40"/>
      <c r="B525" s="41"/>
      <c r="C525" s="251" t="s">
        <v>941</v>
      </c>
      <c r="D525" s="251" t="s">
        <v>221</v>
      </c>
      <c r="E525" s="252" t="s">
        <v>942</v>
      </c>
      <c r="F525" s="253" t="s">
        <v>943</v>
      </c>
      <c r="G525" s="254" t="s">
        <v>132</v>
      </c>
      <c r="H525" s="255">
        <v>2</v>
      </c>
      <c r="I525" s="256"/>
      <c r="J525" s="257">
        <f>ROUND(I525*H525,2)</f>
        <v>0</v>
      </c>
      <c r="K525" s="253" t="s">
        <v>139</v>
      </c>
      <c r="L525" s="258"/>
      <c r="M525" s="259" t="s">
        <v>19</v>
      </c>
      <c r="N525" s="260" t="s">
        <v>44</v>
      </c>
      <c r="O525" s="86"/>
      <c r="P525" s="208">
        <f>O525*H525</f>
        <v>0</v>
      </c>
      <c r="Q525" s="208">
        <v>0.02</v>
      </c>
      <c r="R525" s="208">
        <f>Q525*H525</f>
        <v>0.040000000000000001</v>
      </c>
      <c r="S525" s="208">
        <v>0</v>
      </c>
      <c r="T525" s="209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10" t="s">
        <v>322</v>
      </c>
      <c r="AT525" s="210" t="s">
        <v>221</v>
      </c>
      <c r="AU525" s="210" t="s">
        <v>134</v>
      </c>
      <c r="AY525" s="19" t="s">
        <v>126</v>
      </c>
      <c r="BE525" s="211">
        <f>IF(N525="základní",J525,0)</f>
        <v>0</v>
      </c>
      <c r="BF525" s="211">
        <f>IF(N525="snížená",J525,0)</f>
        <v>0</v>
      </c>
      <c r="BG525" s="211">
        <f>IF(N525="zákl. přenesená",J525,0)</f>
        <v>0</v>
      </c>
      <c r="BH525" s="211">
        <f>IF(N525="sníž. přenesená",J525,0)</f>
        <v>0</v>
      </c>
      <c r="BI525" s="211">
        <f>IF(N525="nulová",J525,0)</f>
        <v>0</v>
      </c>
      <c r="BJ525" s="19" t="s">
        <v>134</v>
      </c>
      <c r="BK525" s="211">
        <f>ROUND(I525*H525,2)</f>
        <v>0</v>
      </c>
      <c r="BL525" s="19" t="s">
        <v>228</v>
      </c>
      <c r="BM525" s="210" t="s">
        <v>944</v>
      </c>
    </row>
    <row r="526" s="2" customFormat="1" ht="16.5" customHeight="1">
      <c r="A526" s="40"/>
      <c r="B526" s="41"/>
      <c r="C526" s="251" t="s">
        <v>945</v>
      </c>
      <c r="D526" s="251" t="s">
        <v>221</v>
      </c>
      <c r="E526" s="252" t="s">
        <v>946</v>
      </c>
      <c r="F526" s="253" t="s">
        <v>947</v>
      </c>
      <c r="G526" s="254" t="s">
        <v>132</v>
      </c>
      <c r="H526" s="255">
        <v>2</v>
      </c>
      <c r="I526" s="256"/>
      <c r="J526" s="257">
        <f>ROUND(I526*H526,2)</f>
        <v>0</v>
      </c>
      <c r="K526" s="253" t="s">
        <v>139</v>
      </c>
      <c r="L526" s="258"/>
      <c r="M526" s="259" t="s">
        <v>19</v>
      </c>
      <c r="N526" s="260" t="s">
        <v>44</v>
      </c>
      <c r="O526" s="86"/>
      <c r="P526" s="208">
        <f>O526*H526</f>
        <v>0</v>
      </c>
      <c r="Q526" s="208">
        <v>0.017999999999999999</v>
      </c>
      <c r="R526" s="208">
        <f>Q526*H526</f>
        <v>0.035999999999999997</v>
      </c>
      <c r="S526" s="208">
        <v>0</v>
      </c>
      <c r="T526" s="209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0" t="s">
        <v>322</v>
      </c>
      <c r="AT526" s="210" t="s">
        <v>221</v>
      </c>
      <c r="AU526" s="210" t="s">
        <v>134</v>
      </c>
      <c r="AY526" s="19" t="s">
        <v>126</v>
      </c>
      <c r="BE526" s="211">
        <f>IF(N526="základní",J526,0)</f>
        <v>0</v>
      </c>
      <c r="BF526" s="211">
        <f>IF(N526="snížená",J526,0)</f>
        <v>0</v>
      </c>
      <c r="BG526" s="211">
        <f>IF(N526="zákl. přenesená",J526,0)</f>
        <v>0</v>
      </c>
      <c r="BH526" s="211">
        <f>IF(N526="sníž. přenesená",J526,0)</f>
        <v>0</v>
      </c>
      <c r="BI526" s="211">
        <f>IF(N526="nulová",J526,0)</f>
        <v>0</v>
      </c>
      <c r="BJ526" s="19" t="s">
        <v>134</v>
      </c>
      <c r="BK526" s="211">
        <f>ROUND(I526*H526,2)</f>
        <v>0</v>
      </c>
      <c r="BL526" s="19" t="s">
        <v>228</v>
      </c>
      <c r="BM526" s="210" t="s">
        <v>948</v>
      </c>
    </row>
    <row r="527" s="2" customFormat="1" ht="21.75" customHeight="1">
      <c r="A527" s="40"/>
      <c r="B527" s="41"/>
      <c r="C527" s="251" t="s">
        <v>949</v>
      </c>
      <c r="D527" s="251" t="s">
        <v>221</v>
      </c>
      <c r="E527" s="252" t="s">
        <v>950</v>
      </c>
      <c r="F527" s="253" t="s">
        <v>951</v>
      </c>
      <c r="G527" s="254" t="s">
        <v>132</v>
      </c>
      <c r="H527" s="255">
        <v>1</v>
      </c>
      <c r="I527" s="256"/>
      <c r="J527" s="257">
        <f>ROUND(I527*H527,2)</f>
        <v>0</v>
      </c>
      <c r="K527" s="253" t="s">
        <v>139</v>
      </c>
      <c r="L527" s="258"/>
      <c r="M527" s="259" t="s">
        <v>19</v>
      </c>
      <c r="N527" s="260" t="s">
        <v>44</v>
      </c>
      <c r="O527" s="86"/>
      <c r="P527" s="208">
        <f>O527*H527</f>
        <v>0</v>
      </c>
      <c r="Q527" s="208">
        <v>0.042999999999999997</v>
      </c>
      <c r="R527" s="208">
        <f>Q527*H527</f>
        <v>0.042999999999999997</v>
      </c>
      <c r="S527" s="208">
        <v>0</v>
      </c>
      <c r="T527" s="209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0" t="s">
        <v>322</v>
      </c>
      <c r="AT527" s="210" t="s">
        <v>221</v>
      </c>
      <c r="AU527" s="210" t="s">
        <v>134</v>
      </c>
      <c r="AY527" s="19" t="s">
        <v>126</v>
      </c>
      <c r="BE527" s="211">
        <f>IF(N527="základní",J527,0)</f>
        <v>0</v>
      </c>
      <c r="BF527" s="211">
        <f>IF(N527="snížená",J527,0)</f>
        <v>0</v>
      </c>
      <c r="BG527" s="211">
        <f>IF(N527="zákl. přenesená",J527,0)</f>
        <v>0</v>
      </c>
      <c r="BH527" s="211">
        <f>IF(N527="sníž. přenesená",J527,0)</f>
        <v>0</v>
      </c>
      <c r="BI527" s="211">
        <f>IF(N527="nulová",J527,0)</f>
        <v>0</v>
      </c>
      <c r="BJ527" s="19" t="s">
        <v>134</v>
      </c>
      <c r="BK527" s="211">
        <f>ROUND(I527*H527,2)</f>
        <v>0</v>
      </c>
      <c r="BL527" s="19" t="s">
        <v>228</v>
      </c>
      <c r="BM527" s="210" t="s">
        <v>952</v>
      </c>
    </row>
    <row r="528" s="2" customFormat="1" ht="16.5" customHeight="1">
      <c r="A528" s="40"/>
      <c r="B528" s="41"/>
      <c r="C528" s="199" t="s">
        <v>953</v>
      </c>
      <c r="D528" s="199" t="s">
        <v>129</v>
      </c>
      <c r="E528" s="200" t="s">
        <v>954</v>
      </c>
      <c r="F528" s="201" t="s">
        <v>955</v>
      </c>
      <c r="G528" s="202" t="s">
        <v>132</v>
      </c>
      <c r="H528" s="203">
        <v>5</v>
      </c>
      <c r="I528" s="204"/>
      <c r="J528" s="205">
        <f>ROUND(I528*H528,2)</f>
        <v>0</v>
      </c>
      <c r="K528" s="201" t="s">
        <v>139</v>
      </c>
      <c r="L528" s="46"/>
      <c r="M528" s="206" t="s">
        <v>19</v>
      </c>
      <c r="N528" s="207" t="s">
        <v>44</v>
      </c>
      <c r="O528" s="86"/>
      <c r="P528" s="208">
        <f>O528*H528</f>
        <v>0</v>
      </c>
      <c r="Q528" s="208">
        <v>0</v>
      </c>
      <c r="R528" s="208">
        <f>Q528*H528</f>
        <v>0</v>
      </c>
      <c r="S528" s="208">
        <v>0</v>
      </c>
      <c r="T528" s="209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10" t="s">
        <v>228</v>
      </c>
      <c r="AT528" s="210" t="s">
        <v>129</v>
      </c>
      <c r="AU528" s="210" t="s">
        <v>134</v>
      </c>
      <c r="AY528" s="19" t="s">
        <v>126</v>
      </c>
      <c r="BE528" s="211">
        <f>IF(N528="základní",J528,0)</f>
        <v>0</v>
      </c>
      <c r="BF528" s="211">
        <f>IF(N528="snížená",J528,0)</f>
        <v>0</v>
      </c>
      <c r="BG528" s="211">
        <f>IF(N528="zákl. přenesená",J528,0)</f>
        <v>0</v>
      </c>
      <c r="BH528" s="211">
        <f>IF(N528="sníž. přenesená",J528,0)</f>
        <v>0</v>
      </c>
      <c r="BI528" s="211">
        <f>IF(N528="nulová",J528,0)</f>
        <v>0</v>
      </c>
      <c r="BJ528" s="19" t="s">
        <v>134</v>
      </c>
      <c r="BK528" s="211">
        <f>ROUND(I528*H528,2)</f>
        <v>0</v>
      </c>
      <c r="BL528" s="19" t="s">
        <v>228</v>
      </c>
      <c r="BM528" s="210" t="s">
        <v>956</v>
      </c>
    </row>
    <row r="529" s="2" customFormat="1">
      <c r="A529" s="40"/>
      <c r="B529" s="41"/>
      <c r="C529" s="42"/>
      <c r="D529" s="212" t="s">
        <v>141</v>
      </c>
      <c r="E529" s="42"/>
      <c r="F529" s="213" t="s">
        <v>957</v>
      </c>
      <c r="G529" s="42"/>
      <c r="H529" s="42"/>
      <c r="I529" s="214"/>
      <c r="J529" s="42"/>
      <c r="K529" s="42"/>
      <c r="L529" s="46"/>
      <c r="M529" s="215"/>
      <c r="N529" s="216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141</v>
      </c>
      <c r="AU529" s="19" t="s">
        <v>134</v>
      </c>
    </row>
    <row r="530" s="2" customFormat="1" ht="16.5" customHeight="1">
      <c r="A530" s="40"/>
      <c r="B530" s="41"/>
      <c r="C530" s="199" t="s">
        <v>958</v>
      </c>
      <c r="D530" s="199" t="s">
        <v>129</v>
      </c>
      <c r="E530" s="200" t="s">
        <v>959</v>
      </c>
      <c r="F530" s="201" t="s">
        <v>960</v>
      </c>
      <c r="G530" s="202" t="s">
        <v>132</v>
      </c>
      <c r="H530" s="203">
        <v>4</v>
      </c>
      <c r="I530" s="204"/>
      <c r="J530" s="205">
        <f>ROUND(I530*H530,2)</f>
        <v>0</v>
      </c>
      <c r="K530" s="201" t="s">
        <v>139</v>
      </c>
      <c r="L530" s="46"/>
      <c r="M530" s="206" t="s">
        <v>19</v>
      </c>
      <c r="N530" s="207" t="s">
        <v>44</v>
      </c>
      <c r="O530" s="86"/>
      <c r="P530" s="208">
        <f>O530*H530</f>
        <v>0</v>
      </c>
      <c r="Q530" s="208">
        <v>0</v>
      </c>
      <c r="R530" s="208">
        <f>Q530*H530</f>
        <v>0</v>
      </c>
      <c r="S530" s="208">
        <v>0.00044999999999999999</v>
      </c>
      <c r="T530" s="209">
        <f>S530*H530</f>
        <v>0.0018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10" t="s">
        <v>228</v>
      </c>
      <c r="AT530" s="210" t="s">
        <v>129</v>
      </c>
      <c r="AU530" s="210" t="s">
        <v>134</v>
      </c>
      <c r="AY530" s="19" t="s">
        <v>126</v>
      </c>
      <c r="BE530" s="211">
        <f>IF(N530="základní",J530,0)</f>
        <v>0</v>
      </c>
      <c r="BF530" s="211">
        <f>IF(N530="snížená",J530,0)</f>
        <v>0</v>
      </c>
      <c r="BG530" s="211">
        <f>IF(N530="zákl. přenesená",J530,0)</f>
        <v>0</v>
      </c>
      <c r="BH530" s="211">
        <f>IF(N530="sníž. přenesená",J530,0)</f>
        <v>0</v>
      </c>
      <c r="BI530" s="211">
        <f>IF(N530="nulová",J530,0)</f>
        <v>0</v>
      </c>
      <c r="BJ530" s="19" t="s">
        <v>134</v>
      </c>
      <c r="BK530" s="211">
        <f>ROUND(I530*H530,2)</f>
        <v>0</v>
      </c>
      <c r="BL530" s="19" t="s">
        <v>228</v>
      </c>
      <c r="BM530" s="210" t="s">
        <v>961</v>
      </c>
    </row>
    <row r="531" s="2" customFormat="1">
      <c r="A531" s="40"/>
      <c r="B531" s="41"/>
      <c r="C531" s="42"/>
      <c r="D531" s="212" t="s">
        <v>141</v>
      </c>
      <c r="E531" s="42"/>
      <c r="F531" s="213" t="s">
        <v>962</v>
      </c>
      <c r="G531" s="42"/>
      <c r="H531" s="42"/>
      <c r="I531" s="214"/>
      <c r="J531" s="42"/>
      <c r="K531" s="42"/>
      <c r="L531" s="46"/>
      <c r="M531" s="215"/>
      <c r="N531" s="216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141</v>
      </c>
      <c r="AU531" s="19" t="s">
        <v>134</v>
      </c>
    </row>
    <row r="532" s="2" customFormat="1" ht="16.5" customHeight="1">
      <c r="A532" s="40"/>
      <c r="B532" s="41"/>
      <c r="C532" s="199" t="s">
        <v>963</v>
      </c>
      <c r="D532" s="199" t="s">
        <v>129</v>
      </c>
      <c r="E532" s="200" t="s">
        <v>964</v>
      </c>
      <c r="F532" s="201" t="s">
        <v>965</v>
      </c>
      <c r="G532" s="202" t="s">
        <v>132</v>
      </c>
      <c r="H532" s="203">
        <v>5</v>
      </c>
      <c r="I532" s="204"/>
      <c r="J532" s="205">
        <f>ROUND(I532*H532,2)</f>
        <v>0</v>
      </c>
      <c r="K532" s="201" t="s">
        <v>139</v>
      </c>
      <c r="L532" s="46"/>
      <c r="M532" s="206" t="s">
        <v>19</v>
      </c>
      <c r="N532" s="207" t="s">
        <v>44</v>
      </c>
      <c r="O532" s="86"/>
      <c r="P532" s="208">
        <f>O532*H532</f>
        <v>0</v>
      </c>
      <c r="Q532" s="208">
        <v>0</v>
      </c>
      <c r="R532" s="208">
        <f>Q532*H532</f>
        <v>0</v>
      </c>
      <c r="S532" s="208">
        <v>0.024</v>
      </c>
      <c r="T532" s="209">
        <f>S532*H532</f>
        <v>0.12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10" t="s">
        <v>228</v>
      </c>
      <c r="AT532" s="210" t="s">
        <v>129</v>
      </c>
      <c r="AU532" s="210" t="s">
        <v>134</v>
      </c>
      <c r="AY532" s="19" t="s">
        <v>126</v>
      </c>
      <c r="BE532" s="211">
        <f>IF(N532="základní",J532,0)</f>
        <v>0</v>
      </c>
      <c r="BF532" s="211">
        <f>IF(N532="snížená",J532,0)</f>
        <v>0</v>
      </c>
      <c r="BG532" s="211">
        <f>IF(N532="zákl. přenesená",J532,0)</f>
        <v>0</v>
      </c>
      <c r="BH532" s="211">
        <f>IF(N532="sníž. přenesená",J532,0)</f>
        <v>0</v>
      </c>
      <c r="BI532" s="211">
        <f>IF(N532="nulová",J532,0)</f>
        <v>0</v>
      </c>
      <c r="BJ532" s="19" t="s">
        <v>134</v>
      </c>
      <c r="BK532" s="211">
        <f>ROUND(I532*H532,2)</f>
        <v>0</v>
      </c>
      <c r="BL532" s="19" t="s">
        <v>228</v>
      </c>
      <c r="BM532" s="210" t="s">
        <v>966</v>
      </c>
    </row>
    <row r="533" s="2" customFormat="1">
      <c r="A533" s="40"/>
      <c r="B533" s="41"/>
      <c r="C533" s="42"/>
      <c r="D533" s="212" t="s">
        <v>141</v>
      </c>
      <c r="E533" s="42"/>
      <c r="F533" s="213" t="s">
        <v>967</v>
      </c>
      <c r="G533" s="42"/>
      <c r="H533" s="42"/>
      <c r="I533" s="214"/>
      <c r="J533" s="42"/>
      <c r="K533" s="42"/>
      <c r="L533" s="46"/>
      <c r="M533" s="215"/>
      <c r="N533" s="216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141</v>
      </c>
      <c r="AU533" s="19" t="s">
        <v>134</v>
      </c>
    </row>
    <row r="534" s="2" customFormat="1" ht="24.15" customHeight="1">
      <c r="A534" s="40"/>
      <c r="B534" s="41"/>
      <c r="C534" s="199" t="s">
        <v>968</v>
      </c>
      <c r="D534" s="199" t="s">
        <v>129</v>
      </c>
      <c r="E534" s="200" t="s">
        <v>969</v>
      </c>
      <c r="F534" s="201" t="s">
        <v>970</v>
      </c>
      <c r="G534" s="202" t="s">
        <v>132</v>
      </c>
      <c r="H534" s="203">
        <v>2</v>
      </c>
      <c r="I534" s="204"/>
      <c r="J534" s="205">
        <f>ROUND(I534*H534,2)</f>
        <v>0</v>
      </c>
      <c r="K534" s="201" t="s">
        <v>139</v>
      </c>
      <c r="L534" s="46"/>
      <c r="M534" s="206" t="s">
        <v>19</v>
      </c>
      <c r="N534" s="207" t="s">
        <v>44</v>
      </c>
      <c r="O534" s="86"/>
      <c r="P534" s="208">
        <f>O534*H534</f>
        <v>0</v>
      </c>
      <c r="Q534" s="208">
        <v>0</v>
      </c>
      <c r="R534" s="208">
        <f>Q534*H534</f>
        <v>0</v>
      </c>
      <c r="S534" s="208">
        <v>0</v>
      </c>
      <c r="T534" s="209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10" t="s">
        <v>228</v>
      </c>
      <c r="AT534" s="210" t="s">
        <v>129</v>
      </c>
      <c r="AU534" s="210" t="s">
        <v>134</v>
      </c>
      <c r="AY534" s="19" t="s">
        <v>126</v>
      </c>
      <c r="BE534" s="211">
        <f>IF(N534="základní",J534,0)</f>
        <v>0</v>
      </c>
      <c r="BF534" s="211">
        <f>IF(N534="snížená",J534,0)</f>
        <v>0</v>
      </c>
      <c r="BG534" s="211">
        <f>IF(N534="zákl. přenesená",J534,0)</f>
        <v>0</v>
      </c>
      <c r="BH534" s="211">
        <f>IF(N534="sníž. přenesená",J534,0)</f>
        <v>0</v>
      </c>
      <c r="BI534" s="211">
        <f>IF(N534="nulová",J534,0)</f>
        <v>0</v>
      </c>
      <c r="BJ534" s="19" t="s">
        <v>134</v>
      </c>
      <c r="BK534" s="211">
        <f>ROUND(I534*H534,2)</f>
        <v>0</v>
      </c>
      <c r="BL534" s="19" t="s">
        <v>228</v>
      </c>
      <c r="BM534" s="210" t="s">
        <v>971</v>
      </c>
    </row>
    <row r="535" s="2" customFormat="1">
      <c r="A535" s="40"/>
      <c r="B535" s="41"/>
      <c r="C535" s="42"/>
      <c r="D535" s="212" t="s">
        <v>141</v>
      </c>
      <c r="E535" s="42"/>
      <c r="F535" s="213" t="s">
        <v>972</v>
      </c>
      <c r="G535" s="42"/>
      <c r="H535" s="42"/>
      <c r="I535" s="214"/>
      <c r="J535" s="42"/>
      <c r="K535" s="42"/>
      <c r="L535" s="46"/>
      <c r="M535" s="215"/>
      <c r="N535" s="216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141</v>
      </c>
      <c r="AU535" s="19" t="s">
        <v>134</v>
      </c>
    </row>
    <row r="536" s="2" customFormat="1" ht="16.5" customHeight="1">
      <c r="A536" s="40"/>
      <c r="B536" s="41"/>
      <c r="C536" s="251" t="s">
        <v>973</v>
      </c>
      <c r="D536" s="251" t="s">
        <v>221</v>
      </c>
      <c r="E536" s="252" t="s">
        <v>974</v>
      </c>
      <c r="F536" s="253" t="s">
        <v>975</v>
      </c>
      <c r="G536" s="254" t="s">
        <v>976</v>
      </c>
      <c r="H536" s="255">
        <v>2</v>
      </c>
      <c r="I536" s="256"/>
      <c r="J536" s="257">
        <f>ROUND(I536*H536,2)</f>
        <v>0</v>
      </c>
      <c r="K536" s="253" t="s">
        <v>139</v>
      </c>
      <c r="L536" s="258"/>
      <c r="M536" s="259" t="s">
        <v>19</v>
      </c>
      <c r="N536" s="260" t="s">
        <v>44</v>
      </c>
      <c r="O536" s="86"/>
      <c r="P536" s="208">
        <f>O536*H536</f>
        <v>0</v>
      </c>
      <c r="Q536" s="208">
        <v>0</v>
      </c>
      <c r="R536" s="208">
        <f>Q536*H536</f>
        <v>0</v>
      </c>
      <c r="S536" s="208">
        <v>0</v>
      </c>
      <c r="T536" s="209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10" t="s">
        <v>322</v>
      </c>
      <c r="AT536" s="210" t="s">
        <v>221</v>
      </c>
      <c r="AU536" s="210" t="s">
        <v>134</v>
      </c>
      <c r="AY536" s="19" t="s">
        <v>126</v>
      </c>
      <c r="BE536" s="211">
        <f>IF(N536="základní",J536,0)</f>
        <v>0</v>
      </c>
      <c r="BF536" s="211">
        <f>IF(N536="snížená",J536,0)</f>
        <v>0</v>
      </c>
      <c r="BG536" s="211">
        <f>IF(N536="zákl. přenesená",J536,0)</f>
        <v>0</v>
      </c>
      <c r="BH536" s="211">
        <f>IF(N536="sníž. přenesená",J536,0)</f>
        <v>0</v>
      </c>
      <c r="BI536" s="211">
        <f>IF(N536="nulová",J536,0)</f>
        <v>0</v>
      </c>
      <c r="BJ536" s="19" t="s">
        <v>134</v>
      </c>
      <c r="BK536" s="211">
        <f>ROUND(I536*H536,2)</f>
        <v>0</v>
      </c>
      <c r="BL536" s="19" t="s">
        <v>228</v>
      </c>
      <c r="BM536" s="210" t="s">
        <v>977</v>
      </c>
    </row>
    <row r="537" s="2" customFormat="1" ht="16.5" customHeight="1">
      <c r="A537" s="40"/>
      <c r="B537" s="41"/>
      <c r="C537" s="199" t="s">
        <v>978</v>
      </c>
      <c r="D537" s="199" t="s">
        <v>129</v>
      </c>
      <c r="E537" s="200" t="s">
        <v>979</v>
      </c>
      <c r="F537" s="201" t="s">
        <v>980</v>
      </c>
      <c r="G537" s="202" t="s">
        <v>132</v>
      </c>
      <c r="H537" s="203">
        <v>5</v>
      </c>
      <c r="I537" s="204"/>
      <c r="J537" s="205">
        <f>ROUND(I537*H537,2)</f>
        <v>0</v>
      </c>
      <c r="K537" s="201" t="s">
        <v>139</v>
      </c>
      <c r="L537" s="46"/>
      <c r="M537" s="206" t="s">
        <v>19</v>
      </c>
      <c r="N537" s="207" t="s">
        <v>44</v>
      </c>
      <c r="O537" s="86"/>
      <c r="P537" s="208">
        <f>O537*H537</f>
        <v>0</v>
      </c>
      <c r="Q537" s="208">
        <v>0</v>
      </c>
      <c r="R537" s="208">
        <f>Q537*H537</f>
        <v>0</v>
      </c>
      <c r="S537" s="208">
        <v>0</v>
      </c>
      <c r="T537" s="209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10" t="s">
        <v>228</v>
      </c>
      <c r="AT537" s="210" t="s">
        <v>129</v>
      </c>
      <c r="AU537" s="210" t="s">
        <v>134</v>
      </c>
      <c r="AY537" s="19" t="s">
        <v>126</v>
      </c>
      <c r="BE537" s="211">
        <f>IF(N537="základní",J537,0)</f>
        <v>0</v>
      </c>
      <c r="BF537" s="211">
        <f>IF(N537="snížená",J537,0)</f>
        <v>0</v>
      </c>
      <c r="BG537" s="211">
        <f>IF(N537="zákl. přenesená",J537,0)</f>
        <v>0</v>
      </c>
      <c r="BH537" s="211">
        <f>IF(N537="sníž. přenesená",J537,0)</f>
        <v>0</v>
      </c>
      <c r="BI537" s="211">
        <f>IF(N537="nulová",J537,0)</f>
        <v>0</v>
      </c>
      <c r="BJ537" s="19" t="s">
        <v>134</v>
      </c>
      <c r="BK537" s="211">
        <f>ROUND(I537*H537,2)</f>
        <v>0</v>
      </c>
      <c r="BL537" s="19" t="s">
        <v>228</v>
      </c>
      <c r="BM537" s="210" t="s">
        <v>981</v>
      </c>
    </row>
    <row r="538" s="2" customFormat="1">
      <c r="A538" s="40"/>
      <c r="B538" s="41"/>
      <c r="C538" s="42"/>
      <c r="D538" s="212" t="s">
        <v>141</v>
      </c>
      <c r="E538" s="42"/>
      <c r="F538" s="213" t="s">
        <v>982</v>
      </c>
      <c r="G538" s="42"/>
      <c r="H538" s="42"/>
      <c r="I538" s="214"/>
      <c r="J538" s="42"/>
      <c r="K538" s="42"/>
      <c r="L538" s="46"/>
      <c r="M538" s="215"/>
      <c r="N538" s="216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141</v>
      </c>
      <c r="AU538" s="19" t="s">
        <v>134</v>
      </c>
    </row>
    <row r="539" s="2" customFormat="1" ht="16.5" customHeight="1">
      <c r="A539" s="40"/>
      <c r="B539" s="41"/>
      <c r="C539" s="251" t="s">
        <v>983</v>
      </c>
      <c r="D539" s="251" t="s">
        <v>221</v>
      </c>
      <c r="E539" s="252" t="s">
        <v>984</v>
      </c>
      <c r="F539" s="253" t="s">
        <v>985</v>
      </c>
      <c r="G539" s="254" t="s">
        <v>132</v>
      </c>
      <c r="H539" s="255">
        <v>2</v>
      </c>
      <c r="I539" s="256"/>
      <c r="J539" s="257">
        <f>ROUND(I539*H539,2)</f>
        <v>0</v>
      </c>
      <c r="K539" s="253" t="s">
        <v>139</v>
      </c>
      <c r="L539" s="258"/>
      <c r="M539" s="259" t="s">
        <v>19</v>
      </c>
      <c r="N539" s="260" t="s">
        <v>44</v>
      </c>
      <c r="O539" s="86"/>
      <c r="P539" s="208">
        <f>O539*H539</f>
        <v>0</v>
      </c>
      <c r="Q539" s="208">
        <v>0.00108</v>
      </c>
      <c r="R539" s="208">
        <f>Q539*H539</f>
        <v>0.00216</v>
      </c>
      <c r="S539" s="208">
        <v>0</v>
      </c>
      <c r="T539" s="209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10" t="s">
        <v>322</v>
      </c>
      <c r="AT539" s="210" t="s">
        <v>221</v>
      </c>
      <c r="AU539" s="210" t="s">
        <v>134</v>
      </c>
      <c r="AY539" s="19" t="s">
        <v>126</v>
      </c>
      <c r="BE539" s="211">
        <f>IF(N539="základní",J539,0)</f>
        <v>0</v>
      </c>
      <c r="BF539" s="211">
        <f>IF(N539="snížená",J539,0)</f>
        <v>0</v>
      </c>
      <c r="BG539" s="211">
        <f>IF(N539="zákl. přenesená",J539,0)</f>
        <v>0</v>
      </c>
      <c r="BH539" s="211">
        <f>IF(N539="sníž. přenesená",J539,0)</f>
        <v>0</v>
      </c>
      <c r="BI539" s="211">
        <f>IF(N539="nulová",J539,0)</f>
        <v>0</v>
      </c>
      <c r="BJ539" s="19" t="s">
        <v>134</v>
      </c>
      <c r="BK539" s="211">
        <f>ROUND(I539*H539,2)</f>
        <v>0</v>
      </c>
      <c r="BL539" s="19" t="s">
        <v>228</v>
      </c>
      <c r="BM539" s="210" t="s">
        <v>986</v>
      </c>
    </row>
    <row r="540" s="2" customFormat="1" ht="16.5" customHeight="1">
      <c r="A540" s="40"/>
      <c r="B540" s="41"/>
      <c r="C540" s="251" t="s">
        <v>987</v>
      </c>
      <c r="D540" s="251" t="s">
        <v>221</v>
      </c>
      <c r="E540" s="252" t="s">
        <v>988</v>
      </c>
      <c r="F540" s="253" t="s">
        <v>989</v>
      </c>
      <c r="G540" s="254" t="s">
        <v>132</v>
      </c>
      <c r="H540" s="255">
        <v>2</v>
      </c>
      <c r="I540" s="256"/>
      <c r="J540" s="257">
        <f>ROUND(I540*H540,2)</f>
        <v>0</v>
      </c>
      <c r="K540" s="253" t="s">
        <v>139</v>
      </c>
      <c r="L540" s="258"/>
      <c r="M540" s="259" t="s">
        <v>19</v>
      </c>
      <c r="N540" s="260" t="s">
        <v>44</v>
      </c>
      <c r="O540" s="86"/>
      <c r="P540" s="208">
        <f>O540*H540</f>
        <v>0</v>
      </c>
      <c r="Q540" s="208">
        <v>0.00123</v>
      </c>
      <c r="R540" s="208">
        <f>Q540*H540</f>
        <v>0.0024599999999999999</v>
      </c>
      <c r="S540" s="208">
        <v>0</v>
      </c>
      <c r="T540" s="209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10" t="s">
        <v>322</v>
      </c>
      <c r="AT540" s="210" t="s">
        <v>221</v>
      </c>
      <c r="AU540" s="210" t="s">
        <v>134</v>
      </c>
      <c r="AY540" s="19" t="s">
        <v>126</v>
      </c>
      <c r="BE540" s="211">
        <f>IF(N540="základní",J540,0)</f>
        <v>0</v>
      </c>
      <c r="BF540" s="211">
        <f>IF(N540="snížená",J540,0)</f>
        <v>0</v>
      </c>
      <c r="BG540" s="211">
        <f>IF(N540="zákl. přenesená",J540,0)</f>
        <v>0</v>
      </c>
      <c r="BH540" s="211">
        <f>IF(N540="sníž. přenesená",J540,0)</f>
        <v>0</v>
      </c>
      <c r="BI540" s="211">
        <f>IF(N540="nulová",J540,0)</f>
        <v>0</v>
      </c>
      <c r="BJ540" s="19" t="s">
        <v>134</v>
      </c>
      <c r="BK540" s="211">
        <f>ROUND(I540*H540,2)</f>
        <v>0</v>
      </c>
      <c r="BL540" s="19" t="s">
        <v>228</v>
      </c>
      <c r="BM540" s="210" t="s">
        <v>990</v>
      </c>
    </row>
    <row r="541" s="2" customFormat="1" ht="16.5" customHeight="1">
      <c r="A541" s="40"/>
      <c r="B541" s="41"/>
      <c r="C541" s="251" t="s">
        <v>991</v>
      </c>
      <c r="D541" s="251" t="s">
        <v>221</v>
      </c>
      <c r="E541" s="252" t="s">
        <v>992</v>
      </c>
      <c r="F541" s="253" t="s">
        <v>993</v>
      </c>
      <c r="G541" s="254" t="s">
        <v>132</v>
      </c>
      <c r="H541" s="255">
        <v>1</v>
      </c>
      <c r="I541" s="256"/>
      <c r="J541" s="257">
        <f>ROUND(I541*H541,2)</f>
        <v>0</v>
      </c>
      <c r="K541" s="253" t="s">
        <v>139</v>
      </c>
      <c r="L541" s="258"/>
      <c r="M541" s="259" t="s">
        <v>19</v>
      </c>
      <c r="N541" s="260" t="s">
        <v>44</v>
      </c>
      <c r="O541" s="86"/>
      <c r="P541" s="208">
        <f>O541*H541</f>
        <v>0</v>
      </c>
      <c r="Q541" s="208">
        <v>0.0020799999999999998</v>
      </c>
      <c r="R541" s="208">
        <f>Q541*H541</f>
        <v>0.0020799999999999998</v>
      </c>
      <c r="S541" s="208">
        <v>0</v>
      </c>
      <c r="T541" s="209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10" t="s">
        <v>322</v>
      </c>
      <c r="AT541" s="210" t="s">
        <v>221</v>
      </c>
      <c r="AU541" s="210" t="s">
        <v>134</v>
      </c>
      <c r="AY541" s="19" t="s">
        <v>126</v>
      </c>
      <c r="BE541" s="211">
        <f>IF(N541="základní",J541,0)</f>
        <v>0</v>
      </c>
      <c r="BF541" s="211">
        <f>IF(N541="snížená",J541,0)</f>
        <v>0</v>
      </c>
      <c r="BG541" s="211">
        <f>IF(N541="zákl. přenesená",J541,0)</f>
        <v>0</v>
      </c>
      <c r="BH541" s="211">
        <f>IF(N541="sníž. přenesená",J541,0)</f>
        <v>0</v>
      </c>
      <c r="BI541" s="211">
        <f>IF(N541="nulová",J541,0)</f>
        <v>0</v>
      </c>
      <c r="BJ541" s="19" t="s">
        <v>134</v>
      </c>
      <c r="BK541" s="211">
        <f>ROUND(I541*H541,2)</f>
        <v>0</v>
      </c>
      <c r="BL541" s="19" t="s">
        <v>228</v>
      </c>
      <c r="BM541" s="210" t="s">
        <v>994</v>
      </c>
    </row>
    <row r="542" s="2" customFormat="1" ht="24.15" customHeight="1">
      <c r="A542" s="40"/>
      <c r="B542" s="41"/>
      <c r="C542" s="199" t="s">
        <v>995</v>
      </c>
      <c r="D542" s="199" t="s">
        <v>129</v>
      </c>
      <c r="E542" s="200" t="s">
        <v>996</v>
      </c>
      <c r="F542" s="201" t="s">
        <v>997</v>
      </c>
      <c r="G542" s="202" t="s">
        <v>132</v>
      </c>
      <c r="H542" s="203">
        <v>4</v>
      </c>
      <c r="I542" s="204"/>
      <c r="J542" s="205">
        <f>ROUND(I542*H542,2)</f>
        <v>0</v>
      </c>
      <c r="K542" s="201" t="s">
        <v>139</v>
      </c>
      <c r="L542" s="46"/>
      <c r="M542" s="206" t="s">
        <v>19</v>
      </c>
      <c r="N542" s="207" t="s">
        <v>44</v>
      </c>
      <c r="O542" s="86"/>
      <c r="P542" s="208">
        <f>O542*H542</f>
        <v>0</v>
      </c>
      <c r="Q542" s="208">
        <v>0</v>
      </c>
      <c r="R542" s="208">
        <f>Q542*H542</f>
        <v>0</v>
      </c>
      <c r="S542" s="208">
        <v>0</v>
      </c>
      <c r="T542" s="209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0" t="s">
        <v>228</v>
      </c>
      <c r="AT542" s="210" t="s">
        <v>129</v>
      </c>
      <c r="AU542" s="210" t="s">
        <v>134</v>
      </c>
      <c r="AY542" s="19" t="s">
        <v>126</v>
      </c>
      <c r="BE542" s="211">
        <f>IF(N542="základní",J542,0)</f>
        <v>0</v>
      </c>
      <c r="BF542" s="211">
        <f>IF(N542="snížená",J542,0)</f>
        <v>0</v>
      </c>
      <c r="BG542" s="211">
        <f>IF(N542="zákl. přenesená",J542,0)</f>
        <v>0</v>
      </c>
      <c r="BH542" s="211">
        <f>IF(N542="sníž. přenesená",J542,0)</f>
        <v>0</v>
      </c>
      <c r="BI542" s="211">
        <f>IF(N542="nulová",J542,0)</f>
        <v>0</v>
      </c>
      <c r="BJ542" s="19" t="s">
        <v>134</v>
      </c>
      <c r="BK542" s="211">
        <f>ROUND(I542*H542,2)</f>
        <v>0</v>
      </c>
      <c r="BL542" s="19" t="s">
        <v>228</v>
      </c>
      <c r="BM542" s="210" t="s">
        <v>998</v>
      </c>
    </row>
    <row r="543" s="2" customFormat="1">
      <c r="A543" s="40"/>
      <c r="B543" s="41"/>
      <c r="C543" s="42"/>
      <c r="D543" s="212" t="s">
        <v>141</v>
      </c>
      <c r="E543" s="42"/>
      <c r="F543" s="213" t="s">
        <v>999</v>
      </c>
      <c r="G543" s="42"/>
      <c r="H543" s="42"/>
      <c r="I543" s="214"/>
      <c r="J543" s="42"/>
      <c r="K543" s="42"/>
      <c r="L543" s="46"/>
      <c r="M543" s="215"/>
      <c r="N543" s="216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141</v>
      </c>
      <c r="AU543" s="19" t="s">
        <v>134</v>
      </c>
    </row>
    <row r="544" s="2" customFormat="1" ht="21.75" customHeight="1">
      <c r="A544" s="40"/>
      <c r="B544" s="41"/>
      <c r="C544" s="199" t="s">
        <v>1000</v>
      </c>
      <c r="D544" s="199" t="s">
        <v>129</v>
      </c>
      <c r="E544" s="200" t="s">
        <v>1001</v>
      </c>
      <c r="F544" s="201" t="s">
        <v>1002</v>
      </c>
      <c r="G544" s="202" t="s">
        <v>132</v>
      </c>
      <c r="H544" s="203">
        <v>4</v>
      </c>
      <c r="I544" s="204"/>
      <c r="J544" s="205">
        <f>ROUND(I544*H544,2)</f>
        <v>0</v>
      </c>
      <c r="K544" s="201" t="s">
        <v>139</v>
      </c>
      <c r="L544" s="46"/>
      <c r="M544" s="206" t="s">
        <v>19</v>
      </c>
      <c r="N544" s="207" t="s">
        <v>44</v>
      </c>
      <c r="O544" s="86"/>
      <c r="P544" s="208">
        <f>O544*H544</f>
        <v>0</v>
      </c>
      <c r="Q544" s="208">
        <v>0</v>
      </c>
      <c r="R544" s="208">
        <f>Q544*H544</f>
        <v>0</v>
      </c>
      <c r="S544" s="208">
        <v>0</v>
      </c>
      <c r="T544" s="209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10" t="s">
        <v>228</v>
      </c>
      <c r="AT544" s="210" t="s">
        <v>129</v>
      </c>
      <c r="AU544" s="210" t="s">
        <v>134</v>
      </c>
      <c r="AY544" s="19" t="s">
        <v>126</v>
      </c>
      <c r="BE544" s="211">
        <f>IF(N544="základní",J544,0)</f>
        <v>0</v>
      </c>
      <c r="BF544" s="211">
        <f>IF(N544="snížená",J544,0)</f>
        <v>0</v>
      </c>
      <c r="BG544" s="211">
        <f>IF(N544="zákl. přenesená",J544,0)</f>
        <v>0</v>
      </c>
      <c r="BH544" s="211">
        <f>IF(N544="sníž. přenesená",J544,0)</f>
        <v>0</v>
      </c>
      <c r="BI544" s="211">
        <f>IF(N544="nulová",J544,0)</f>
        <v>0</v>
      </c>
      <c r="BJ544" s="19" t="s">
        <v>134</v>
      </c>
      <c r="BK544" s="211">
        <f>ROUND(I544*H544,2)</f>
        <v>0</v>
      </c>
      <c r="BL544" s="19" t="s">
        <v>228</v>
      </c>
      <c r="BM544" s="210" t="s">
        <v>1003</v>
      </c>
    </row>
    <row r="545" s="2" customFormat="1">
      <c r="A545" s="40"/>
      <c r="B545" s="41"/>
      <c r="C545" s="42"/>
      <c r="D545" s="212" t="s">
        <v>141</v>
      </c>
      <c r="E545" s="42"/>
      <c r="F545" s="213" t="s">
        <v>1004</v>
      </c>
      <c r="G545" s="42"/>
      <c r="H545" s="42"/>
      <c r="I545" s="214"/>
      <c r="J545" s="42"/>
      <c r="K545" s="42"/>
      <c r="L545" s="46"/>
      <c r="M545" s="215"/>
      <c r="N545" s="216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141</v>
      </c>
      <c r="AU545" s="19" t="s">
        <v>134</v>
      </c>
    </row>
    <row r="546" s="2" customFormat="1" ht="16.5" customHeight="1">
      <c r="A546" s="40"/>
      <c r="B546" s="41"/>
      <c r="C546" s="199" t="s">
        <v>1005</v>
      </c>
      <c r="D546" s="199" t="s">
        <v>129</v>
      </c>
      <c r="E546" s="200" t="s">
        <v>1006</v>
      </c>
      <c r="F546" s="201" t="s">
        <v>1007</v>
      </c>
      <c r="G546" s="202" t="s">
        <v>132</v>
      </c>
      <c r="H546" s="203">
        <v>1</v>
      </c>
      <c r="I546" s="204"/>
      <c r="J546" s="205">
        <f>ROUND(I546*H546,2)</f>
        <v>0</v>
      </c>
      <c r="K546" s="201" t="s">
        <v>139</v>
      </c>
      <c r="L546" s="46"/>
      <c r="M546" s="206" t="s">
        <v>19</v>
      </c>
      <c r="N546" s="207" t="s">
        <v>44</v>
      </c>
      <c r="O546" s="86"/>
      <c r="P546" s="208">
        <f>O546*H546</f>
        <v>0</v>
      </c>
      <c r="Q546" s="208">
        <v>0</v>
      </c>
      <c r="R546" s="208">
        <f>Q546*H546</f>
        <v>0</v>
      </c>
      <c r="S546" s="208">
        <v>0</v>
      </c>
      <c r="T546" s="209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10" t="s">
        <v>228</v>
      </c>
      <c r="AT546" s="210" t="s">
        <v>129</v>
      </c>
      <c r="AU546" s="210" t="s">
        <v>134</v>
      </c>
      <c r="AY546" s="19" t="s">
        <v>126</v>
      </c>
      <c r="BE546" s="211">
        <f>IF(N546="základní",J546,0)</f>
        <v>0</v>
      </c>
      <c r="BF546" s="211">
        <f>IF(N546="snížená",J546,0)</f>
        <v>0</v>
      </c>
      <c r="BG546" s="211">
        <f>IF(N546="zákl. přenesená",J546,0)</f>
        <v>0</v>
      </c>
      <c r="BH546" s="211">
        <f>IF(N546="sníž. přenesená",J546,0)</f>
        <v>0</v>
      </c>
      <c r="BI546" s="211">
        <f>IF(N546="nulová",J546,0)</f>
        <v>0</v>
      </c>
      <c r="BJ546" s="19" t="s">
        <v>134</v>
      </c>
      <c r="BK546" s="211">
        <f>ROUND(I546*H546,2)</f>
        <v>0</v>
      </c>
      <c r="BL546" s="19" t="s">
        <v>228</v>
      </c>
      <c r="BM546" s="210" t="s">
        <v>1008</v>
      </c>
    </row>
    <row r="547" s="2" customFormat="1">
      <c r="A547" s="40"/>
      <c r="B547" s="41"/>
      <c r="C547" s="42"/>
      <c r="D547" s="212" t="s">
        <v>141</v>
      </c>
      <c r="E547" s="42"/>
      <c r="F547" s="213" t="s">
        <v>1009</v>
      </c>
      <c r="G547" s="42"/>
      <c r="H547" s="42"/>
      <c r="I547" s="214"/>
      <c r="J547" s="42"/>
      <c r="K547" s="42"/>
      <c r="L547" s="46"/>
      <c r="M547" s="215"/>
      <c r="N547" s="216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141</v>
      </c>
      <c r="AU547" s="19" t="s">
        <v>134</v>
      </c>
    </row>
    <row r="548" s="2" customFormat="1" ht="16.5" customHeight="1">
      <c r="A548" s="40"/>
      <c r="B548" s="41"/>
      <c r="C548" s="199" t="s">
        <v>1010</v>
      </c>
      <c r="D548" s="199" t="s">
        <v>129</v>
      </c>
      <c r="E548" s="200" t="s">
        <v>1011</v>
      </c>
      <c r="F548" s="201" t="s">
        <v>1012</v>
      </c>
      <c r="G548" s="202" t="s">
        <v>132</v>
      </c>
      <c r="H548" s="203">
        <v>3</v>
      </c>
      <c r="I548" s="204"/>
      <c r="J548" s="205">
        <f>ROUND(I548*H548,2)</f>
        <v>0</v>
      </c>
      <c r="K548" s="201" t="s">
        <v>139</v>
      </c>
      <c r="L548" s="46"/>
      <c r="M548" s="206" t="s">
        <v>19</v>
      </c>
      <c r="N548" s="207" t="s">
        <v>44</v>
      </c>
      <c r="O548" s="86"/>
      <c r="P548" s="208">
        <f>O548*H548</f>
        <v>0</v>
      </c>
      <c r="Q548" s="208">
        <v>0</v>
      </c>
      <c r="R548" s="208">
        <f>Q548*H548</f>
        <v>0</v>
      </c>
      <c r="S548" s="208">
        <v>0</v>
      </c>
      <c r="T548" s="209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10" t="s">
        <v>228</v>
      </c>
      <c r="AT548" s="210" t="s">
        <v>129</v>
      </c>
      <c r="AU548" s="210" t="s">
        <v>134</v>
      </c>
      <c r="AY548" s="19" t="s">
        <v>126</v>
      </c>
      <c r="BE548" s="211">
        <f>IF(N548="základní",J548,0)</f>
        <v>0</v>
      </c>
      <c r="BF548" s="211">
        <f>IF(N548="snížená",J548,0)</f>
        <v>0</v>
      </c>
      <c r="BG548" s="211">
        <f>IF(N548="zákl. přenesená",J548,0)</f>
        <v>0</v>
      </c>
      <c r="BH548" s="211">
        <f>IF(N548="sníž. přenesená",J548,0)</f>
        <v>0</v>
      </c>
      <c r="BI548" s="211">
        <f>IF(N548="nulová",J548,0)</f>
        <v>0</v>
      </c>
      <c r="BJ548" s="19" t="s">
        <v>134</v>
      </c>
      <c r="BK548" s="211">
        <f>ROUND(I548*H548,2)</f>
        <v>0</v>
      </c>
      <c r="BL548" s="19" t="s">
        <v>228</v>
      </c>
      <c r="BM548" s="210" t="s">
        <v>1013</v>
      </c>
    </row>
    <row r="549" s="2" customFormat="1">
      <c r="A549" s="40"/>
      <c r="B549" s="41"/>
      <c r="C549" s="42"/>
      <c r="D549" s="212" t="s">
        <v>141</v>
      </c>
      <c r="E549" s="42"/>
      <c r="F549" s="213" t="s">
        <v>1014</v>
      </c>
      <c r="G549" s="42"/>
      <c r="H549" s="42"/>
      <c r="I549" s="214"/>
      <c r="J549" s="42"/>
      <c r="K549" s="42"/>
      <c r="L549" s="46"/>
      <c r="M549" s="215"/>
      <c r="N549" s="216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141</v>
      </c>
      <c r="AU549" s="19" t="s">
        <v>134</v>
      </c>
    </row>
    <row r="550" s="2" customFormat="1" ht="21.75" customHeight="1">
      <c r="A550" s="40"/>
      <c r="B550" s="41"/>
      <c r="C550" s="199" t="s">
        <v>1015</v>
      </c>
      <c r="D550" s="199" t="s">
        <v>129</v>
      </c>
      <c r="E550" s="200" t="s">
        <v>1016</v>
      </c>
      <c r="F550" s="201" t="s">
        <v>1017</v>
      </c>
      <c r="G550" s="202" t="s">
        <v>132</v>
      </c>
      <c r="H550" s="203">
        <v>1</v>
      </c>
      <c r="I550" s="204"/>
      <c r="J550" s="205">
        <f>ROUND(I550*H550,2)</f>
        <v>0</v>
      </c>
      <c r="K550" s="201" t="s">
        <v>139</v>
      </c>
      <c r="L550" s="46"/>
      <c r="M550" s="206" t="s">
        <v>19</v>
      </c>
      <c r="N550" s="207" t="s">
        <v>44</v>
      </c>
      <c r="O550" s="86"/>
      <c r="P550" s="208">
        <f>O550*H550</f>
        <v>0</v>
      </c>
      <c r="Q550" s="208">
        <v>0.00013999999999999999</v>
      </c>
      <c r="R550" s="208">
        <f>Q550*H550</f>
        <v>0.00013999999999999999</v>
      </c>
      <c r="S550" s="208">
        <v>0</v>
      </c>
      <c r="T550" s="209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10" t="s">
        <v>228</v>
      </c>
      <c r="AT550" s="210" t="s">
        <v>129</v>
      </c>
      <c r="AU550" s="210" t="s">
        <v>134</v>
      </c>
      <c r="AY550" s="19" t="s">
        <v>126</v>
      </c>
      <c r="BE550" s="211">
        <f>IF(N550="základní",J550,0)</f>
        <v>0</v>
      </c>
      <c r="BF550" s="211">
        <f>IF(N550="snížená",J550,0)</f>
        <v>0</v>
      </c>
      <c r="BG550" s="211">
        <f>IF(N550="zákl. přenesená",J550,0)</f>
        <v>0</v>
      </c>
      <c r="BH550" s="211">
        <f>IF(N550="sníž. přenesená",J550,0)</f>
        <v>0</v>
      </c>
      <c r="BI550" s="211">
        <f>IF(N550="nulová",J550,0)</f>
        <v>0</v>
      </c>
      <c r="BJ550" s="19" t="s">
        <v>134</v>
      </c>
      <c r="BK550" s="211">
        <f>ROUND(I550*H550,2)</f>
        <v>0</v>
      </c>
      <c r="BL550" s="19" t="s">
        <v>228</v>
      </c>
      <c r="BM550" s="210" t="s">
        <v>1018</v>
      </c>
    </row>
    <row r="551" s="2" customFormat="1">
      <c r="A551" s="40"/>
      <c r="B551" s="41"/>
      <c r="C551" s="42"/>
      <c r="D551" s="212" t="s">
        <v>141</v>
      </c>
      <c r="E551" s="42"/>
      <c r="F551" s="213" t="s">
        <v>1019</v>
      </c>
      <c r="G551" s="42"/>
      <c r="H551" s="42"/>
      <c r="I551" s="214"/>
      <c r="J551" s="42"/>
      <c r="K551" s="42"/>
      <c r="L551" s="46"/>
      <c r="M551" s="215"/>
      <c r="N551" s="216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141</v>
      </c>
      <c r="AU551" s="19" t="s">
        <v>134</v>
      </c>
    </row>
    <row r="552" s="2" customFormat="1" ht="16.5" customHeight="1">
      <c r="A552" s="40"/>
      <c r="B552" s="41"/>
      <c r="C552" s="199" t="s">
        <v>1020</v>
      </c>
      <c r="D552" s="199" t="s">
        <v>129</v>
      </c>
      <c r="E552" s="200" t="s">
        <v>1021</v>
      </c>
      <c r="F552" s="201" t="s">
        <v>1022</v>
      </c>
      <c r="G552" s="202" t="s">
        <v>132</v>
      </c>
      <c r="H552" s="203">
        <v>1</v>
      </c>
      <c r="I552" s="204"/>
      <c r="J552" s="205">
        <f>ROUND(I552*H552,2)</f>
        <v>0</v>
      </c>
      <c r="K552" s="201" t="s">
        <v>139</v>
      </c>
      <c r="L552" s="46"/>
      <c r="M552" s="206" t="s">
        <v>19</v>
      </c>
      <c r="N552" s="207" t="s">
        <v>44</v>
      </c>
      <c r="O552" s="86"/>
      <c r="P552" s="208">
        <f>O552*H552</f>
        <v>0</v>
      </c>
      <c r="Q552" s="208">
        <v>8.0000000000000007E-05</v>
      </c>
      <c r="R552" s="208">
        <f>Q552*H552</f>
        <v>8.0000000000000007E-05</v>
      </c>
      <c r="S552" s="208">
        <v>0</v>
      </c>
      <c r="T552" s="209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0" t="s">
        <v>228</v>
      </c>
      <c r="AT552" s="210" t="s">
        <v>129</v>
      </c>
      <c r="AU552" s="210" t="s">
        <v>134</v>
      </c>
      <c r="AY552" s="19" t="s">
        <v>126</v>
      </c>
      <c r="BE552" s="211">
        <f>IF(N552="základní",J552,0)</f>
        <v>0</v>
      </c>
      <c r="BF552" s="211">
        <f>IF(N552="snížená",J552,0)</f>
        <v>0</v>
      </c>
      <c r="BG552" s="211">
        <f>IF(N552="zákl. přenesená",J552,0)</f>
        <v>0</v>
      </c>
      <c r="BH552" s="211">
        <f>IF(N552="sníž. přenesená",J552,0)</f>
        <v>0</v>
      </c>
      <c r="BI552" s="211">
        <f>IF(N552="nulová",J552,0)</f>
        <v>0</v>
      </c>
      <c r="BJ552" s="19" t="s">
        <v>134</v>
      </c>
      <c r="BK552" s="211">
        <f>ROUND(I552*H552,2)</f>
        <v>0</v>
      </c>
      <c r="BL552" s="19" t="s">
        <v>228</v>
      </c>
      <c r="BM552" s="210" t="s">
        <v>1023</v>
      </c>
    </row>
    <row r="553" s="2" customFormat="1">
      <c r="A553" s="40"/>
      <c r="B553" s="41"/>
      <c r="C553" s="42"/>
      <c r="D553" s="212" t="s">
        <v>141</v>
      </c>
      <c r="E553" s="42"/>
      <c r="F553" s="213" t="s">
        <v>1024</v>
      </c>
      <c r="G553" s="42"/>
      <c r="H553" s="42"/>
      <c r="I553" s="214"/>
      <c r="J553" s="42"/>
      <c r="K553" s="42"/>
      <c r="L553" s="46"/>
      <c r="M553" s="215"/>
      <c r="N553" s="216"/>
      <c r="O553" s="86"/>
      <c r="P553" s="86"/>
      <c r="Q553" s="86"/>
      <c r="R553" s="86"/>
      <c r="S553" s="86"/>
      <c r="T553" s="87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9" t="s">
        <v>141</v>
      </c>
      <c r="AU553" s="19" t="s">
        <v>134</v>
      </c>
    </row>
    <row r="554" s="2" customFormat="1" ht="16.5" customHeight="1">
      <c r="A554" s="40"/>
      <c r="B554" s="41"/>
      <c r="C554" s="199" t="s">
        <v>1025</v>
      </c>
      <c r="D554" s="199" t="s">
        <v>129</v>
      </c>
      <c r="E554" s="200" t="s">
        <v>1026</v>
      </c>
      <c r="F554" s="201" t="s">
        <v>1027</v>
      </c>
      <c r="G554" s="202" t="s">
        <v>132</v>
      </c>
      <c r="H554" s="203">
        <v>5</v>
      </c>
      <c r="I554" s="204"/>
      <c r="J554" s="205">
        <f>ROUND(I554*H554,2)</f>
        <v>0</v>
      </c>
      <c r="K554" s="201" t="s">
        <v>139</v>
      </c>
      <c r="L554" s="46"/>
      <c r="M554" s="206" t="s">
        <v>19</v>
      </c>
      <c r="N554" s="207" t="s">
        <v>44</v>
      </c>
      <c r="O554" s="86"/>
      <c r="P554" s="208">
        <f>O554*H554</f>
        <v>0</v>
      </c>
      <c r="Q554" s="208">
        <v>0</v>
      </c>
      <c r="R554" s="208">
        <f>Q554*H554</f>
        <v>0</v>
      </c>
      <c r="S554" s="208">
        <v>0</v>
      </c>
      <c r="T554" s="209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10" t="s">
        <v>228</v>
      </c>
      <c r="AT554" s="210" t="s">
        <v>129</v>
      </c>
      <c r="AU554" s="210" t="s">
        <v>134</v>
      </c>
      <c r="AY554" s="19" t="s">
        <v>126</v>
      </c>
      <c r="BE554" s="211">
        <f>IF(N554="základní",J554,0)</f>
        <v>0</v>
      </c>
      <c r="BF554" s="211">
        <f>IF(N554="snížená",J554,0)</f>
        <v>0</v>
      </c>
      <c r="BG554" s="211">
        <f>IF(N554="zákl. přenesená",J554,0)</f>
        <v>0</v>
      </c>
      <c r="BH554" s="211">
        <f>IF(N554="sníž. přenesená",J554,0)</f>
        <v>0</v>
      </c>
      <c r="BI554" s="211">
        <f>IF(N554="nulová",J554,0)</f>
        <v>0</v>
      </c>
      <c r="BJ554" s="19" t="s">
        <v>134</v>
      </c>
      <c r="BK554" s="211">
        <f>ROUND(I554*H554,2)</f>
        <v>0</v>
      </c>
      <c r="BL554" s="19" t="s">
        <v>228</v>
      </c>
      <c r="BM554" s="210" t="s">
        <v>1028</v>
      </c>
    </row>
    <row r="555" s="2" customFormat="1">
      <c r="A555" s="40"/>
      <c r="B555" s="41"/>
      <c r="C555" s="42"/>
      <c r="D555" s="212" t="s">
        <v>141</v>
      </c>
      <c r="E555" s="42"/>
      <c r="F555" s="213" t="s">
        <v>1029</v>
      </c>
      <c r="G555" s="42"/>
      <c r="H555" s="42"/>
      <c r="I555" s="214"/>
      <c r="J555" s="42"/>
      <c r="K555" s="42"/>
      <c r="L555" s="46"/>
      <c r="M555" s="215"/>
      <c r="N555" s="216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141</v>
      </c>
      <c r="AU555" s="19" t="s">
        <v>134</v>
      </c>
    </row>
    <row r="556" s="2" customFormat="1" ht="16.5" customHeight="1">
      <c r="A556" s="40"/>
      <c r="B556" s="41"/>
      <c r="C556" s="199" t="s">
        <v>1030</v>
      </c>
      <c r="D556" s="199" t="s">
        <v>129</v>
      </c>
      <c r="E556" s="200" t="s">
        <v>1031</v>
      </c>
      <c r="F556" s="201" t="s">
        <v>1032</v>
      </c>
      <c r="G556" s="202" t="s">
        <v>132</v>
      </c>
      <c r="H556" s="203">
        <v>4</v>
      </c>
      <c r="I556" s="204"/>
      <c r="J556" s="205">
        <f>ROUND(I556*H556,2)</f>
        <v>0</v>
      </c>
      <c r="K556" s="201" t="s">
        <v>139</v>
      </c>
      <c r="L556" s="46"/>
      <c r="M556" s="206" t="s">
        <v>19</v>
      </c>
      <c r="N556" s="207" t="s">
        <v>44</v>
      </c>
      <c r="O556" s="86"/>
      <c r="P556" s="208">
        <f>O556*H556</f>
        <v>0</v>
      </c>
      <c r="Q556" s="208">
        <v>0</v>
      </c>
      <c r="R556" s="208">
        <f>Q556*H556</f>
        <v>0</v>
      </c>
      <c r="S556" s="208">
        <v>0</v>
      </c>
      <c r="T556" s="209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0" t="s">
        <v>228</v>
      </c>
      <c r="AT556" s="210" t="s">
        <v>129</v>
      </c>
      <c r="AU556" s="210" t="s">
        <v>134</v>
      </c>
      <c r="AY556" s="19" t="s">
        <v>126</v>
      </c>
      <c r="BE556" s="211">
        <f>IF(N556="základní",J556,0)</f>
        <v>0</v>
      </c>
      <c r="BF556" s="211">
        <f>IF(N556="snížená",J556,0)</f>
        <v>0</v>
      </c>
      <c r="BG556" s="211">
        <f>IF(N556="zákl. přenesená",J556,0)</f>
        <v>0</v>
      </c>
      <c r="BH556" s="211">
        <f>IF(N556="sníž. přenesená",J556,0)</f>
        <v>0</v>
      </c>
      <c r="BI556" s="211">
        <f>IF(N556="nulová",J556,0)</f>
        <v>0</v>
      </c>
      <c r="BJ556" s="19" t="s">
        <v>134</v>
      </c>
      <c r="BK556" s="211">
        <f>ROUND(I556*H556,2)</f>
        <v>0</v>
      </c>
      <c r="BL556" s="19" t="s">
        <v>228</v>
      </c>
      <c r="BM556" s="210" t="s">
        <v>1033</v>
      </c>
    </row>
    <row r="557" s="2" customFormat="1">
      <c r="A557" s="40"/>
      <c r="B557" s="41"/>
      <c r="C557" s="42"/>
      <c r="D557" s="212" t="s">
        <v>141</v>
      </c>
      <c r="E557" s="42"/>
      <c r="F557" s="213" t="s">
        <v>1034</v>
      </c>
      <c r="G557" s="42"/>
      <c r="H557" s="42"/>
      <c r="I557" s="214"/>
      <c r="J557" s="42"/>
      <c r="K557" s="42"/>
      <c r="L557" s="46"/>
      <c r="M557" s="215"/>
      <c r="N557" s="216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141</v>
      </c>
      <c r="AU557" s="19" t="s">
        <v>134</v>
      </c>
    </row>
    <row r="558" s="2" customFormat="1" ht="16.5" customHeight="1">
      <c r="A558" s="40"/>
      <c r="B558" s="41"/>
      <c r="C558" s="199" t="s">
        <v>1035</v>
      </c>
      <c r="D558" s="199" t="s">
        <v>129</v>
      </c>
      <c r="E558" s="200" t="s">
        <v>1036</v>
      </c>
      <c r="F558" s="201" t="s">
        <v>1037</v>
      </c>
      <c r="G558" s="202" t="s">
        <v>132</v>
      </c>
      <c r="H558" s="203">
        <v>10</v>
      </c>
      <c r="I558" s="204"/>
      <c r="J558" s="205">
        <f>ROUND(I558*H558,2)</f>
        <v>0</v>
      </c>
      <c r="K558" s="201" t="s">
        <v>139</v>
      </c>
      <c r="L558" s="46"/>
      <c r="M558" s="206" t="s">
        <v>19</v>
      </c>
      <c r="N558" s="207" t="s">
        <v>44</v>
      </c>
      <c r="O558" s="86"/>
      <c r="P558" s="208">
        <f>O558*H558</f>
        <v>0</v>
      </c>
      <c r="Q558" s="208">
        <v>0</v>
      </c>
      <c r="R558" s="208">
        <f>Q558*H558</f>
        <v>0</v>
      </c>
      <c r="S558" s="208">
        <v>0</v>
      </c>
      <c r="T558" s="209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0" t="s">
        <v>228</v>
      </c>
      <c r="AT558" s="210" t="s">
        <v>129</v>
      </c>
      <c r="AU558" s="210" t="s">
        <v>134</v>
      </c>
      <c r="AY558" s="19" t="s">
        <v>126</v>
      </c>
      <c r="BE558" s="211">
        <f>IF(N558="základní",J558,0)</f>
        <v>0</v>
      </c>
      <c r="BF558" s="211">
        <f>IF(N558="snížená",J558,0)</f>
        <v>0</v>
      </c>
      <c r="BG558" s="211">
        <f>IF(N558="zákl. přenesená",J558,0)</f>
        <v>0</v>
      </c>
      <c r="BH558" s="211">
        <f>IF(N558="sníž. přenesená",J558,0)</f>
        <v>0</v>
      </c>
      <c r="BI558" s="211">
        <f>IF(N558="nulová",J558,0)</f>
        <v>0</v>
      </c>
      <c r="BJ558" s="19" t="s">
        <v>134</v>
      </c>
      <c r="BK558" s="211">
        <f>ROUND(I558*H558,2)</f>
        <v>0</v>
      </c>
      <c r="BL558" s="19" t="s">
        <v>228</v>
      </c>
      <c r="BM558" s="210" t="s">
        <v>1038</v>
      </c>
    </row>
    <row r="559" s="2" customFormat="1">
      <c r="A559" s="40"/>
      <c r="B559" s="41"/>
      <c r="C559" s="42"/>
      <c r="D559" s="212" t="s">
        <v>141</v>
      </c>
      <c r="E559" s="42"/>
      <c r="F559" s="213" t="s">
        <v>1039</v>
      </c>
      <c r="G559" s="42"/>
      <c r="H559" s="42"/>
      <c r="I559" s="214"/>
      <c r="J559" s="42"/>
      <c r="K559" s="42"/>
      <c r="L559" s="46"/>
      <c r="M559" s="215"/>
      <c r="N559" s="216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141</v>
      </c>
      <c r="AU559" s="19" t="s">
        <v>134</v>
      </c>
    </row>
    <row r="560" s="2" customFormat="1" ht="16.5" customHeight="1">
      <c r="A560" s="40"/>
      <c r="B560" s="41"/>
      <c r="C560" s="199" t="s">
        <v>1040</v>
      </c>
      <c r="D560" s="199" t="s">
        <v>129</v>
      </c>
      <c r="E560" s="200" t="s">
        <v>1041</v>
      </c>
      <c r="F560" s="201" t="s">
        <v>1042</v>
      </c>
      <c r="G560" s="202" t="s">
        <v>132</v>
      </c>
      <c r="H560" s="203">
        <v>8</v>
      </c>
      <c r="I560" s="204"/>
      <c r="J560" s="205">
        <f>ROUND(I560*H560,2)</f>
        <v>0</v>
      </c>
      <c r="K560" s="201" t="s">
        <v>139</v>
      </c>
      <c r="L560" s="46"/>
      <c r="M560" s="206" t="s">
        <v>19</v>
      </c>
      <c r="N560" s="207" t="s">
        <v>44</v>
      </c>
      <c r="O560" s="86"/>
      <c r="P560" s="208">
        <f>O560*H560</f>
        <v>0</v>
      </c>
      <c r="Q560" s="208">
        <v>0</v>
      </c>
      <c r="R560" s="208">
        <f>Q560*H560</f>
        <v>0</v>
      </c>
      <c r="S560" s="208">
        <v>0</v>
      </c>
      <c r="T560" s="209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10" t="s">
        <v>228</v>
      </c>
      <c r="AT560" s="210" t="s">
        <v>129</v>
      </c>
      <c r="AU560" s="210" t="s">
        <v>134</v>
      </c>
      <c r="AY560" s="19" t="s">
        <v>126</v>
      </c>
      <c r="BE560" s="211">
        <f>IF(N560="základní",J560,0)</f>
        <v>0</v>
      </c>
      <c r="BF560" s="211">
        <f>IF(N560="snížená",J560,0)</f>
        <v>0</v>
      </c>
      <c r="BG560" s="211">
        <f>IF(N560="zákl. přenesená",J560,0)</f>
        <v>0</v>
      </c>
      <c r="BH560" s="211">
        <f>IF(N560="sníž. přenesená",J560,0)</f>
        <v>0</v>
      </c>
      <c r="BI560" s="211">
        <f>IF(N560="nulová",J560,0)</f>
        <v>0</v>
      </c>
      <c r="BJ560" s="19" t="s">
        <v>134</v>
      </c>
      <c r="BK560" s="211">
        <f>ROUND(I560*H560,2)</f>
        <v>0</v>
      </c>
      <c r="BL560" s="19" t="s">
        <v>228</v>
      </c>
      <c r="BM560" s="210" t="s">
        <v>1043</v>
      </c>
    </row>
    <row r="561" s="2" customFormat="1">
      <c r="A561" s="40"/>
      <c r="B561" s="41"/>
      <c r="C561" s="42"/>
      <c r="D561" s="212" t="s">
        <v>141</v>
      </c>
      <c r="E561" s="42"/>
      <c r="F561" s="213" t="s">
        <v>1044</v>
      </c>
      <c r="G561" s="42"/>
      <c r="H561" s="42"/>
      <c r="I561" s="214"/>
      <c r="J561" s="42"/>
      <c r="K561" s="42"/>
      <c r="L561" s="46"/>
      <c r="M561" s="215"/>
      <c r="N561" s="216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141</v>
      </c>
      <c r="AU561" s="19" t="s">
        <v>134</v>
      </c>
    </row>
    <row r="562" s="2" customFormat="1" ht="16.5" customHeight="1">
      <c r="A562" s="40"/>
      <c r="B562" s="41"/>
      <c r="C562" s="251" t="s">
        <v>1045</v>
      </c>
      <c r="D562" s="251" t="s">
        <v>221</v>
      </c>
      <c r="E562" s="252" t="s">
        <v>1046</v>
      </c>
      <c r="F562" s="253" t="s">
        <v>1047</v>
      </c>
      <c r="G562" s="254" t="s">
        <v>132</v>
      </c>
      <c r="H562" s="255">
        <v>1</v>
      </c>
      <c r="I562" s="256"/>
      <c r="J562" s="257">
        <f>ROUND(I562*H562,2)</f>
        <v>0</v>
      </c>
      <c r="K562" s="253" t="s">
        <v>139</v>
      </c>
      <c r="L562" s="258"/>
      <c r="M562" s="259" t="s">
        <v>19</v>
      </c>
      <c r="N562" s="260" t="s">
        <v>44</v>
      </c>
      <c r="O562" s="86"/>
      <c r="P562" s="208">
        <f>O562*H562</f>
        <v>0</v>
      </c>
      <c r="Q562" s="208">
        <v>0</v>
      </c>
      <c r="R562" s="208">
        <f>Q562*H562</f>
        <v>0</v>
      </c>
      <c r="S562" s="208">
        <v>0</v>
      </c>
      <c r="T562" s="209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10" t="s">
        <v>322</v>
      </c>
      <c r="AT562" s="210" t="s">
        <v>221</v>
      </c>
      <c r="AU562" s="210" t="s">
        <v>134</v>
      </c>
      <c r="AY562" s="19" t="s">
        <v>126</v>
      </c>
      <c r="BE562" s="211">
        <f>IF(N562="základní",J562,0)</f>
        <v>0</v>
      </c>
      <c r="BF562" s="211">
        <f>IF(N562="snížená",J562,0)</f>
        <v>0</v>
      </c>
      <c r="BG562" s="211">
        <f>IF(N562="zákl. přenesená",J562,0)</f>
        <v>0</v>
      </c>
      <c r="BH562" s="211">
        <f>IF(N562="sníž. přenesená",J562,0)</f>
        <v>0</v>
      </c>
      <c r="BI562" s="211">
        <f>IF(N562="nulová",J562,0)</f>
        <v>0</v>
      </c>
      <c r="BJ562" s="19" t="s">
        <v>134</v>
      </c>
      <c r="BK562" s="211">
        <f>ROUND(I562*H562,2)</f>
        <v>0</v>
      </c>
      <c r="BL562" s="19" t="s">
        <v>228</v>
      </c>
      <c r="BM562" s="210" t="s">
        <v>1048</v>
      </c>
    </row>
    <row r="563" s="2" customFormat="1" ht="16.5" customHeight="1">
      <c r="A563" s="40"/>
      <c r="B563" s="41"/>
      <c r="C563" s="199" t="s">
        <v>1049</v>
      </c>
      <c r="D563" s="199" t="s">
        <v>129</v>
      </c>
      <c r="E563" s="200" t="s">
        <v>1050</v>
      </c>
      <c r="F563" s="201" t="s">
        <v>1051</v>
      </c>
      <c r="G563" s="202" t="s">
        <v>132</v>
      </c>
      <c r="H563" s="203">
        <v>1</v>
      </c>
      <c r="I563" s="204"/>
      <c r="J563" s="205">
        <f>ROUND(I563*H563,2)</f>
        <v>0</v>
      </c>
      <c r="K563" s="201" t="s">
        <v>139</v>
      </c>
      <c r="L563" s="46"/>
      <c r="M563" s="206" t="s">
        <v>19</v>
      </c>
      <c r="N563" s="207" t="s">
        <v>44</v>
      </c>
      <c r="O563" s="86"/>
      <c r="P563" s="208">
        <f>O563*H563</f>
        <v>0</v>
      </c>
      <c r="Q563" s="208">
        <v>0</v>
      </c>
      <c r="R563" s="208">
        <f>Q563*H563</f>
        <v>0</v>
      </c>
      <c r="S563" s="208">
        <v>0</v>
      </c>
      <c r="T563" s="209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10" t="s">
        <v>228</v>
      </c>
      <c r="AT563" s="210" t="s">
        <v>129</v>
      </c>
      <c r="AU563" s="210" t="s">
        <v>134</v>
      </c>
      <c r="AY563" s="19" t="s">
        <v>126</v>
      </c>
      <c r="BE563" s="211">
        <f>IF(N563="základní",J563,0)</f>
        <v>0</v>
      </c>
      <c r="BF563" s="211">
        <f>IF(N563="snížená",J563,0)</f>
        <v>0</v>
      </c>
      <c r="BG563" s="211">
        <f>IF(N563="zákl. přenesená",J563,0)</f>
        <v>0</v>
      </c>
      <c r="BH563" s="211">
        <f>IF(N563="sníž. přenesená",J563,0)</f>
        <v>0</v>
      </c>
      <c r="BI563" s="211">
        <f>IF(N563="nulová",J563,0)</f>
        <v>0</v>
      </c>
      <c r="BJ563" s="19" t="s">
        <v>134</v>
      </c>
      <c r="BK563" s="211">
        <f>ROUND(I563*H563,2)</f>
        <v>0</v>
      </c>
      <c r="BL563" s="19" t="s">
        <v>228</v>
      </c>
      <c r="BM563" s="210" t="s">
        <v>1052</v>
      </c>
    </row>
    <row r="564" s="2" customFormat="1">
      <c r="A564" s="40"/>
      <c r="B564" s="41"/>
      <c r="C564" s="42"/>
      <c r="D564" s="212" t="s">
        <v>141</v>
      </c>
      <c r="E564" s="42"/>
      <c r="F564" s="213" t="s">
        <v>1053</v>
      </c>
      <c r="G564" s="42"/>
      <c r="H564" s="42"/>
      <c r="I564" s="214"/>
      <c r="J564" s="42"/>
      <c r="K564" s="42"/>
      <c r="L564" s="46"/>
      <c r="M564" s="215"/>
      <c r="N564" s="216"/>
      <c r="O564" s="86"/>
      <c r="P564" s="86"/>
      <c r="Q564" s="86"/>
      <c r="R564" s="86"/>
      <c r="S564" s="86"/>
      <c r="T564" s="87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141</v>
      </c>
      <c r="AU564" s="19" t="s">
        <v>134</v>
      </c>
    </row>
    <row r="565" s="2" customFormat="1" ht="16.5" customHeight="1">
      <c r="A565" s="40"/>
      <c r="B565" s="41"/>
      <c r="C565" s="251" t="s">
        <v>1054</v>
      </c>
      <c r="D565" s="251" t="s">
        <v>221</v>
      </c>
      <c r="E565" s="252" t="s">
        <v>1055</v>
      </c>
      <c r="F565" s="253" t="s">
        <v>1056</v>
      </c>
      <c r="G565" s="254" t="s">
        <v>132</v>
      </c>
      <c r="H565" s="255">
        <v>1</v>
      </c>
      <c r="I565" s="256"/>
      <c r="J565" s="257">
        <f>ROUND(I565*H565,2)</f>
        <v>0</v>
      </c>
      <c r="K565" s="253" t="s">
        <v>139</v>
      </c>
      <c r="L565" s="258"/>
      <c r="M565" s="259" t="s">
        <v>19</v>
      </c>
      <c r="N565" s="260" t="s">
        <v>44</v>
      </c>
      <c r="O565" s="86"/>
      <c r="P565" s="208">
        <f>O565*H565</f>
        <v>0</v>
      </c>
      <c r="Q565" s="208">
        <v>0.29999999999999999</v>
      </c>
      <c r="R565" s="208">
        <f>Q565*H565</f>
        <v>0.29999999999999999</v>
      </c>
      <c r="S565" s="208">
        <v>0</v>
      </c>
      <c r="T565" s="209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10" t="s">
        <v>322</v>
      </c>
      <c r="AT565" s="210" t="s">
        <v>221</v>
      </c>
      <c r="AU565" s="210" t="s">
        <v>134</v>
      </c>
      <c r="AY565" s="19" t="s">
        <v>126</v>
      </c>
      <c r="BE565" s="211">
        <f>IF(N565="základní",J565,0)</f>
        <v>0</v>
      </c>
      <c r="BF565" s="211">
        <f>IF(N565="snížená",J565,0)</f>
        <v>0</v>
      </c>
      <c r="BG565" s="211">
        <f>IF(N565="zákl. přenesená",J565,0)</f>
        <v>0</v>
      </c>
      <c r="BH565" s="211">
        <f>IF(N565="sníž. přenesená",J565,0)</f>
        <v>0</v>
      </c>
      <c r="BI565" s="211">
        <f>IF(N565="nulová",J565,0)</f>
        <v>0</v>
      </c>
      <c r="BJ565" s="19" t="s">
        <v>134</v>
      </c>
      <c r="BK565" s="211">
        <f>ROUND(I565*H565,2)</f>
        <v>0</v>
      </c>
      <c r="BL565" s="19" t="s">
        <v>228</v>
      </c>
      <c r="BM565" s="210" t="s">
        <v>1057</v>
      </c>
    </row>
    <row r="566" s="2" customFormat="1" ht="24.15" customHeight="1">
      <c r="A566" s="40"/>
      <c r="B566" s="41"/>
      <c r="C566" s="199" t="s">
        <v>1058</v>
      </c>
      <c r="D566" s="199" t="s">
        <v>129</v>
      </c>
      <c r="E566" s="200" t="s">
        <v>1059</v>
      </c>
      <c r="F566" s="201" t="s">
        <v>1060</v>
      </c>
      <c r="G566" s="202" t="s">
        <v>378</v>
      </c>
      <c r="H566" s="261"/>
      <c r="I566" s="204"/>
      <c r="J566" s="205">
        <f>ROUND(I566*H566,2)</f>
        <v>0</v>
      </c>
      <c r="K566" s="201" t="s">
        <v>139</v>
      </c>
      <c r="L566" s="46"/>
      <c r="M566" s="206" t="s">
        <v>19</v>
      </c>
      <c r="N566" s="207" t="s">
        <v>44</v>
      </c>
      <c r="O566" s="86"/>
      <c r="P566" s="208">
        <f>O566*H566</f>
        <v>0</v>
      </c>
      <c r="Q566" s="208">
        <v>0</v>
      </c>
      <c r="R566" s="208">
        <f>Q566*H566</f>
        <v>0</v>
      </c>
      <c r="S566" s="208">
        <v>0</v>
      </c>
      <c r="T566" s="209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10" t="s">
        <v>228</v>
      </c>
      <c r="AT566" s="210" t="s">
        <v>129</v>
      </c>
      <c r="AU566" s="210" t="s">
        <v>134</v>
      </c>
      <c r="AY566" s="19" t="s">
        <v>126</v>
      </c>
      <c r="BE566" s="211">
        <f>IF(N566="základní",J566,0)</f>
        <v>0</v>
      </c>
      <c r="BF566" s="211">
        <f>IF(N566="snížená",J566,0)</f>
        <v>0</v>
      </c>
      <c r="BG566" s="211">
        <f>IF(N566="zákl. přenesená",J566,0)</f>
        <v>0</v>
      </c>
      <c r="BH566" s="211">
        <f>IF(N566="sníž. přenesená",J566,0)</f>
        <v>0</v>
      </c>
      <c r="BI566" s="211">
        <f>IF(N566="nulová",J566,0)</f>
        <v>0</v>
      </c>
      <c r="BJ566" s="19" t="s">
        <v>134</v>
      </c>
      <c r="BK566" s="211">
        <f>ROUND(I566*H566,2)</f>
        <v>0</v>
      </c>
      <c r="BL566" s="19" t="s">
        <v>228</v>
      </c>
      <c r="BM566" s="210" t="s">
        <v>1061</v>
      </c>
    </row>
    <row r="567" s="2" customFormat="1">
      <c r="A567" s="40"/>
      <c r="B567" s="41"/>
      <c r="C567" s="42"/>
      <c r="D567" s="212" t="s">
        <v>141</v>
      </c>
      <c r="E567" s="42"/>
      <c r="F567" s="213" t="s">
        <v>1062</v>
      </c>
      <c r="G567" s="42"/>
      <c r="H567" s="42"/>
      <c r="I567" s="214"/>
      <c r="J567" s="42"/>
      <c r="K567" s="42"/>
      <c r="L567" s="46"/>
      <c r="M567" s="215"/>
      <c r="N567" s="216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141</v>
      </c>
      <c r="AU567" s="19" t="s">
        <v>134</v>
      </c>
    </row>
    <row r="568" s="2" customFormat="1" ht="24.15" customHeight="1">
      <c r="A568" s="40"/>
      <c r="B568" s="41"/>
      <c r="C568" s="199" t="s">
        <v>1063</v>
      </c>
      <c r="D568" s="199" t="s">
        <v>129</v>
      </c>
      <c r="E568" s="200" t="s">
        <v>1064</v>
      </c>
      <c r="F568" s="201" t="s">
        <v>1065</v>
      </c>
      <c r="G568" s="202" t="s">
        <v>313</v>
      </c>
      <c r="H568" s="203">
        <v>0.42599999999999999</v>
      </c>
      <c r="I568" s="204"/>
      <c r="J568" s="205">
        <f>ROUND(I568*H568,2)</f>
        <v>0</v>
      </c>
      <c r="K568" s="201" t="s">
        <v>139</v>
      </c>
      <c r="L568" s="46"/>
      <c r="M568" s="206" t="s">
        <v>19</v>
      </c>
      <c r="N568" s="207" t="s">
        <v>44</v>
      </c>
      <c r="O568" s="86"/>
      <c r="P568" s="208">
        <f>O568*H568</f>
        <v>0</v>
      </c>
      <c r="Q568" s="208">
        <v>0</v>
      </c>
      <c r="R568" s="208">
        <f>Q568*H568</f>
        <v>0</v>
      </c>
      <c r="S568" s="208">
        <v>0</v>
      </c>
      <c r="T568" s="209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10" t="s">
        <v>228</v>
      </c>
      <c r="AT568" s="210" t="s">
        <v>129</v>
      </c>
      <c r="AU568" s="210" t="s">
        <v>134</v>
      </c>
      <c r="AY568" s="19" t="s">
        <v>126</v>
      </c>
      <c r="BE568" s="211">
        <f>IF(N568="základní",J568,0)</f>
        <v>0</v>
      </c>
      <c r="BF568" s="211">
        <f>IF(N568="snížená",J568,0)</f>
        <v>0</v>
      </c>
      <c r="BG568" s="211">
        <f>IF(N568="zákl. přenesená",J568,0)</f>
        <v>0</v>
      </c>
      <c r="BH568" s="211">
        <f>IF(N568="sníž. přenesená",J568,0)</f>
        <v>0</v>
      </c>
      <c r="BI568" s="211">
        <f>IF(N568="nulová",J568,0)</f>
        <v>0</v>
      </c>
      <c r="BJ568" s="19" t="s">
        <v>134</v>
      </c>
      <c r="BK568" s="211">
        <f>ROUND(I568*H568,2)</f>
        <v>0</v>
      </c>
      <c r="BL568" s="19" t="s">
        <v>228</v>
      </c>
      <c r="BM568" s="210" t="s">
        <v>1066</v>
      </c>
    </row>
    <row r="569" s="2" customFormat="1">
      <c r="A569" s="40"/>
      <c r="B569" s="41"/>
      <c r="C569" s="42"/>
      <c r="D569" s="212" t="s">
        <v>141</v>
      </c>
      <c r="E569" s="42"/>
      <c r="F569" s="213" t="s">
        <v>1067</v>
      </c>
      <c r="G569" s="42"/>
      <c r="H569" s="42"/>
      <c r="I569" s="214"/>
      <c r="J569" s="42"/>
      <c r="K569" s="42"/>
      <c r="L569" s="46"/>
      <c r="M569" s="215"/>
      <c r="N569" s="216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141</v>
      </c>
      <c r="AU569" s="19" t="s">
        <v>134</v>
      </c>
    </row>
    <row r="570" s="12" customFormat="1" ht="22.8" customHeight="1">
      <c r="A570" s="12"/>
      <c r="B570" s="183"/>
      <c r="C570" s="184"/>
      <c r="D570" s="185" t="s">
        <v>71</v>
      </c>
      <c r="E570" s="197" t="s">
        <v>1068</v>
      </c>
      <c r="F570" s="197" t="s">
        <v>1069</v>
      </c>
      <c r="G570" s="184"/>
      <c r="H570" s="184"/>
      <c r="I570" s="187"/>
      <c r="J570" s="198">
        <f>BK570</f>
        <v>0</v>
      </c>
      <c r="K570" s="184"/>
      <c r="L570" s="189"/>
      <c r="M570" s="190"/>
      <c r="N570" s="191"/>
      <c r="O570" s="191"/>
      <c r="P570" s="192">
        <f>SUM(P571:P597)</f>
        <v>0</v>
      </c>
      <c r="Q570" s="191"/>
      <c r="R570" s="192">
        <f>SUM(R571:R597)</f>
        <v>0.17244499999999996</v>
      </c>
      <c r="S570" s="191"/>
      <c r="T570" s="193">
        <f>SUM(T571:T597)</f>
        <v>0.14204719999999999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194" t="s">
        <v>134</v>
      </c>
      <c r="AT570" s="195" t="s">
        <v>71</v>
      </c>
      <c r="AU570" s="195" t="s">
        <v>77</v>
      </c>
      <c r="AY570" s="194" t="s">
        <v>126</v>
      </c>
      <c r="BK570" s="196">
        <f>SUM(BK571:BK597)</f>
        <v>0</v>
      </c>
    </row>
    <row r="571" s="2" customFormat="1" ht="16.5" customHeight="1">
      <c r="A571" s="40"/>
      <c r="B571" s="41"/>
      <c r="C571" s="199" t="s">
        <v>1070</v>
      </c>
      <c r="D571" s="199" t="s">
        <v>129</v>
      </c>
      <c r="E571" s="200" t="s">
        <v>1071</v>
      </c>
      <c r="F571" s="201" t="s">
        <v>1072</v>
      </c>
      <c r="G571" s="202" t="s">
        <v>153</v>
      </c>
      <c r="H571" s="203">
        <v>4.024</v>
      </c>
      <c r="I571" s="204"/>
      <c r="J571" s="205">
        <f>ROUND(I571*H571,2)</f>
        <v>0</v>
      </c>
      <c r="K571" s="201" t="s">
        <v>139</v>
      </c>
      <c r="L571" s="46"/>
      <c r="M571" s="206" t="s">
        <v>19</v>
      </c>
      <c r="N571" s="207" t="s">
        <v>44</v>
      </c>
      <c r="O571" s="86"/>
      <c r="P571" s="208">
        <f>O571*H571</f>
        <v>0</v>
      </c>
      <c r="Q571" s="208">
        <v>0.00029999999999999997</v>
      </c>
      <c r="R571" s="208">
        <f>Q571*H571</f>
        <v>0.0012071999999999999</v>
      </c>
      <c r="S571" s="208">
        <v>0</v>
      </c>
      <c r="T571" s="209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10" t="s">
        <v>228</v>
      </c>
      <c r="AT571" s="210" t="s">
        <v>129</v>
      </c>
      <c r="AU571" s="210" t="s">
        <v>134</v>
      </c>
      <c r="AY571" s="19" t="s">
        <v>126</v>
      </c>
      <c r="BE571" s="211">
        <f>IF(N571="základní",J571,0)</f>
        <v>0</v>
      </c>
      <c r="BF571" s="211">
        <f>IF(N571="snížená",J571,0)</f>
        <v>0</v>
      </c>
      <c r="BG571" s="211">
        <f>IF(N571="zákl. přenesená",J571,0)</f>
        <v>0</v>
      </c>
      <c r="BH571" s="211">
        <f>IF(N571="sníž. přenesená",J571,0)</f>
        <v>0</v>
      </c>
      <c r="BI571" s="211">
        <f>IF(N571="nulová",J571,0)</f>
        <v>0</v>
      </c>
      <c r="BJ571" s="19" t="s">
        <v>134</v>
      </c>
      <c r="BK571" s="211">
        <f>ROUND(I571*H571,2)</f>
        <v>0</v>
      </c>
      <c r="BL571" s="19" t="s">
        <v>228</v>
      </c>
      <c r="BM571" s="210" t="s">
        <v>1073</v>
      </c>
    </row>
    <row r="572" s="2" customFormat="1">
      <c r="A572" s="40"/>
      <c r="B572" s="41"/>
      <c r="C572" s="42"/>
      <c r="D572" s="212" t="s">
        <v>141</v>
      </c>
      <c r="E572" s="42"/>
      <c r="F572" s="213" t="s">
        <v>1074</v>
      </c>
      <c r="G572" s="42"/>
      <c r="H572" s="42"/>
      <c r="I572" s="214"/>
      <c r="J572" s="42"/>
      <c r="K572" s="42"/>
      <c r="L572" s="46"/>
      <c r="M572" s="215"/>
      <c r="N572" s="216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141</v>
      </c>
      <c r="AU572" s="19" t="s">
        <v>134</v>
      </c>
    </row>
    <row r="573" s="13" customFormat="1">
      <c r="A573" s="13"/>
      <c r="B573" s="217"/>
      <c r="C573" s="218"/>
      <c r="D573" s="219" t="s">
        <v>143</v>
      </c>
      <c r="E573" s="220" t="s">
        <v>19</v>
      </c>
      <c r="F573" s="221" t="s">
        <v>264</v>
      </c>
      <c r="G573" s="218"/>
      <c r="H573" s="222">
        <v>0.874</v>
      </c>
      <c r="I573" s="223"/>
      <c r="J573" s="218"/>
      <c r="K573" s="218"/>
      <c r="L573" s="224"/>
      <c r="M573" s="225"/>
      <c r="N573" s="226"/>
      <c r="O573" s="226"/>
      <c r="P573" s="226"/>
      <c r="Q573" s="226"/>
      <c r="R573" s="226"/>
      <c r="S573" s="226"/>
      <c r="T573" s="227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28" t="s">
        <v>143</v>
      </c>
      <c r="AU573" s="228" t="s">
        <v>134</v>
      </c>
      <c r="AV573" s="13" t="s">
        <v>134</v>
      </c>
      <c r="AW573" s="13" t="s">
        <v>33</v>
      </c>
      <c r="AX573" s="13" t="s">
        <v>72</v>
      </c>
      <c r="AY573" s="228" t="s">
        <v>126</v>
      </c>
    </row>
    <row r="574" s="15" customFormat="1">
      <c r="A574" s="15"/>
      <c r="B574" s="240"/>
      <c r="C574" s="241"/>
      <c r="D574" s="219" t="s">
        <v>143</v>
      </c>
      <c r="E574" s="242" t="s">
        <v>19</v>
      </c>
      <c r="F574" s="243" t="s">
        <v>170</v>
      </c>
      <c r="G574" s="241"/>
      <c r="H574" s="244">
        <v>0.874</v>
      </c>
      <c r="I574" s="245"/>
      <c r="J574" s="241"/>
      <c r="K574" s="241"/>
      <c r="L574" s="246"/>
      <c r="M574" s="247"/>
      <c r="N574" s="248"/>
      <c r="O574" s="248"/>
      <c r="P574" s="248"/>
      <c r="Q574" s="248"/>
      <c r="R574" s="248"/>
      <c r="S574" s="248"/>
      <c r="T574" s="249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50" t="s">
        <v>143</v>
      </c>
      <c r="AU574" s="250" t="s">
        <v>134</v>
      </c>
      <c r="AV574" s="15" t="s">
        <v>127</v>
      </c>
      <c r="AW574" s="15" t="s">
        <v>33</v>
      </c>
      <c r="AX574" s="15" t="s">
        <v>72</v>
      </c>
      <c r="AY574" s="250" t="s">
        <v>126</v>
      </c>
    </row>
    <row r="575" s="13" customFormat="1">
      <c r="A575" s="13"/>
      <c r="B575" s="217"/>
      <c r="C575" s="218"/>
      <c r="D575" s="219" t="s">
        <v>143</v>
      </c>
      <c r="E575" s="220" t="s">
        <v>19</v>
      </c>
      <c r="F575" s="221" t="s">
        <v>265</v>
      </c>
      <c r="G575" s="218"/>
      <c r="H575" s="222">
        <v>3.1499999999999999</v>
      </c>
      <c r="I575" s="223"/>
      <c r="J575" s="218"/>
      <c r="K575" s="218"/>
      <c r="L575" s="224"/>
      <c r="M575" s="225"/>
      <c r="N575" s="226"/>
      <c r="O575" s="226"/>
      <c r="P575" s="226"/>
      <c r="Q575" s="226"/>
      <c r="R575" s="226"/>
      <c r="S575" s="226"/>
      <c r="T575" s="227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28" t="s">
        <v>143</v>
      </c>
      <c r="AU575" s="228" t="s">
        <v>134</v>
      </c>
      <c r="AV575" s="13" t="s">
        <v>134</v>
      </c>
      <c r="AW575" s="13" t="s">
        <v>33</v>
      </c>
      <c r="AX575" s="13" t="s">
        <v>72</v>
      </c>
      <c r="AY575" s="228" t="s">
        <v>126</v>
      </c>
    </row>
    <row r="576" s="15" customFormat="1">
      <c r="A576" s="15"/>
      <c r="B576" s="240"/>
      <c r="C576" s="241"/>
      <c r="D576" s="219" t="s">
        <v>143</v>
      </c>
      <c r="E576" s="242" t="s">
        <v>19</v>
      </c>
      <c r="F576" s="243" t="s">
        <v>170</v>
      </c>
      <c r="G576" s="241"/>
      <c r="H576" s="244">
        <v>3.1499999999999999</v>
      </c>
      <c r="I576" s="245"/>
      <c r="J576" s="241"/>
      <c r="K576" s="241"/>
      <c r="L576" s="246"/>
      <c r="M576" s="247"/>
      <c r="N576" s="248"/>
      <c r="O576" s="248"/>
      <c r="P576" s="248"/>
      <c r="Q576" s="248"/>
      <c r="R576" s="248"/>
      <c r="S576" s="248"/>
      <c r="T576" s="249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50" t="s">
        <v>143</v>
      </c>
      <c r="AU576" s="250" t="s">
        <v>134</v>
      </c>
      <c r="AV576" s="15" t="s">
        <v>127</v>
      </c>
      <c r="AW576" s="15" t="s">
        <v>33</v>
      </c>
      <c r="AX576" s="15" t="s">
        <v>72</v>
      </c>
      <c r="AY576" s="250" t="s">
        <v>126</v>
      </c>
    </row>
    <row r="577" s="14" customFormat="1">
      <c r="A577" s="14"/>
      <c r="B577" s="229"/>
      <c r="C577" s="230"/>
      <c r="D577" s="219" t="s">
        <v>143</v>
      </c>
      <c r="E577" s="231" t="s">
        <v>19</v>
      </c>
      <c r="F577" s="232" t="s">
        <v>145</v>
      </c>
      <c r="G577" s="230"/>
      <c r="H577" s="233">
        <v>4.024</v>
      </c>
      <c r="I577" s="234"/>
      <c r="J577" s="230"/>
      <c r="K577" s="230"/>
      <c r="L577" s="235"/>
      <c r="M577" s="236"/>
      <c r="N577" s="237"/>
      <c r="O577" s="237"/>
      <c r="P577" s="237"/>
      <c r="Q577" s="237"/>
      <c r="R577" s="237"/>
      <c r="S577" s="237"/>
      <c r="T577" s="238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39" t="s">
        <v>143</v>
      </c>
      <c r="AU577" s="239" t="s">
        <v>134</v>
      </c>
      <c r="AV577" s="14" t="s">
        <v>133</v>
      </c>
      <c r="AW577" s="14" t="s">
        <v>33</v>
      </c>
      <c r="AX577" s="14" t="s">
        <v>77</v>
      </c>
      <c r="AY577" s="239" t="s">
        <v>126</v>
      </c>
    </row>
    <row r="578" s="2" customFormat="1" ht="24.15" customHeight="1">
      <c r="A578" s="40"/>
      <c r="B578" s="41"/>
      <c r="C578" s="199" t="s">
        <v>1075</v>
      </c>
      <c r="D578" s="199" t="s">
        <v>129</v>
      </c>
      <c r="E578" s="200" t="s">
        <v>1076</v>
      </c>
      <c r="F578" s="201" t="s">
        <v>1077</v>
      </c>
      <c r="G578" s="202" t="s">
        <v>153</v>
      </c>
      <c r="H578" s="203">
        <v>4.024</v>
      </c>
      <c r="I578" s="204"/>
      <c r="J578" s="205">
        <f>ROUND(I578*H578,2)</f>
        <v>0</v>
      </c>
      <c r="K578" s="201" t="s">
        <v>139</v>
      </c>
      <c r="L578" s="46"/>
      <c r="M578" s="206" t="s">
        <v>19</v>
      </c>
      <c r="N578" s="207" t="s">
        <v>44</v>
      </c>
      <c r="O578" s="86"/>
      <c r="P578" s="208">
        <f>O578*H578</f>
        <v>0</v>
      </c>
      <c r="Q578" s="208">
        <v>0.014999999999999999</v>
      </c>
      <c r="R578" s="208">
        <f>Q578*H578</f>
        <v>0.060359999999999997</v>
      </c>
      <c r="S578" s="208">
        <v>0</v>
      </c>
      <c r="T578" s="209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0" t="s">
        <v>228</v>
      </c>
      <c r="AT578" s="210" t="s">
        <v>129</v>
      </c>
      <c r="AU578" s="210" t="s">
        <v>134</v>
      </c>
      <c r="AY578" s="19" t="s">
        <v>126</v>
      </c>
      <c r="BE578" s="211">
        <f>IF(N578="základní",J578,0)</f>
        <v>0</v>
      </c>
      <c r="BF578" s="211">
        <f>IF(N578="snížená",J578,0)</f>
        <v>0</v>
      </c>
      <c r="BG578" s="211">
        <f>IF(N578="zákl. přenesená",J578,0)</f>
        <v>0</v>
      </c>
      <c r="BH578" s="211">
        <f>IF(N578="sníž. přenesená",J578,0)</f>
        <v>0</v>
      </c>
      <c r="BI578" s="211">
        <f>IF(N578="nulová",J578,0)</f>
        <v>0</v>
      </c>
      <c r="BJ578" s="19" t="s">
        <v>134</v>
      </c>
      <c r="BK578" s="211">
        <f>ROUND(I578*H578,2)</f>
        <v>0</v>
      </c>
      <c r="BL578" s="19" t="s">
        <v>228</v>
      </c>
      <c r="BM578" s="210" t="s">
        <v>1078</v>
      </c>
    </row>
    <row r="579" s="2" customFormat="1">
      <c r="A579" s="40"/>
      <c r="B579" s="41"/>
      <c r="C579" s="42"/>
      <c r="D579" s="212" t="s">
        <v>141</v>
      </c>
      <c r="E579" s="42"/>
      <c r="F579" s="213" t="s">
        <v>1079</v>
      </c>
      <c r="G579" s="42"/>
      <c r="H579" s="42"/>
      <c r="I579" s="214"/>
      <c r="J579" s="42"/>
      <c r="K579" s="42"/>
      <c r="L579" s="46"/>
      <c r="M579" s="215"/>
      <c r="N579" s="216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141</v>
      </c>
      <c r="AU579" s="19" t="s">
        <v>134</v>
      </c>
    </row>
    <row r="580" s="2" customFormat="1" ht="16.5" customHeight="1">
      <c r="A580" s="40"/>
      <c r="B580" s="41"/>
      <c r="C580" s="199" t="s">
        <v>1080</v>
      </c>
      <c r="D580" s="199" t="s">
        <v>129</v>
      </c>
      <c r="E580" s="200" t="s">
        <v>1081</v>
      </c>
      <c r="F580" s="201" t="s">
        <v>1082</v>
      </c>
      <c r="G580" s="202" t="s">
        <v>153</v>
      </c>
      <c r="H580" s="203">
        <v>4.024</v>
      </c>
      <c r="I580" s="204"/>
      <c r="J580" s="205">
        <f>ROUND(I580*H580,2)</f>
        <v>0</v>
      </c>
      <c r="K580" s="201" t="s">
        <v>139</v>
      </c>
      <c r="L580" s="46"/>
      <c r="M580" s="206" t="s">
        <v>19</v>
      </c>
      <c r="N580" s="207" t="s">
        <v>44</v>
      </c>
      <c r="O580" s="86"/>
      <c r="P580" s="208">
        <f>O580*H580</f>
        <v>0</v>
      </c>
      <c r="Q580" s="208">
        <v>0</v>
      </c>
      <c r="R580" s="208">
        <f>Q580*H580</f>
        <v>0</v>
      </c>
      <c r="S580" s="208">
        <v>0.035299999999999998</v>
      </c>
      <c r="T580" s="209">
        <f>S580*H580</f>
        <v>0.14204719999999999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10" t="s">
        <v>228</v>
      </c>
      <c r="AT580" s="210" t="s">
        <v>129</v>
      </c>
      <c r="AU580" s="210" t="s">
        <v>134</v>
      </c>
      <c r="AY580" s="19" t="s">
        <v>126</v>
      </c>
      <c r="BE580" s="211">
        <f>IF(N580="základní",J580,0)</f>
        <v>0</v>
      </c>
      <c r="BF580" s="211">
        <f>IF(N580="snížená",J580,0)</f>
        <v>0</v>
      </c>
      <c r="BG580" s="211">
        <f>IF(N580="zákl. přenesená",J580,0)</f>
        <v>0</v>
      </c>
      <c r="BH580" s="211">
        <f>IF(N580="sníž. přenesená",J580,0)</f>
        <v>0</v>
      </c>
      <c r="BI580" s="211">
        <f>IF(N580="nulová",J580,0)</f>
        <v>0</v>
      </c>
      <c r="BJ580" s="19" t="s">
        <v>134</v>
      </c>
      <c r="BK580" s="211">
        <f>ROUND(I580*H580,2)</f>
        <v>0</v>
      </c>
      <c r="BL580" s="19" t="s">
        <v>228</v>
      </c>
      <c r="BM580" s="210" t="s">
        <v>1083</v>
      </c>
    </row>
    <row r="581" s="2" customFormat="1">
      <c r="A581" s="40"/>
      <c r="B581" s="41"/>
      <c r="C581" s="42"/>
      <c r="D581" s="212" t="s">
        <v>141</v>
      </c>
      <c r="E581" s="42"/>
      <c r="F581" s="213" t="s">
        <v>1084</v>
      </c>
      <c r="G581" s="42"/>
      <c r="H581" s="42"/>
      <c r="I581" s="214"/>
      <c r="J581" s="42"/>
      <c r="K581" s="42"/>
      <c r="L581" s="46"/>
      <c r="M581" s="215"/>
      <c r="N581" s="216"/>
      <c r="O581" s="86"/>
      <c r="P581" s="86"/>
      <c r="Q581" s="86"/>
      <c r="R581" s="86"/>
      <c r="S581" s="86"/>
      <c r="T581" s="87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T581" s="19" t="s">
        <v>141</v>
      </c>
      <c r="AU581" s="19" t="s">
        <v>134</v>
      </c>
    </row>
    <row r="582" s="2" customFormat="1" ht="24.15" customHeight="1">
      <c r="A582" s="40"/>
      <c r="B582" s="41"/>
      <c r="C582" s="199" t="s">
        <v>1085</v>
      </c>
      <c r="D582" s="199" t="s">
        <v>129</v>
      </c>
      <c r="E582" s="200" t="s">
        <v>1086</v>
      </c>
      <c r="F582" s="201" t="s">
        <v>1087</v>
      </c>
      <c r="G582" s="202" t="s">
        <v>153</v>
      </c>
      <c r="H582" s="203">
        <v>4.024</v>
      </c>
      <c r="I582" s="204"/>
      <c r="J582" s="205">
        <f>ROUND(I582*H582,2)</f>
        <v>0</v>
      </c>
      <c r="K582" s="201" t="s">
        <v>139</v>
      </c>
      <c r="L582" s="46"/>
      <c r="M582" s="206" t="s">
        <v>19</v>
      </c>
      <c r="N582" s="207" t="s">
        <v>44</v>
      </c>
      <c r="O582" s="86"/>
      <c r="P582" s="208">
        <f>O582*H582</f>
        <v>0</v>
      </c>
      <c r="Q582" s="208">
        <v>0.0063499999999999997</v>
      </c>
      <c r="R582" s="208">
        <f>Q582*H582</f>
        <v>0.025552399999999999</v>
      </c>
      <c r="S582" s="208">
        <v>0</v>
      </c>
      <c r="T582" s="209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10" t="s">
        <v>228</v>
      </c>
      <c r="AT582" s="210" t="s">
        <v>129</v>
      </c>
      <c r="AU582" s="210" t="s">
        <v>134</v>
      </c>
      <c r="AY582" s="19" t="s">
        <v>126</v>
      </c>
      <c r="BE582" s="211">
        <f>IF(N582="základní",J582,0)</f>
        <v>0</v>
      </c>
      <c r="BF582" s="211">
        <f>IF(N582="snížená",J582,0)</f>
        <v>0</v>
      </c>
      <c r="BG582" s="211">
        <f>IF(N582="zákl. přenesená",J582,0)</f>
        <v>0</v>
      </c>
      <c r="BH582" s="211">
        <f>IF(N582="sníž. přenesená",J582,0)</f>
        <v>0</v>
      </c>
      <c r="BI582" s="211">
        <f>IF(N582="nulová",J582,0)</f>
        <v>0</v>
      </c>
      <c r="BJ582" s="19" t="s">
        <v>134</v>
      </c>
      <c r="BK582" s="211">
        <f>ROUND(I582*H582,2)</f>
        <v>0</v>
      </c>
      <c r="BL582" s="19" t="s">
        <v>228</v>
      </c>
      <c r="BM582" s="210" t="s">
        <v>1088</v>
      </c>
    </row>
    <row r="583" s="2" customFormat="1">
      <c r="A583" s="40"/>
      <c r="B583" s="41"/>
      <c r="C583" s="42"/>
      <c r="D583" s="212" t="s">
        <v>141</v>
      </c>
      <c r="E583" s="42"/>
      <c r="F583" s="213" t="s">
        <v>1089</v>
      </c>
      <c r="G583" s="42"/>
      <c r="H583" s="42"/>
      <c r="I583" s="214"/>
      <c r="J583" s="42"/>
      <c r="K583" s="42"/>
      <c r="L583" s="46"/>
      <c r="M583" s="215"/>
      <c r="N583" s="216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141</v>
      </c>
      <c r="AU583" s="19" t="s">
        <v>134</v>
      </c>
    </row>
    <row r="584" s="2" customFormat="1" ht="16.5" customHeight="1">
      <c r="A584" s="40"/>
      <c r="B584" s="41"/>
      <c r="C584" s="251" t="s">
        <v>1090</v>
      </c>
      <c r="D584" s="251" t="s">
        <v>221</v>
      </c>
      <c r="E584" s="252" t="s">
        <v>1091</v>
      </c>
      <c r="F584" s="253" t="s">
        <v>1092</v>
      </c>
      <c r="G584" s="254" t="s">
        <v>153</v>
      </c>
      <c r="H584" s="255">
        <v>4.4260000000000002</v>
      </c>
      <c r="I584" s="256"/>
      <c r="J584" s="257">
        <f>ROUND(I584*H584,2)</f>
        <v>0</v>
      </c>
      <c r="K584" s="253" t="s">
        <v>19</v>
      </c>
      <c r="L584" s="258"/>
      <c r="M584" s="259" t="s">
        <v>19</v>
      </c>
      <c r="N584" s="260" t="s">
        <v>44</v>
      </c>
      <c r="O584" s="86"/>
      <c r="P584" s="208">
        <f>O584*H584</f>
        <v>0</v>
      </c>
      <c r="Q584" s="208">
        <v>0.019199999999999998</v>
      </c>
      <c r="R584" s="208">
        <f>Q584*H584</f>
        <v>0.084979199999999991</v>
      </c>
      <c r="S584" s="208">
        <v>0</v>
      </c>
      <c r="T584" s="209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0" t="s">
        <v>322</v>
      </c>
      <c r="AT584" s="210" t="s">
        <v>221</v>
      </c>
      <c r="AU584" s="210" t="s">
        <v>134</v>
      </c>
      <c r="AY584" s="19" t="s">
        <v>126</v>
      </c>
      <c r="BE584" s="211">
        <f>IF(N584="základní",J584,0)</f>
        <v>0</v>
      </c>
      <c r="BF584" s="211">
        <f>IF(N584="snížená",J584,0)</f>
        <v>0</v>
      </c>
      <c r="BG584" s="211">
        <f>IF(N584="zákl. přenesená",J584,0)</f>
        <v>0</v>
      </c>
      <c r="BH584" s="211">
        <f>IF(N584="sníž. přenesená",J584,0)</f>
        <v>0</v>
      </c>
      <c r="BI584" s="211">
        <f>IF(N584="nulová",J584,0)</f>
        <v>0</v>
      </c>
      <c r="BJ584" s="19" t="s">
        <v>134</v>
      </c>
      <c r="BK584" s="211">
        <f>ROUND(I584*H584,2)</f>
        <v>0</v>
      </c>
      <c r="BL584" s="19" t="s">
        <v>228</v>
      </c>
      <c r="BM584" s="210" t="s">
        <v>1093</v>
      </c>
    </row>
    <row r="585" s="13" customFormat="1">
      <c r="A585" s="13"/>
      <c r="B585" s="217"/>
      <c r="C585" s="218"/>
      <c r="D585" s="219" t="s">
        <v>143</v>
      </c>
      <c r="E585" s="220" t="s">
        <v>19</v>
      </c>
      <c r="F585" s="221" t="s">
        <v>1094</v>
      </c>
      <c r="G585" s="218"/>
      <c r="H585" s="222">
        <v>4.4260000000000002</v>
      </c>
      <c r="I585" s="223"/>
      <c r="J585" s="218"/>
      <c r="K585" s="218"/>
      <c r="L585" s="224"/>
      <c r="M585" s="225"/>
      <c r="N585" s="226"/>
      <c r="O585" s="226"/>
      <c r="P585" s="226"/>
      <c r="Q585" s="226"/>
      <c r="R585" s="226"/>
      <c r="S585" s="226"/>
      <c r="T585" s="227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28" t="s">
        <v>143</v>
      </c>
      <c r="AU585" s="228" t="s">
        <v>134</v>
      </c>
      <c r="AV585" s="13" t="s">
        <v>134</v>
      </c>
      <c r="AW585" s="13" t="s">
        <v>33</v>
      </c>
      <c r="AX585" s="13" t="s">
        <v>72</v>
      </c>
      <c r="AY585" s="228" t="s">
        <v>126</v>
      </c>
    </row>
    <row r="586" s="14" customFormat="1">
      <c r="A586" s="14"/>
      <c r="B586" s="229"/>
      <c r="C586" s="230"/>
      <c r="D586" s="219" t="s">
        <v>143</v>
      </c>
      <c r="E586" s="231" t="s">
        <v>19</v>
      </c>
      <c r="F586" s="232" t="s">
        <v>145</v>
      </c>
      <c r="G586" s="230"/>
      <c r="H586" s="233">
        <v>4.4260000000000002</v>
      </c>
      <c r="I586" s="234"/>
      <c r="J586" s="230"/>
      <c r="K586" s="230"/>
      <c r="L586" s="235"/>
      <c r="M586" s="236"/>
      <c r="N586" s="237"/>
      <c r="O586" s="237"/>
      <c r="P586" s="237"/>
      <c r="Q586" s="237"/>
      <c r="R586" s="237"/>
      <c r="S586" s="237"/>
      <c r="T586" s="238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39" t="s">
        <v>143</v>
      </c>
      <c r="AU586" s="239" t="s">
        <v>134</v>
      </c>
      <c r="AV586" s="14" t="s">
        <v>133</v>
      </c>
      <c r="AW586" s="14" t="s">
        <v>33</v>
      </c>
      <c r="AX586" s="14" t="s">
        <v>77</v>
      </c>
      <c r="AY586" s="239" t="s">
        <v>126</v>
      </c>
    </row>
    <row r="587" s="2" customFormat="1" ht="21.75" customHeight="1">
      <c r="A587" s="40"/>
      <c r="B587" s="41"/>
      <c r="C587" s="199" t="s">
        <v>1095</v>
      </c>
      <c r="D587" s="199" t="s">
        <v>129</v>
      </c>
      <c r="E587" s="200" t="s">
        <v>1096</v>
      </c>
      <c r="F587" s="201" t="s">
        <v>1097</v>
      </c>
      <c r="G587" s="202" t="s">
        <v>153</v>
      </c>
      <c r="H587" s="203">
        <v>4.024</v>
      </c>
      <c r="I587" s="204"/>
      <c r="J587" s="205">
        <f>ROUND(I587*H587,2)</f>
        <v>0</v>
      </c>
      <c r="K587" s="201" t="s">
        <v>139</v>
      </c>
      <c r="L587" s="46"/>
      <c r="M587" s="206" t="s">
        <v>19</v>
      </c>
      <c r="N587" s="207" t="s">
        <v>44</v>
      </c>
      <c r="O587" s="86"/>
      <c r="P587" s="208">
        <f>O587*H587</f>
        <v>0</v>
      </c>
      <c r="Q587" s="208">
        <v>0</v>
      </c>
      <c r="R587" s="208">
        <f>Q587*H587</f>
        <v>0</v>
      </c>
      <c r="S587" s="208">
        <v>0</v>
      </c>
      <c r="T587" s="209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10" t="s">
        <v>228</v>
      </c>
      <c r="AT587" s="210" t="s">
        <v>129</v>
      </c>
      <c r="AU587" s="210" t="s">
        <v>134</v>
      </c>
      <c r="AY587" s="19" t="s">
        <v>126</v>
      </c>
      <c r="BE587" s="211">
        <f>IF(N587="základní",J587,0)</f>
        <v>0</v>
      </c>
      <c r="BF587" s="211">
        <f>IF(N587="snížená",J587,0)</f>
        <v>0</v>
      </c>
      <c r="BG587" s="211">
        <f>IF(N587="zákl. přenesená",J587,0)</f>
        <v>0</v>
      </c>
      <c r="BH587" s="211">
        <f>IF(N587="sníž. přenesená",J587,0)</f>
        <v>0</v>
      </c>
      <c r="BI587" s="211">
        <f>IF(N587="nulová",J587,0)</f>
        <v>0</v>
      </c>
      <c r="BJ587" s="19" t="s">
        <v>134</v>
      </c>
      <c r="BK587" s="211">
        <f>ROUND(I587*H587,2)</f>
        <v>0</v>
      </c>
      <c r="BL587" s="19" t="s">
        <v>228</v>
      </c>
      <c r="BM587" s="210" t="s">
        <v>1098</v>
      </c>
    </row>
    <row r="588" s="2" customFormat="1">
      <c r="A588" s="40"/>
      <c r="B588" s="41"/>
      <c r="C588" s="42"/>
      <c r="D588" s="212" t="s">
        <v>141</v>
      </c>
      <c r="E588" s="42"/>
      <c r="F588" s="213" t="s">
        <v>1099</v>
      </c>
      <c r="G588" s="42"/>
      <c r="H588" s="42"/>
      <c r="I588" s="214"/>
      <c r="J588" s="42"/>
      <c r="K588" s="42"/>
      <c r="L588" s="46"/>
      <c r="M588" s="215"/>
      <c r="N588" s="216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141</v>
      </c>
      <c r="AU588" s="19" t="s">
        <v>134</v>
      </c>
    </row>
    <row r="589" s="2" customFormat="1" ht="21.75" customHeight="1">
      <c r="A589" s="40"/>
      <c r="B589" s="41"/>
      <c r="C589" s="199" t="s">
        <v>1100</v>
      </c>
      <c r="D589" s="199" t="s">
        <v>129</v>
      </c>
      <c r="E589" s="200" t="s">
        <v>1101</v>
      </c>
      <c r="F589" s="201" t="s">
        <v>1102</v>
      </c>
      <c r="G589" s="202" t="s">
        <v>153</v>
      </c>
      <c r="H589" s="203">
        <v>4.024</v>
      </c>
      <c r="I589" s="204"/>
      <c r="J589" s="205">
        <f>ROUND(I589*H589,2)</f>
        <v>0</v>
      </c>
      <c r="K589" s="201" t="s">
        <v>139</v>
      </c>
      <c r="L589" s="46"/>
      <c r="M589" s="206" t="s">
        <v>19</v>
      </c>
      <c r="N589" s="207" t="s">
        <v>44</v>
      </c>
      <c r="O589" s="86"/>
      <c r="P589" s="208">
        <f>O589*H589</f>
        <v>0</v>
      </c>
      <c r="Q589" s="208">
        <v>0</v>
      </c>
      <c r="R589" s="208">
        <f>Q589*H589</f>
        <v>0</v>
      </c>
      <c r="S589" s="208">
        <v>0</v>
      </c>
      <c r="T589" s="209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10" t="s">
        <v>228</v>
      </c>
      <c r="AT589" s="210" t="s">
        <v>129</v>
      </c>
      <c r="AU589" s="210" t="s">
        <v>134</v>
      </c>
      <c r="AY589" s="19" t="s">
        <v>126</v>
      </c>
      <c r="BE589" s="211">
        <f>IF(N589="základní",J589,0)</f>
        <v>0</v>
      </c>
      <c r="BF589" s="211">
        <f>IF(N589="snížená",J589,0)</f>
        <v>0</v>
      </c>
      <c r="BG589" s="211">
        <f>IF(N589="zákl. přenesená",J589,0)</f>
        <v>0</v>
      </c>
      <c r="BH589" s="211">
        <f>IF(N589="sníž. přenesená",J589,0)</f>
        <v>0</v>
      </c>
      <c r="BI589" s="211">
        <f>IF(N589="nulová",J589,0)</f>
        <v>0</v>
      </c>
      <c r="BJ589" s="19" t="s">
        <v>134</v>
      </c>
      <c r="BK589" s="211">
        <f>ROUND(I589*H589,2)</f>
        <v>0</v>
      </c>
      <c r="BL589" s="19" t="s">
        <v>228</v>
      </c>
      <c r="BM589" s="210" t="s">
        <v>1103</v>
      </c>
    </row>
    <row r="590" s="2" customFormat="1">
      <c r="A590" s="40"/>
      <c r="B590" s="41"/>
      <c r="C590" s="42"/>
      <c r="D590" s="212" t="s">
        <v>141</v>
      </c>
      <c r="E590" s="42"/>
      <c r="F590" s="213" t="s">
        <v>1104</v>
      </c>
      <c r="G590" s="42"/>
      <c r="H590" s="42"/>
      <c r="I590" s="214"/>
      <c r="J590" s="42"/>
      <c r="K590" s="42"/>
      <c r="L590" s="46"/>
      <c r="M590" s="215"/>
      <c r="N590" s="216"/>
      <c r="O590" s="86"/>
      <c r="P590" s="86"/>
      <c r="Q590" s="86"/>
      <c r="R590" s="86"/>
      <c r="S590" s="86"/>
      <c r="T590" s="87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T590" s="19" t="s">
        <v>141</v>
      </c>
      <c r="AU590" s="19" t="s">
        <v>134</v>
      </c>
    </row>
    <row r="591" s="2" customFormat="1" ht="16.5" customHeight="1">
      <c r="A591" s="40"/>
      <c r="B591" s="41"/>
      <c r="C591" s="199" t="s">
        <v>1105</v>
      </c>
      <c r="D591" s="199" t="s">
        <v>129</v>
      </c>
      <c r="E591" s="200" t="s">
        <v>1106</v>
      </c>
      <c r="F591" s="201" t="s">
        <v>1107</v>
      </c>
      <c r="G591" s="202" t="s">
        <v>138</v>
      </c>
      <c r="H591" s="203">
        <v>11.539999999999999</v>
      </c>
      <c r="I591" s="204"/>
      <c r="J591" s="205">
        <f>ROUND(I591*H591,2)</f>
        <v>0</v>
      </c>
      <c r="K591" s="201" t="s">
        <v>139</v>
      </c>
      <c r="L591" s="46"/>
      <c r="M591" s="206" t="s">
        <v>19</v>
      </c>
      <c r="N591" s="207" t="s">
        <v>44</v>
      </c>
      <c r="O591" s="86"/>
      <c r="P591" s="208">
        <f>O591*H591</f>
        <v>0</v>
      </c>
      <c r="Q591" s="208">
        <v>3.0000000000000001E-05</v>
      </c>
      <c r="R591" s="208">
        <f>Q591*H591</f>
        <v>0.00034619999999999996</v>
      </c>
      <c r="S591" s="208">
        <v>0</v>
      </c>
      <c r="T591" s="209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10" t="s">
        <v>228</v>
      </c>
      <c r="AT591" s="210" t="s">
        <v>129</v>
      </c>
      <c r="AU591" s="210" t="s">
        <v>134</v>
      </c>
      <c r="AY591" s="19" t="s">
        <v>126</v>
      </c>
      <c r="BE591" s="211">
        <f>IF(N591="základní",J591,0)</f>
        <v>0</v>
      </c>
      <c r="BF591" s="211">
        <f>IF(N591="snížená",J591,0)</f>
        <v>0</v>
      </c>
      <c r="BG591" s="211">
        <f>IF(N591="zákl. přenesená",J591,0)</f>
        <v>0</v>
      </c>
      <c r="BH591" s="211">
        <f>IF(N591="sníž. přenesená",J591,0)</f>
        <v>0</v>
      </c>
      <c r="BI591" s="211">
        <f>IF(N591="nulová",J591,0)</f>
        <v>0</v>
      </c>
      <c r="BJ591" s="19" t="s">
        <v>134</v>
      </c>
      <c r="BK591" s="211">
        <f>ROUND(I591*H591,2)</f>
        <v>0</v>
      </c>
      <c r="BL591" s="19" t="s">
        <v>228</v>
      </c>
      <c r="BM591" s="210" t="s">
        <v>1108</v>
      </c>
    </row>
    <row r="592" s="2" customFormat="1">
      <c r="A592" s="40"/>
      <c r="B592" s="41"/>
      <c r="C592" s="42"/>
      <c r="D592" s="212" t="s">
        <v>141</v>
      </c>
      <c r="E592" s="42"/>
      <c r="F592" s="213" t="s">
        <v>1109</v>
      </c>
      <c r="G592" s="42"/>
      <c r="H592" s="42"/>
      <c r="I592" s="214"/>
      <c r="J592" s="42"/>
      <c r="K592" s="42"/>
      <c r="L592" s="46"/>
      <c r="M592" s="215"/>
      <c r="N592" s="216"/>
      <c r="O592" s="86"/>
      <c r="P592" s="86"/>
      <c r="Q592" s="86"/>
      <c r="R592" s="86"/>
      <c r="S592" s="86"/>
      <c r="T592" s="87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T592" s="19" t="s">
        <v>141</v>
      </c>
      <c r="AU592" s="19" t="s">
        <v>134</v>
      </c>
    </row>
    <row r="593" s="13" customFormat="1">
      <c r="A593" s="13"/>
      <c r="B593" s="217"/>
      <c r="C593" s="218"/>
      <c r="D593" s="219" t="s">
        <v>143</v>
      </c>
      <c r="E593" s="220" t="s">
        <v>19</v>
      </c>
      <c r="F593" s="221" t="s">
        <v>1110</v>
      </c>
      <c r="G593" s="218"/>
      <c r="H593" s="222">
        <v>11.539999999999999</v>
      </c>
      <c r="I593" s="223"/>
      <c r="J593" s="218"/>
      <c r="K593" s="218"/>
      <c r="L593" s="224"/>
      <c r="M593" s="225"/>
      <c r="N593" s="226"/>
      <c r="O593" s="226"/>
      <c r="P593" s="226"/>
      <c r="Q593" s="226"/>
      <c r="R593" s="226"/>
      <c r="S593" s="226"/>
      <c r="T593" s="227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28" t="s">
        <v>143</v>
      </c>
      <c r="AU593" s="228" t="s">
        <v>134</v>
      </c>
      <c r="AV593" s="13" t="s">
        <v>134</v>
      </c>
      <c r="AW593" s="13" t="s">
        <v>33</v>
      </c>
      <c r="AX593" s="13" t="s">
        <v>77</v>
      </c>
      <c r="AY593" s="228" t="s">
        <v>126</v>
      </c>
    </row>
    <row r="594" s="2" customFormat="1" ht="24.15" customHeight="1">
      <c r="A594" s="40"/>
      <c r="B594" s="41"/>
      <c r="C594" s="199" t="s">
        <v>1111</v>
      </c>
      <c r="D594" s="199" t="s">
        <v>129</v>
      </c>
      <c r="E594" s="200" t="s">
        <v>1112</v>
      </c>
      <c r="F594" s="201" t="s">
        <v>1113</v>
      </c>
      <c r="G594" s="202" t="s">
        <v>378</v>
      </c>
      <c r="H594" s="261"/>
      <c r="I594" s="204"/>
      <c r="J594" s="205">
        <f>ROUND(I594*H594,2)</f>
        <v>0</v>
      </c>
      <c r="K594" s="201" t="s">
        <v>139</v>
      </c>
      <c r="L594" s="46"/>
      <c r="M594" s="206" t="s">
        <v>19</v>
      </c>
      <c r="N594" s="207" t="s">
        <v>44</v>
      </c>
      <c r="O594" s="86"/>
      <c r="P594" s="208">
        <f>O594*H594</f>
        <v>0</v>
      </c>
      <c r="Q594" s="208">
        <v>0</v>
      </c>
      <c r="R594" s="208">
        <f>Q594*H594</f>
        <v>0</v>
      </c>
      <c r="S594" s="208">
        <v>0</v>
      </c>
      <c r="T594" s="209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10" t="s">
        <v>228</v>
      </c>
      <c r="AT594" s="210" t="s">
        <v>129</v>
      </c>
      <c r="AU594" s="210" t="s">
        <v>134</v>
      </c>
      <c r="AY594" s="19" t="s">
        <v>126</v>
      </c>
      <c r="BE594" s="211">
        <f>IF(N594="základní",J594,0)</f>
        <v>0</v>
      </c>
      <c r="BF594" s="211">
        <f>IF(N594="snížená",J594,0)</f>
        <v>0</v>
      </c>
      <c r="BG594" s="211">
        <f>IF(N594="zákl. přenesená",J594,0)</f>
        <v>0</v>
      </c>
      <c r="BH594" s="211">
        <f>IF(N594="sníž. přenesená",J594,0)</f>
        <v>0</v>
      </c>
      <c r="BI594" s="211">
        <f>IF(N594="nulová",J594,0)</f>
        <v>0</v>
      </c>
      <c r="BJ594" s="19" t="s">
        <v>134</v>
      </c>
      <c r="BK594" s="211">
        <f>ROUND(I594*H594,2)</f>
        <v>0</v>
      </c>
      <c r="BL594" s="19" t="s">
        <v>228</v>
      </c>
      <c r="BM594" s="210" t="s">
        <v>1114</v>
      </c>
    </row>
    <row r="595" s="2" customFormat="1">
      <c r="A595" s="40"/>
      <c r="B595" s="41"/>
      <c r="C595" s="42"/>
      <c r="D595" s="212" t="s">
        <v>141</v>
      </c>
      <c r="E595" s="42"/>
      <c r="F595" s="213" t="s">
        <v>1115</v>
      </c>
      <c r="G595" s="42"/>
      <c r="H595" s="42"/>
      <c r="I595" s="214"/>
      <c r="J595" s="42"/>
      <c r="K595" s="42"/>
      <c r="L595" s="46"/>
      <c r="M595" s="215"/>
      <c r="N595" s="216"/>
      <c r="O595" s="86"/>
      <c r="P595" s="86"/>
      <c r="Q595" s="86"/>
      <c r="R595" s="86"/>
      <c r="S595" s="86"/>
      <c r="T595" s="87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T595" s="19" t="s">
        <v>141</v>
      </c>
      <c r="AU595" s="19" t="s">
        <v>134</v>
      </c>
    </row>
    <row r="596" s="2" customFormat="1" ht="24.15" customHeight="1">
      <c r="A596" s="40"/>
      <c r="B596" s="41"/>
      <c r="C596" s="199" t="s">
        <v>1116</v>
      </c>
      <c r="D596" s="199" t="s">
        <v>129</v>
      </c>
      <c r="E596" s="200" t="s">
        <v>1117</v>
      </c>
      <c r="F596" s="201" t="s">
        <v>1118</v>
      </c>
      <c r="G596" s="202" t="s">
        <v>313</v>
      </c>
      <c r="H596" s="203">
        <v>0.17199999999999999</v>
      </c>
      <c r="I596" s="204"/>
      <c r="J596" s="205">
        <f>ROUND(I596*H596,2)</f>
        <v>0</v>
      </c>
      <c r="K596" s="201" t="s">
        <v>139</v>
      </c>
      <c r="L596" s="46"/>
      <c r="M596" s="206" t="s">
        <v>19</v>
      </c>
      <c r="N596" s="207" t="s">
        <v>44</v>
      </c>
      <c r="O596" s="86"/>
      <c r="P596" s="208">
        <f>O596*H596</f>
        <v>0</v>
      </c>
      <c r="Q596" s="208">
        <v>0</v>
      </c>
      <c r="R596" s="208">
        <f>Q596*H596</f>
        <v>0</v>
      </c>
      <c r="S596" s="208">
        <v>0</v>
      </c>
      <c r="T596" s="209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10" t="s">
        <v>228</v>
      </c>
      <c r="AT596" s="210" t="s">
        <v>129</v>
      </c>
      <c r="AU596" s="210" t="s">
        <v>134</v>
      </c>
      <c r="AY596" s="19" t="s">
        <v>126</v>
      </c>
      <c r="BE596" s="211">
        <f>IF(N596="základní",J596,0)</f>
        <v>0</v>
      </c>
      <c r="BF596" s="211">
        <f>IF(N596="snížená",J596,0)</f>
        <v>0</v>
      </c>
      <c r="BG596" s="211">
        <f>IF(N596="zákl. přenesená",J596,0)</f>
        <v>0</v>
      </c>
      <c r="BH596" s="211">
        <f>IF(N596="sníž. přenesená",J596,0)</f>
        <v>0</v>
      </c>
      <c r="BI596" s="211">
        <f>IF(N596="nulová",J596,0)</f>
        <v>0</v>
      </c>
      <c r="BJ596" s="19" t="s">
        <v>134</v>
      </c>
      <c r="BK596" s="211">
        <f>ROUND(I596*H596,2)</f>
        <v>0</v>
      </c>
      <c r="BL596" s="19" t="s">
        <v>228</v>
      </c>
      <c r="BM596" s="210" t="s">
        <v>1119</v>
      </c>
    </row>
    <row r="597" s="2" customFormat="1">
      <c r="A597" s="40"/>
      <c r="B597" s="41"/>
      <c r="C597" s="42"/>
      <c r="D597" s="212" t="s">
        <v>141</v>
      </c>
      <c r="E597" s="42"/>
      <c r="F597" s="213" t="s">
        <v>1120</v>
      </c>
      <c r="G597" s="42"/>
      <c r="H597" s="42"/>
      <c r="I597" s="214"/>
      <c r="J597" s="42"/>
      <c r="K597" s="42"/>
      <c r="L597" s="46"/>
      <c r="M597" s="215"/>
      <c r="N597" s="216"/>
      <c r="O597" s="86"/>
      <c r="P597" s="86"/>
      <c r="Q597" s="86"/>
      <c r="R597" s="86"/>
      <c r="S597" s="86"/>
      <c r="T597" s="87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T597" s="19" t="s">
        <v>141</v>
      </c>
      <c r="AU597" s="19" t="s">
        <v>134</v>
      </c>
    </row>
    <row r="598" s="12" customFormat="1" ht="22.8" customHeight="1">
      <c r="A598" s="12"/>
      <c r="B598" s="183"/>
      <c r="C598" s="184"/>
      <c r="D598" s="185" t="s">
        <v>71</v>
      </c>
      <c r="E598" s="197" t="s">
        <v>1121</v>
      </c>
      <c r="F598" s="197" t="s">
        <v>1122</v>
      </c>
      <c r="G598" s="184"/>
      <c r="H598" s="184"/>
      <c r="I598" s="187"/>
      <c r="J598" s="198">
        <f>BK598</f>
        <v>0</v>
      </c>
      <c r="K598" s="184"/>
      <c r="L598" s="189"/>
      <c r="M598" s="190"/>
      <c r="N598" s="191"/>
      <c r="O598" s="191"/>
      <c r="P598" s="192">
        <f>SUM(P599:P637)</f>
        <v>0</v>
      </c>
      <c r="Q598" s="191"/>
      <c r="R598" s="192">
        <f>SUM(R599:R637)</f>
        <v>0.53764528</v>
      </c>
      <c r="S598" s="191"/>
      <c r="T598" s="193">
        <f>SUM(T599:T637)</f>
        <v>0.158274</v>
      </c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R598" s="194" t="s">
        <v>134</v>
      </c>
      <c r="AT598" s="195" t="s">
        <v>71</v>
      </c>
      <c r="AU598" s="195" t="s">
        <v>77</v>
      </c>
      <c r="AY598" s="194" t="s">
        <v>126</v>
      </c>
      <c r="BK598" s="196">
        <f>SUM(BK599:BK637)</f>
        <v>0</v>
      </c>
    </row>
    <row r="599" s="2" customFormat="1" ht="24.15" customHeight="1">
      <c r="A599" s="40"/>
      <c r="B599" s="41"/>
      <c r="C599" s="199" t="s">
        <v>1123</v>
      </c>
      <c r="D599" s="199" t="s">
        <v>129</v>
      </c>
      <c r="E599" s="200" t="s">
        <v>1124</v>
      </c>
      <c r="F599" s="201" t="s">
        <v>1125</v>
      </c>
      <c r="G599" s="202" t="s">
        <v>153</v>
      </c>
      <c r="H599" s="203">
        <v>48.271999999999998</v>
      </c>
      <c r="I599" s="204"/>
      <c r="J599" s="205">
        <f>ROUND(I599*H599,2)</f>
        <v>0</v>
      </c>
      <c r="K599" s="201" t="s">
        <v>139</v>
      </c>
      <c r="L599" s="46"/>
      <c r="M599" s="206" t="s">
        <v>19</v>
      </c>
      <c r="N599" s="207" t="s">
        <v>44</v>
      </c>
      <c r="O599" s="86"/>
      <c r="P599" s="208">
        <f>O599*H599</f>
        <v>0</v>
      </c>
      <c r="Q599" s="208">
        <v>0.0075799999999999999</v>
      </c>
      <c r="R599" s="208">
        <f>Q599*H599</f>
        <v>0.36590175999999996</v>
      </c>
      <c r="S599" s="208">
        <v>0</v>
      </c>
      <c r="T599" s="209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10" t="s">
        <v>228</v>
      </c>
      <c r="AT599" s="210" t="s">
        <v>129</v>
      </c>
      <c r="AU599" s="210" t="s">
        <v>134</v>
      </c>
      <c r="AY599" s="19" t="s">
        <v>126</v>
      </c>
      <c r="BE599" s="211">
        <f>IF(N599="základní",J599,0)</f>
        <v>0</v>
      </c>
      <c r="BF599" s="211">
        <f>IF(N599="snížená",J599,0)</f>
        <v>0</v>
      </c>
      <c r="BG599" s="211">
        <f>IF(N599="zákl. přenesená",J599,0)</f>
        <v>0</v>
      </c>
      <c r="BH599" s="211">
        <f>IF(N599="sníž. přenesená",J599,0)</f>
        <v>0</v>
      </c>
      <c r="BI599" s="211">
        <f>IF(N599="nulová",J599,0)</f>
        <v>0</v>
      </c>
      <c r="BJ599" s="19" t="s">
        <v>134</v>
      </c>
      <c r="BK599" s="211">
        <f>ROUND(I599*H599,2)</f>
        <v>0</v>
      </c>
      <c r="BL599" s="19" t="s">
        <v>228</v>
      </c>
      <c r="BM599" s="210" t="s">
        <v>1126</v>
      </c>
    </row>
    <row r="600" s="2" customFormat="1">
      <c r="A600" s="40"/>
      <c r="B600" s="41"/>
      <c r="C600" s="42"/>
      <c r="D600" s="212" t="s">
        <v>141</v>
      </c>
      <c r="E600" s="42"/>
      <c r="F600" s="213" t="s">
        <v>1127</v>
      </c>
      <c r="G600" s="42"/>
      <c r="H600" s="42"/>
      <c r="I600" s="214"/>
      <c r="J600" s="42"/>
      <c r="K600" s="42"/>
      <c r="L600" s="46"/>
      <c r="M600" s="215"/>
      <c r="N600" s="216"/>
      <c r="O600" s="86"/>
      <c r="P600" s="86"/>
      <c r="Q600" s="86"/>
      <c r="R600" s="86"/>
      <c r="S600" s="86"/>
      <c r="T600" s="87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141</v>
      </c>
      <c r="AU600" s="19" t="s">
        <v>134</v>
      </c>
    </row>
    <row r="601" s="13" customFormat="1">
      <c r="A601" s="13"/>
      <c r="B601" s="217"/>
      <c r="C601" s="218"/>
      <c r="D601" s="219" t="s">
        <v>143</v>
      </c>
      <c r="E601" s="220" t="s">
        <v>19</v>
      </c>
      <c r="F601" s="221" t="s">
        <v>169</v>
      </c>
      <c r="G601" s="218"/>
      <c r="H601" s="222">
        <v>8.0850000000000009</v>
      </c>
      <c r="I601" s="223"/>
      <c r="J601" s="218"/>
      <c r="K601" s="218"/>
      <c r="L601" s="224"/>
      <c r="M601" s="225"/>
      <c r="N601" s="226"/>
      <c r="O601" s="226"/>
      <c r="P601" s="226"/>
      <c r="Q601" s="226"/>
      <c r="R601" s="226"/>
      <c r="S601" s="226"/>
      <c r="T601" s="227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28" t="s">
        <v>143</v>
      </c>
      <c r="AU601" s="228" t="s">
        <v>134</v>
      </c>
      <c r="AV601" s="13" t="s">
        <v>134</v>
      </c>
      <c r="AW601" s="13" t="s">
        <v>33</v>
      </c>
      <c r="AX601" s="13" t="s">
        <v>72</v>
      </c>
      <c r="AY601" s="228" t="s">
        <v>126</v>
      </c>
    </row>
    <row r="602" s="15" customFormat="1">
      <c r="A602" s="15"/>
      <c r="B602" s="240"/>
      <c r="C602" s="241"/>
      <c r="D602" s="219" t="s">
        <v>143</v>
      </c>
      <c r="E602" s="242" t="s">
        <v>19</v>
      </c>
      <c r="F602" s="243" t="s">
        <v>170</v>
      </c>
      <c r="G602" s="241"/>
      <c r="H602" s="244">
        <v>8.0850000000000009</v>
      </c>
      <c r="I602" s="245"/>
      <c r="J602" s="241"/>
      <c r="K602" s="241"/>
      <c r="L602" s="246"/>
      <c r="M602" s="247"/>
      <c r="N602" s="248"/>
      <c r="O602" s="248"/>
      <c r="P602" s="248"/>
      <c r="Q602" s="248"/>
      <c r="R602" s="248"/>
      <c r="S602" s="248"/>
      <c r="T602" s="249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50" t="s">
        <v>143</v>
      </c>
      <c r="AU602" s="250" t="s">
        <v>134</v>
      </c>
      <c r="AV602" s="15" t="s">
        <v>127</v>
      </c>
      <c r="AW602" s="15" t="s">
        <v>33</v>
      </c>
      <c r="AX602" s="15" t="s">
        <v>72</v>
      </c>
      <c r="AY602" s="250" t="s">
        <v>126</v>
      </c>
    </row>
    <row r="603" s="13" customFormat="1">
      <c r="A603" s="13"/>
      <c r="B603" s="217"/>
      <c r="C603" s="218"/>
      <c r="D603" s="219" t="s">
        <v>143</v>
      </c>
      <c r="E603" s="220" t="s">
        <v>19</v>
      </c>
      <c r="F603" s="221" t="s">
        <v>171</v>
      </c>
      <c r="G603" s="218"/>
      <c r="H603" s="222">
        <v>24.347000000000001</v>
      </c>
      <c r="I603" s="223"/>
      <c r="J603" s="218"/>
      <c r="K603" s="218"/>
      <c r="L603" s="224"/>
      <c r="M603" s="225"/>
      <c r="N603" s="226"/>
      <c r="O603" s="226"/>
      <c r="P603" s="226"/>
      <c r="Q603" s="226"/>
      <c r="R603" s="226"/>
      <c r="S603" s="226"/>
      <c r="T603" s="227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28" t="s">
        <v>143</v>
      </c>
      <c r="AU603" s="228" t="s">
        <v>134</v>
      </c>
      <c r="AV603" s="13" t="s">
        <v>134</v>
      </c>
      <c r="AW603" s="13" t="s">
        <v>33</v>
      </c>
      <c r="AX603" s="13" t="s">
        <v>72</v>
      </c>
      <c r="AY603" s="228" t="s">
        <v>126</v>
      </c>
    </row>
    <row r="604" s="15" customFormat="1">
      <c r="A604" s="15"/>
      <c r="B604" s="240"/>
      <c r="C604" s="241"/>
      <c r="D604" s="219" t="s">
        <v>143</v>
      </c>
      <c r="E604" s="242" t="s">
        <v>19</v>
      </c>
      <c r="F604" s="243" t="s">
        <v>170</v>
      </c>
      <c r="G604" s="241"/>
      <c r="H604" s="244">
        <v>24.347000000000001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50" t="s">
        <v>143</v>
      </c>
      <c r="AU604" s="250" t="s">
        <v>134</v>
      </c>
      <c r="AV604" s="15" t="s">
        <v>127</v>
      </c>
      <c r="AW604" s="15" t="s">
        <v>33</v>
      </c>
      <c r="AX604" s="15" t="s">
        <v>72</v>
      </c>
      <c r="AY604" s="250" t="s">
        <v>126</v>
      </c>
    </row>
    <row r="605" s="13" customFormat="1">
      <c r="A605" s="13"/>
      <c r="B605" s="217"/>
      <c r="C605" s="218"/>
      <c r="D605" s="219" t="s">
        <v>143</v>
      </c>
      <c r="E605" s="220" t="s">
        <v>19</v>
      </c>
      <c r="F605" s="221" t="s">
        <v>173</v>
      </c>
      <c r="G605" s="218"/>
      <c r="H605" s="222">
        <v>15.84</v>
      </c>
      <c r="I605" s="223"/>
      <c r="J605" s="218"/>
      <c r="K605" s="218"/>
      <c r="L605" s="224"/>
      <c r="M605" s="225"/>
      <c r="N605" s="226"/>
      <c r="O605" s="226"/>
      <c r="P605" s="226"/>
      <c r="Q605" s="226"/>
      <c r="R605" s="226"/>
      <c r="S605" s="226"/>
      <c r="T605" s="227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28" t="s">
        <v>143</v>
      </c>
      <c r="AU605" s="228" t="s">
        <v>134</v>
      </c>
      <c r="AV605" s="13" t="s">
        <v>134</v>
      </c>
      <c r="AW605" s="13" t="s">
        <v>33</v>
      </c>
      <c r="AX605" s="13" t="s">
        <v>72</v>
      </c>
      <c r="AY605" s="228" t="s">
        <v>126</v>
      </c>
    </row>
    <row r="606" s="15" customFormat="1">
      <c r="A606" s="15"/>
      <c r="B606" s="240"/>
      <c r="C606" s="241"/>
      <c r="D606" s="219" t="s">
        <v>143</v>
      </c>
      <c r="E606" s="242" t="s">
        <v>19</v>
      </c>
      <c r="F606" s="243" t="s">
        <v>170</v>
      </c>
      <c r="G606" s="241"/>
      <c r="H606" s="244">
        <v>15.84</v>
      </c>
      <c r="I606" s="245"/>
      <c r="J606" s="241"/>
      <c r="K606" s="241"/>
      <c r="L606" s="246"/>
      <c r="M606" s="247"/>
      <c r="N606" s="248"/>
      <c r="O606" s="248"/>
      <c r="P606" s="248"/>
      <c r="Q606" s="248"/>
      <c r="R606" s="248"/>
      <c r="S606" s="248"/>
      <c r="T606" s="249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50" t="s">
        <v>143</v>
      </c>
      <c r="AU606" s="250" t="s">
        <v>134</v>
      </c>
      <c r="AV606" s="15" t="s">
        <v>127</v>
      </c>
      <c r="AW606" s="15" t="s">
        <v>33</v>
      </c>
      <c r="AX606" s="15" t="s">
        <v>72</v>
      </c>
      <c r="AY606" s="250" t="s">
        <v>126</v>
      </c>
    </row>
    <row r="607" s="14" customFormat="1">
      <c r="A607" s="14"/>
      <c r="B607" s="229"/>
      <c r="C607" s="230"/>
      <c r="D607" s="219" t="s">
        <v>143</v>
      </c>
      <c r="E607" s="231" t="s">
        <v>19</v>
      </c>
      <c r="F607" s="232" t="s">
        <v>145</v>
      </c>
      <c r="G607" s="230"/>
      <c r="H607" s="233">
        <v>48.272000000000006</v>
      </c>
      <c r="I607" s="234"/>
      <c r="J607" s="230"/>
      <c r="K607" s="230"/>
      <c r="L607" s="235"/>
      <c r="M607" s="236"/>
      <c r="N607" s="237"/>
      <c r="O607" s="237"/>
      <c r="P607" s="237"/>
      <c r="Q607" s="237"/>
      <c r="R607" s="237"/>
      <c r="S607" s="237"/>
      <c r="T607" s="238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39" t="s">
        <v>143</v>
      </c>
      <c r="AU607" s="239" t="s">
        <v>134</v>
      </c>
      <c r="AV607" s="14" t="s">
        <v>133</v>
      </c>
      <c r="AW607" s="14" t="s">
        <v>33</v>
      </c>
      <c r="AX607" s="14" t="s">
        <v>77</v>
      </c>
      <c r="AY607" s="239" t="s">
        <v>126</v>
      </c>
    </row>
    <row r="608" s="2" customFormat="1" ht="16.5" customHeight="1">
      <c r="A608" s="40"/>
      <c r="B608" s="41"/>
      <c r="C608" s="199" t="s">
        <v>1128</v>
      </c>
      <c r="D608" s="199" t="s">
        <v>129</v>
      </c>
      <c r="E608" s="200" t="s">
        <v>1129</v>
      </c>
      <c r="F608" s="201" t="s">
        <v>1130</v>
      </c>
      <c r="G608" s="202" t="s">
        <v>153</v>
      </c>
      <c r="H608" s="203">
        <v>48.271999999999998</v>
      </c>
      <c r="I608" s="204"/>
      <c r="J608" s="205">
        <f>ROUND(I608*H608,2)</f>
        <v>0</v>
      </c>
      <c r="K608" s="201" t="s">
        <v>139</v>
      </c>
      <c r="L608" s="46"/>
      <c r="M608" s="206" t="s">
        <v>19</v>
      </c>
      <c r="N608" s="207" t="s">
        <v>44</v>
      </c>
      <c r="O608" s="86"/>
      <c r="P608" s="208">
        <f>O608*H608</f>
        <v>0</v>
      </c>
      <c r="Q608" s="208">
        <v>3.0000000000000001E-05</v>
      </c>
      <c r="R608" s="208">
        <f>Q608*H608</f>
        <v>0.00144816</v>
      </c>
      <c r="S608" s="208">
        <v>0</v>
      </c>
      <c r="T608" s="209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10" t="s">
        <v>228</v>
      </c>
      <c r="AT608" s="210" t="s">
        <v>129</v>
      </c>
      <c r="AU608" s="210" t="s">
        <v>134</v>
      </c>
      <c r="AY608" s="19" t="s">
        <v>126</v>
      </c>
      <c r="BE608" s="211">
        <f>IF(N608="základní",J608,0)</f>
        <v>0</v>
      </c>
      <c r="BF608" s="211">
        <f>IF(N608="snížená",J608,0)</f>
        <v>0</v>
      </c>
      <c r="BG608" s="211">
        <f>IF(N608="zákl. přenesená",J608,0)</f>
        <v>0</v>
      </c>
      <c r="BH608" s="211">
        <f>IF(N608="sníž. přenesená",J608,0)</f>
        <v>0</v>
      </c>
      <c r="BI608" s="211">
        <f>IF(N608="nulová",J608,0)</f>
        <v>0</v>
      </c>
      <c r="BJ608" s="19" t="s">
        <v>134</v>
      </c>
      <c r="BK608" s="211">
        <f>ROUND(I608*H608,2)</f>
        <v>0</v>
      </c>
      <c r="BL608" s="19" t="s">
        <v>228</v>
      </c>
      <c r="BM608" s="210" t="s">
        <v>1131</v>
      </c>
    </row>
    <row r="609" s="2" customFormat="1">
      <c r="A609" s="40"/>
      <c r="B609" s="41"/>
      <c r="C609" s="42"/>
      <c r="D609" s="212" t="s">
        <v>141</v>
      </c>
      <c r="E609" s="42"/>
      <c r="F609" s="213" t="s">
        <v>1132</v>
      </c>
      <c r="G609" s="42"/>
      <c r="H609" s="42"/>
      <c r="I609" s="214"/>
      <c r="J609" s="42"/>
      <c r="K609" s="42"/>
      <c r="L609" s="46"/>
      <c r="M609" s="215"/>
      <c r="N609" s="216"/>
      <c r="O609" s="86"/>
      <c r="P609" s="86"/>
      <c r="Q609" s="86"/>
      <c r="R609" s="86"/>
      <c r="S609" s="86"/>
      <c r="T609" s="87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9" t="s">
        <v>141</v>
      </c>
      <c r="AU609" s="19" t="s">
        <v>134</v>
      </c>
    </row>
    <row r="610" s="2" customFormat="1" ht="16.5" customHeight="1">
      <c r="A610" s="40"/>
      <c r="B610" s="41"/>
      <c r="C610" s="199" t="s">
        <v>1133</v>
      </c>
      <c r="D610" s="199" t="s">
        <v>129</v>
      </c>
      <c r="E610" s="200" t="s">
        <v>1134</v>
      </c>
      <c r="F610" s="201" t="s">
        <v>1135</v>
      </c>
      <c r="G610" s="202" t="s">
        <v>153</v>
      </c>
      <c r="H610" s="203">
        <v>48.271999999999998</v>
      </c>
      <c r="I610" s="204"/>
      <c r="J610" s="205">
        <f>ROUND(I610*H610,2)</f>
        <v>0</v>
      </c>
      <c r="K610" s="201" t="s">
        <v>139</v>
      </c>
      <c r="L610" s="46"/>
      <c r="M610" s="206" t="s">
        <v>19</v>
      </c>
      <c r="N610" s="207" t="s">
        <v>44</v>
      </c>
      <c r="O610" s="86"/>
      <c r="P610" s="208">
        <f>O610*H610</f>
        <v>0</v>
      </c>
      <c r="Q610" s="208">
        <v>0</v>
      </c>
      <c r="R610" s="208">
        <f>Q610*H610</f>
        <v>0</v>
      </c>
      <c r="S610" s="208">
        <v>0.0030000000000000001</v>
      </c>
      <c r="T610" s="209">
        <f>S610*H610</f>
        <v>0.144816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10" t="s">
        <v>228</v>
      </c>
      <c r="AT610" s="210" t="s">
        <v>129</v>
      </c>
      <c r="AU610" s="210" t="s">
        <v>134</v>
      </c>
      <c r="AY610" s="19" t="s">
        <v>126</v>
      </c>
      <c r="BE610" s="211">
        <f>IF(N610="základní",J610,0)</f>
        <v>0</v>
      </c>
      <c r="BF610" s="211">
        <f>IF(N610="snížená",J610,0)</f>
        <v>0</v>
      </c>
      <c r="BG610" s="211">
        <f>IF(N610="zákl. přenesená",J610,0)</f>
        <v>0</v>
      </c>
      <c r="BH610" s="211">
        <f>IF(N610="sníž. přenesená",J610,0)</f>
        <v>0</v>
      </c>
      <c r="BI610" s="211">
        <f>IF(N610="nulová",J610,0)</f>
        <v>0</v>
      </c>
      <c r="BJ610" s="19" t="s">
        <v>134</v>
      </c>
      <c r="BK610" s="211">
        <f>ROUND(I610*H610,2)</f>
        <v>0</v>
      </c>
      <c r="BL610" s="19" t="s">
        <v>228</v>
      </c>
      <c r="BM610" s="210" t="s">
        <v>1136</v>
      </c>
    </row>
    <row r="611" s="2" customFormat="1">
      <c r="A611" s="40"/>
      <c r="B611" s="41"/>
      <c r="C611" s="42"/>
      <c r="D611" s="212" t="s">
        <v>141</v>
      </c>
      <c r="E611" s="42"/>
      <c r="F611" s="213" t="s">
        <v>1137</v>
      </c>
      <c r="G611" s="42"/>
      <c r="H611" s="42"/>
      <c r="I611" s="214"/>
      <c r="J611" s="42"/>
      <c r="K611" s="42"/>
      <c r="L611" s="46"/>
      <c r="M611" s="215"/>
      <c r="N611" s="216"/>
      <c r="O611" s="86"/>
      <c r="P611" s="86"/>
      <c r="Q611" s="86"/>
      <c r="R611" s="86"/>
      <c r="S611" s="86"/>
      <c r="T611" s="87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9" t="s">
        <v>141</v>
      </c>
      <c r="AU611" s="19" t="s">
        <v>134</v>
      </c>
    </row>
    <row r="612" s="2" customFormat="1" ht="16.5" customHeight="1">
      <c r="A612" s="40"/>
      <c r="B612" s="41"/>
      <c r="C612" s="199" t="s">
        <v>1138</v>
      </c>
      <c r="D612" s="199" t="s">
        <v>129</v>
      </c>
      <c r="E612" s="200" t="s">
        <v>1139</v>
      </c>
      <c r="F612" s="201" t="s">
        <v>1140</v>
      </c>
      <c r="G612" s="202" t="s">
        <v>153</v>
      </c>
      <c r="H612" s="203">
        <v>48.271999999999998</v>
      </c>
      <c r="I612" s="204"/>
      <c r="J612" s="205">
        <f>ROUND(I612*H612,2)</f>
        <v>0</v>
      </c>
      <c r="K612" s="201" t="s">
        <v>139</v>
      </c>
      <c r="L612" s="46"/>
      <c r="M612" s="206" t="s">
        <v>19</v>
      </c>
      <c r="N612" s="207" t="s">
        <v>44</v>
      </c>
      <c r="O612" s="86"/>
      <c r="P612" s="208">
        <f>O612*H612</f>
        <v>0</v>
      </c>
      <c r="Q612" s="208">
        <v>0.00029999999999999997</v>
      </c>
      <c r="R612" s="208">
        <f>Q612*H612</f>
        <v>0.014481599999999999</v>
      </c>
      <c r="S612" s="208">
        <v>0</v>
      </c>
      <c r="T612" s="209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10" t="s">
        <v>228</v>
      </c>
      <c r="AT612" s="210" t="s">
        <v>129</v>
      </c>
      <c r="AU612" s="210" t="s">
        <v>134</v>
      </c>
      <c r="AY612" s="19" t="s">
        <v>126</v>
      </c>
      <c r="BE612" s="211">
        <f>IF(N612="základní",J612,0)</f>
        <v>0</v>
      </c>
      <c r="BF612" s="211">
        <f>IF(N612="snížená",J612,0)</f>
        <v>0</v>
      </c>
      <c r="BG612" s="211">
        <f>IF(N612="zákl. přenesená",J612,0)</f>
        <v>0</v>
      </c>
      <c r="BH612" s="211">
        <f>IF(N612="sníž. přenesená",J612,0)</f>
        <v>0</v>
      </c>
      <c r="BI612" s="211">
        <f>IF(N612="nulová",J612,0)</f>
        <v>0</v>
      </c>
      <c r="BJ612" s="19" t="s">
        <v>134</v>
      </c>
      <c r="BK612" s="211">
        <f>ROUND(I612*H612,2)</f>
        <v>0</v>
      </c>
      <c r="BL612" s="19" t="s">
        <v>228</v>
      </c>
      <c r="BM612" s="210" t="s">
        <v>1141</v>
      </c>
    </row>
    <row r="613" s="2" customFormat="1">
      <c r="A613" s="40"/>
      <c r="B613" s="41"/>
      <c r="C613" s="42"/>
      <c r="D613" s="212" t="s">
        <v>141</v>
      </c>
      <c r="E613" s="42"/>
      <c r="F613" s="213" t="s">
        <v>1142</v>
      </c>
      <c r="G613" s="42"/>
      <c r="H613" s="42"/>
      <c r="I613" s="214"/>
      <c r="J613" s="42"/>
      <c r="K613" s="42"/>
      <c r="L613" s="46"/>
      <c r="M613" s="215"/>
      <c r="N613" s="216"/>
      <c r="O613" s="86"/>
      <c r="P613" s="86"/>
      <c r="Q613" s="86"/>
      <c r="R613" s="86"/>
      <c r="S613" s="86"/>
      <c r="T613" s="87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T613" s="19" t="s">
        <v>141</v>
      </c>
      <c r="AU613" s="19" t="s">
        <v>134</v>
      </c>
    </row>
    <row r="614" s="2" customFormat="1" ht="16.5" customHeight="1">
      <c r="A614" s="40"/>
      <c r="B614" s="41"/>
      <c r="C614" s="251" t="s">
        <v>1143</v>
      </c>
      <c r="D614" s="251" t="s">
        <v>221</v>
      </c>
      <c r="E614" s="252" t="s">
        <v>1144</v>
      </c>
      <c r="F614" s="253" t="s">
        <v>1145</v>
      </c>
      <c r="G614" s="254" t="s">
        <v>153</v>
      </c>
      <c r="H614" s="255">
        <v>53.098999999999997</v>
      </c>
      <c r="I614" s="256"/>
      <c r="J614" s="257">
        <f>ROUND(I614*H614,2)</f>
        <v>0</v>
      </c>
      <c r="K614" s="253" t="s">
        <v>139</v>
      </c>
      <c r="L614" s="258"/>
      <c r="M614" s="259" t="s">
        <v>19</v>
      </c>
      <c r="N614" s="260" t="s">
        <v>44</v>
      </c>
      <c r="O614" s="86"/>
      <c r="P614" s="208">
        <f>O614*H614</f>
        <v>0</v>
      </c>
      <c r="Q614" s="208">
        <v>0.00264</v>
      </c>
      <c r="R614" s="208">
        <f>Q614*H614</f>
        <v>0.14018135999999998</v>
      </c>
      <c r="S614" s="208">
        <v>0</v>
      </c>
      <c r="T614" s="209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0" t="s">
        <v>322</v>
      </c>
      <c r="AT614" s="210" t="s">
        <v>221</v>
      </c>
      <c r="AU614" s="210" t="s">
        <v>134</v>
      </c>
      <c r="AY614" s="19" t="s">
        <v>126</v>
      </c>
      <c r="BE614" s="211">
        <f>IF(N614="základní",J614,0)</f>
        <v>0</v>
      </c>
      <c r="BF614" s="211">
        <f>IF(N614="snížená",J614,0)</f>
        <v>0</v>
      </c>
      <c r="BG614" s="211">
        <f>IF(N614="zákl. přenesená",J614,0)</f>
        <v>0</v>
      </c>
      <c r="BH614" s="211">
        <f>IF(N614="sníž. přenesená",J614,0)</f>
        <v>0</v>
      </c>
      <c r="BI614" s="211">
        <f>IF(N614="nulová",J614,0)</f>
        <v>0</v>
      </c>
      <c r="BJ614" s="19" t="s">
        <v>134</v>
      </c>
      <c r="BK614" s="211">
        <f>ROUND(I614*H614,2)</f>
        <v>0</v>
      </c>
      <c r="BL614" s="19" t="s">
        <v>228</v>
      </c>
      <c r="BM614" s="210" t="s">
        <v>1146</v>
      </c>
    </row>
    <row r="615" s="13" customFormat="1">
      <c r="A615" s="13"/>
      <c r="B615" s="217"/>
      <c r="C615" s="218"/>
      <c r="D615" s="219" t="s">
        <v>143</v>
      </c>
      <c r="E615" s="220" t="s">
        <v>19</v>
      </c>
      <c r="F615" s="221" t="s">
        <v>1147</v>
      </c>
      <c r="G615" s="218"/>
      <c r="H615" s="222">
        <v>53.098999999999997</v>
      </c>
      <c r="I615" s="223"/>
      <c r="J615" s="218"/>
      <c r="K615" s="218"/>
      <c r="L615" s="224"/>
      <c r="M615" s="225"/>
      <c r="N615" s="226"/>
      <c r="O615" s="226"/>
      <c r="P615" s="226"/>
      <c r="Q615" s="226"/>
      <c r="R615" s="226"/>
      <c r="S615" s="226"/>
      <c r="T615" s="227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28" t="s">
        <v>143</v>
      </c>
      <c r="AU615" s="228" t="s">
        <v>134</v>
      </c>
      <c r="AV615" s="13" t="s">
        <v>134</v>
      </c>
      <c r="AW615" s="13" t="s">
        <v>33</v>
      </c>
      <c r="AX615" s="13" t="s">
        <v>77</v>
      </c>
      <c r="AY615" s="228" t="s">
        <v>126</v>
      </c>
    </row>
    <row r="616" s="2" customFormat="1" ht="16.5" customHeight="1">
      <c r="A616" s="40"/>
      <c r="B616" s="41"/>
      <c r="C616" s="199" t="s">
        <v>1148</v>
      </c>
      <c r="D616" s="199" t="s">
        <v>129</v>
      </c>
      <c r="E616" s="200" t="s">
        <v>1149</v>
      </c>
      <c r="F616" s="201" t="s">
        <v>1150</v>
      </c>
      <c r="G616" s="202" t="s">
        <v>138</v>
      </c>
      <c r="H616" s="203">
        <v>19</v>
      </c>
      <c r="I616" s="204"/>
      <c r="J616" s="205">
        <f>ROUND(I616*H616,2)</f>
        <v>0</v>
      </c>
      <c r="K616" s="201" t="s">
        <v>139</v>
      </c>
      <c r="L616" s="46"/>
      <c r="M616" s="206" t="s">
        <v>19</v>
      </c>
      <c r="N616" s="207" t="s">
        <v>44</v>
      </c>
      <c r="O616" s="86"/>
      <c r="P616" s="208">
        <f>O616*H616</f>
        <v>0</v>
      </c>
      <c r="Q616" s="208">
        <v>2.0000000000000002E-05</v>
      </c>
      <c r="R616" s="208">
        <f>Q616*H616</f>
        <v>0.00038000000000000002</v>
      </c>
      <c r="S616" s="208">
        <v>0</v>
      </c>
      <c r="T616" s="209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0" t="s">
        <v>228</v>
      </c>
      <c r="AT616" s="210" t="s">
        <v>129</v>
      </c>
      <c r="AU616" s="210" t="s">
        <v>134</v>
      </c>
      <c r="AY616" s="19" t="s">
        <v>126</v>
      </c>
      <c r="BE616" s="211">
        <f>IF(N616="základní",J616,0)</f>
        <v>0</v>
      </c>
      <c r="BF616" s="211">
        <f>IF(N616="snížená",J616,0)</f>
        <v>0</v>
      </c>
      <c r="BG616" s="211">
        <f>IF(N616="zákl. přenesená",J616,0)</f>
        <v>0</v>
      </c>
      <c r="BH616" s="211">
        <f>IF(N616="sníž. přenesená",J616,0)</f>
        <v>0</v>
      </c>
      <c r="BI616" s="211">
        <f>IF(N616="nulová",J616,0)</f>
        <v>0</v>
      </c>
      <c r="BJ616" s="19" t="s">
        <v>134</v>
      </c>
      <c r="BK616" s="211">
        <f>ROUND(I616*H616,2)</f>
        <v>0</v>
      </c>
      <c r="BL616" s="19" t="s">
        <v>228</v>
      </c>
      <c r="BM616" s="210" t="s">
        <v>1151</v>
      </c>
    </row>
    <row r="617" s="2" customFormat="1">
      <c r="A617" s="40"/>
      <c r="B617" s="41"/>
      <c r="C617" s="42"/>
      <c r="D617" s="212" t="s">
        <v>141</v>
      </c>
      <c r="E617" s="42"/>
      <c r="F617" s="213" t="s">
        <v>1152</v>
      </c>
      <c r="G617" s="42"/>
      <c r="H617" s="42"/>
      <c r="I617" s="214"/>
      <c r="J617" s="42"/>
      <c r="K617" s="42"/>
      <c r="L617" s="46"/>
      <c r="M617" s="215"/>
      <c r="N617" s="216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9" t="s">
        <v>141</v>
      </c>
      <c r="AU617" s="19" t="s">
        <v>134</v>
      </c>
    </row>
    <row r="618" s="2" customFormat="1" ht="16.5" customHeight="1">
      <c r="A618" s="40"/>
      <c r="B618" s="41"/>
      <c r="C618" s="199" t="s">
        <v>1153</v>
      </c>
      <c r="D618" s="199" t="s">
        <v>129</v>
      </c>
      <c r="E618" s="200" t="s">
        <v>1154</v>
      </c>
      <c r="F618" s="201" t="s">
        <v>1155</v>
      </c>
      <c r="G618" s="202" t="s">
        <v>138</v>
      </c>
      <c r="H618" s="203">
        <v>44.859999999999999</v>
      </c>
      <c r="I618" s="204"/>
      <c r="J618" s="205">
        <f>ROUND(I618*H618,2)</f>
        <v>0</v>
      </c>
      <c r="K618" s="201" t="s">
        <v>139</v>
      </c>
      <c r="L618" s="46"/>
      <c r="M618" s="206" t="s">
        <v>19</v>
      </c>
      <c r="N618" s="207" t="s">
        <v>44</v>
      </c>
      <c r="O618" s="86"/>
      <c r="P618" s="208">
        <f>O618*H618</f>
        <v>0</v>
      </c>
      <c r="Q618" s="208">
        <v>0</v>
      </c>
      <c r="R618" s="208">
        <f>Q618*H618</f>
        <v>0</v>
      </c>
      <c r="S618" s="208">
        <v>0.00029999999999999997</v>
      </c>
      <c r="T618" s="209">
        <f>S618*H618</f>
        <v>0.013458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10" t="s">
        <v>228</v>
      </c>
      <c r="AT618" s="210" t="s">
        <v>129</v>
      </c>
      <c r="AU618" s="210" t="s">
        <v>134</v>
      </c>
      <c r="AY618" s="19" t="s">
        <v>126</v>
      </c>
      <c r="BE618" s="211">
        <f>IF(N618="základní",J618,0)</f>
        <v>0</v>
      </c>
      <c r="BF618" s="211">
        <f>IF(N618="snížená",J618,0)</f>
        <v>0</v>
      </c>
      <c r="BG618" s="211">
        <f>IF(N618="zákl. přenesená",J618,0)</f>
        <v>0</v>
      </c>
      <c r="BH618" s="211">
        <f>IF(N618="sníž. přenesená",J618,0)</f>
        <v>0</v>
      </c>
      <c r="BI618" s="211">
        <f>IF(N618="nulová",J618,0)</f>
        <v>0</v>
      </c>
      <c r="BJ618" s="19" t="s">
        <v>134</v>
      </c>
      <c r="BK618" s="211">
        <f>ROUND(I618*H618,2)</f>
        <v>0</v>
      </c>
      <c r="BL618" s="19" t="s">
        <v>228</v>
      </c>
      <c r="BM618" s="210" t="s">
        <v>1156</v>
      </c>
    </row>
    <row r="619" s="2" customFormat="1">
      <c r="A619" s="40"/>
      <c r="B619" s="41"/>
      <c r="C619" s="42"/>
      <c r="D619" s="212" t="s">
        <v>141</v>
      </c>
      <c r="E619" s="42"/>
      <c r="F619" s="213" t="s">
        <v>1157</v>
      </c>
      <c r="G619" s="42"/>
      <c r="H619" s="42"/>
      <c r="I619" s="214"/>
      <c r="J619" s="42"/>
      <c r="K619" s="42"/>
      <c r="L619" s="46"/>
      <c r="M619" s="215"/>
      <c r="N619" s="216"/>
      <c r="O619" s="86"/>
      <c r="P619" s="86"/>
      <c r="Q619" s="86"/>
      <c r="R619" s="86"/>
      <c r="S619" s="86"/>
      <c r="T619" s="87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141</v>
      </c>
      <c r="AU619" s="19" t="s">
        <v>134</v>
      </c>
    </row>
    <row r="620" s="13" customFormat="1">
      <c r="A620" s="13"/>
      <c r="B620" s="217"/>
      <c r="C620" s="218"/>
      <c r="D620" s="219" t="s">
        <v>143</v>
      </c>
      <c r="E620" s="220" t="s">
        <v>19</v>
      </c>
      <c r="F620" s="221" t="s">
        <v>1158</v>
      </c>
      <c r="G620" s="218"/>
      <c r="H620" s="222">
        <v>10.4</v>
      </c>
      <c r="I620" s="223"/>
      <c r="J620" s="218"/>
      <c r="K620" s="218"/>
      <c r="L620" s="224"/>
      <c r="M620" s="225"/>
      <c r="N620" s="226"/>
      <c r="O620" s="226"/>
      <c r="P620" s="226"/>
      <c r="Q620" s="226"/>
      <c r="R620" s="226"/>
      <c r="S620" s="226"/>
      <c r="T620" s="227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28" t="s">
        <v>143</v>
      </c>
      <c r="AU620" s="228" t="s">
        <v>134</v>
      </c>
      <c r="AV620" s="13" t="s">
        <v>134</v>
      </c>
      <c r="AW620" s="13" t="s">
        <v>33</v>
      </c>
      <c r="AX620" s="13" t="s">
        <v>72</v>
      </c>
      <c r="AY620" s="228" t="s">
        <v>126</v>
      </c>
    </row>
    <row r="621" s="15" customFormat="1">
      <c r="A621" s="15"/>
      <c r="B621" s="240"/>
      <c r="C621" s="241"/>
      <c r="D621" s="219" t="s">
        <v>143</v>
      </c>
      <c r="E621" s="242" t="s">
        <v>19</v>
      </c>
      <c r="F621" s="243" t="s">
        <v>170</v>
      </c>
      <c r="G621" s="241"/>
      <c r="H621" s="244">
        <v>10.4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50" t="s">
        <v>143</v>
      </c>
      <c r="AU621" s="250" t="s">
        <v>134</v>
      </c>
      <c r="AV621" s="15" t="s">
        <v>127</v>
      </c>
      <c r="AW621" s="15" t="s">
        <v>33</v>
      </c>
      <c r="AX621" s="15" t="s">
        <v>72</v>
      </c>
      <c r="AY621" s="250" t="s">
        <v>126</v>
      </c>
    </row>
    <row r="622" s="13" customFormat="1">
      <c r="A622" s="13"/>
      <c r="B622" s="217"/>
      <c r="C622" s="218"/>
      <c r="D622" s="219" t="s">
        <v>143</v>
      </c>
      <c r="E622" s="220" t="s">
        <v>19</v>
      </c>
      <c r="F622" s="221" t="s">
        <v>1159</v>
      </c>
      <c r="G622" s="218"/>
      <c r="H622" s="222">
        <v>18.5</v>
      </c>
      <c r="I622" s="223"/>
      <c r="J622" s="218"/>
      <c r="K622" s="218"/>
      <c r="L622" s="224"/>
      <c r="M622" s="225"/>
      <c r="N622" s="226"/>
      <c r="O622" s="226"/>
      <c r="P622" s="226"/>
      <c r="Q622" s="226"/>
      <c r="R622" s="226"/>
      <c r="S622" s="226"/>
      <c r="T622" s="227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28" t="s">
        <v>143</v>
      </c>
      <c r="AU622" s="228" t="s">
        <v>134</v>
      </c>
      <c r="AV622" s="13" t="s">
        <v>134</v>
      </c>
      <c r="AW622" s="13" t="s">
        <v>33</v>
      </c>
      <c r="AX622" s="13" t="s">
        <v>72</v>
      </c>
      <c r="AY622" s="228" t="s">
        <v>126</v>
      </c>
    </row>
    <row r="623" s="15" customFormat="1">
      <c r="A623" s="15"/>
      <c r="B623" s="240"/>
      <c r="C623" s="241"/>
      <c r="D623" s="219" t="s">
        <v>143</v>
      </c>
      <c r="E623" s="242" t="s">
        <v>19</v>
      </c>
      <c r="F623" s="243" t="s">
        <v>170</v>
      </c>
      <c r="G623" s="241"/>
      <c r="H623" s="244">
        <v>18.5</v>
      </c>
      <c r="I623" s="245"/>
      <c r="J623" s="241"/>
      <c r="K623" s="241"/>
      <c r="L623" s="246"/>
      <c r="M623" s="247"/>
      <c r="N623" s="248"/>
      <c r="O623" s="248"/>
      <c r="P623" s="248"/>
      <c r="Q623" s="248"/>
      <c r="R623" s="248"/>
      <c r="S623" s="248"/>
      <c r="T623" s="249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50" t="s">
        <v>143</v>
      </c>
      <c r="AU623" s="250" t="s">
        <v>134</v>
      </c>
      <c r="AV623" s="15" t="s">
        <v>127</v>
      </c>
      <c r="AW623" s="15" t="s">
        <v>33</v>
      </c>
      <c r="AX623" s="15" t="s">
        <v>72</v>
      </c>
      <c r="AY623" s="250" t="s">
        <v>126</v>
      </c>
    </row>
    <row r="624" s="13" customFormat="1">
      <c r="A624" s="13"/>
      <c r="B624" s="217"/>
      <c r="C624" s="218"/>
      <c r="D624" s="219" t="s">
        <v>143</v>
      </c>
      <c r="E624" s="220" t="s">
        <v>19</v>
      </c>
      <c r="F624" s="221" t="s">
        <v>1160</v>
      </c>
      <c r="G624" s="218"/>
      <c r="H624" s="222">
        <v>15.960000000000001</v>
      </c>
      <c r="I624" s="223"/>
      <c r="J624" s="218"/>
      <c r="K624" s="218"/>
      <c r="L624" s="224"/>
      <c r="M624" s="225"/>
      <c r="N624" s="226"/>
      <c r="O624" s="226"/>
      <c r="P624" s="226"/>
      <c r="Q624" s="226"/>
      <c r="R624" s="226"/>
      <c r="S624" s="226"/>
      <c r="T624" s="227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28" t="s">
        <v>143</v>
      </c>
      <c r="AU624" s="228" t="s">
        <v>134</v>
      </c>
      <c r="AV624" s="13" t="s">
        <v>134</v>
      </c>
      <c r="AW624" s="13" t="s">
        <v>33</v>
      </c>
      <c r="AX624" s="13" t="s">
        <v>72</v>
      </c>
      <c r="AY624" s="228" t="s">
        <v>126</v>
      </c>
    </row>
    <row r="625" s="15" customFormat="1">
      <c r="A625" s="15"/>
      <c r="B625" s="240"/>
      <c r="C625" s="241"/>
      <c r="D625" s="219" t="s">
        <v>143</v>
      </c>
      <c r="E625" s="242" t="s">
        <v>19</v>
      </c>
      <c r="F625" s="243" t="s">
        <v>170</v>
      </c>
      <c r="G625" s="241"/>
      <c r="H625" s="244">
        <v>15.960000000000001</v>
      </c>
      <c r="I625" s="245"/>
      <c r="J625" s="241"/>
      <c r="K625" s="241"/>
      <c r="L625" s="246"/>
      <c r="M625" s="247"/>
      <c r="N625" s="248"/>
      <c r="O625" s="248"/>
      <c r="P625" s="248"/>
      <c r="Q625" s="248"/>
      <c r="R625" s="248"/>
      <c r="S625" s="248"/>
      <c r="T625" s="249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50" t="s">
        <v>143</v>
      </c>
      <c r="AU625" s="250" t="s">
        <v>134</v>
      </c>
      <c r="AV625" s="15" t="s">
        <v>127</v>
      </c>
      <c r="AW625" s="15" t="s">
        <v>33</v>
      </c>
      <c r="AX625" s="15" t="s">
        <v>72</v>
      </c>
      <c r="AY625" s="250" t="s">
        <v>126</v>
      </c>
    </row>
    <row r="626" s="14" customFormat="1">
      <c r="A626" s="14"/>
      <c r="B626" s="229"/>
      <c r="C626" s="230"/>
      <c r="D626" s="219" t="s">
        <v>143</v>
      </c>
      <c r="E626" s="231" t="s">
        <v>19</v>
      </c>
      <c r="F626" s="232" t="s">
        <v>145</v>
      </c>
      <c r="G626" s="230"/>
      <c r="H626" s="233">
        <v>44.859999999999999</v>
      </c>
      <c r="I626" s="234"/>
      <c r="J626" s="230"/>
      <c r="K626" s="230"/>
      <c r="L626" s="235"/>
      <c r="M626" s="236"/>
      <c r="N626" s="237"/>
      <c r="O626" s="237"/>
      <c r="P626" s="237"/>
      <c r="Q626" s="237"/>
      <c r="R626" s="237"/>
      <c r="S626" s="237"/>
      <c r="T626" s="238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39" t="s">
        <v>143</v>
      </c>
      <c r="AU626" s="239" t="s">
        <v>134</v>
      </c>
      <c r="AV626" s="14" t="s">
        <v>133</v>
      </c>
      <c r="AW626" s="14" t="s">
        <v>33</v>
      </c>
      <c r="AX626" s="14" t="s">
        <v>77</v>
      </c>
      <c r="AY626" s="239" t="s">
        <v>126</v>
      </c>
    </row>
    <row r="627" s="2" customFormat="1" ht="16.5" customHeight="1">
      <c r="A627" s="40"/>
      <c r="B627" s="41"/>
      <c r="C627" s="199" t="s">
        <v>1161</v>
      </c>
      <c r="D627" s="199" t="s">
        <v>129</v>
      </c>
      <c r="E627" s="200" t="s">
        <v>1162</v>
      </c>
      <c r="F627" s="201" t="s">
        <v>1163</v>
      </c>
      <c r="G627" s="202" t="s">
        <v>138</v>
      </c>
      <c r="H627" s="203">
        <v>44.859999999999999</v>
      </c>
      <c r="I627" s="204"/>
      <c r="J627" s="205">
        <f>ROUND(I627*H627,2)</f>
        <v>0</v>
      </c>
      <c r="K627" s="201" t="s">
        <v>139</v>
      </c>
      <c r="L627" s="46"/>
      <c r="M627" s="206" t="s">
        <v>19</v>
      </c>
      <c r="N627" s="207" t="s">
        <v>44</v>
      </c>
      <c r="O627" s="86"/>
      <c r="P627" s="208">
        <f>O627*H627</f>
        <v>0</v>
      </c>
      <c r="Q627" s="208">
        <v>1.0000000000000001E-05</v>
      </c>
      <c r="R627" s="208">
        <f>Q627*H627</f>
        <v>0.00044860000000000001</v>
      </c>
      <c r="S627" s="208">
        <v>0</v>
      </c>
      <c r="T627" s="209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10" t="s">
        <v>228</v>
      </c>
      <c r="AT627" s="210" t="s">
        <v>129</v>
      </c>
      <c r="AU627" s="210" t="s">
        <v>134</v>
      </c>
      <c r="AY627" s="19" t="s">
        <v>126</v>
      </c>
      <c r="BE627" s="211">
        <f>IF(N627="základní",J627,0)</f>
        <v>0</v>
      </c>
      <c r="BF627" s="211">
        <f>IF(N627="snížená",J627,0)</f>
        <v>0</v>
      </c>
      <c r="BG627" s="211">
        <f>IF(N627="zákl. přenesená",J627,0)</f>
        <v>0</v>
      </c>
      <c r="BH627" s="211">
        <f>IF(N627="sníž. přenesená",J627,0)</f>
        <v>0</v>
      </c>
      <c r="BI627" s="211">
        <f>IF(N627="nulová",J627,0)</f>
        <v>0</v>
      </c>
      <c r="BJ627" s="19" t="s">
        <v>134</v>
      </c>
      <c r="BK627" s="211">
        <f>ROUND(I627*H627,2)</f>
        <v>0</v>
      </c>
      <c r="BL627" s="19" t="s">
        <v>228</v>
      </c>
      <c r="BM627" s="210" t="s">
        <v>1164</v>
      </c>
    </row>
    <row r="628" s="2" customFormat="1">
      <c r="A628" s="40"/>
      <c r="B628" s="41"/>
      <c r="C628" s="42"/>
      <c r="D628" s="212" t="s">
        <v>141</v>
      </c>
      <c r="E628" s="42"/>
      <c r="F628" s="213" t="s">
        <v>1165</v>
      </c>
      <c r="G628" s="42"/>
      <c r="H628" s="42"/>
      <c r="I628" s="214"/>
      <c r="J628" s="42"/>
      <c r="K628" s="42"/>
      <c r="L628" s="46"/>
      <c r="M628" s="215"/>
      <c r="N628" s="216"/>
      <c r="O628" s="86"/>
      <c r="P628" s="86"/>
      <c r="Q628" s="86"/>
      <c r="R628" s="86"/>
      <c r="S628" s="86"/>
      <c r="T628" s="87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T628" s="19" t="s">
        <v>141</v>
      </c>
      <c r="AU628" s="19" t="s">
        <v>134</v>
      </c>
    </row>
    <row r="629" s="2" customFormat="1" ht="16.5" customHeight="1">
      <c r="A629" s="40"/>
      <c r="B629" s="41"/>
      <c r="C629" s="251" t="s">
        <v>1166</v>
      </c>
      <c r="D629" s="251" t="s">
        <v>221</v>
      </c>
      <c r="E629" s="252" t="s">
        <v>1167</v>
      </c>
      <c r="F629" s="253" t="s">
        <v>1168</v>
      </c>
      <c r="G629" s="254" t="s">
        <v>138</v>
      </c>
      <c r="H629" s="255">
        <v>49.345999999999997</v>
      </c>
      <c r="I629" s="256"/>
      <c r="J629" s="257">
        <f>ROUND(I629*H629,2)</f>
        <v>0</v>
      </c>
      <c r="K629" s="253" t="s">
        <v>139</v>
      </c>
      <c r="L629" s="258"/>
      <c r="M629" s="259" t="s">
        <v>19</v>
      </c>
      <c r="N629" s="260" t="s">
        <v>44</v>
      </c>
      <c r="O629" s="86"/>
      <c r="P629" s="208">
        <f>O629*H629</f>
        <v>0</v>
      </c>
      <c r="Q629" s="208">
        <v>0.00029999999999999997</v>
      </c>
      <c r="R629" s="208">
        <f>Q629*H629</f>
        <v>0.014803799999999997</v>
      </c>
      <c r="S629" s="208">
        <v>0</v>
      </c>
      <c r="T629" s="209">
        <f>S629*H629</f>
        <v>0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10" t="s">
        <v>322</v>
      </c>
      <c r="AT629" s="210" t="s">
        <v>221</v>
      </c>
      <c r="AU629" s="210" t="s">
        <v>134</v>
      </c>
      <c r="AY629" s="19" t="s">
        <v>126</v>
      </c>
      <c r="BE629" s="211">
        <f>IF(N629="základní",J629,0)</f>
        <v>0</v>
      </c>
      <c r="BF629" s="211">
        <f>IF(N629="snížená",J629,0)</f>
        <v>0</v>
      </c>
      <c r="BG629" s="211">
        <f>IF(N629="zákl. přenesená",J629,0)</f>
        <v>0</v>
      </c>
      <c r="BH629" s="211">
        <f>IF(N629="sníž. přenesená",J629,0)</f>
        <v>0</v>
      </c>
      <c r="BI629" s="211">
        <f>IF(N629="nulová",J629,0)</f>
        <v>0</v>
      </c>
      <c r="BJ629" s="19" t="s">
        <v>134</v>
      </c>
      <c r="BK629" s="211">
        <f>ROUND(I629*H629,2)</f>
        <v>0</v>
      </c>
      <c r="BL629" s="19" t="s">
        <v>228</v>
      </c>
      <c r="BM629" s="210" t="s">
        <v>1169</v>
      </c>
    </row>
    <row r="630" s="13" customFormat="1">
      <c r="A630" s="13"/>
      <c r="B630" s="217"/>
      <c r="C630" s="218"/>
      <c r="D630" s="219" t="s">
        <v>143</v>
      </c>
      <c r="E630" s="220" t="s">
        <v>19</v>
      </c>
      <c r="F630" s="221" t="s">
        <v>1170</v>
      </c>
      <c r="G630" s="218"/>
      <c r="H630" s="222">
        <v>49.345999999999997</v>
      </c>
      <c r="I630" s="223"/>
      <c r="J630" s="218"/>
      <c r="K630" s="218"/>
      <c r="L630" s="224"/>
      <c r="M630" s="225"/>
      <c r="N630" s="226"/>
      <c r="O630" s="226"/>
      <c r="P630" s="226"/>
      <c r="Q630" s="226"/>
      <c r="R630" s="226"/>
      <c r="S630" s="226"/>
      <c r="T630" s="227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28" t="s">
        <v>143</v>
      </c>
      <c r="AU630" s="228" t="s">
        <v>134</v>
      </c>
      <c r="AV630" s="13" t="s">
        <v>134</v>
      </c>
      <c r="AW630" s="13" t="s">
        <v>33</v>
      </c>
      <c r="AX630" s="13" t="s">
        <v>72</v>
      </c>
      <c r="AY630" s="228" t="s">
        <v>126</v>
      </c>
    </row>
    <row r="631" s="14" customFormat="1">
      <c r="A631" s="14"/>
      <c r="B631" s="229"/>
      <c r="C631" s="230"/>
      <c r="D631" s="219" t="s">
        <v>143</v>
      </c>
      <c r="E631" s="231" t="s">
        <v>19</v>
      </c>
      <c r="F631" s="232" t="s">
        <v>145</v>
      </c>
      <c r="G631" s="230"/>
      <c r="H631" s="233">
        <v>49.345999999999997</v>
      </c>
      <c r="I631" s="234"/>
      <c r="J631" s="230"/>
      <c r="K631" s="230"/>
      <c r="L631" s="235"/>
      <c r="M631" s="236"/>
      <c r="N631" s="237"/>
      <c r="O631" s="237"/>
      <c r="P631" s="237"/>
      <c r="Q631" s="237"/>
      <c r="R631" s="237"/>
      <c r="S631" s="237"/>
      <c r="T631" s="238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39" t="s">
        <v>143</v>
      </c>
      <c r="AU631" s="239" t="s">
        <v>134</v>
      </c>
      <c r="AV631" s="14" t="s">
        <v>133</v>
      </c>
      <c r="AW631" s="14" t="s">
        <v>33</v>
      </c>
      <c r="AX631" s="14" t="s">
        <v>77</v>
      </c>
      <c r="AY631" s="239" t="s">
        <v>126</v>
      </c>
    </row>
    <row r="632" s="2" customFormat="1" ht="16.5" customHeight="1">
      <c r="A632" s="40"/>
      <c r="B632" s="41"/>
      <c r="C632" s="199" t="s">
        <v>1171</v>
      </c>
      <c r="D632" s="199" t="s">
        <v>129</v>
      </c>
      <c r="E632" s="200" t="s">
        <v>1172</v>
      </c>
      <c r="F632" s="201" t="s">
        <v>1173</v>
      </c>
      <c r="G632" s="202" t="s">
        <v>153</v>
      </c>
      <c r="H632" s="203">
        <v>48.271999999999998</v>
      </c>
      <c r="I632" s="204"/>
      <c r="J632" s="205">
        <f>ROUND(I632*H632,2)</f>
        <v>0</v>
      </c>
      <c r="K632" s="201" t="s">
        <v>139</v>
      </c>
      <c r="L632" s="46"/>
      <c r="M632" s="206" t="s">
        <v>19</v>
      </c>
      <c r="N632" s="207" t="s">
        <v>44</v>
      </c>
      <c r="O632" s="86"/>
      <c r="P632" s="208">
        <f>O632*H632</f>
        <v>0</v>
      </c>
      <c r="Q632" s="208">
        <v>0</v>
      </c>
      <c r="R632" s="208">
        <f>Q632*H632</f>
        <v>0</v>
      </c>
      <c r="S632" s="208">
        <v>0</v>
      </c>
      <c r="T632" s="209">
        <f>S632*H632</f>
        <v>0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10" t="s">
        <v>228</v>
      </c>
      <c r="AT632" s="210" t="s">
        <v>129</v>
      </c>
      <c r="AU632" s="210" t="s">
        <v>134</v>
      </c>
      <c r="AY632" s="19" t="s">
        <v>126</v>
      </c>
      <c r="BE632" s="211">
        <f>IF(N632="základní",J632,0)</f>
        <v>0</v>
      </c>
      <c r="BF632" s="211">
        <f>IF(N632="snížená",J632,0)</f>
        <v>0</v>
      </c>
      <c r="BG632" s="211">
        <f>IF(N632="zákl. přenesená",J632,0)</f>
        <v>0</v>
      </c>
      <c r="BH632" s="211">
        <f>IF(N632="sníž. přenesená",J632,0)</f>
        <v>0</v>
      </c>
      <c r="BI632" s="211">
        <f>IF(N632="nulová",J632,0)</f>
        <v>0</v>
      </c>
      <c r="BJ632" s="19" t="s">
        <v>134</v>
      </c>
      <c r="BK632" s="211">
        <f>ROUND(I632*H632,2)</f>
        <v>0</v>
      </c>
      <c r="BL632" s="19" t="s">
        <v>228</v>
      </c>
      <c r="BM632" s="210" t="s">
        <v>1174</v>
      </c>
    </row>
    <row r="633" s="2" customFormat="1">
      <c r="A633" s="40"/>
      <c r="B633" s="41"/>
      <c r="C633" s="42"/>
      <c r="D633" s="212" t="s">
        <v>141</v>
      </c>
      <c r="E633" s="42"/>
      <c r="F633" s="213" t="s">
        <v>1175</v>
      </c>
      <c r="G633" s="42"/>
      <c r="H633" s="42"/>
      <c r="I633" s="214"/>
      <c r="J633" s="42"/>
      <c r="K633" s="42"/>
      <c r="L633" s="46"/>
      <c r="M633" s="215"/>
      <c r="N633" s="216"/>
      <c r="O633" s="86"/>
      <c r="P633" s="86"/>
      <c r="Q633" s="86"/>
      <c r="R633" s="86"/>
      <c r="S633" s="86"/>
      <c r="T633" s="87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T633" s="19" t="s">
        <v>141</v>
      </c>
      <c r="AU633" s="19" t="s">
        <v>134</v>
      </c>
    </row>
    <row r="634" s="2" customFormat="1" ht="24.15" customHeight="1">
      <c r="A634" s="40"/>
      <c r="B634" s="41"/>
      <c r="C634" s="199" t="s">
        <v>1176</v>
      </c>
      <c r="D634" s="199" t="s">
        <v>129</v>
      </c>
      <c r="E634" s="200" t="s">
        <v>1177</v>
      </c>
      <c r="F634" s="201" t="s">
        <v>1178</v>
      </c>
      <c r="G634" s="202" t="s">
        <v>378</v>
      </c>
      <c r="H634" s="261"/>
      <c r="I634" s="204"/>
      <c r="J634" s="205">
        <f>ROUND(I634*H634,2)</f>
        <v>0</v>
      </c>
      <c r="K634" s="201" t="s">
        <v>139</v>
      </c>
      <c r="L634" s="46"/>
      <c r="M634" s="206" t="s">
        <v>19</v>
      </c>
      <c r="N634" s="207" t="s">
        <v>44</v>
      </c>
      <c r="O634" s="86"/>
      <c r="P634" s="208">
        <f>O634*H634</f>
        <v>0</v>
      </c>
      <c r="Q634" s="208">
        <v>0</v>
      </c>
      <c r="R634" s="208">
        <f>Q634*H634</f>
        <v>0</v>
      </c>
      <c r="S634" s="208">
        <v>0</v>
      </c>
      <c r="T634" s="209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10" t="s">
        <v>228</v>
      </c>
      <c r="AT634" s="210" t="s">
        <v>129</v>
      </c>
      <c r="AU634" s="210" t="s">
        <v>134</v>
      </c>
      <c r="AY634" s="19" t="s">
        <v>126</v>
      </c>
      <c r="BE634" s="211">
        <f>IF(N634="základní",J634,0)</f>
        <v>0</v>
      </c>
      <c r="BF634" s="211">
        <f>IF(N634="snížená",J634,0)</f>
        <v>0</v>
      </c>
      <c r="BG634" s="211">
        <f>IF(N634="zákl. přenesená",J634,0)</f>
        <v>0</v>
      </c>
      <c r="BH634" s="211">
        <f>IF(N634="sníž. přenesená",J634,0)</f>
        <v>0</v>
      </c>
      <c r="BI634" s="211">
        <f>IF(N634="nulová",J634,0)</f>
        <v>0</v>
      </c>
      <c r="BJ634" s="19" t="s">
        <v>134</v>
      </c>
      <c r="BK634" s="211">
        <f>ROUND(I634*H634,2)</f>
        <v>0</v>
      </c>
      <c r="BL634" s="19" t="s">
        <v>228</v>
      </c>
      <c r="BM634" s="210" t="s">
        <v>1179</v>
      </c>
    </row>
    <row r="635" s="2" customFormat="1">
      <c r="A635" s="40"/>
      <c r="B635" s="41"/>
      <c r="C635" s="42"/>
      <c r="D635" s="212" t="s">
        <v>141</v>
      </c>
      <c r="E635" s="42"/>
      <c r="F635" s="213" t="s">
        <v>1180</v>
      </c>
      <c r="G635" s="42"/>
      <c r="H635" s="42"/>
      <c r="I635" s="214"/>
      <c r="J635" s="42"/>
      <c r="K635" s="42"/>
      <c r="L635" s="46"/>
      <c r="M635" s="215"/>
      <c r="N635" s="216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141</v>
      </c>
      <c r="AU635" s="19" t="s">
        <v>134</v>
      </c>
    </row>
    <row r="636" s="2" customFormat="1" ht="24.15" customHeight="1">
      <c r="A636" s="40"/>
      <c r="B636" s="41"/>
      <c r="C636" s="199" t="s">
        <v>1181</v>
      </c>
      <c r="D636" s="199" t="s">
        <v>129</v>
      </c>
      <c r="E636" s="200" t="s">
        <v>1182</v>
      </c>
      <c r="F636" s="201" t="s">
        <v>1183</v>
      </c>
      <c r="G636" s="202" t="s">
        <v>313</v>
      </c>
      <c r="H636" s="203">
        <v>0.53800000000000003</v>
      </c>
      <c r="I636" s="204"/>
      <c r="J636" s="205">
        <f>ROUND(I636*H636,2)</f>
        <v>0</v>
      </c>
      <c r="K636" s="201" t="s">
        <v>139</v>
      </c>
      <c r="L636" s="46"/>
      <c r="M636" s="206" t="s">
        <v>19</v>
      </c>
      <c r="N636" s="207" t="s">
        <v>44</v>
      </c>
      <c r="O636" s="86"/>
      <c r="P636" s="208">
        <f>O636*H636</f>
        <v>0</v>
      </c>
      <c r="Q636" s="208">
        <v>0</v>
      </c>
      <c r="R636" s="208">
        <f>Q636*H636</f>
        <v>0</v>
      </c>
      <c r="S636" s="208">
        <v>0</v>
      </c>
      <c r="T636" s="209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10" t="s">
        <v>228</v>
      </c>
      <c r="AT636" s="210" t="s">
        <v>129</v>
      </c>
      <c r="AU636" s="210" t="s">
        <v>134</v>
      </c>
      <c r="AY636" s="19" t="s">
        <v>126</v>
      </c>
      <c r="BE636" s="211">
        <f>IF(N636="základní",J636,0)</f>
        <v>0</v>
      </c>
      <c r="BF636" s="211">
        <f>IF(N636="snížená",J636,0)</f>
        <v>0</v>
      </c>
      <c r="BG636" s="211">
        <f>IF(N636="zákl. přenesená",J636,0)</f>
        <v>0</v>
      </c>
      <c r="BH636" s="211">
        <f>IF(N636="sníž. přenesená",J636,0)</f>
        <v>0</v>
      </c>
      <c r="BI636" s="211">
        <f>IF(N636="nulová",J636,0)</f>
        <v>0</v>
      </c>
      <c r="BJ636" s="19" t="s">
        <v>134</v>
      </c>
      <c r="BK636" s="211">
        <f>ROUND(I636*H636,2)</f>
        <v>0</v>
      </c>
      <c r="BL636" s="19" t="s">
        <v>228</v>
      </c>
      <c r="BM636" s="210" t="s">
        <v>1184</v>
      </c>
    </row>
    <row r="637" s="2" customFormat="1">
      <c r="A637" s="40"/>
      <c r="B637" s="41"/>
      <c r="C637" s="42"/>
      <c r="D637" s="212" t="s">
        <v>141</v>
      </c>
      <c r="E637" s="42"/>
      <c r="F637" s="213" t="s">
        <v>1185</v>
      </c>
      <c r="G637" s="42"/>
      <c r="H637" s="42"/>
      <c r="I637" s="214"/>
      <c r="J637" s="42"/>
      <c r="K637" s="42"/>
      <c r="L637" s="46"/>
      <c r="M637" s="215"/>
      <c r="N637" s="216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9" t="s">
        <v>141</v>
      </c>
      <c r="AU637" s="19" t="s">
        <v>134</v>
      </c>
    </row>
    <row r="638" s="12" customFormat="1" ht="22.8" customHeight="1">
      <c r="A638" s="12"/>
      <c r="B638" s="183"/>
      <c r="C638" s="184"/>
      <c r="D638" s="185" t="s">
        <v>71</v>
      </c>
      <c r="E638" s="197" t="s">
        <v>1186</v>
      </c>
      <c r="F638" s="197" t="s">
        <v>1187</v>
      </c>
      <c r="G638" s="184"/>
      <c r="H638" s="184"/>
      <c r="I638" s="187"/>
      <c r="J638" s="198">
        <f>BK638</f>
        <v>0</v>
      </c>
      <c r="K638" s="184"/>
      <c r="L638" s="189"/>
      <c r="M638" s="190"/>
      <c r="N638" s="191"/>
      <c r="O638" s="191"/>
      <c r="P638" s="192">
        <f>SUM(P639:P680)</f>
        <v>0</v>
      </c>
      <c r="Q638" s="191"/>
      <c r="R638" s="192">
        <f>SUM(R639:R680)</f>
        <v>0.46789880000000006</v>
      </c>
      <c r="S638" s="191"/>
      <c r="T638" s="193">
        <f>SUM(T639:T680)</f>
        <v>1.3459725</v>
      </c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R638" s="194" t="s">
        <v>134</v>
      </c>
      <c r="AT638" s="195" t="s">
        <v>71</v>
      </c>
      <c r="AU638" s="195" t="s">
        <v>77</v>
      </c>
      <c r="AY638" s="194" t="s">
        <v>126</v>
      </c>
      <c r="BK638" s="196">
        <f>SUM(BK639:BK680)</f>
        <v>0</v>
      </c>
    </row>
    <row r="639" s="2" customFormat="1" ht="16.5" customHeight="1">
      <c r="A639" s="40"/>
      <c r="B639" s="41"/>
      <c r="C639" s="199" t="s">
        <v>1188</v>
      </c>
      <c r="D639" s="199" t="s">
        <v>129</v>
      </c>
      <c r="E639" s="200" t="s">
        <v>1189</v>
      </c>
      <c r="F639" s="201" t="s">
        <v>1190</v>
      </c>
      <c r="G639" s="202" t="s">
        <v>153</v>
      </c>
      <c r="H639" s="203">
        <v>21.719999999999999</v>
      </c>
      <c r="I639" s="204"/>
      <c r="J639" s="205">
        <f>ROUND(I639*H639,2)</f>
        <v>0</v>
      </c>
      <c r="K639" s="201" t="s">
        <v>139</v>
      </c>
      <c r="L639" s="46"/>
      <c r="M639" s="206" t="s">
        <v>19</v>
      </c>
      <c r="N639" s="207" t="s">
        <v>44</v>
      </c>
      <c r="O639" s="86"/>
      <c r="P639" s="208">
        <f>O639*H639</f>
        <v>0</v>
      </c>
      <c r="Q639" s="208">
        <v>0.00029999999999999997</v>
      </c>
      <c r="R639" s="208">
        <f>Q639*H639</f>
        <v>0.0065159999999999992</v>
      </c>
      <c r="S639" s="208">
        <v>0</v>
      </c>
      <c r="T639" s="209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10" t="s">
        <v>228</v>
      </c>
      <c r="AT639" s="210" t="s">
        <v>129</v>
      </c>
      <c r="AU639" s="210" t="s">
        <v>134</v>
      </c>
      <c r="AY639" s="19" t="s">
        <v>126</v>
      </c>
      <c r="BE639" s="211">
        <f>IF(N639="základní",J639,0)</f>
        <v>0</v>
      </c>
      <c r="BF639" s="211">
        <f>IF(N639="snížená",J639,0)</f>
        <v>0</v>
      </c>
      <c r="BG639" s="211">
        <f>IF(N639="zákl. přenesená",J639,0)</f>
        <v>0</v>
      </c>
      <c r="BH639" s="211">
        <f>IF(N639="sníž. přenesená",J639,0)</f>
        <v>0</v>
      </c>
      <c r="BI639" s="211">
        <f>IF(N639="nulová",J639,0)</f>
        <v>0</v>
      </c>
      <c r="BJ639" s="19" t="s">
        <v>134</v>
      </c>
      <c r="BK639" s="211">
        <f>ROUND(I639*H639,2)</f>
        <v>0</v>
      </c>
      <c r="BL639" s="19" t="s">
        <v>228</v>
      </c>
      <c r="BM639" s="210" t="s">
        <v>1191</v>
      </c>
    </row>
    <row r="640" s="2" customFormat="1">
      <c r="A640" s="40"/>
      <c r="B640" s="41"/>
      <c r="C640" s="42"/>
      <c r="D640" s="212" t="s">
        <v>141</v>
      </c>
      <c r="E640" s="42"/>
      <c r="F640" s="213" t="s">
        <v>1192</v>
      </c>
      <c r="G640" s="42"/>
      <c r="H640" s="42"/>
      <c r="I640" s="214"/>
      <c r="J640" s="42"/>
      <c r="K640" s="42"/>
      <c r="L640" s="46"/>
      <c r="M640" s="215"/>
      <c r="N640" s="216"/>
      <c r="O640" s="86"/>
      <c r="P640" s="86"/>
      <c r="Q640" s="86"/>
      <c r="R640" s="86"/>
      <c r="S640" s="86"/>
      <c r="T640" s="87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T640" s="19" t="s">
        <v>141</v>
      </c>
      <c r="AU640" s="19" t="s">
        <v>134</v>
      </c>
    </row>
    <row r="641" s="13" customFormat="1">
      <c r="A641" s="13"/>
      <c r="B641" s="217"/>
      <c r="C641" s="218"/>
      <c r="D641" s="219" t="s">
        <v>143</v>
      </c>
      <c r="E641" s="220" t="s">
        <v>19</v>
      </c>
      <c r="F641" s="221" t="s">
        <v>201</v>
      </c>
      <c r="G641" s="218"/>
      <c r="H641" s="222">
        <v>14.08</v>
      </c>
      <c r="I641" s="223"/>
      <c r="J641" s="218"/>
      <c r="K641" s="218"/>
      <c r="L641" s="224"/>
      <c r="M641" s="225"/>
      <c r="N641" s="226"/>
      <c r="O641" s="226"/>
      <c r="P641" s="226"/>
      <c r="Q641" s="226"/>
      <c r="R641" s="226"/>
      <c r="S641" s="226"/>
      <c r="T641" s="227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28" t="s">
        <v>143</v>
      </c>
      <c r="AU641" s="228" t="s">
        <v>134</v>
      </c>
      <c r="AV641" s="13" t="s">
        <v>134</v>
      </c>
      <c r="AW641" s="13" t="s">
        <v>33</v>
      </c>
      <c r="AX641" s="13" t="s">
        <v>72</v>
      </c>
      <c r="AY641" s="228" t="s">
        <v>126</v>
      </c>
    </row>
    <row r="642" s="15" customFormat="1">
      <c r="A642" s="15"/>
      <c r="B642" s="240"/>
      <c r="C642" s="241"/>
      <c r="D642" s="219" t="s">
        <v>143</v>
      </c>
      <c r="E642" s="242" t="s">
        <v>19</v>
      </c>
      <c r="F642" s="243" t="s">
        <v>170</v>
      </c>
      <c r="G642" s="241"/>
      <c r="H642" s="244">
        <v>14.08</v>
      </c>
      <c r="I642" s="245"/>
      <c r="J642" s="241"/>
      <c r="K642" s="241"/>
      <c r="L642" s="246"/>
      <c r="M642" s="247"/>
      <c r="N642" s="248"/>
      <c r="O642" s="248"/>
      <c r="P642" s="248"/>
      <c r="Q642" s="248"/>
      <c r="R642" s="248"/>
      <c r="S642" s="248"/>
      <c r="T642" s="249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50" t="s">
        <v>143</v>
      </c>
      <c r="AU642" s="250" t="s">
        <v>134</v>
      </c>
      <c r="AV642" s="15" t="s">
        <v>127</v>
      </c>
      <c r="AW642" s="15" t="s">
        <v>33</v>
      </c>
      <c r="AX642" s="15" t="s">
        <v>72</v>
      </c>
      <c r="AY642" s="250" t="s">
        <v>126</v>
      </c>
    </row>
    <row r="643" s="13" customFormat="1">
      <c r="A643" s="13"/>
      <c r="B643" s="217"/>
      <c r="C643" s="218"/>
      <c r="D643" s="219" t="s">
        <v>143</v>
      </c>
      <c r="E643" s="220" t="s">
        <v>19</v>
      </c>
      <c r="F643" s="221" t="s">
        <v>202</v>
      </c>
      <c r="G643" s="218"/>
      <c r="H643" s="222">
        <v>6.2000000000000002</v>
      </c>
      <c r="I643" s="223"/>
      <c r="J643" s="218"/>
      <c r="K643" s="218"/>
      <c r="L643" s="224"/>
      <c r="M643" s="225"/>
      <c r="N643" s="226"/>
      <c r="O643" s="226"/>
      <c r="P643" s="226"/>
      <c r="Q643" s="226"/>
      <c r="R643" s="226"/>
      <c r="S643" s="226"/>
      <c r="T643" s="227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28" t="s">
        <v>143</v>
      </c>
      <c r="AU643" s="228" t="s">
        <v>134</v>
      </c>
      <c r="AV643" s="13" t="s">
        <v>134</v>
      </c>
      <c r="AW643" s="13" t="s">
        <v>33</v>
      </c>
      <c r="AX643" s="13" t="s">
        <v>72</v>
      </c>
      <c r="AY643" s="228" t="s">
        <v>126</v>
      </c>
    </row>
    <row r="644" s="15" customFormat="1">
      <c r="A644" s="15"/>
      <c r="B644" s="240"/>
      <c r="C644" s="241"/>
      <c r="D644" s="219" t="s">
        <v>143</v>
      </c>
      <c r="E644" s="242" t="s">
        <v>19</v>
      </c>
      <c r="F644" s="243" t="s">
        <v>170</v>
      </c>
      <c r="G644" s="241"/>
      <c r="H644" s="244">
        <v>6.2000000000000002</v>
      </c>
      <c r="I644" s="245"/>
      <c r="J644" s="241"/>
      <c r="K644" s="241"/>
      <c r="L644" s="246"/>
      <c r="M644" s="247"/>
      <c r="N644" s="248"/>
      <c r="O644" s="248"/>
      <c r="P644" s="248"/>
      <c r="Q644" s="248"/>
      <c r="R644" s="248"/>
      <c r="S644" s="248"/>
      <c r="T644" s="249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50" t="s">
        <v>143</v>
      </c>
      <c r="AU644" s="250" t="s">
        <v>134</v>
      </c>
      <c r="AV644" s="15" t="s">
        <v>127</v>
      </c>
      <c r="AW644" s="15" t="s">
        <v>33</v>
      </c>
      <c r="AX644" s="15" t="s">
        <v>72</v>
      </c>
      <c r="AY644" s="250" t="s">
        <v>126</v>
      </c>
    </row>
    <row r="645" s="13" customFormat="1">
      <c r="A645" s="13"/>
      <c r="B645" s="217"/>
      <c r="C645" s="218"/>
      <c r="D645" s="219" t="s">
        <v>143</v>
      </c>
      <c r="E645" s="220" t="s">
        <v>19</v>
      </c>
      <c r="F645" s="221" t="s">
        <v>203</v>
      </c>
      <c r="G645" s="218"/>
      <c r="H645" s="222">
        <v>1.44</v>
      </c>
      <c r="I645" s="223"/>
      <c r="J645" s="218"/>
      <c r="K645" s="218"/>
      <c r="L645" s="224"/>
      <c r="M645" s="225"/>
      <c r="N645" s="226"/>
      <c r="O645" s="226"/>
      <c r="P645" s="226"/>
      <c r="Q645" s="226"/>
      <c r="R645" s="226"/>
      <c r="S645" s="226"/>
      <c r="T645" s="227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28" t="s">
        <v>143</v>
      </c>
      <c r="AU645" s="228" t="s">
        <v>134</v>
      </c>
      <c r="AV645" s="13" t="s">
        <v>134</v>
      </c>
      <c r="AW645" s="13" t="s">
        <v>33</v>
      </c>
      <c r="AX645" s="13" t="s">
        <v>72</v>
      </c>
      <c r="AY645" s="228" t="s">
        <v>126</v>
      </c>
    </row>
    <row r="646" s="15" customFormat="1">
      <c r="A646" s="15"/>
      <c r="B646" s="240"/>
      <c r="C646" s="241"/>
      <c r="D646" s="219" t="s">
        <v>143</v>
      </c>
      <c r="E646" s="242" t="s">
        <v>19</v>
      </c>
      <c r="F646" s="243" t="s">
        <v>170</v>
      </c>
      <c r="G646" s="241"/>
      <c r="H646" s="244">
        <v>1.44</v>
      </c>
      <c r="I646" s="245"/>
      <c r="J646" s="241"/>
      <c r="K646" s="241"/>
      <c r="L646" s="246"/>
      <c r="M646" s="247"/>
      <c r="N646" s="248"/>
      <c r="O646" s="248"/>
      <c r="P646" s="248"/>
      <c r="Q646" s="248"/>
      <c r="R646" s="248"/>
      <c r="S646" s="248"/>
      <c r="T646" s="249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50" t="s">
        <v>143</v>
      </c>
      <c r="AU646" s="250" t="s">
        <v>134</v>
      </c>
      <c r="AV646" s="15" t="s">
        <v>127</v>
      </c>
      <c r="AW646" s="15" t="s">
        <v>33</v>
      </c>
      <c r="AX646" s="15" t="s">
        <v>72</v>
      </c>
      <c r="AY646" s="250" t="s">
        <v>126</v>
      </c>
    </row>
    <row r="647" s="14" customFormat="1">
      <c r="A647" s="14"/>
      <c r="B647" s="229"/>
      <c r="C647" s="230"/>
      <c r="D647" s="219" t="s">
        <v>143</v>
      </c>
      <c r="E647" s="231" t="s">
        <v>19</v>
      </c>
      <c r="F647" s="232" t="s">
        <v>145</v>
      </c>
      <c r="G647" s="230"/>
      <c r="H647" s="233">
        <v>21.720000000000002</v>
      </c>
      <c r="I647" s="234"/>
      <c r="J647" s="230"/>
      <c r="K647" s="230"/>
      <c r="L647" s="235"/>
      <c r="M647" s="236"/>
      <c r="N647" s="237"/>
      <c r="O647" s="237"/>
      <c r="P647" s="237"/>
      <c r="Q647" s="237"/>
      <c r="R647" s="237"/>
      <c r="S647" s="237"/>
      <c r="T647" s="238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39" t="s">
        <v>143</v>
      </c>
      <c r="AU647" s="239" t="s">
        <v>134</v>
      </c>
      <c r="AV647" s="14" t="s">
        <v>133</v>
      </c>
      <c r="AW647" s="14" t="s">
        <v>33</v>
      </c>
      <c r="AX647" s="14" t="s">
        <v>77</v>
      </c>
      <c r="AY647" s="239" t="s">
        <v>126</v>
      </c>
    </row>
    <row r="648" s="2" customFormat="1" ht="16.5" customHeight="1">
      <c r="A648" s="40"/>
      <c r="B648" s="41"/>
      <c r="C648" s="199" t="s">
        <v>1193</v>
      </c>
      <c r="D648" s="199" t="s">
        <v>129</v>
      </c>
      <c r="E648" s="200" t="s">
        <v>1194</v>
      </c>
      <c r="F648" s="201" t="s">
        <v>1195</v>
      </c>
      <c r="G648" s="202" t="s">
        <v>153</v>
      </c>
      <c r="H648" s="203">
        <v>16.515000000000001</v>
      </c>
      <c r="I648" s="204"/>
      <c r="J648" s="205">
        <f>ROUND(I648*H648,2)</f>
        <v>0</v>
      </c>
      <c r="K648" s="201" t="s">
        <v>139</v>
      </c>
      <c r="L648" s="46"/>
      <c r="M648" s="206" t="s">
        <v>19</v>
      </c>
      <c r="N648" s="207" t="s">
        <v>44</v>
      </c>
      <c r="O648" s="86"/>
      <c r="P648" s="208">
        <f>O648*H648</f>
        <v>0</v>
      </c>
      <c r="Q648" s="208">
        <v>0</v>
      </c>
      <c r="R648" s="208">
        <f>Q648*H648</f>
        <v>0</v>
      </c>
      <c r="S648" s="208">
        <v>0.081500000000000003</v>
      </c>
      <c r="T648" s="209">
        <f>S648*H648</f>
        <v>1.3459725</v>
      </c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R648" s="210" t="s">
        <v>228</v>
      </c>
      <c r="AT648" s="210" t="s">
        <v>129</v>
      </c>
      <c r="AU648" s="210" t="s">
        <v>134</v>
      </c>
      <c r="AY648" s="19" t="s">
        <v>126</v>
      </c>
      <c r="BE648" s="211">
        <f>IF(N648="základní",J648,0)</f>
        <v>0</v>
      </c>
      <c r="BF648" s="211">
        <f>IF(N648="snížená",J648,0)</f>
        <v>0</v>
      </c>
      <c r="BG648" s="211">
        <f>IF(N648="zákl. přenesená",J648,0)</f>
        <v>0</v>
      </c>
      <c r="BH648" s="211">
        <f>IF(N648="sníž. přenesená",J648,0)</f>
        <v>0</v>
      </c>
      <c r="BI648" s="211">
        <f>IF(N648="nulová",J648,0)</f>
        <v>0</v>
      </c>
      <c r="BJ648" s="19" t="s">
        <v>134</v>
      </c>
      <c r="BK648" s="211">
        <f>ROUND(I648*H648,2)</f>
        <v>0</v>
      </c>
      <c r="BL648" s="19" t="s">
        <v>228</v>
      </c>
      <c r="BM648" s="210" t="s">
        <v>1196</v>
      </c>
    </row>
    <row r="649" s="2" customFormat="1">
      <c r="A649" s="40"/>
      <c r="B649" s="41"/>
      <c r="C649" s="42"/>
      <c r="D649" s="212" t="s">
        <v>141</v>
      </c>
      <c r="E649" s="42"/>
      <c r="F649" s="213" t="s">
        <v>1197</v>
      </c>
      <c r="G649" s="42"/>
      <c r="H649" s="42"/>
      <c r="I649" s="214"/>
      <c r="J649" s="42"/>
      <c r="K649" s="42"/>
      <c r="L649" s="46"/>
      <c r="M649" s="215"/>
      <c r="N649" s="216"/>
      <c r="O649" s="86"/>
      <c r="P649" s="86"/>
      <c r="Q649" s="86"/>
      <c r="R649" s="86"/>
      <c r="S649" s="86"/>
      <c r="T649" s="87"/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T649" s="19" t="s">
        <v>141</v>
      </c>
      <c r="AU649" s="19" t="s">
        <v>134</v>
      </c>
    </row>
    <row r="650" s="13" customFormat="1">
      <c r="A650" s="13"/>
      <c r="B650" s="217"/>
      <c r="C650" s="218"/>
      <c r="D650" s="219" t="s">
        <v>143</v>
      </c>
      <c r="E650" s="220" t="s">
        <v>19</v>
      </c>
      <c r="F650" s="221" t="s">
        <v>1198</v>
      </c>
      <c r="G650" s="218"/>
      <c r="H650" s="222">
        <v>2.8799999999999999</v>
      </c>
      <c r="I650" s="223"/>
      <c r="J650" s="218"/>
      <c r="K650" s="218"/>
      <c r="L650" s="224"/>
      <c r="M650" s="225"/>
      <c r="N650" s="226"/>
      <c r="O650" s="226"/>
      <c r="P650" s="226"/>
      <c r="Q650" s="226"/>
      <c r="R650" s="226"/>
      <c r="S650" s="226"/>
      <c r="T650" s="227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28" t="s">
        <v>143</v>
      </c>
      <c r="AU650" s="228" t="s">
        <v>134</v>
      </c>
      <c r="AV650" s="13" t="s">
        <v>134</v>
      </c>
      <c r="AW650" s="13" t="s">
        <v>33</v>
      </c>
      <c r="AX650" s="13" t="s">
        <v>72</v>
      </c>
      <c r="AY650" s="228" t="s">
        <v>126</v>
      </c>
    </row>
    <row r="651" s="15" customFormat="1">
      <c r="A651" s="15"/>
      <c r="B651" s="240"/>
      <c r="C651" s="241"/>
      <c r="D651" s="219" t="s">
        <v>143</v>
      </c>
      <c r="E651" s="242" t="s">
        <v>19</v>
      </c>
      <c r="F651" s="243" t="s">
        <v>170</v>
      </c>
      <c r="G651" s="241"/>
      <c r="H651" s="244">
        <v>2.8799999999999999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50" t="s">
        <v>143</v>
      </c>
      <c r="AU651" s="250" t="s">
        <v>134</v>
      </c>
      <c r="AV651" s="15" t="s">
        <v>127</v>
      </c>
      <c r="AW651" s="15" t="s">
        <v>33</v>
      </c>
      <c r="AX651" s="15" t="s">
        <v>72</v>
      </c>
      <c r="AY651" s="250" t="s">
        <v>126</v>
      </c>
    </row>
    <row r="652" s="13" customFormat="1">
      <c r="A652" s="13"/>
      <c r="B652" s="217"/>
      <c r="C652" s="218"/>
      <c r="D652" s="219" t="s">
        <v>143</v>
      </c>
      <c r="E652" s="220" t="s">
        <v>19</v>
      </c>
      <c r="F652" s="221" t="s">
        <v>300</v>
      </c>
      <c r="G652" s="218"/>
      <c r="H652" s="222">
        <v>10.710000000000001</v>
      </c>
      <c r="I652" s="223"/>
      <c r="J652" s="218"/>
      <c r="K652" s="218"/>
      <c r="L652" s="224"/>
      <c r="M652" s="225"/>
      <c r="N652" s="226"/>
      <c r="O652" s="226"/>
      <c r="P652" s="226"/>
      <c r="Q652" s="226"/>
      <c r="R652" s="226"/>
      <c r="S652" s="226"/>
      <c r="T652" s="227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28" t="s">
        <v>143</v>
      </c>
      <c r="AU652" s="228" t="s">
        <v>134</v>
      </c>
      <c r="AV652" s="13" t="s">
        <v>134</v>
      </c>
      <c r="AW652" s="13" t="s">
        <v>33</v>
      </c>
      <c r="AX652" s="13" t="s">
        <v>72</v>
      </c>
      <c r="AY652" s="228" t="s">
        <v>126</v>
      </c>
    </row>
    <row r="653" s="15" customFormat="1">
      <c r="A653" s="15"/>
      <c r="B653" s="240"/>
      <c r="C653" s="241"/>
      <c r="D653" s="219" t="s">
        <v>143</v>
      </c>
      <c r="E653" s="242" t="s">
        <v>19</v>
      </c>
      <c r="F653" s="243" t="s">
        <v>170</v>
      </c>
      <c r="G653" s="241"/>
      <c r="H653" s="244">
        <v>10.710000000000001</v>
      </c>
      <c r="I653" s="245"/>
      <c r="J653" s="241"/>
      <c r="K653" s="241"/>
      <c r="L653" s="246"/>
      <c r="M653" s="247"/>
      <c r="N653" s="248"/>
      <c r="O653" s="248"/>
      <c r="P653" s="248"/>
      <c r="Q653" s="248"/>
      <c r="R653" s="248"/>
      <c r="S653" s="248"/>
      <c r="T653" s="249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50" t="s">
        <v>143</v>
      </c>
      <c r="AU653" s="250" t="s">
        <v>134</v>
      </c>
      <c r="AV653" s="15" t="s">
        <v>127</v>
      </c>
      <c r="AW653" s="15" t="s">
        <v>33</v>
      </c>
      <c r="AX653" s="15" t="s">
        <v>72</v>
      </c>
      <c r="AY653" s="250" t="s">
        <v>126</v>
      </c>
    </row>
    <row r="654" s="13" customFormat="1">
      <c r="A654" s="13"/>
      <c r="B654" s="217"/>
      <c r="C654" s="218"/>
      <c r="D654" s="219" t="s">
        <v>143</v>
      </c>
      <c r="E654" s="220" t="s">
        <v>19</v>
      </c>
      <c r="F654" s="221" t="s">
        <v>301</v>
      </c>
      <c r="G654" s="218"/>
      <c r="H654" s="222">
        <v>2.9249999999999998</v>
      </c>
      <c r="I654" s="223"/>
      <c r="J654" s="218"/>
      <c r="K654" s="218"/>
      <c r="L654" s="224"/>
      <c r="M654" s="225"/>
      <c r="N654" s="226"/>
      <c r="O654" s="226"/>
      <c r="P654" s="226"/>
      <c r="Q654" s="226"/>
      <c r="R654" s="226"/>
      <c r="S654" s="226"/>
      <c r="T654" s="227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28" t="s">
        <v>143</v>
      </c>
      <c r="AU654" s="228" t="s">
        <v>134</v>
      </c>
      <c r="AV654" s="13" t="s">
        <v>134</v>
      </c>
      <c r="AW654" s="13" t="s">
        <v>33</v>
      </c>
      <c r="AX654" s="13" t="s">
        <v>72</v>
      </c>
      <c r="AY654" s="228" t="s">
        <v>126</v>
      </c>
    </row>
    <row r="655" s="15" customFormat="1">
      <c r="A655" s="15"/>
      <c r="B655" s="240"/>
      <c r="C655" s="241"/>
      <c r="D655" s="219" t="s">
        <v>143</v>
      </c>
      <c r="E655" s="242" t="s">
        <v>19</v>
      </c>
      <c r="F655" s="243" t="s">
        <v>170</v>
      </c>
      <c r="G655" s="241"/>
      <c r="H655" s="244">
        <v>2.9249999999999998</v>
      </c>
      <c r="I655" s="245"/>
      <c r="J655" s="241"/>
      <c r="K655" s="241"/>
      <c r="L655" s="246"/>
      <c r="M655" s="247"/>
      <c r="N655" s="248"/>
      <c r="O655" s="248"/>
      <c r="P655" s="248"/>
      <c r="Q655" s="248"/>
      <c r="R655" s="248"/>
      <c r="S655" s="248"/>
      <c r="T655" s="249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50" t="s">
        <v>143</v>
      </c>
      <c r="AU655" s="250" t="s">
        <v>134</v>
      </c>
      <c r="AV655" s="15" t="s">
        <v>127</v>
      </c>
      <c r="AW655" s="15" t="s">
        <v>33</v>
      </c>
      <c r="AX655" s="15" t="s">
        <v>72</v>
      </c>
      <c r="AY655" s="250" t="s">
        <v>126</v>
      </c>
    </row>
    <row r="656" s="14" customFormat="1">
      <c r="A656" s="14"/>
      <c r="B656" s="229"/>
      <c r="C656" s="230"/>
      <c r="D656" s="219" t="s">
        <v>143</v>
      </c>
      <c r="E656" s="231" t="s">
        <v>19</v>
      </c>
      <c r="F656" s="232" t="s">
        <v>145</v>
      </c>
      <c r="G656" s="230"/>
      <c r="H656" s="233">
        <v>16.515000000000001</v>
      </c>
      <c r="I656" s="234"/>
      <c r="J656" s="230"/>
      <c r="K656" s="230"/>
      <c r="L656" s="235"/>
      <c r="M656" s="236"/>
      <c r="N656" s="237"/>
      <c r="O656" s="237"/>
      <c r="P656" s="237"/>
      <c r="Q656" s="237"/>
      <c r="R656" s="237"/>
      <c r="S656" s="237"/>
      <c r="T656" s="238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39" t="s">
        <v>143</v>
      </c>
      <c r="AU656" s="239" t="s">
        <v>134</v>
      </c>
      <c r="AV656" s="14" t="s">
        <v>133</v>
      </c>
      <c r="AW656" s="14" t="s">
        <v>33</v>
      </c>
      <c r="AX656" s="14" t="s">
        <v>77</v>
      </c>
      <c r="AY656" s="239" t="s">
        <v>126</v>
      </c>
    </row>
    <row r="657" s="2" customFormat="1" ht="24.15" customHeight="1">
      <c r="A657" s="40"/>
      <c r="B657" s="41"/>
      <c r="C657" s="199" t="s">
        <v>1199</v>
      </c>
      <c r="D657" s="199" t="s">
        <v>129</v>
      </c>
      <c r="E657" s="200" t="s">
        <v>1200</v>
      </c>
      <c r="F657" s="201" t="s">
        <v>1201</v>
      </c>
      <c r="G657" s="202" t="s">
        <v>153</v>
      </c>
      <c r="H657" s="203">
        <v>21.719999999999999</v>
      </c>
      <c r="I657" s="204"/>
      <c r="J657" s="205">
        <f>ROUND(I657*H657,2)</f>
        <v>0</v>
      </c>
      <c r="K657" s="201" t="s">
        <v>139</v>
      </c>
      <c r="L657" s="46"/>
      <c r="M657" s="206" t="s">
        <v>19</v>
      </c>
      <c r="N657" s="207" t="s">
        <v>44</v>
      </c>
      <c r="O657" s="86"/>
      <c r="P657" s="208">
        <f>O657*H657</f>
        <v>0</v>
      </c>
      <c r="Q657" s="208">
        <v>0.0060499999999999998</v>
      </c>
      <c r="R657" s="208">
        <f>Q657*H657</f>
        <v>0.131406</v>
      </c>
      <c r="S657" s="208">
        <v>0</v>
      </c>
      <c r="T657" s="209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10" t="s">
        <v>228</v>
      </c>
      <c r="AT657" s="210" t="s">
        <v>129</v>
      </c>
      <c r="AU657" s="210" t="s">
        <v>134</v>
      </c>
      <c r="AY657" s="19" t="s">
        <v>126</v>
      </c>
      <c r="BE657" s="211">
        <f>IF(N657="základní",J657,0)</f>
        <v>0</v>
      </c>
      <c r="BF657" s="211">
        <f>IF(N657="snížená",J657,0)</f>
        <v>0</v>
      </c>
      <c r="BG657" s="211">
        <f>IF(N657="zákl. přenesená",J657,0)</f>
        <v>0</v>
      </c>
      <c r="BH657" s="211">
        <f>IF(N657="sníž. přenesená",J657,0)</f>
        <v>0</v>
      </c>
      <c r="BI657" s="211">
        <f>IF(N657="nulová",J657,0)</f>
        <v>0</v>
      </c>
      <c r="BJ657" s="19" t="s">
        <v>134</v>
      </c>
      <c r="BK657" s="211">
        <f>ROUND(I657*H657,2)</f>
        <v>0</v>
      </c>
      <c r="BL657" s="19" t="s">
        <v>228</v>
      </c>
      <c r="BM657" s="210" t="s">
        <v>1202</v>
      </c>
    </row>
    <row r="658" s="2" customFormat="1">
      <c r="A658" s="40"/>
      <c r="B658" s="41"/>
      <c r="C658" s="42"/>
      <c r="D658" s="212" t="s">
        <v>141</v>
      </c>
      <c r="E658" s="42"/>
      <c r="F658" s="213" t="s">
        <v>1203</v>
      </c>
      <c r="G658" s="42"/>
      <c r="H658" s="42"/>
      <c r="I658" s="214"/>
      <c r="J658" s="42"/>
      <c r="K658" s="42"/>
      <c r="L658" s="46"/>
      <c r="M658" s="215"/>
      <c r="N658" s="216"/>
      <c r="O658" s="86"/>
      <c r="P658" s="86"/>
      <c r="Q658" s="86"/>
      <c r="R658" s="86"/>
      <c r="S658" s="86"/>
      <c r="T658" s="87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T658" s="19" t="s">
        <v>141</v>
      </c>
      <c r="AU658" s="19" t="s">
        <v>134</v>
      </c>
    </row>
    <row r="659" s="2" customFormat="1" ht="16.5" customHeight="1">
      <c r="A659" s="40"/>
      <c r="B659" s="41"/>
      <c r="C659" s="251" t="s">
        <v>1204</v>
      </c>
      <c r="D659" s="251" t="s">
        <v>221</v>
      </c>
      <c r="E659" s="252" t="s">
        <v>1205</v>
      </c>
      <c r="F659" s="253" t="s">
        <v>1206</v>
      </c>
      <c r="G659" s="254" t="s">
        <v>153</v>
      </c>
      <c r="H659" s="255">
        <v>23.891999999999999</v>
      </c>
      <c r="I659" s="256"/>
      <c r="J659" s="257">
        <f>ROUND(I659*H659,2)</f>
        <v>0</v>
      </c>
      <c r="K659" s="253" t="s">
        <v>139</v>
      </c>
      <c r="L659" s="258"/>
      <c r="M659" s="259" t="s">
        <v>19</v>
      </c>
      <c r="N659" s="260" t="s">
        <v>44</v>
      </c>
      <c r="O659" s="86"/>
      <c r="P659" s="208">
        <f>O659*H659</f>
        <v>0</v>
      </c>
      <c r="Q659" s="208">
        <v>0.0129</v>
      </c>
      <c r="R659" s="208">
        <f>Q659*H659</f>
        <v>0.3082068</v>
      </c>
      <c r="S659" s="208">
        <v>0</v>
      </c>
      <c r="T659" s="209">
        <f>S659*H659</f>
        <v>0</v>
      </c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R659" s="210" t="s">
        <v>322</v>
      </c>
      <c r="AT659" s="210" t="s">
        <v>221</v>
      </c>
      <c r="AU659" s="210" t="s">
        <v>134</v>
      </c>
      <c r="AY659" s="19" t="s">
        <v>126</v>
      </c>
      <c r="BE659" s="211">
        <f>IF(N659="základní",J659,0)</f>
        <v>0</v>
      </c>
      <c r="BF659" s="211">
        <f>IF(N659="snížená",J659,0)</f>
        <v>0</v>
      </c>
      <c r="BG659" s="211">
        <f>IF(N659="zákl. přenesená",J659,0)</f>
        <v>0</v>
      </c>
      <c r="BH659" s="211">
        <f>IF(N659="sníž. přenesená",J659,0)</f>
        <v>0</v>
      </c>
      <c r="BI659" s="211">
        <f>IF(N659="nulová",J659,0)</f>
        <v>0</v>
      </c>
      <c r="BJ659" s="19" t="s">
        <v>134</v>
      </c>
      <c r="BK659" s="211">
        <f>ROUND(I659*H659,2)</f>
        <v>0</v>
      </c>
      <c r="BL659" s="19" t="s">
        <v>228</v>
      </c>
      <c r="BM659" s="210" t="s">
        <v>1207</v>
      </c>
    </row>
    <row r="660" s="13" customFormat="1">
      <c r="A660" s="13"/>
      <c r="B660" s="217"/>
      <c r="C660" s="218"/>
      <c r="D660" s="219" t="s">
        <v>143</v>
      </c>
      <c r="E660" s="220" t="s">
        <v>19</v>
      </c>
      <c r="F660" s="221" t="s">
        <v>1208</v>
      </c>
      <c r="G660" s="218"/>
      <c r="H660" s="222">
        <v>23.891999999999999</v>
      </c>
      <c r="I660" s="223"/>
      <c r="J660" s="218"/>
      <c r="K660" s="218"/>
      <c r="L660" s="224"/>
      <c r="M660" s="225"/>
      <c r="N660" s="226"/>
      <c r="O660" s="226"/>
      <c r="P660" s="226"/>
      <c r="Q660" s="226"/>
      <c r="R660" s="226"/>
      <c r="S660" s="226"/>
      <c r="T660" s="227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28" t="s">
        <v>143</v>
      </c>
      <c r="AU660" s="228" t="s">
        <v>134</v>
      </c>
      <c r="AV660" s="13" t="s">
        <v>134</v>
      </c>
      <c r="AW660" s="13" t="s">
        <v>33</v>
      </c>
      <c r="AX660" s="13" t="s">
        <v>72</v>
      </c>
      <c r="AY660" s="228" t="s">
        <v>126</v>
      </c>
    </row>
    <row r="661" s="14" customFormat="1">
      <c r="A661" s="14"/>
      <c r="B661" s="229"/>
      <c r="C661" s="230"/>
      <c r="D661" s="219" t="s">
        <v>143</v>
      </c>
      <c r="E661" s="231" t="s">
        <v>19</v>
      </c>
      <c r="F661" s="232" t="s">
        <v>145</v>
      </c>
      <c r="G661" s="230"/>
      <c r="H661" s="233">
        <v>23.891999999999999</v>
      </c>
      <c r="I661" s="234"/>
      <c r="J661" s="230"/>
      <c r="K661" s="230"/>
      <c r="L661" s="235"/>
      <c r="M661" s="236"/>
      <c r="N661" s="237"/>
      <c r="O661" s="237"/>
      <c r="P661" s="237"/>
      <c r="Q661" s="237"/>
      <c r="R661" s="237"/>
      <c r="S661" s="237"/>
      <c r="T661" s="238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39" t="s">
        <v>143</v>
      </c>
      <c r="AU661" s="239" t="s">
        <v>134</v>
      </c>
      <c r="AV661" s="14" t="s">
        <v>133</v>
      </c>
      <c r="AW661" s="14" t="s">
        <v>33</v>
      </c>
      <c r="AX661" s="14" t="s">
        <v>77</v>
      </c>
      <c r="AY661" s="239" t="s">
        <v>126</v>
      </c>
    </row>
    <row r="662" s="2" customFormat="1" ht="21.75" customHeight="1">
      <c r="A662" s="40"/>
      <c r="B662" s="41"/>
      <c r="C662" s="199" t="s">
        <v>1209</v>
      </c>
      <c r="D662" s="199" t="s">
        <v>129</v>
      </c>
      <c r="E662" s="200" t="s">
        <v>1210</v>
      </c>
      <c r="F662" s="201" t="s">
        <v>1211</v>
      </c>
      <c r="G662" s="202" t="s">
        <v>153</v>
      </c>
      <c r="H662" s="203">
        <v>21.719999999999999</v>
      </c>
      <c r="I662" s="204"/>
      <c r="J662" s="205">
        <f>ROUND(I662*H662,2)</f>
        <v>0</v>
      </c>
      <c r="K662" s="201" t="s">
        <v>139</v>
      </c>
      <c r="L662" s="46"/>
      <c r="M662" s="206" t="s">
        <v>19</v>
      </c>
      <c r="N662" s="207" t="s">
        <v>44</v>
      </c>
      <c r="O662" s="86"/>
      <c r="P662" s="208">
        <f>O662*H662</f>
        <v>0</v>
      </c>
      <c r="Q662" s="208">
        <v>0</v>
      </c>
      <c r="R662" s="208">
        <f>Q662*H662</f>
        <v>0</v>
      </c>
      <c r="S662" s="208">
        <v>0</v>
      </c>
      <c r="T662" s="209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10" t="s">
        <v>228</v>
      </c>
      <c r="AT662" s="210" t="s">
        <v>129</v>
      </c>
      <c r="AU662" s="210" t="s">
        <v>134</v>
      </c>
      <c r="AY662" s="19" t="s">
        <v>126</v>
      </c>
      <c r="BE662" s="211">
        <f>IF(N662="základní",J662,0)</f>
        <v>0</v>
      </c>
      <c r="BF662" s="211">
        <f>IF(N662="snížená",J662,0)</f>
        <v>0</v>
      </c>
      <c r="BG662" s="211">
        <f>IF(N662="zákl. přenesená",J662,0)</f>
        <v>0</v>
      </c>
      <c r="BH662" s="211">
        <f>IF(N662="sníž. přenesená",J662,0)</f>
        <v>0</v>
      </c>
      <c r="BI662" s="211">
        <f>IF(N662="nulová",J662,0)</f>
        <v>0</v>
      </c>
      <c r="BJ662" s="19" t="s">
        <v>134</v>
      </c>
      <c r="BK662" s="211">
        <f>ROUND(I662*H662,2)</f>
        <v>0</v>
      </c>
      <c r="BL662" s="19" t="s">
        <v>228</v>
      </c>
      <c r="BM662" s="210" t="s">
        <v>1212</v>
      </c>
    </row>
    <row r="663" s="2" customFormat="1">
      <c r="A663" s="40"/>
      <c r="B663" s="41"/>
      <c r="C663" s="42"/>
      <c r="D663" s="212" t="s">
        <v>141</v>
      </c>
      <c r="E663" s="42"/>
      <c r="F663" s="213" t="s">
        <v>1213</v>
      </c>
      <c r="G663" s="42"/>
      <c r="H663" s="42"/>
      <c r="I663" s="214"/>
      <c r="J663" s="42"/>
      <c r="K663" s="42"/>
      <c r="L663" s="46"/>
      <c r="M663" s="215"/>
      <c r="N663" s="216"/>
      <c r="O663" s="86"/>
      <c r="P663" s="86"/>
      <c r="Q663" s="86"/>
      <c r="R663" s="86"/>
      <c r="S663" s="86"/>
      <c r="T663" s="87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9" t="s">
        <v>141</v>
      </c>
      <c r="AU663" s="19" t="s">
        <v>134</v>
      </c>
    </row>
    <row r="664" s="2" customFormat="1" ht="21.75" customHeight="1">
      <c r="A664" s="40"/>
      <c r="B664" s="41"/>
      <c r="C664" s="199" t="s">
        <v>1214</v>
      </c>
      <c r="D664" s="199" t="s">
        <v>129</v>
      </c>
      <c r="E664" s="200" t="s">
        <v>1215</v>
      </c>
      <c r="F664" s="201" t="s">
        <v>1216</v>
      </c>
      <c r="G664" s="202" t="s">
        <v>153</v>
      </c>
      <c r="H664" s="203">
        <v>20.280000000000001</v>
      </c>
      <c r="I664" s="204"/>
      <c r="J664" s="205">
        <f>ROUND(I664*H664,2)</f>
        <v>0</v>
      </c>
      <c r="K664" s="201" t="s">
        <v>139</v>
      </c>
      <c r="L664" s="46"/>
      <c r="M664" s="206" t="s">
        <v>19</v>
      </c>
      <c r="N664" s="207" t="s">
        <v>44</v>
      </c>
      <c r="O664" s="86"/>
      <c r="P664" s="208">
        <f>O664*H664</f>
        <v>0</v>
      </c>
      <c r="Q664" s="208">
        <v>0</v>
      </c>
      <c r="R664" s="208">
        <f>Q664*H664</f>
        <v>0</v>
      </c>
      <c r="S664" s="208">
        <v>0</v>
      </c>
      <c r="T664" s="209">
        <f>S664*H664</f>
        <v>0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10" t="s">
        <v>228</v>
      </c>
      <c r="AT664" s="210" t="s">
        <v>129</v>
      </c>
      <c r="AU664" s="210" t="s">
        <v>134</v>
      </c>
      <c r="AY664" s="19" t="s">
        <v>126</v>
      </c>
      <c r="BE664" s="211">
        <f>IF(N664="základní",J664,0)</f>
        <v>0</v>
      </c>
      <c r="BF664" s="211">
        <f>IF(N664="snížená",J664,0)</f>
        <v>0</v>
      </c>
      <c r="BG664" s="211">
        <f>IF(N664="zákl. přenesená",J664,0)</f>
        <v>0</v>
      </c>
      <c r="BH664" s="211">
        <f>IF(N664="sníž. přenesená",J664,0)</f>
        <v>0</v>
      </c>
      <c r="BI664" s="211">
        <f>IF(N664="nulová",J664,0)</f>
        <v>0</v>
      </c>
      <c r="BJ664" s="19" t="s">
        <v>134</v>
      </c>
      <c r="BK664" s="211">
        <f>ROUND(I664*H664,2)</f>
        <v>0</v>
      </c>
      <c r="BL664" s="19" t="s">
        <v>228</v>
      </c>
      <c r="BM664" s="210" t="s">
        <v>1217</v>
      </c>
    </row>
    <row r="665" s="2" customFormat="1">
      <c r="A665" s="40"/>
      <c r="B665" s="41"/>
      <c r="C665" s="42"/>
      <c r="D665" s="212" t="s">
        <v>141</v>
      </c>
      <c r="E665" s="42"/>
      <c r="F665" s="213" t="s">
        <v>1218</v>
      </c>
      <c r="G665" s="42"/>
      <c r="H665" s="42"/>
      <c r="I665" s="214"/>
      <c r="J665" s="42"/>
      <c r="K665" s="42"/>
      <c r="L665" s="46"/>
      <c r="M665" s="215"/>
      <c r="N665" s="216"/>
      <c r="O665" s="86"/>
      <c r="P665" s="86"/>
      <c r="Q665" s="86"/>
      <c r="R665" s="86"/>
      <c r="S665" s="86"/>
      <c r="T665" s="87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T665" s="19" t="s">
        <v>141</v>
      </c>
      <c r="AU665" s="19" t="s">
        <v>134</v>
      </c>
    </row>
    <row r="666" s="13" customFormat="1">
      <c r="A666" s="13"/>
      <c r="B666" s="217"/>
      <c r="C666" s="218"/>
      <c r="D666" s="219" t="s">
        <v>143</v>
      </c>
      <c r="E666" s="220" t="s">
        <v>19</v>
      </c>
      <c r="F666" s="221" t="s">
        <v>201</v>
      </c>
      <c r="G666" s="218"/>
      <c r="H666" s="222">
        <v>14.08</v>
      </c>
      <c r="I666" s="223"/>
      <c r="J666" s="218"/>
      <c r="K666" s="218"/>
      <c r="L666" s="224"/>
      <c r="M666" s="225"/>
      <c r="N666" s="226"/>
      <c r="O666" s="226"/>
      <c r="P666" s="226"/>
      <c r="Q666" s="226"/>
      <c r="R666" s="226"/>
      <c r="S666" s="226"/>
      <c r="T666" s="227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28" t="s">
        <v>143</v>
      </c>
      <c r="AU666" s="228" t="s">
        <v>134</v>
      </c>
      <c r="AV666" s="13" t="s">
        <v>134</v>
      </c>
      <c r="AW666" s="13" t="s">
        <v>33</v>
      </c>
      <c r="AX666" s="13" t="s">
        <v>72</v>
      </c>
      <c r="AY666" s="228" t="s">
        <v>126</v>
      </c>
    </row>
    <row r="667" s="15" customFormat="1">
      <c r="A667" s="15"/>
      <c r="B667" s="240"/>
      <c r="C667" s="241"/>
      <c r="D667" s="219" t="s">
        <v>143</v>
      </c>
      <c r="E667" s="242" t="s">
        <v>19</v>
      </c>
      <c r="F667" s="243" t="s">
        <v>170</v>
      </c>
      <c r="G667" s="241"/>
      <c r="H667" s="244">
        <v>14.08</v>
      </c>
      <c r="I667" s="245"/>
      <c r="J667" s="241"/>
      <c r="K667" s="241"/>
      <c r="L667" s="246"/>
      <c r="M667" s="247"/>
      <c r="N667" s="248"/>
      <c r="O667" s="248"/>
      <c r="P667" s="248"/>
      <c r="Q667" s="248"/>
      <c r="R667" s="248"/>
      <c r="S667" s="248"/>
      <c r="T667" s="249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50" t="s">
        <v>143</v>
      </c>
      <c r="AU667" s="250" t="s">
        <v>134</v>
      </c>
      <c r="AV667" s="15" t="s">
        <v>127</v>
      </c>
      <c r="AW667" s="15" t="s">
        <v>33</v>
      </c>
      <c r="AX667" s="15" t="s">
        <v>72</v>
      </c>
      <c r="AY667" s="250" t="s">
        <v>126</v>
      </c>
    </row>
    <row r="668" s="13" customFormat="1">
      <c r="A668" s="13"/>
      <c r="B668" s="217"/>
      <c r="C668" s="218"/>
      <c r="D668" s="219" t="s">
        <v>143</v>
      </c>
      <c r="E668" s="220" t="s">
        <v>19</v>
      </c>
      <c r="F668" s="221" t="s">
        <v>202</v>
      </c>
      <c r="G668" s="218"/>
      <c r="H668" s="222">
        <v>6.2000000000000002</v>
      </c>
      <c r="I668" s="223"/>
      <c r="J668" s="218"/>
      <c r="K668" s="218"/>
      <c r="L668" s="224"/>
      <c r="M668" s="225"/>
      <c r="N668" s="226"/>
      <c r="O668" s="226"/>
      <c r="P668" s="226"/>
      <c r="Q668" s="226"/>
      <c r="R668" s="226"/>
      <c r="S668" s="226"/>
      <c r="T668" s="227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28" t="s">
        <v>143</v>
      </c>
      <c r="AU668" s="228" t="s">
        <v>134</v>
      </c>
      <c r="AV668" s="13" t="s">
        <v>134</v>
      </c>
      <c r="AW668" s="13" t="s">
        <v>33</v>
      </c>
      <c r="AX668" s="13" t="s">
        <v>72</v>
      </c>
      <c r="AY668" s="228" t="s">
        <v>126</v>
      </c>
    </row>
    <row r="669" s="15" customFormat="1">
      <c r="A669" s="15"/>
      <c r="B669" s="240"/>
      <c r="C669" s="241"/>
      <c r="D669" s="219" t="s">
        <v>143</v>
      </c>
      <c r="E669" s="242" t="s">
        <v>19</v>
      </c>
      <c r="F669" s="243" t="s">
        <v>170</v>
      </c>
      <c r="G669" s="241"/>
      <c r="H669" s="244">
        <v>6.2000000000000002</v>
      </c>
      <c r="I669" s="245"/>
      <c r="J669" s="241"/>
      <c r="K669" s="241"/>
      <c r="L669" s="246"/>
      <c r="M669" s="247"/>
      <c r="N669" s="248"/>
      <c r="O669" s="248"/>
      <c r="P669" s="248"/>
      <c r="Q669" s="248"/>
      <c r="R669" s="248"/>
      <c r="S669" s="248"/>
      <c r="T669" s="249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50" t="s">
        <v>143</v>
      </c>
      <c r="AU669" s="250" t="s">
        <v>134</v>
      </c>
      <c r="AV669" s="15" t="s">
        <v>127</v>
      </c>
      <c r="AW669" s="15" t="s">
        <v>33</v>
      </c>
      <c r="AX669" s="15" t="s">
        <v>72</v>
      </c>
      <c r="AY669" s="250" t="s">
        <v>126</v>
      </c>
    </row>
    <row r="670" s="14" customFormat="1">
      <c r="A670" s="14"/>
      <c r="B670" s="229"/>
      <c r="C670" s="230"/>
      <c r="D670" s="219" t="s">
        <v>143</v>
      </c>
      <c r="E670" s="231" t="s">
        <v>19</v>
      </c>
      <c r="F670" s="232" t="s">
        <v>145</v>
      </c>
      <c r="G670" s="230"/>
      <c r="H670" s="233">
        <v>20.280000000000001</v>
      </c>
      <c r="I670" s="234"/>
      <c r="J670" s="230"/>
      <c r="K670" s="230"/>
      <c r="L670" s="235"/>
      <c r="M670" s="236"/>
      <c r="N670" s="237"/>
      <c r="O670" s="237"/>
      <c r="P670" s="237"/>
      <c r="Q670" s="237"/>
      <c r="R670" s="237"/>
      <c r="S670" s="237"/>
      <c r="T670" s="238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39" t="s">
        <v>143</v>
      </c>
      <c r="AU670" s="239" t="s">
        <v>134</v>
      </c>
      <c r="AV670" s="14" t="s">
        <v>133</v>
      </c>
      <c r="AW670" s="14" t="s">
        <v>33</v>
      </c>
      <c r="AX670" s="14" t="s">
        <v>77</v>
      </c>
      <c r="AY670" s="239" t="s">
        <v>126</v>
      </c>
    </row>
    <row r="671" s="2" customFormat="1" ht="16.5" customHeight="1">
      <c r="A671" s="40"/>
      <c r="B671" s="41"/>
      <c r="C671" s="199" t="s">
        <v>1219</v>
      </c>
      <c r="D671" s="199" t="s">
        <v>129</v>
      </c>
      <c r="E671" s="200" t="s">
        <v>1220</v>
      </c>
      <c r="F671" s="201" t="s">
        <v>1221</v>
      </c>
      <c r="G671" s="202" t="s">
        <v>138</v>
      </c>
      <c r="H671" s="203">
        <v>28</v>
      </c>
      <c r="I671" s="204"/>
      <c r="J671" s="205">
        <f>ROUND(I671*H671,2)</f>
        <v>0</v>
      </c>
      <c r="K671" s="201" t="s">
        <v>139</v>
      </c>
      <c r="L671" s="46"/>
      <c r="M671" s="206" t="s">
        <v>19</v>
      </c>
      <c r="N671" s="207" t="s">
        <v>44</v>
      </c>
      <c r="O671" s="86"/>
      <c r="P671" s="208">
        <f>O671*H671</f>
        <v>0</v>
      </c>
      <c r="Q671" s="208">
        <v>0.00055000000000000003</v>
      </c>
      <c r="R671" s="208">
        <f>Q671*H671</f>
        <v>0.015400000000000001</v>
      </c>
      <c r="S671" s="208">
        <v>0</v>
      </c>
      <c r="T671" s="209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10" t="s">
        <v>228</v>
      </c>
      <c r="AT671" s="210" t="s">
        <v>129</v>
      </c>
      <c r="AU671" s="210" t="s">
        <v>134</v>
      </c>
      <c r="AY671" s="19" t="s">
        <v>126</v>
      </c>
      <c r="BE671" s="211">
        <f>IF(N671="základní",J671,0)</f>
        <v>0</v>
      </c>
      <c r="BF671" s="211">
        <f>IF(N671="snížená",J671,0)</f>
        <v>0</v>
      </c>
      <c r="BG671" s="211">
        <f>IF(N671="zákl. přenesená",J671,0)</f>
        <v>0</v>
      </c>
      <c r="BH671" s="211">
        <f>IF(N671="sníž. přenesená",J671,0)</f>
        <v>0</v>
      </c>
      <c r="BI671" s="211">
        <f>IF(N671="nulová",J671,0)</f>
        <v>0</v>
      </c>
      <c r="BJ671" s="19" t="s">
        <v>134</v>
      </c>
      <c r="BK671" s="211">
        <f>ROUND(I671*H671,2)</f>
        <v>0</v>
      </c>
      <c r="BL671" s="19" t="s">
        <v>228</v>
      </c>
      <c r="BM671" s="210" t="s">
        <v>1222</v>
      </c>
    </row>
    <row r="672" s="2" customFormat="1">
      <c r="A672" s="40"/>
      <c r="B672" s="41"/>
      <c r="C672" s="42"/>
      <c r="D672" s="212" t="s">
        <v>141</v>
      </c>
      <c r="E672" s="42"/>
      <c r="F672" s="213" t="s">
        <v>1223</v>
      </c>
      <c r="G672" s="42"/>
      <c r="H672" s="42"/>
      <c r="I672" s="214"/>
      <c r="J672" s="42"/>
      <c r="K672" s="42"/>
      <c r="L672" s="46"/>
      <c r="M672" s="215"/>
      <c r="N672" s="216"/>
      <c r="O672" s="86"/>
      <c r="P672" s="86"/>
      <c r="Q672" s="86"/>
      <c r="R672" s="86"/>
      <c r="S672" s="86"/>
      <c r="T672" s="87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T672" s="19" t="s">
        <v>141</v>
      </c>
      <c r="AU672" s="19" t="s">
        <v>134</v>
      </c>
    </row>
    <row r="673" s="13" customFormat="1">
      <c r="A673" s="13"/>
      <c r="B673" s="217"/>
      <c r="C673" s="218"/>
      <c r="D673" s="219" t="s">
        <v>143</v>
      </c>
      <c r="E673" s="220" t="s">
        <v>19</v>
      </c>
      <c r="F673" s="221" t="s">
        <v>1224</v>
      </c>
      <c r="G673" s="218"/>
      <c r="H673" s="222">
        <v>28</v>
      </c>
      <c r="I673" s="223"/>
      <c r="J673" s="218"/>
      <c r="K673" s="218"/>
      <c r="L673" s="224"/>
      <c r="M673" s="225"/>
      <c r="N673" s="226"/>
      <c r="O673" s="226"/>
      <c r="P673" s="226"/>
      <c r="Q673" s="226"/>
      <c r="R673" s="226"/>
      <c r="S673" s="226"/>
      <c r="T673" s="227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28" t="s">
        <v>143</v>
      </c>
      <c r="AU673" s="228" t="s">
        <v>134</v>
      </c>
      <c r="AV673" s="13" t="s">
        <v>134</v>
      </c>
      <c r="AW673" s="13" t="s">
        <v>33</v>
      </c>
      <c r="AX673" s="13" t="s">
        <v>77</v>
      </c>
      <c r="AY673" s="228" t="s">
        <v>126</v>
      </c>
    </row>
    <row r="674" s="2" customFormat="1" ht="16.5" customHeight="1">
      <c r="A674" s="40"/>
      <c r="B674" s="41"/>
      <c r="C674" s="199" t="s">
        <v>1225</v>
      </c>
      <c r="D674" s="199" t="s">
        <v>129</v>
      </c>
      <c r="E674" s="200" t="s">
        <v>1226</v>
      </c>
      <c r="F674" s="201" t="s">
        <v>1227</v>
      </c>
      <c r="G674" s="202" t="s">
        <v>138</v>
      </c>
      <c r="H674" s="203">
        <v>12.74</v>
      </c>
      <c r="I674" s="204"/>
      <c r="J674" s="205">
        <f>ROUND(I674*H674,2)</f>
        <v>0</v>
      </c>
      <c r="K674" s="201" t="s">
        <v>139</v>
      </c>
      <c r="L674" s="46"/>
      <c r="M674" s="206" t="s">
        <v>19</v>
      </c>
      <c r="N674" s="207" t="s">
        <v>44</v>
      </c>
      <c r="O674" s="86"/>
      <c r="P674" s="208">
        <f>O674*H674</f>
        <v>0</v>
      </c>
      <c r="Q674" s="208">
        <v>0.00050000000000000001</v>
      </c>
      <c r="R674" s="208">
        <f>Q674*H674</f>
        <v>0.0063700000000000007</v>
      </c>
      <c r="S674" s="208">
        <v>0</v>
      </c>
      <c r="T674" s="209">
        <f>S674*H674</f>
        <v>0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10" t="s">
        <v>228</v>
      </c>
      <c r="AT674" s="210" t="s">
        <v>129</v>
      </c>
      <c r="AU674" s="210" t="s">
        <v>134</v>
      </c>
      <c r="AY674" s="19" t="s">
        <v>126</v>
      </c>
      <c r="BE674" s="211">
        <f>IF(N674="základní",J674,0)</f>
        <v>0</v>
      </c>
      <c r="BF674" s="211">
        <f>IF(N674="snížená",J674,0)</f>
        <v>0</v>
      </c>
      <c r="BG674" s="211">
        <f>IF(N674="zákl. přenesená",J674,0)</f>
        <v>0</v>
      </c>
      <c r="BH674" s="211">
        <f>IF(N674="sníž. přenesená",J674,0)</f>
        <v>0</v>
      </c>
      <c r="BI674" s="211">
        <f>IF(N674="nulová",J674,0)</f>
        <v>0</v>
      </c>
      <c r="BJ674" s="19" t="s">
        <v>134</v>
      </c>
      <c r="BK674" s="211">
        <f>ROUND(I674*H674,2)</f>
        <v>0</v>
      </c>
      <c r="BL674" s="19" t="s">
        <v>228</v>
      </c>
      <c r="BM674" s="210" t="s">
        <v>1228</v>
      </c>
    </row>
    <row r="675" s="2" customFormat="1">
      <c r="A675" s="40"/>
      <c r="B675" s="41"/>
      <c r="C675" s="42"/>
      <c r="D675" s="212" t="s">
        <v>141</v>
      </c>
      <c r="E675" s="42"/>
      <c r="F675" s="213" t="s">
        <v>1229</v>
      </c>
      <c r="G675" s="42"/>
      <c r="H675" s="42"/>
      <c r="I675" s="214"/>
      <c r="J675" s="42"/>
      <c r="K675" s="42"/>
      <c r="L675" s="46"/>
      <c r="M675" s="215"/>
      <c r="N675" s="216"/>
      <c r="O675" s="86"/>
      <c r="P675" s="86"/>
      <c r="Q675" s="86"/>
      <c r="R675" s="86"/>
      <c r="S675" s="86"/>
      <c r="T675" s="87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T675" s="19" t="s">
        <v>141</v>
      </c>
      <c r="AU675" s="19" t="s">
        <v>134</v>
      </c>
    </row>
    <row r="676" s="13" customFormat="1">
      <c r="A676" s="13"/>
      <c r="B676" s="217"/>
      <c r="C676" s="218"/>
      <c r="D676" s="219" t="s">
        <v>143</v>
      </c>
      <c r="E676" s="220" t="s">
        <v>19</v>
      </c>
      <c r="F676" s="221" t="s">
        <v>1230</v>
      </c>
      <c r="G676" s="218"/>
      <c r="H676" s="222">
        <v>12.74</v>
      </c>
      <c r="I676" s="223"/>
      <c r="J676" s="218"/>
      <c r="K676" s="218"/>
      <c r="L676" s="224"/>
      <c r="M676" s="225"/>
      <c r="N676" s="226"/>
      <c r="O676" s="226"/>
      <c r="P676" s="226"/>
      <c r="Q676" s="226"/>
      <c r="R676" s="226"/>
      <c r="S676" s="226"/>
      <c r="T676" s="227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28" t="s">
        <v>143</v>
      </c>
      <c r="AU676" s="228" t="s">
        <v>134</v>
      </c>
      <c r="AV676" s="13" t="s">
        <v>134</v>
      </c>
      <c r="AW676" s="13" t="s">
        <v>33</v>
      </c>
      <c r="AX676" s="13" t="s">
        <v>77</v>
      </c>
      <c r="AY676" s="228" t="s">
        <v>126</v>
      </c>
    </row>
    <row r="677" s="2" customFormat="1" ht="24.15" customHeight="1">
      <c r="A677" s="40"/>
      <c r="B677" s="41"/>
      <c r="C677" s="199" t="s">
        <v>1231</v>
      </c>
      <c r="D677" s="199" t="s">
        <v>129</v>
      </c>
      <c r="E677" s="200" t="s">
        <v>1232</v>
      </c>
      <c r="F677" s="201" t="s">
        <v>1233</v>
      </c>
      <c r="G677" s="202" t="s">
        <v>378</v>
      </c>
      <c r="H677" s="261"/>
      <c r="I677" s="204"/>
      <c r="J677" s="205">
        <f>ROUND(I677*H677,2)</f>
        <v>0</v>
      </c>
      <c r="K677" s="201" t="s">
        <v>139</v>
      </c>
      <c r="L677" s="46"/>
      <c r="M677" s="206" t="s">
        <v>19</v>
      </c>
      <c r="N677" s="207" t="s">
        <v>44</v>
      </c>
      <c r="O677" s="86"/>
      <c r="P677" s="208">
        <f>O677*H677</f>
        <v>0</v>
      </c>
      <c r="Q677" s="208">
        <v>0</v>
      </c>
      <c r="R677" s="208">
        <f>Q677*H677</f>
        <v>0</v>
      </c>
      <c r="S677" s="208">
        <v>0</v>
      </c>
      <c r="T677" s="209">
        <f>S677*H677</f>
        <v>0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10" t="s">
        <v>228</v>
      </c>
      <c r="AT677" s="210" t="s">
        <v>129</v>
      </c>
      <c r="AU677" s="210" t="s">
        <v>134</v>
      </c>
      <c r="AY677" s="19" t="s">
        <v>126</v>
      </c>
      <c r="BE677" s="211">
        <f>IF(N677="základní",J677,0)</f>
        <v>0</v>
      </c>
      <c r="BF677" s="211">
        <f>IF(N677="snížená",J677,0)</f>
        <v>0</v>
      </c>
      <c r="BG677" s="211">
        <f>IF(N677="zákl. přenesená",J677,0)</f>
        <v>0</v>
      </c>
      <c r="BH677" s="211">
        <f>IF(N677="sníž. přenesená",J677,0)</f>
        <v>0</v>
      </c>
      <c r="BI677" s="211">
        <f>IF(N677="nulová",J677,0)</f>
        <v>0</v>
      </c>
      <c r="BJ677" s="19" t="s">
        <v>134</v>
      </c>
      <c r="BK677" s="211">
        <f>ROUND(I677*H677,2)</f>
        <v>0</v>
      </c>
      <c r="BL677" s="19" t="s">
        <v>228</v>
      </c>
      <c r="BM677" s="210" t="s">
        <v>1234</v>
      </c>
    </row>
    <row r="678" s="2" customFormat="1">
      <c r="A678" s="40"/>
      <c r="B678" s="41"/>
      <c r="C678" s="42"/>
      <c r="D678" s="212" t="s">
        <v>141</v>
      </c>
      <c r="E678" s="42"/>
      <c r="F678" s="213" t="s">
        <v>1235</v>
      </c>
      <c r="G678" s="42"/>
      <c r="H678" s="42"/>
      <c r="I678" s="214"/>
      <c r="J678" s="42"/>
      <c r="K678" s="42"/>
      <c r="L678" s="46"/>
      <c r="M678" s="215"/>
      <c r="N678" s="216"/>
      <c r="O678" s="86"/>
      <c r="P678" s="86"/>
      <c r="Q678" s="86"/>
      <c r="R678" s="86"/>
      <c r="S678" s="86"/>
      <c r="T678" s="87"/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T678" s="19" t="s">
        <v>141</v>
      </c>
      <c r="AU678" s="19" t="s">
        <v>134</v>
      </c>
    </row>
    <row r="679" s="2" customFormat="1" ht="24.15" customHeight="1">
      <c r="A679" s="40"/>
      <c r="B679" s="41"/>
      <c r="C679" s="199" t="s">
        <v>1236</v>
      </c>
      <c r="D679" s="199" t="s">
        <v>129</v>
      </c>
      <c r="E679" s="200" t="s">
        <v>1237</v>
      </c>
      <c r="F679" s="201" t="s">
        <v>1238</v>
      </c>
      <c r="G679" s="202" t="s">
        <v>313</v>
      </c>
      <c r="H679" s="203">
        <v>0.46800000000000003</v>
      </c>
      <c r="I679" s="204"/>
      <c r="J679" s="205">
        <f>ROUND(I679*H679,2)</f>
        <v>0</v>
      </c>
      <c r="K679" s="201" t="s">
        <v>139</v>
      </c>
      <c r="L679" s="46"/>
      <c r="M679" s="206" t="s">
        <v>19</v>
      </c>
      <c r="N679" s="207" t="s">
        <v>44</v>
      </c>
      <c r="O679" s="86"/>
      <c r="P679" s="208">
        <f>O679*H679</f>
        <v>0</v>
      </c>
      <c r="Q679" s="208">
        <v>0</v>
      </c>
      <c r="R679" s="208">
        <f>Q679*H679</f>
        <v>0</v>
      </c>
      <c r="S679" s="208">
        <v>0</v>
      </c>
      <c r="T679" s="209">
        <f>S679*H679</f>
        <v>0</v>
      </c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R679" s="210" t="s">
        <v>228</v>
      </c>
      <c r="AT679" s="210" t="s">
        <v>129</v>
      </c>
      <c r="AU679" s="210" t="s">
        <v>134</v>
      </c>
      <c r="AY679" s="19" t="s">
        <v>126</v>
      </c>
      <c r="BE679" s="211">
        <f>IF(N679="základní",J679,0)</f>
        <v>0</v>
      </c>
      <c r="BF679" s="211">
        <f>IF(N679="snížená",J679,0)</f>
        <v>0</v>
      </c>
      <c r="BG679" s="211">
        <f>IF(N679="zákl. přenesená",J679,0)</f>
        <v>0</v>
      </c>
      <c r="BH679" s="211">
        <f>IF(N679="sníž. přenesená",J679,0)</f>
        <v>0</v>
      </c>
      <c r="BI679" s="211">
        <f>IF(N679="nulová",J679,0)</f>
        <v>0</v>
      </c>
      <c r="BJ679" s="19" t="s">
        <v>134</v>
      </c>
      <c r="BK679" s="211">
        <f>ROUND(I679*H679,2)</f>
        <v>0</v>
      </c>
      <c r="BL679" s="19" t="s">
        <v>228</v>
      </c>
      <c r="BM679" s="210" t="s">
        <v>1239</v>
      </c>
    </row>
    <row r="680" s="2" customFormat="1">
      <c r="A680" s="40"/>
      <c r="B680" s="41"/>
      <c r="C680" s="42"/>
      <c r="D680" s="212" t="s">
        <v>141</v>
      </c>
      <c r="E680" s="42"/>
      <c r="F680" s="213" t="s">
        <v>1240</v>
      </c>
      <c r="G680" s="42"/>
      <c r="H680" s="42"/>
      <c r="I680" s="214"/>
      <c r="J680" s="42"/>
      <c r="K680" s="42"/>
      <c r="L680" s="46"/>
      <c r="M680" s="215"/>
      <c r="N680" s="216"/>
      <c r="O680" s="86"/>
      <c r="P680" s="86"/>
      <c r="Q680" s="86"/>
      <c r="R680" s="86"/>
      <c r="S680" s="86"/>
      <c r="T680" s="87"/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T680" s="19" t="s">
        <v>141</v>
      </c>
      <c r="AU680" s="19" t="s">
        <v>134</v>
      </c>
    </row>
    <row r="681" s="12" customFormat="1" ht="22.8" customHeight="1">
      <c r="A681" s="12"/>
      <c r="B681" s="183"/>
      <c r="C681" s="184"/>
      <c r="D681" s="185" t="s">
        <v>71</v>
      </c>
      <c r="E681" s="197" t="s">
        <v>1241</v>
      </c>
      <c r="F681" s="197" t="s">
        <v>1242</v>
      </c>
      <c r="G681" s="184"/>
      <c r="H681" s="184"/>
      <c r="I681" s="187"/>
      <c r="J681" s="198">
        <f>BK681</f>
        <v>0</v>
      </c>
      <c r="K681" s="184"/>
      <c r="L681" s="189"/>
      <c r="M681" s="190"/>
      <c r="N681" s="191"/>
      <c r="O681" s="191"/>
      <c r="P681" s="192">
        <f>SUM(P682:P715)</f>
        <v>0</v>
      </c>
      <c r="Q681" s="191"/>
      <c r="R681" s="192">
        <f>SUM(R682:R715)</f>
        <v>0.0065984299999999997</v>
      </c>
      <c r="S681" s="191"/>
      <c r="T681" s="193">
        <f>SUM(T682:T715)</f>
        <v>0</v>
      </c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R681" s="194" t="s">
        <v>134</v>
      </c>
      <c r="AT681" s="195" t="s">
        <v>71</v>
      </c>
      <c r="AU681" s="195" t="s">
        <v>77</v>
      </c>
      <c r="AY681" s="194" t="s">
        <v>126</v>
      </c>
      <c r="BK681" s="196">
        <f>SUM(BK682:BK715)</f>
        <v>0</v>
      </c>
    </row>
    <row r="682" s="2" customFormat="1" ht="16.5" customHeight="1">
      <c r="A682" s="40"/>
      <c r="B682" s="41"/>
      <c r="C682" s="199" t="s">
        <v>1243</v>
      </c>
      <c r="D682" s="199" t="s">
        <v>129</v>
      </c>
      <c r="E682" s="200" t="s">
        <v>1244</v>
      </c>
      <c r="F682" s="201" t="s">
        <v>1245</v>
      </c>
      <c r="G682" s="202" t="s">
        <v>153</v>
      </c>
      <c r="H682" s="203">
        <v>5.3760000000000003</v>
      </c>
      <c r="I682" s="204"/>
      <c r="J682" s="205">
        <f>ROUND(I682*H682,2)</f>
        <v>0</v>
      </c>
      <c r="K682" s="201" t="s">
        <v>139</v>
      </c>
      <c r="L682" s="46"/>
      <c r="M682" s="206" t="s">
        <v>19</v>
      </c>
      <c r="N682" s="207" t="s">
        <v>44</v>
      </c>
      <c r="O682" s="86"/>
      <c r="P682" s="208">
        <f>O682*H682</f>
        <v>0</v>
      </c>
      <c r="Q682" s="208">
        <v>0</v>
      </c>
      <c r="R682" s="208">
        <f>Q682*H682</f>
        <v>0</v>
      </c>
      <c r="S682" s="208">
        <v>0</v>
      </c>
      <c r="T682" s="209">
        <f>S682*H682</f>
        <v>0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10" t="s">
        <v>228</v>
      </c>
      <c r="AT682" s="210" t="s">
        <v>129</v>
      </c>
      <c r="AU682" s="210" t="s">
        <v>134</v>
      </c>
      <c r="AY682" s="19" t="s">
        <v>126</v>
      </c>
      <c r="BE682" s="211">
        <f>IF(N682="základní",J682,0)</f>
        <v>0</v>
      </c>
      <c r="BF682" s="211">
        <f>IF(N682="snížená",J682,0)</f>
        <v>0</v>
      </c>
      <c r="BG682" s="211">
        <f>IF(N682="zákl. přenesená",J682,0)</f>
        <v>0</v>
      </c>
      <c r="BH682" s="211">
        <f>IF(N682="sníž. přenesená",J682,0)</f>
        <v>0</v>
      </c>
      <c r="BI682" s="211">
        <f>IF(N682="nulová",J682,0)</f>
        <v>0</v>
      </c>
      <c r="BJ682" s="19" t="s">
        <v>134</v>
      </c>
      <c r="BK682" s="211">
        <f>ROUND(I682*H682,2)</f>
        <v>0</v>
      </c>
      <c r="BL682" s="19" t="s">
        <v>228</v>
      </c>
      <c r="BM682" s="210" t="s">
        <v>1246</v>
      </c>
    </row>
    <row r="683" s="2" customFormat="1">
      <c r="A683" s="40"/>
      <c r="B683" s="41"/>
      <c r="C683" s="42"/>
      <c r="D683" s="212" t="s">
        <v>141</v>
      </c>
      <c r="E683" s="42"/>
      <c r="F683" s="213" t="s">
        <v>1247</v>
      </c>
      <c r="G683" s="42"/>
      <c r="H683" s="42"/>
      <c r="I683" s="214"/>
      <c r="J683" s="42"/>
      <c r="K683" s="42"/>
      <c r="L683" s="46"/>
      <c r="M683" s="215"/>
      <c r="N683" s="216"/>
      <c r="O683" s="86"/>
      <c r="P683" s="86"/>
      <c r="Q683" s="86"/>
      <c r="R683" s="86"/>
      <c r="S683" s="86"/>
      <c r="T683" s="87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T683" s="19" t="s">
        <v>141</v>
      </c>
      <c r="AU683" s="19" t="s">
        <v>134</v>
      </c>
    </row>
    <row r="684" s="13" customFormat="1">
      <c r="A684" s="13"/>
      <c r="B684" s="217"/>
      <c r="C684" s="218"/>
      <c r="D684" s="219" t="s">
        <v>143</v>
      </c>
      <c r="E684" s="220" t="s">
        <v>19</v>
      </c>
      <c r="F684" s="221" t="s">
        <v>1248</v>
      </c>
      <c r="G684" s="218"/>
      <c r="H684" s="222">
        <v>5.3760000000000003</v>
      </c>
      <c r="I684" s="223"/>
      <c r="J684" s="218"/>
      <c r="K684" s="218"/>
      <c r="L684" s="224"/>
      <c r="M684" s="225"/>
      <c r="N684" s="226"/>
      <c r="O684" s="226"/>
      <c r="P684" s="226"/>
      <c r="Q684" s="226"/>
      <c r="R684" s="226"/>
      <c r="S684" s="226"/>
      <c r="T684" s="227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28" t="s">
        <v>143</v>
      </c>
      <c r="AU684" s="228" t="s">
        <v>134</v>
      </c>
      <c r="AV684" s="13" t="s">
        <v>134</v>
      </c>
      <c r="AW684" s="13" t="s">
        <v>33</v>
      </c>
      <c r="AX684" s="13" t="s">
        <v>77</v>
      </c>
      <c r="AY684" s="228" t="s">
        <v>126</v>
      </c>
    </row>
    <row r="685" s="2" customFormat="1" ht="16.5" customHeight="1">
      <c r="A685" s="40"/>
      <c r="B685" s="41"/>
      <c r="C685" s="251" t="s">
        <v>1249</v>
      </c>
      <c r="D685" s="251" t="s">
        <v>221</v>
      </c>
      <c r="E685" s="252" t="s">
        <v>1250</v>
      </c>
      <c r="F685" s="253" t="s">
        <v>1251</v>
      </c>
      <c r="G685" s="254" t="s">
        <v>153</v>
      </c>
      <c r="H685" s="255">
        <v>5.3760000000000003</v>
      </c>
      <c r="I685" s="256"/>
      <c r="J685" s="257">
        <f>ROUND(I685*H685,2)</f>
        <v>0</v>
      </c>
      <c r="K685" s="253" t="s">
        <v>139</v>
      </c>
      <c r="L685" s="258"/>
      <c r="M685" s="259" t="s">
        <v>19</v>
      </c>
      <c r="N685" s="260" t="s">
        <v>44</v>
      </c>
      <c r="O685" s="86"/>
      <c r="P685" s="208">
        <f>O685*H685</f>
        <v>0</v>
      </c>
      <c r="Q685" s="208">
        <v>5.0000000000000002E-05</v>
      </c>
      <c r="R685" s="208">
        <f>Q685*H685</f>
        <v>0.00026880000000000003</v>
      </c>
      <c r="S685" s="208">
        <v>0</v>
      </c>
      <c r="T685" s="209">
        <f>S685*H685</f>
        <v>0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10" t="s">
        <v>322</v>
      </c>
      <c r="AT685" s="210" t="s">
        <v>221</v>
      </c>
      <c r="AU685" s="210" t="s">
        <v>134</v>
      </c>
      <c r="AY685" s="19" t="s">
        <v>126</v>
      </c>
      <c r="BE685" s="211">
        <f>IF(N685="základní",J685,0)</f>
        <v>0</v>
      </c>
      <c r="BF685" s="211">
        <f>IF(N685="snížená",J685,0)</f>
        <v>0</v>
      </c>
      <c r="BG685" s="211">
        <f>IF(N685="zákl. přenesená",J685,0)</f>
        <v>0</v>
      </c>
      <c r="BH685" s="211">
        <f>IF(N685="sníž. přenesená",J685,0)</f>
        <v>0</v>
      </c>
      <c r="BI685" s="211">
        <f>IF(N685="nulová",J685,0)</f>
        <v>0</v>
      </c>
      <c r="BJ685" s="19" t="s">
        <v>134</v>
      </c>
      <c r="BK685" s="211">
        <f>ROUND(I685*H685,2)</f>
        <v>0</v>
      </c>
      <c r="BL685" s="19" t="s">
        <v>228</v>
      </c>
      <c r="BM685" s="210" t="s">
        <v>1252</v>
      </c>
    </row>
    <row r="686" s="2" customFormat="1" ht="24.15" customHeight="1">
      <c r="A686" s="40"/>
      <c r="B686" s="41"/>
      <c r="C686" s="199" t="s">
        <v>1253</v>
      </c>
      <c r="D686" s="199" t="s">
        <v>129</v>
      </c>
      <c r="E686" s="200" t="s">
        <v>1254</v>
      </c>
      <c r="F686" s="201" t="s">
        <v>1255</v>
      </c>
      <c r="G686" s="202" t="s">
        <v>153</v>
      </c>
      <c r="H686" s="203">
        <v>2.331</v>
      </c>
      <c r="I686" s="204"/>
      <c r="J686" s="205">
        <f>ROUND(I686*H686,2)</f>
        <v>0</v>
      </c>
      <c r="K686" s="201" t="s">
        <v>838</v>
      </c>
      <c r="L686" s="46"/>
      <c r="M686" s="206" t="s">
        <v>19</v>
      </c>
      <c r="N686" s="207" t="s">
        <v>44</v>
      </c>
      <c r="O686" s="86"/>
      <c r="P686" s="208">
        <f>O686*H686</f>
        <v>0</v>
      </c>
      <c r="Q686" s="208">
        <v>2.0000000000000002E-05</v>
      </c>
      <c r="R686" s="208">
        <f>Q686*H686</f>
        <v>4.6620000000000004E-05</v>
      </c>
      <c r="S686" s="208">
        <v>0</v>
      </c>
      <c r="T686" s="209">
        <f>S686*H686</f>
        <v>0</v>
      </c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R686" s="210" t="s">
        <v>228</v>
      </c>
      <c r="AT686" s="210" t="s">
        <v>129</v>
      </c>
      <c r="AU686" s="210" t="s">
        <v>134</v>
      </c>
      <c r="AY686" s="19" t="s">
        <v>126</v>
      </c>
      <c r="BE686" s="211">
        <f>IF(N686="základní",J686,0)</f>
        <v>0</v>
      </c>
      <c r="BF686" s="211">
        <f>IF(N686="snížená",J686,0)</f>
        <v>0</v>
      </c>
      <c r="BG686" s="211">
        <f>IF(N686="zákl. přenesená",J686,0)</f>
        <v>0</v>
      </c>
      <c r="BH686" s="211">
        <f>IF(N686="sníž. přenesená",J686,0)</f>
        <v>0</v>
      </c>
      <c r="BI686" s="211">
        <f>IF(N686="nulová",J686,0)</f>
        <v>0</v>
      </c>
      <c r="BJ686" s="19" t="s">
        <v>134</v>
      </c>
      <c r="BK686" s="211">
        <f>ROUND(I686*H686,2)</f>
        <v>0</v>
      </c>
      <c r="BL686" s="19" t="s">
        <v>228</v>
      </c>
      <c r="BM686" s="210" t="s">
        <v>1256</v>
      </c>
    </row>
    <row r="687" s="2" customFormat="1">
      <c r="A687" s="40"/>
      <c r="B687" s="41"/>
      <c r="C687" s="42"/>
      <c r="D687" s="212" t="s">
        <v>141</v>
      </c>
      <c r="E687" s="42"/>
      <c r="F687" s="213" t="s">
        <v>1257</v>
      </c>
      <c r="G687" s="42"/>
      <c r="H687" s="42"/>
      <c r="I687" s="214"/>
      <c r="J687" s="42"/>
      <c r="K687" s="42"/>
      <c r="L687" s="46"/>
      <c r="M687" s="215"/>
      <c r="N687" s="216"/>
      <c r="O687" s="86"/>
      <c r="P687" s="86"/>
      <c r="Q687" s="86"/>
      <c r="R687" s="86"/>
      <c r="S687" s="86"/>
      <c r="T687" s="87"/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T687" s="19" t="s">
        <v>141</v>
      </c>
      <c r="AU687" s="19" t="s">
        <v>134</v>
      </c>
    </row>
    <row r="688" s="13" customFormat="1">
      <c r="A688" s="13"/>
      <c r="B688" s="217"/>
      <c r="C688" s="218"/>
      <c r="D688" s="219" t="s">
        <v>143</v>
      </c>
      <c r="E688" s="220" t="s">
        <v>19</v>
      </c>
      <c r="F688" s="221" t="s">
        <v>1258</v>
      </c>
      <c r="G688" s="218"/>
      <c r="H688" s="222">
        <v>2.331</v>
      </c>
      <c r="I688" s="223"/>
      <c r="J688" s="218"/>
      <c r="K688" s="218"/>
      <c r="L688" s="224"/>
      <c r="M688" s="225"/>
      <c r="N688" s="226"/>
      <c r="O688" s="226"/>
      <c r="P688" s="226"/>
      <c r="Q688" s="226"/>
      <c r="R688" s="226"/>
      <c r="S688" s="226"/>
      <c r="T688" s="227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28" t="s">
        <v>143</v>
      </c>
      <c r="AU688" s="228" t="s">
        <v>134</v>
      </c>
      <c r="AV688" s="13" t="s">
        <v>134</v>
      </c>
      <c r="AW688" s="13" t="s">
        <v>33</v>
      </c>
      <c r="AX688" s="13" t="s">
        <v>77</v>
      </c>
      <c r="AY688" s="228" t="s">
        <v>126</v>
      </c>
    </row>
    <row r="689" s="2" customFormat="1" ht="16.5" customHeight="1">
      <c r="A689" s="40"/>
      <c r="B689" s="41"/>
      <c r="C689" s="199" t="s">
        <v>1259</v>
      </c>
      <c r="D689" s="199" t="s">
        <v>129</v>
      </c>
      <c r="E689" s="200" t="s">
        <v>1260</v>
      </c>
      <c r="F689" s="201" t="s">
        <v>1261</v>
      </c>
      <c r="G689" s="202" t="s">
        <v>153</v>
      </c>
      <c r="H689" s="203">
        <v>2.331</v>
      </c>
      <c r="I689" s="204"/>
      <c r="J689" s="205">
        <f>ROUND(I689*H689,2)</f>
        <v>0</v>
      </c>
      <c r="K689" s="201" t="s">
        <v>838</v>
      </c>
      <c r="L689" s="46"/>
      <c r="M689" s="206" t="s">
        <v>19</v>
      </c>
      <c r="N689" s="207" t="s">
        <v>44</v>
      </c>
      <c r="O689" s="86"/>
      <c r="P689" s="208">
        <f>O689*H689</f>
        <v>0</v>
      </c>
      <c r="Q689" s="208">
        <v>0</v>
      </c>
      <c r="R689" s="208">
        <f>Q689*H689</f>
        <v>0</v>
      </c>
      <c r="S689" s="208">
        <v>0</v>
      </c>
      <c r="T689" s="209">
        <f>S689*H689</f>
        <v>0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10" t="s">
        <v>228</v>
      </c>
      <c r="AT689" s="210" t="s">
        <v>129</v>
      </c>
      <c r="AU689" s="210" t="s">
        <v>134</v>
      </c>
      <c r="AY689" s="19" t="s">
        <v>126</v>
      </c>
      <c r="BE689" s="211">
        <f>IF(N689="základní",J689,0)</f>
        <v>0</v>
      </c>
      <c r="BF689" s="211">
        <f>IF(N689="snížená",J689,0)</f>
        <v>0</v>
      </c>
      <c r="BG689" s="211">
        <f>IF(N689="zákl. přenesená",J689,0)</f>
        <v>0</v>
      </c>
      <c r="BH689" s="211">
        <f>IF(N689="sníž. přenesená",J689,0)</f>
        <v>0</v>
      </c>
      <c r="BI689" s="211">
        <f>IF(N689="nulová",J689,0)</f>
        <v>0</v>
      </c>
      <c r="BJ689" s="19" t="s">
        <v>134</v>
      </c>
      <c r="BK689" s="211">
        <f>ROUND(I689*H689,2)</f>
        <v>0</v>
      </c>
      <c r="BL689" s="19" t="s">
        <v>228</v>
      </c>
      <c r="BM689" s="210" t="s">
        <v>1262</v>
      </c>
    </row>
    <row r="690" s="2" customFormat="1">
      <c r="A690" s="40"/>
      <c r="B690" s="41"/>
      <c r="C690" s="42"/>
      <c r="D690" s="212" t="s">
        <v>141</v>
      </c>
      <c r="E690" s="42"/>
      <c r="F690" s="213" t="s">
        <v>1263</v>
      </c>
      <c r="G690" s="42"/>
      <c r="H690" s="42"/>
      <c r="I690" s="214"/>
      <c r="J690" s="42"/>
      <c r="K690" s="42"/>
      <c r="L690" s="46"/>
      <c r="M690" s="215"/>
      <c r="N690" s="216"/>
      <c r="O690" s="86"/>
      <c r="P690" s="86"/>
      <c r="Q690" s="86"/>
      <c r="R690" s="86"/>
      <c r="S690" s="86"/>
      <c r="T690" s="87"/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T690" s="19" t="s">
        <v>141</v>
      </c>
      <c r="AU690" s="19" t="s">
        <v>134</v>
      </c>
    </row>
    <row r="691" s="2" customFormat="1" ht="16.5" customHeight="1">
      <c r="A691" s="40"/>
      <c r="B691" s="41"/>
      <c r="C691" s="199" t="s">
        <v>1264</v>
      </c>
      <c r="D691" s="199" t="s">
        <v>129</v>
      </c>
      <c r="E691" s="200" t="s">
        <v>1265</v>
      </c>
      <c r="F691" s="201" t="s">
        <v>1266</v>
      </c>
      <c r="G691" s="202" t="s">
        <v>153</v>
      </c>
      <c r="H691" s="203">
        <v>2.331</v>
      </c>
      <c r="I691" s="204"/>
      <c r="J691" s="205">
        <f>ROUND(I691*H691,2)</f>
        <v>0</v>
      </c>
      <c r="K691" s="201" t="s">
        <v>838</v>
      </c>
      <c r="L691" s="46"/>
      <c r="M691" s="206" t="s">
        <v>19</v>
      </c>
      <c r="N691" s="207" t="s">
        <v>44</v>
      </c>
      <c r="O691" s="86"/>
      <c r="P691" s="208">
        <f>O691*H691</f>
        <v>0</v>
      </c>
      <c r="Q691" s="208">
        <v>2.0000000000000002E-05</v>
      </c>
      <c r="R691" s="208">
        <f>Q691*H691</f>
        <v>4.6620000000000004E-05</v>
      </c>
      <c r="S691" s="208">
        <v>0</v>
      </c>
      <c r="T691" s="209">
        <f>S691*H691</f>
        <v>0</v>
      </c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R691" s="210" t="s">
        <v>228</v>
      </c>
      <c r="AT691" s="210" t="s">
        <v>129</v>
      </c>
      <c r="AU691" s="210" t="s">
        <v>134</v>
      </c>
      <c r="AY691" s="19" t="s">
        <v>126</v>
      </c>
      <c r="BE691" s="211">
        <f>IF(N691="základní",J691,0)</f>
        <v>0</v>
      </c>
      <c r="BF691" s="211">
        <f>IF(N691="snížená",J691,0)</f>
        <v>0</v>
      </c>
      <c r="BG691" s="211">
        <f>IF(N691="zákl. přenesená",J691,0)</f>
        <v>0</v>
      </c>
      <c r="BH691" s="211">
        <f>IF(N691="sníž. přenesená",J691,0)</f>
        <v>0</v>
      </c>
      <c r="BI691" s="211">
        <f>IF(N691="nulová",J691,0)</f>
        <v>0</v>
      </c>
      <c r="BJ691" s="19" t="s">
        <v>134</v>
      </c>
      <c r="BK691" s="211">
        <f>ROUND(I691*H691,2)</f>
        <v>0</v>
      </c>
      <c r="BL691" s="19" t="s">
        <v>228</v>
      </c>
      <c r="BM691" s="210" t="s">
        <v>1267</v>
      </c>
    </row>
    <row r="692" s="2" customFormat="1">
      <c r="A692" s="40"/>
      <c r="B692" s="41"/>
      <c r="C692" s="42"/>
      <c r="D692" s="212" t="s">
        <v>141</v>
      </c>
      <c r="E692" s="42"/>
      <c r="F692" s="213" t="s">
        <v>1268</v>
      </c>
      <c r="G692" s="42"/>
      <c r="H692" s="42"/>
      <c r="I692" s="214"/>
      <c r="J692" s="42"/>
      <c r="K692" s="42"/>
      <c r="L692" s="46"/>
      <c r="M692" s="215"/>
      <c r="N692" s="216"/>
      <c r="O692" s="86"/>
      <c r="P692" s="86"/>
      <c r="Q692" s="86"/>
      <c r="R692" s="86"/>
      <c r="S692" s="86"/>
      <c r="T692" s="87"/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T692" s="19" t="s">
        <v>141</v>
      </c>
      <c r="AU692" s="19" t="s">
        <v>134</v>
      </c>
    </row>
    <row r="693" s="2" customFormat="1" ht="16.5" customHeight="1">
      <c r="A693" s="40"/>
      <c r="B693" s="41"/>
      <c r="C693" s="199" t="s">
        <v>1269</v>
      </c>
      <c r="D693" s="199" t="s">
        <v>129</v>
      </c>
      <c r="E693" s="200" t="s">
        <v>1270</v>
      </c>
      <c r="F693" s="201" t="s">
        <v>1271</v>
      </c>
      <c r="G693" s="202" t="s">
        <v>153</v>
      </c>
      <c r="H693" s="203">
        <v>2.331</v>
      </c>
      <c r="I693" s="204"/>
      <c r="J693" s="205">
        <f>ROUND(I693*H693,2)</f>
        <v>0</v>
      </c>
      <c r="K693" s="201" t="s">
        <v>139</v>
      </c>
      <c r="L693" s="46"/>
      <c r="M693" s="206" t="s">
        <v>19</v>
      </c>
      <c r="N693" s="207" t="s">
        <v>44</v>
      </c>
      <c r="O693" s="86"/>
      <c r="P693" s="208">
        <f>O693*H693</f>
        <v>0</v>
      </c>
      <c r="Q693" s="208">
        <v>0.00012999999999999999</v>
      </c>
      <c r="R693" s="208">
        <f>Q693*H693</f>
        <v>0.00030302999999999998</v>
      </c>
      <c r="S693" s="208">
        <v>0</v>
      </c>
      <c r="T693" s="209">
        <f>S693*H693</f>
        <v>0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10" t="s">
        <v>228</v>
      </c>
      <c r="AT693" s="210" t="s">
        <v>129</v>
      </c>
      <c r="AU693" s="210" t="s">
        <v>134</v>
      </c>
      <c r="AY693" s="19" t="s">
        <v>126</v>
      </c>
      <c r="BE693" s="211">
        <f>IF(N693="základní",J693,0)</f>
        <v>0</v>
      </c>
      <c r="BF693" s="211">
        <f>IF(N693="snížená",J693,0)</f>
        <v>0</v>
      </c>
      <c r="BG693" s="211">
        <f>IF(N693="zákl. přenesená",J693,0)</f>
        <v>0</v>
      </c>
      <c r="BH693" s="211">
        <f>IF(N693="sníž. přenesená",J693,0)</f>
        <v>0</v>
      </c>
      <c r="BI693" s="211">
        <f>IF(N693="nulová",J693,0)</f>
        <v>0</v>
      </c>
      <c r="BJ693" s="19" t="s">
        <v>134</v>
      </c>
      <c r="BK693" s="211">
        <f>ROUND(I693*H693,2)</f>
        <v>0</v>
      </c>
      <c r="BL693" s="19" t="s">
        <v>228</v>
      </c>
      <c r="BM693" s="210" t="s">
        <v>1272</v>
      </c>
    </row>
    <row r="694" s="2" customFormat="1">
      <c r="A694" s="40"/>
      <c r="B694" s="41"/>
      <c r="C694" s="42"/>
      <c r="D694" s="212" t="s">
        <v>141</v>
      </c>
      <c r="E694" s="42"/>
      <c r="F694" s="213" t="s">
        <v>1273</v>
      </c>
      <c r="G694" s="42"/>
      <c r="H694" s="42"/>
      <c r="I694" s="214"/>
      <c r="J694" s="42"/>
      <c r="K694" s="42"/>
      <c r="L694" s="46"/>
      <c r="M694" s="215"/>
      <c r="N694" s="216"/>
      <c r="O694" s="86"/>
      <c r="P694" s="86"/>
      <c r="Q694" s="86"/>
      <c r="R694" s="86"/>
      <c r="S694" s="86"/>
      <c r="T694" s="87"/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T694" s="19" t="s">
        <v>141</v>
      </c>
      <c r="AU694" s="19" t="s">
        <v>134</v>
      </c>
    </row>
    <row r="695" s="2" customFormat="1" ht="16.5" customHeight="1">
      <c r="A695" s="40"/>
      <c r="B695" s="41"/>
      <c r="C695" s="199" t="s">
        <v>1274</v>
      </c>
      <c r="D695" s="199" t="s">
        <v>129</v>
      </c>
      <c r="E695" s="200" t="s">
        <v>1275</v>
      </c>
      <c r="F695" s="201" t="s">
        <v>1276</v>
      </c>
      <c r="G695" s="202" t="s">
        <v>153</v>
      </c>
      <c r="H695" s="203">
        <v>4.6619999999999999</v>
      </c>
      <c r="I695" s="204"/>
      <c r="J695" s="205">
        <f>ROUND(I695*H695,2)</f>
        <v>0</v>
      </c>
      <c r="K695" s="201" t="s">
        <v>139</v>
      </c>
      <c r="L695" s="46"/>
      <c r="M695" s="206" t="s">
        <v>19</v>
      </c>
      <c r="N695" s="207" t="s">
        <v>44</v>
      </c>
      <c r="O695" s="86"/>
      <c r="P695" s="208">
        <f>O695*H695</f>
        <v>0</v>
      </c>
      <c r="Q695" s="208">
        <v>0.00012</v>
      </c>
      <c r="R695" s="208">
        <f>Q695*H695</f>
        <v>0.00055944000000000002</v>
      </c>
      <c r="S695" s="208">
        <v>0</v>
      </c>
      <c r="T695" s="209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10" t="s">
        <v>228</v>
      </c>
      <c r="AT695" s="210" t="s">
        <v>129</v>
      </c>
      <c r="AU695" s="210" t="s">
        <v>134</v>
      </c>
      <c r="AY695" s="19" t="s">
        <v>126</v>
      </c>
      <c r="BE695" s="211">
        <f>IF(N695="základní",J695,0)</f>
        <v>0</v>
      </c>
      <c r="BF695" s="211">
        <f>IF(N695="snížená",J695,0)</f>
        <v>0</v>
      </c>
      <c r="BG695" s="211">
        <f>IF(N695="zákl. přenesená",J695,0)</f>
        <v>0</v>
      </c>
      <c r="BH695" s="211">
        <f>IF(N695="sníž. přenesená",J695,0)</f>
        <v>0</v>
      </c>
      <c r="BI695" s="211">
        <f>IF(N695="nulová",J695,0)</f>
        <v>0</v>
      </c>
      <c r="BJ695" s="19" t="s">
        <v>134</v>
      </c>
      <c r="BK695" s="211">
        <f>ROUND(I695*H695,2)</f>
        <v>0</v>
      </c>
      <c r="BL695" s="19" t="s">
        <v>228</v>
      </c>
      <c r="BM695" s="210" t="s">
        <v>1277</v>
      </c>
    </row>
    <row r="696" s="2" customFormat="1">
      <c r="A696" s="40"/>
      <c r="B696" s="41"/>
      <c r="C696" s="42"/>
      <c r="D696" s="212" t="s">
        <v>141</v>
      </c>
      <c r="E696" s="42"/>
      <c r="F696" s="213" t="s">
        <v>1278</v>
      </c>
      <c r="G696" s="42"/>
      <c r="H696" s="42"/>
      <c r="I696" s="214"/>
      <c r="J696" s="42"/>
      <c r="K696" s="42"/>
      <c r="L696" s="46"/>
      <c r="M696" s="215"/>
      <c r="N696" s="216"/>
      <c r="O696" s="86"/>
      <c r="P696" s="86"/>
      <c r="Q696" s="86"/>
      <c r="R696" s="86"/>
      <c r="S696" s="86"/>
      <c r="T696" s="87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T696" s="19" t="s">
        <v>141</v>
      </c>
      <c r="AU696" s="19" t="s">
        <v>134</v>
      </c>
    </row>
    <row r="697" s="2" customFormat="1" ht="24.15" customHeight="1">
      <c r="A697" s="40"/>
      <c r="B697" s="41"/>
      <c r="C697" s="199" t="s">
        <v>1279</v>
      </c>
      <c r="D697" s="199" t="s">
        <v>129</v>
      </c>
      <c r="E697" s="200" t="s">
        <v>1280</v>
      </c>
      <c r="F697" s="201" t="s">
        <v>1281</v>
      </c>
      <c r="G697" s="202" t="s">
        <v>153</v>
      </c>
      <c r="H697" s="203">
        <v>2.331</v>
      </c>
      <c r="I697" s="204"/>
      <c r="J697" s="205">
        <f>ROUND(I697*H697,2)</f>
        <v>0</v>
      </c>
      <c r="K697" s="201" t="s">
        <v>838</v>
      </c>
      <c r="L697" s="46"/>
      <c r="M697" s="206" t="s">
        <v>19</v>
      </c>
      <c r="N697" s="207" t="s">
        <v>44</v>
      </c>
      <c r="O697" s="86"/>
      <c r="P697" s="208">
        <f>O697*H697</f>
        <v>0</v>
      </c>
      <c r="Q697" s="208">
        <v>0.00032000000000000003</v>
      </c>
      <c r="R697" s="208">
        <f>Q697*H697</f>
        <v>0.00074592000000000007</v>
      </c>
      <c r="S697" s="208">
        <v>0</v>
      </c>
      <c r="T697" s="209">
        <f>S697*H697</f>
        <v>0</v>
      </c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R697" s="210" t="s">
        <v>228</v>
      </c>
      <c r="AT697" s="210" t="s">
        <v>129</v>
      </c>
      <c r="AU697" s="210" t="s">
        <v>134</v>
      </c>
      <c r="AY697" s="19" t="s">
        <v>126</v>
      </c>
      <c r="BE697" s="211">
        <f>IF(N697="základní",J697,0)</f>
        <v>0</v>
      </c>
      <c r="BF697" s="211">
        <f>IF(N697="snížená",J697,0)</f>
        <v>0</v>
      </c>
      <c r="BG697" s="211">
        <f>IF(N697="zákl. přenesená",J697,0)</f>
        <v>0</v>
      </c>
      <c r="BH697" s="211">
        <f>IF(N697="sníž. přenesená",J697,0)</f>
        <v>0</v>
      </c>
      <c r="BI697" s="211">
        <f>IF(N697="nulová",J697,0)</f>
        <v>0</v>
      </c>
      <c r="BJ697" s="19" t="s">
        <v>134</v>
      </c>
      <c r="BK697" s="211">
        <f>ROUND(I697*H697,2)</f>
        <v>0</v>
      </c>
      <c r="BL697" s="19" t="s">
        <v>228</v>
      </c>
      <c r="BM697" s="210" t="s">
        <v>1282</v>
      </c>
    </row>
    <row r="698" s="2" customFormat="1">
      <c r="A698" s="40"/>
      <c r="B698" s="41"/>
      <c r="C698" s="42"/>
      <c r="D698" s="212" t="s">
        <v>141</v>
      </c>
      <c r="E698" s="42"/>
      <c r="F698" s="213" t="s">
        <v>1283</v>
      </c>
      <c r="G698" s="42"/>
      <c r="H698" s="42"/>
      <c r="I698" s="214"/>
      <c r="J698" s="42"/>
      <c r="K698" s="42"/>
      <c r="L698" s="46"/>
      <c r="M698" s="215"/>
      <c r="N698" s="216"/>
      <c r="O698" s="86"/>
      <c r="P698" s="86"/>
      <c r="Q698" s="86"/>
      <c r="R698" s="86"/>
      <c r="S698" s="86"/>
      <c r="T698" s="87"/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T698" s="19" t="s">
        <v>141</v>
      </c>
      <c r="AU698" s="19" t="s">
        <v>134</v>
      </c>
    </row>
    <row r="699" s="2" customFormat="1" ht="16.5" customHeight="1">
      <c r="A699" s="40"/>
      <c r="B699" s="41"/>
      <c r="C699" s="199" t="s">
        <v>1284</v>
      </c>
      <c r="D699" s="199" t="s">
        <v>129</v>
      </c>
      <c r="E699" s="200" t="s">
        <v>1285</v>
      </c>
      <c r="F699" s="201" t="s">
        <v>1286</v>
      </c>
      <c r="G699" s="202" t="s">
        <v>138</v>
      </c>
      <c r="H699" s="203">
        <v>20</v>
      </c>
      <c r="I699" s="204"/>
      <c r="J699" s="205">
        <f>ROUND(I699*H699,2)</f>
        <v>0</v>
      </c>
      <c r="K699" s="201" t="s">
        <v>139</v>
      </c>
      <c r="L699" s="46"/>
      <c r="M699" s="206" t="s">
        <v>19</v>
      </c>
      <c r="N699" s="207" t="s">
        <v>44</v>
      </c>
      <c r="O699" s="86"/>
      <c r="P699" s="208">
        <f>O699*H699</f>
        <v>0</v>
      </c>
      <c r="Q699" s="208">
        <v>3.0000000000000001E-05</v>
      </c>
      <c r="R699" s="208">
        <f>Q699*H699</f>
        <v>0.00060000000000000006</v>
      </c>
      <c r="S699" s="208">
        <v>0</v>
      </c>
      <c r="T699" s="209">
        <f>S699*H699</f>
        <v>0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10" t="s">
        <v>228</v>
      </c>
      <c r="AT699" s="210" t="s">
        <v>129</v>
      </c>
      <c r="AU699" s="210" t="s">
        <v>134</v>
      </c>
      <c r="AY699" s="19" t="s">
        <v>126</v>
      </c>
      <c r="BE699" s="211">
        <f>IF(N699="základní",J699,0)</f>
        <v>0</v>
      </c>
      <c r="BF699" s="211">
        <f>IF(N699="snížená",J699,0)</f>
        <v>0</v>
      </c>
      <c r="BG699" s="211">
        <f>IF(N699="zákl. přenesená",J699,0)</f>
        <v>0</v>
      </c>
      <c r="BH699" s="211">
        <f>IF(N699="sníž. přenesená",J699,0)</f>
        <v>0</v>
      </c>
      <c r="BI699" s="211">
        <f>IF(N699="nulová",J699,0)</f>
        <v>0</v>
      </c>
      <c r="BJ699" s="19" t="s">
        <v>134</v>
      </c>
      <c r="BK699" s="211">
        <f>ROUND(I699*H699,2)</f>
        <v>0</v>
      </c>
      <c r="BL699" s="19" t="s">
        <v>228</v>
      </c>
      <c r="BM699" s="210" t="s">
        <v>1287</v>
      </c>
    </row>
    <row r="700" s="2" customFormat="1">
      <c r="A700" s="40"/>
      <c r="B700" s="41"/>
      <c r="C700" s="42"/>
      <c r="D700" s="212" t="s">
        <v>141</v>
      </c>
      <c r="E700" s="42"/>
      <c r="F700" s="213" t="s">
        <v>1288</v>
      </c>
      <c r="G700" s="42"/>
      <c r="H700" s="42"/>
      <c r="I700" s="214"/>
      <c r="J700" s="42"/>
      <c r="K700" s="42"/>
      <c r="L700" s="46"/>
      <c r="M700" s="215"/>
      <c r="N700" s="216"/>
      <c r="O700" s="86"/>
      <c r="P700" s="86"/>
      <c r="Q700" s="86"/>
      <c r="R700" s="86"/>
      <c r="S700" s="86"/>
      <c r="T700" s="87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T700" s="19" t="s">
        <v>141</v>
      </c>
      <c r="AU700" s="19" t="s">
        <v>134</v>
      </c>
    </row>
    <row r="701" s="2" customFormat="1" ht="21.75" customHeight="1">
      <c r="A701" s="40"/>
      <c r="B701" s="41"/>
      <c r="C701" s="199" t="s">
        <v>1289</v>
      </c>
      <c r="D701" s="199" t="s">
        <v>129</v>
      </c>
      <c r="E701" s="200" t="s">
        <v>1290</v>
      </c>
      <c r="F701" s="201" t="s">
        <v>1291</v>
      </c>
      <c r="G701" s="202" t="s">
        <v>153</v>
      </c>
      <c r="H701" s="203">
        <v>7.7999999999999998</v>
      </c>
      <c r="I701" s="204"/>
      <c r="J701" s="205">
        <f>ROUND(I701*H701,2)</f>
        <v>0</v>
      </c>
      <c r="K701" s="201" t="s">
        <v>139</v>
      </c>
      <c r="L701" s="46"/>
      <c r="M701" s="206" t="s">
        <v>19</v>
      </c>
      <c r="N701" s="207" t="s">
        <v>44</v>
      </c>
      <c r="O701" s="86"/>
      <c r="P701" s="208">
        <f>O701*H701</f>
        <v>0</v>
      </c>
      <c r="Q701" s="208">
        <v>6.9999999999999994E-05</v>
      </c>
      <c r="R701" s="208">
        <f>Q701*H701</f>
        <v>0.00054599999999999994</v>
      </c>
      <c r="S701" s="208">
        <v>0</v>
      </c>
      <c r="T701" s="209">
        <f>S701*H701</f>
        <v>0</v>
      </c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R701" s="210" t="s">
        <v>228</v>
      </c>
      <c r="AT701" s="210" t="s">
        <v>129</v>
      </c>
      <c r="AU701" s="210" t="s">
        <v>134</v>
      </c>
      <c r="AY701" s="19" t="s">
        <v>126</v>
      </c>
      <c r="BE701" s="211">
        <f>IF(N701="základní",J701,0)</f>
        <v>0</v>
      </c>
      <c r="BF701" s="211">
        <f>IF(N701="snížená",J701,0)</f>
        <v>0</v>
      </c>
      <c r="BG701" s="211">
        <f>IF(N701="zákl. přenesená",J701,0)</f>
        <v>0</v>
      </c>
      <c r="BH701" s="211">
        <f>IF(N701="sníž. přenesená",J701,0)</f>
        <v>0</v>
      </c>
      <c r="BI701" s="211">
        <f>IF(N701="nulová",J701,0)</f>
        <v>0</v>
      </c>
      <c r="BJ701" s="19" t="s">
        <v>134</v>
      </c>
      <c r="BK701" s="211">
        <f>ROUND(I701*H701,2)</f>
        <v>0</v>
      </c>
      <c r="BL701" s="19" t="s">
        <v>228</v>
      </c>
      <c r="BM701" s="210" t="s">
        <v>1292</v>
      </c>
    </row>
    <row r="702" s="2" customFormat="1">
      <c r="A702" s="40"/>
      <c r="B702" s="41"/>
      <c r="C702" s="42"/>
      <c r="D702" s="212" t="s">
        <v>141</v>
      </c>
      <c r="E702" s="42"/>
      <c r="F702" s="213" t="s">
        <v>1293</v>
      </c>
      <c r="G702" s="42"/>
      <c r="H702" s="42"/>
      <c r="I702" s="214"/>
      <c r="J702" s="42"/>
      <c r="K702" s="42"/>
      <c r="L702" s="46"/>
      <c r="M702" s="215"/>
      <c r="N702" s="216"/>
      <c r="O702" s="86"/>
      <c r="P702" s="86"/>
      <c r="Q702" s="86"/>
      <c r="R702" s="86"/>
      <c r="S702" s="86"/>
      <c r="T702" s="87"/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T702" s="19" t="s">
        <v>141</v>
      </c>
      <c r="AU702" s="19" t="s">
        <v>134</v>
      </c>
    </row>
    <row r="703" s="2" customFormat="1" ht="16.5" customHeight="1">
      <c r="A703" s="40"/>
      <c r="B703" s="41"/>
      <c r="C703" s="199" t="s">
        <v>1294</v>
      </c>
      <c r="D703" s="199" t="s">
        <v>129</v>
      </c>
      <c r="E703" s="200" t="s">
        <v>1295</v>
      </c>
      <c r="F703" s="201" t="s">
        <v>1296</v>
      </c>
      <c r="G703" s="202" t="s">
        <v>153</v>
      </c>
      <c r="H703" s="203">
        <v>7.7999999999999998</v>
      </c>
      <c r="I703" s="204"/>
      <c r="J703" s="205">
        <f>ROUND(I703*H703,2)</f>
        <v>0</v>
      </c>
      <c r="K703" s="201" t="s">
        <v>139</v>
      </c>
      <c r="L703" s="46"/>
      <c r="M703" s="206" t="s">
        <v>19</v>
      </c>
      <c r="N703" s="207" t="s">
        <v>44</v>
      </c>
      <c r="O703" s="86"/>
      <c r="P703" s="208">
        <f>O703*H703</f>
        <v>0</v>
      </c>
      <c r="Q703" s="208">
        <v>0.00012</v>
      </c>
      <c r="R703" s="208">
        <f>Q703*H703</f>
        <v>0.00093599999999999998</v>
      </c>
      <c r="S703" s="208">
        <v>0</v>
      </c>
      <c r="T703" s="209">
        <f>S703*H703</f>
        <v>0</v>
      </c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R703" s="210" t="s">
        <v>228</v>
      </c>
      <c r="AT703" s="210" t="s">
        <v>129</v>
      </c>
      <c r="AU703" s="210" t="s">
        <v>134</v>
      </c>
      <c r="AY703" s="19" t="s">
        <v>126</v>
      </c>
      <c r="BE703" s="211">
        <f>IF(N703="základní",J703,0)</f>
        <v>0</v>
      </c>
      <c r="BF703" s="211">
        <f>IF(N703="snížená",J703,0)</f>
        <v>0</v>
      </c>
      <c r="BG703" s="211">
        <f>IF(N703="zákl. přenesená",J703,0)</f>
        <v>0</v>
      </c>
      <c r="BH703" s="211">
        <f>IF(N703="sníž. přenesená",J703,0)</f>
        <v>0</v>
      </c>
      <c r="BI703" s="211">
        <f>IF(N703="nulová",J703,0)</f>
        <v>0</v>
      </c>
      <c r="BJ703" s="19" t="s">
        <v>134</v>
      </c>
      <c r="BK703" s="211">
        <f>ROUND(I703*H703,2)</f>
        <v>0</v>
      </c>
      <c r="BL703" s="19" t="s">
        <v>228</v>
      </c>
      <c r="BM703" s="210" t="s">
        <v>1297</v>
      </c>
    </row>
    <row r="704" s="2" customFormat="1">
      <c r="A704" s="40"/>
      <c r="B704" s="41"/>
      <c r="C704" s="42"/>
      <c r="D704" s="212" t="s">
        <v>141</v>
      </c>
      <c r="E704" s="42"/>
      <c r="F704" s="213" t="s">
        <v>1298</v>
      </c>
      <c r="G704" s="42"/>
      <c r="H704" s="42"/>
      <c r="I704" s="214"/>
      <c r="J704" s="42"/>
      <c r="K704" s="42"/>
      <c r="L704" s="46"/>
      <c r="M704" s="215"/>
      <c r="N704" s="216"/>
      <c r="O704" s="86"/>
      <c r="P704" s="86"/>
      <c r="Q704" s="86"/>
      <c r="R704" s="86"/>
      <c r="S704" s="86"/>
      <c r="T704" s="87"/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T704" s="19" t="s">
        <v>141</v>
      </c>
      <c r="AU704" s="19" t="s">
        <v>134</v>
      </c>
    </row>
    <row r="705" s="13" customFormat="1">
      <c r="A705" s="13"/>
      <c r="B705" s="217"/>
      <c r="C705" s="218"/>
      <c r="D705" s="219" t="s">
        <v>143</v>
      </c>
      <c r="E705" s="220" t="s">
        <v>19</v>
      </c>
      <c r="F705" s="221" t="s">
        <v>1299</v>
      </c>
      <c r="G705" s="218"/>
      <c r="H705" s="222">
        <v>7.7999999999999998</v>
      </c>
      <c r="I705" s="223"/>
      <c r="J705" s="218"/>
      <c r="K705" s="218"/>
      <c r="L705" s="224"/>
      <c r="M705" s="225"/>
      <c r="N705" s="226"/>
      <c r="O705" s="226"/>
      <c r="P705" s="226"/>
      <c r="Q705" s="226"/>
      <c r="R705" s="226"/>
      <c r="S705" s="226"/>
      <c r="T705" s="227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28" t="s">
        <v>143</v>
      </c>
      <c r="AU705" s="228" t="s">
        <v>134</v>
      </c>
      <c r="AV705" s="13" t="s">
        <v>134</v>
      </c>
      <c r="AW705" s="13" t="s">
        <v>33</v>
      </c>
      <c r="AX705" s="13" t="s">
        <v>77</v>
      </c>
      <c r="AY705" s="228" t="s">
        <v>126</v>
      </c>
    </row>
    <row r="706" s="2" customFormat="1" ht="16.5" customHeight="1">
      <c r="A706" s="40"/>
      <c r="B706" s="41"/>
      <c r="C706" s="199" t="s">
        <v>1300</v>
      </c>
      <c r="D706" s="199" t="s">
        <v>129</v>
      </c>
      <c r="E706" s="200" t="s">
        <v>1301</v>
      </c>
      <c r="F706" s="201" t="s">
        <v>1302</v>
      </c>
      <c r="G706" s="202" t="s">
        <v>153</v>
      </c>
      <c r="H706" s="203">
        <v>7.7999999999999998</v>
      </c>
      <c r="I706" s="204"/>
      <c r="J706" s="205">
        <f>ROUND(I706*H706,2)</f>
        <v>0</v>
      </c>
      <c r="K706" s="201" t="s">
        <v>139</v>
      </c>
      <c r="L706" s="46"/>
      <c r="M706" s="206" t="s">
        <v>19</v>
      </c>
      <c r="N706" s="207" t="s">
        <v>44</v>
      </c>
      <c r="O706" s="86"/>
      <c r="P706" s="208">
        <f>O706*H706</f>
        <v>0</v>
      </c>
      <c r="Q706" s="208">
        <v>0.00012</v>
      </c>
      <c r="R706" s="208">
        <f>Q706*H706</f>
        <v>0.00093599999999999998</v>
      </c>
      <c r="S706" s="208">
        <v>0</v>
      </c>
      <c r="T706" s="209">
        <f>S706*H706</f>
        <v>0</v>
      </c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R706" s="210" t="s">
        <v>228</v>
      </c>
      <c r="AT706" s="210" t="s">
        <v>129</v>
      </c>
      <c r="AU706" s="210" t="s">
        <v>134</v>
      </c>
      <c r="AY706" s="19" t="s">
        <v>126</v>
      </c>
      <c r="BE706" s="211">
        <f>IF(N706="základní",J706,0)</f>
        <v>0</v>
      </c>
      <c r="BF706" s="211">
        <f>IF(N706="snížená",J706,0)</f>
        <v>0</v>
      </c>
      <c r="BG706" s="211">
        <f>IF(N706="zákl. přenesená",J706,0)</f>
        <v>0</v>
      </c>
      <c r="BH706" s="211">
        <f>IF(N706="sníž. přenesená",J706,0)</f>
        <v>0</v>
      </c>
      <c r="BI706" s="211">
        <f>IF(N706="nulová",J706,0)</f>
        <v>0</v>
      </c>
      <c r="BJ706" s="19" t="s">
        <v>134</v>
      </c>
      <c r="BK706" s="211">
        <f>ROUND(I706*H706,2)</f>
        <v>0</v>
      </c>
      <c r="BL706" s="19" t="s">
        <v>228</v>
      </c>
      <c r="BM706" s="210" t="s">
        <v>1303</v>
      </c>
    </row>
    <row r="707" s="2" customFormat="1">
      <c r="A707" s="40"/>
      <c r="B707" s="41"/>
      <c r="C707" s="42"/>
      <c r="D707" s="212" t="s">
        <v>141</v>
      </c>
      <c r="E707" s="42"/>
      <c r="F707" s="213" t="s">
        <v>1304</v>
      </c>
      <c r="G707" s="42"/>
      <c r="H707" s="42"/>
      <c r="I707" s="214"/>
      <c r="J707" s="42"/>
      <c r="K707" s="42"/>
      <c r="L707" s="46"/>
      <c r="M707" s="215"/>
      <c r="N707" s="216"/>
      <c r="O707" s="86"/>
      <c r="P707" s="86"/>
      <c r="Q707" s="86"/>
      <c r="R707" s="86"/>
      <c r="S707" s="86"/>
      <c r="T707" s="87"/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T707" s="19" t="s">
        <v>141</v>
      </c>
      <c r="AU707" s="19" t="s">
        <v>134</v>
      </c>
    </row>
    <row r="708" s="2" customFormat="1" ht="24.15" customHeight="1">
      <c r="A708" s="40"/>
      <c r="B708" s="41"/>
      <c r="C708" s="199" t="s">
        <v>1305</v>
      </c>
      <c r="D708" s="199" t="s">
        <v>129</v>
      </c>
      <c r="E708" s="200" t="s">
        <v>1306</v>
      </c>
      <c r="F708" s="201" t="s">
        <v>1307</v>
      </c>
      <c r="G708" s="202" t="s">
        <v>138</v>
      </c>
      <c r="H708" s="203">
        <v>23</v>
      </c>
      <c r="I708" s="204"/>
      <c r="J708" s="205">
        <f>ROUND(I708*H708,2)</f>
        <v>0</v>
      </c>
      <c r="K708" s="201" t="s">
        <v>139</v>
      </c>
      <c r="L708" s="46"/>
      <c r="M708" s="206" t="s">
        <v>19</v>
      </c>
      <c r="N708" s="207" t="s">
        <v>44</v>
      </c>
      <c r="O708" s="86"/>
      <c r="P708" s="208">
        <f>O708*H708</f>
        <v>0</v>
      </c>
      <c r="Q708" s="208">
        <v>1.0000000000000001E-05</v>
      </c>
      <c r="R708" s="208">
        <f>Q708*H708</f>
        <v>0.00023000000000000001</v>
      </c>
      <c r="S708" s="208">
        <v>0</v>
      </c>
      <c r="T708" s="209">
        <f>S708*H708</f>
        <v>0</v>
      </c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R708" s="210" t="s">
        <v>228</v>
      </c>
      <c r="AT708" s="210" t="s">
        <v>129</v>
      </c>
      <c r="AU708" s="210" t="s">
        <v>134</v>
      </c>
      <c r="AY708" s="19" t="s">
        <v>126</v>
      </c>
      <c r="BE708" s="211">
        <f>IF(N708="základní",J708,0)</f>
        <v>0</v>
      </c>
      <c r="BF708" s="211">
        <f>IF(N708="snížená",J708,0)</f>
        <v>0</v>
      </c>
      <c r="BG708" s="211">
        <f>IF(N708="zákl. přenesená",J708,0)</f>
        <v>0</v>
      </c>
      <c r="BH708" s="211">
        <f>IF(N708="sníž. přenesená",J708,0)</f>
        <v>0</v>
      </c>
      <c r="BI708" s="211">
        <f>IF(N708="nulová",J708,0)</f>
        <v>0</v>
      </c>
      <c r="BJ708" s="19" t="s">
        <v>134</v>
      </c>
      <c r="BK708" s="211">
        <f>ROUND(I708*H708,2)</f>
        <v>0</v>
      </c>
      <c r="BL708" s="19" t="s">
        <v>228</v>
      </c>
      <c r="BM708" s="210" t="s">
        <v>1308</v>
      </c>
    </row>
    <row r="709" s="2" customFormat="1">
      <c r="A709" s="40"/>
      <c r="B709" s="41"/>
      <c r="C709" s="42"/>
      <c r="D709" s="212" t="s">
        <v>141</v>
      </c>
      <c r="E709" s="42"/>
      <c r="F709" s="213" t="s">
        <v>1309</v>
      </c>
      <c r="G709" s="42"/>
      <c r="H709" s="42"/>
      <c r="I709" s="214"/>
      <c r="J709" s="42"/>
      <c r="K709" s="42"/>
      <c r="L709" s="46"/>
      <c r="M709" s="215"/>
      <c r="N709" s="216"/>
      <c r="O709" s="86"/>
      <c r="P709" s="86"/>
      <c r="Q709" s="86"/>
      <c r="R709" s="86"/>
      <c r="S709" s="86"/>
      <c r="T709" s="87"/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T709" s="19" t="s">
        <v>141</v>
      </c>
      <c r="AU709" s="19" t="s">
        <v>134</v>
      </c>
    </row>
    <row r="710" s="2" customFormat="1" ht="16.5" customHeight="1">
      <c r="A710" s="40"/>
      <c r="B710" s="41"/>
      <c r="C710" s="199" t="s">
        <v>1310</v>
      </c>
      <c r="D710" s="199" t="s">
        <v>129</v>
      </c>
      <c r="E710" s="200" t="s">
        <v>1311</v>
      </c>
      <c r="F710" s="201" t="s">
        <v>1312</v>
      </c>
      <c r="G710" s="202" t="s">
        <v>138</v>
      </c>
      <c r="H710" s="203">
        <v>23</v>
      </c>
      <c r="I710" s="204"/>
      <c r="J710" s="205">
        <f>ROUND(I710*H710,2)</f>
        <v>0</v>
      </c>
      <c r="K710" s="201" t="s">
        <v>139</v>
      </c>
      <c r="L710" s="46"/>
      <c r="M710" s="206" t="s">
        <v>19</v>
      </c>
      <c r="N710" s="207" t="s">
        <v>44</v>
      </c>
      <c r="O710" s="86"/>
      <c r="P710" s="208">
        <f>O710*H710</f>
        <v>0</v>
      </c>
      <c r="Q710" s="208">
        <v>2.0000000000000002E-05</v>
      </c>
      <c r="R710" s="208">
        <f>Q710*H710</f>
        <v>0.00046000000000000001</v>
      </c>
      <c r="S710" s="208">
        <v>0</v>
      </c>
      <c r="T710" s="209">
        <f>S710*H710</f>
        <v>0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10" t="s">
        <v>228</v>
      </c>
      <c r="AT710" s="210" t="s">
        <v>129</v>
      </c>
      <c r="AU710" s="210" t="s">
        <v>134</v>
      </c>
      <c r="AY710" s="19" t="s">
        <v>126</v>
      </c>
      <c r="BE710" s="211">
        <f>IF(N710="základní",J710,0)</f>
        <v>0</v>
      </c>
      <c r="BF710" s="211">
        <f>IF(N710="snížená",J710,0)</f>
        <v>0</v>
      </c>
      <c r="BG710" s="211">
        <f>IF(N710="zákl. přenesená",J710,0)</f>
        <v>0</v>
      </c>
      <c r="BH710" s="211">
        <f>IF(N710="sníž. přenesená",J710,0)</f>
        <v>0</v>
      </c>
      <c r="BI710" s="211">
        <f>IF(N710="nulová",J710,0)</f>
        <v>0</v>
      </c>
      <c r="BJ710" s="19" t="s">
        <v>134</v>
      </c>
      <c r="BK710" s="211">
        <f>ROUND(I710*H710,2)</f>
        <v>0</v>
      </c>
      <c r="BL710" s="19" t="s">
        <v>228</v>
      </c>
      <c r="BM710" s="210" t="s">
        <v>1313</v>
      </c>
    </row>
    <row r="711" s="2" customFormat="1">
      <c r="A711" s="40"/>
      <c r="B711" s="41"/>
      <c r="C711" s="42"/>
      <c r="D711" s="212" t="s">
        <v>141</v>
      </c>
      <c r="E711" s="42"/>
      <c r="F711" s="213" t="s">
        <v>1314</v>
      </c>
      <c r="G711" s="42"/>
      <c r="H711" s="42"/>
      <c r="I711" s="214"/>
      <c r="J711" s="42"/>
      <c r="K711" s="42"/>
      <c r="L711" s="46"/>
      <c r="M711" s="215"/>
      <c r="N711" s="216"/>
      <c r="O711" s="86"/>
      <c r="P711" s="86"/>
      <c r="Q711" s="86"/>
      <c r="R711" s="86"/>
      <c r="S711" s="86"/>
      <c r="T711" s="87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T711" s="19" t="s">
        <v>141</v>
      </c>
      <c r="AU711" s="19" t="s">
        <v>134</v>
      </c>
    </row>
    <row r="712" s="2" customFormat="1" ht="16.5" customHeight="1">
      <c r="A712" s="40"/>
      <c r="B712" s="41"/>
      <c r="C712" s="199" t="s">
        <v>1315</v>
      </c>
      <c r="D712" s="199" t="s">
        <v>129</v>
      </c>
      <c r="E712" s="200" t="s">
        <v>1316</v>
      </c>
      <c r="F712" s="201" t="s">
        <v>1317</v>
      </c>
      <c r="G712" s="202" t="s">
        <v>138</v>
      </c>
      <c r="H712" s="203">
        <v>23</v>
      </c>
      <c r="I712" s="204"/>
      <c r="J712" s="205">
        <f>ROUND(I712*H712,2)</f>
        <v>0</v>
      </c>
      <c r="K712" s="201" t="s">
        <v>139</v>
      </c>
      <c r="L712" s="46"/>
      <c r="M712" s="206" t="s">
        <v>19</v>
      </c>
      <c r="N712" s="207" t="s">
        <v>44</v>
      </c>
      <c r="O712" s="86"/>
      <c r="P712" s="208">
        <f>O712*H712</f>
        <v>0</v>
      </c>
      <c r="Q712" s="208">
        <v>2.0000000000000002E-05</v>
      </c>
      <c r="R712" s="208">
        <f>Q712*H712</f>
        <v>0.00046000000000000001</v>
      </c>
      <c r="S712" s="208">
        <v>0</v>
      </c>
      <c r="T712" s="209">
        <f>S712*H712</f>
        <v>0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10" t="s">
        <v>228</v>
      </c>
      <c r="AT712" s="210" t="s">
        <v>129</v>
      </c>
      <c r="AU712" s="210" t="s">
        <v>134</v>
      </c>
      <c r="AY712" s="19" t="s">
        <v>126</v>
      </c>
      <c r="BE712" s="211">
        <f>IF(N712="základní",J712,0)</f>
        <v>0</v>
      </c>
      <c r="BF712" s="211">
        <f>IF(N712="snížená",J712,0)</f>
        <v>0</v>
      </c>
      <c r="BG712" s="211">
        <f>IF(N712="zákl. přenesená",J712,0)</f>
        <v>0</v>
      </c>
      <c r="BH712" s="211">
        <f>IF(N712="sníž. přenesená",J712,0)</f>
        <v>0</v>
      </c>
      <c r="BI712" s="211">
        <f>IF(N712="nulová",J712,0)</f>
        <v>0</v>
      </c>
      <c r="BJ712" s="19" t="s">
        <v>134</v>
      </c>
      <c r="BK712" s="211">
        <f>ROUND(I712*H712,2)</f>
        <v>0</v>
      </c>
      <c r="BL712" s="19" t="s">
        <v>228</v>
      </c>
      <c r="BM712" s="210" t="s">
        <v>1318</v>
      </c>
    </row>
    <row r="713" s="2" customFormat="1">
      <c r="A713" s="40"/>
      <c r="B713" s="41"/>
      <c r="C713" s="42"/>
      <c r="D713" s="212" t="s">
        <v>141</v>
      </c>
      <c r="E713" s="42"/>
      <c r="F713" s="213" t="s">
        <v>1319</v>
      </c>
      <c r="G713" s="42"/>
      <c r="H713" s="42"/>
      <c r="I713" s="214"/>
      <c r="J713" s="42"/>
      <c r="K713" s="42"/>
      <c r="L713" s="46"/>
      <c r="M713" s="215"/>
      <c r="N713" s="216"/>
      <c r="O713" s="86"/>
      <c r="P713" s="86"/>
      <c r="Q713" s="86"/>
      <c r="R713" s="86"/>
      <c r="S713" s="86"/>
      <c r="T713" s="87"/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T713" s="19" t="s">
        <v>141</v>
      </c>
      <c r="AU713" s="19" t="s">
        <v>134</v>
      </c>
    </row>
    <row r="714" s="2" customFormat="1" ht="21.75" customHeight="1">
      <c r="A714" s="40"/>
      <c r="B714" s="41"/>
      <c r="C714" s="199" t="s">
        <v>1320</v>
      </c>
      <c r="D714" s="199" t="s">
        <v>129</v>
      </c>
      <c r="E714" s="200" t="s">
        <v>1321</v>
      </c>
      <c r="F714" s="201" t="s">
        <v>1322</v>
      </c>
      <c r="G714" s="202" t="s">
        <v>138</v>
      </c>
      <c r="H714" s="203">
        <v>23</v>
      </c>
      <c r="I714" s="204"/>
      <c r="J714" s="205">
        <f>ROUND(I714*H714,2)</f>
        <v>0</v>
      </c>
      <c r="K714" s="201" t="s">
        <v>139</v>
      </c>
      <c r="L714" s="46"/>
      <c r="M714" s="206" t="s">
        <v>19</v>
      </c>
      <c r="N714" s="207" t="s">
        <v>44</v>
      </c>
      <c r="O714" s="86"/>
      <c r="P714" s="208">
        <f>O714*H714</f>
        <v>0</v>
      </c>
      <c r="Q714" s="208">
        <v>2.0000000000000002E-05</v>
      </c>
      <c r="R714" s="208">
        <f>Q714*H714</f>
        <v>0.00046000000000000001</v>
      </c>
      <c r="S714" s="208">
        <v>0</v>
      </c>
      <c r="T714" s="209">
        <f>S714*H714</f>
        <v>0</v>
      </c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R714" s="210" t="s">
        <v>228</v>
      </c>
      <c r="AT714" s="210" t="s">
        <v>129</v>
      </c>
      <c r="AU714" s="210" t="s">
        <v>134</v>
      </c>
      <c r="AY714" s="19" t="s">
        <v>126</v>
      </c>
      <c r="BE714" s="211">
        <f>IF(N714="základní",J714,0)</f>
        <v>0</v>
      </c>
      <c r="BF714" s="211">
        <f>IF(N714="snížená",J714,0)</f>
        <v>0</v>
      </c>
      <c r="BG714" s="211">
        <f>IF(N714="zákl. přenesená",J714,0)</f>
        <v>0</v>
      </c>
      <c r="BH714" s="211">
        <f>IF(N714="sníž. přenesená",J714,0)</f>
        <v>0</v>
      </c>
      <c r="BI714" s="211">
        <f>IF(N714="nulová",J714,0)</f>
        <v>0</v>
      </c>
      <c r="BJ714" s="19" t="s">
        <v>134</v>
      </c>
      <c r="BK714" s="211">
        <f>ROUND(I714*H714,2)</f>
        <v>0</v>
      </c>
      <c r="BL714" s="19" t="s">
        <v>228</v>
      </c>
      <c r="BM714" s="210" t="s">
        <v>1323</v>
      </c>
    </row>
    <row r="715" s="2" customFormat="1">
      <c r="A715" s="40"/>
      <c r="B715" s="41"/>
      <c r="C715" s="42"/>
      <c r="D715" s="212" t="s">
        <v>141</v>
      </c>
      <c r="E715" s="42"/>
      <c r="F715" s="213" t="s">
        <v>1324</v>
      </c>
      <c r="G715" s="42"/>
      <c r="H715" s="42"/>
      <c r="I715" s="214"/>
      <c r="J715" s="42"/>
      <c r="K715" s="42"/>
      <c r="L715" s="46"/>
      <c r="M715" s="215"/>
      <c r="N715" s="216"/>
      <c r="O715" s="86"/>
      <c r="P715" s="86"/>
      <c r="Q715" s="86"/>
      <c r="R715" s="86"/>
      <c r="S715" s="86"/>
      <c r="T715" s="87"/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T715" s="19" t="s">
        <v>141</v>
      </c>
      <c r="AU715" s="19" t="s">
        <v>134</v>
      </c>
    </row>
    <row r="716" s="12" customFormat="1" ht="22.8" customHeight="1">
      <c r="A716" s="12"/>
      <c r="B716" s="183"/>
      <c r="C716" s="184"/>
      <c r="D716" s="185" t="s">
        <v>71</v>
      </c>
      <c r="E716" s="197" t="s">
        <v>1325</v>
      </c>
      <c r="F716" s="197" t="s">
        <v>1326</v>
      </c>
      <c r="G716" s="184"/>
      <c r="H716" s="184"/>
      <c r="I716" s="187"/>
      <c r="J716" s="198">
        <f>BK716</f>
        <v>0</v>
      </c>
      <c r="K716" s="184"/>
      <c r="L716" s="189"/>
      <c r="M716" s="190"/>
      <c r="N716" s="191"/>
      <c r="O716" s="191"/>
      <c r="P716" s="192">
        <f>SUM(P717:P749)</f>
        <v>0</v>
      </c>
      <c r="Q716" s="191"/>
      <c r="R716" s="192">
        <f>SUM(R717:R749)</f>
        <v>0.31891507000000002</v>
      </c>
      <c r="S716" s="191"/>
      <c r="T716" s="193">
        <f>SUM(T717:T749)</f>
        <v>0.095423780000000014</v>
      </c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R716" s="194" t="s">
        <v>134</v>
      </c>
      <c r="AT716" s="195" t="s">
        <v>71</v>
      </c>
      <c r="AU716" s="195" t="s">
        <v>77</v>
      </c>
      <c r="AY716" s="194" t="s">
        <v>126</v>
      </c>
      <c r="BK716" s="196">
        <f>SUM(BK717:BK749)</f>
        <v>0</v>
      </c>
    </row>
    <row r="717" s="2" customFormat="1" ht="16.5" customHeight="1">
      <c r="A717" s="40"/>
      <c r="B717" s="41"/>
      <c r="C717" s="199" t="s">
        <v>1327</v>
      </c>
      <c r="D717" s="199" t="s">
        <v>129</v>
      </c>
      <c r="E717" s="200" t="s">
        <v>1328</v>
      </c>
      <c r="F717" s="201" t="s">
        <v>1329</v>
      </c>
      <c r="G717" s="202" t="s">
        <v>153</v>
      </c>
      <c r="H717" s="203">
        <v>207.44300000000001</v>
      </c>
      <c r="I717" s="204"/>
      <c r="J717" s="205">
        <f>ROUND(I717*H717,2)</f>
        <v>0</v>
      </c>
      <c r="K717" s="201" t="s">
        <v>139</v>
      </c>
      <c r="L717" s="46"/>
      <c r="M717" s="206" t="s">
        <v>19</v>
      </c>
      <c r="N717" s="207" t="s">
        <v>44</v>
      </c>
      <c r="O717" s="86"/>
      <c r="P717" s="208">
        <f>O717*H717</f>
        <v>0</v>
      </c>
      <c r="Q717" s="208">
        <v>0</v>
      </c>
      <c r="R717" s="208">
        <f>Q717*H717</f>
        <v>0</v>
      </c>
      <c r="S717" s="208">
        <v>0.00014999999999999999</v>
      </c>
      <c r="T717" s="209">
        <f>S717*H717</f>
        <v>0.03111645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10" t="s">
        <v>228</v>
      </c>
      <c r="AT717" s="210" t="s">
        <v>129</v>
      </c>
      <c r="AU717" s="210" t="s">
        <v>134</v>
      </c>
      <c r="AY717" s="19" t="s">
        <v>126</v>
      </c>
      <c r="BE717" s="211">
        <f>IF(N717="základní",J717,0)</f>
        <v>0</v>
      </c>
      <c r="BF717" s="211">
        <f>IF(N717="snížená",J717,0)</f>
        <v>0</v>
      </c>
      <c r="BG717" s="211">
        <f>IF(N717="zákl. přenesená",J717,0)</f>
        <v>0</v>
      </c>
      <c r="BH717" s="211">
        <f>IF(N717="sníž. přenesená",J717,0)</f>
        <v>0</v>
      </c>
      <c r="BI717" s="211">
        <f>IF(N717="nulová",J717,0)</f>
        <v>0</v>
      </c>
      <c r="BJ717" s="19" t="s">
        <v>134</v>
      </c>
      <c r="BK717" s="211">
        <f>ROUND(I717*H717,2)</f>
        <v>0</v>
      </c>
      <c r="BL717" s="19" t="s">
        <v>228</v>
      </c>
      <c r="BM717" s="210" t="s">
        <v>1330</v>
      </c>
    </row>
    <row r="718" s="2" customFormat="1">
      <c r="A718" s="40"/>
      <c r="B718" s="41"/>
      <c r="C718" s="42"/>
      <c r="D718" s="212" t="s">
        <v>141</v>
      </c>
      <c r="E718" s="42"/>
      <c r="F718" s="213" t="s">
        <v>1331</v>
      </c>
      <c r="G718" s="42"/>
      <c r="H718" s="42"/>
      <c r="I718" s="214"/>
      <c r="J718" s="42"/>
      <c r="K718" s="42"/>
      <c r="L718" s="46"/>
      <c r="M718" s="215"/>
      <c r="N718" s="216"/>
      <c r="O718" s="86"/>
      <c r="P718" s="86"/>
      <c r="Q718" s="86"/>
      <c r="R718" s="86"/>
      <c r="S718" s="86"/>
      <c r="T718" s="87"/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T718" s="19" t="s">
        <v>141</v>
      </c>
      <c r="AU718" s="19" t="s">
        <v>134</v>
      </c>
    </row>
    <row r="719" s="13" customFormat="1">
      <c r="A719" s="13"/>
      <c r="B719" s="217"/>
      <c r="C719" s="218"/>
      <c r="D719" s="219" t="s">
        <v>143</v>
      </c>
      <c r="E719" s="220" t="s">
        <v>19</v>
      </c>
      <c r="F719" s="221" t="s">
        <v>180</v>
      </c>
      <c r="G719" s="218"/>
      <c r="H719" s="222">
        <v>36.304000000000002</v>
      </c>
      <c r="I719" s="223"/>
      <c r="J719" s="218"/>
      <c r="K719" s="218"/>
      <c r="L719" s="224"/>
      <c r="M719" s="225"/>
      <c r="N719" s="226"/>
      <c r="O719" s="226"/>
      <c r="P719" s="226"/>
      <c r="Q719" s="226"/>
      <c r="R719" s="226"/>
      <c r="S719" s="226"/>
      <c r="T719" s="227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28" t="s">
        <v>143</v>
      </c>
      <c r="AU719" s="228" t="s">
        <v>134</v>
      </c>
      <c r="AV719" s="13" t="s">
        <v>134</v>
      </c>
      <c r="AW719" s="13" t="s">
        <v>33</v>
      </c>
      <c r="AX719" s="13" t="s">
        <v>72</v>
      </c>
      <c r="AY719" s="228" t="s">
        <v>126</v>
      </c>
    </row>
    <row r="720" s="15" customFormat="1">
      <c r="A720" s="15"/>
      <c r="B720" s="240"/>
      <c r="C720" s="241"/>
      <c r="D720" s="219" t="s">
        <v>143</v>
      </c>
      <c r="E720" s="242" t="s">
        <v>19</v>
      </c>
      <c r="F720" s="243" t="s">
        <v>170</v>
      </c>
      <c r="G720" s="241"/>
      <c r="H720" s="244">
        <v>36.304000000000002</v>
      </c>
      <c r="I720" s="245"/>
      <c r="J720" s="241"/>
      <c r="K720" s="241"/>
      <c r="L720" s="246"/>
      <c r="M720" s="247"/>
      <c r="N720" s="248"/>
      <c r="O720" s="248"/>
      <c r="P720" s="248"/>
      <c r="Q720" s="248"/>
      <c r="R720" s="248"/>
      <c r="S720" s="248"/>
      <c r="T720" s="249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50" t="s">
        <v>143</v>
      </c>
      <c r="AU720" s="250" t="s">
        <v>134</v>
      </c>
      <c r="AV720" s="15" t="s">
        <v>127</v>
      </c>
      <c r="AW720" s="15" t="s">
        <v>33</v>
      </c>
      <c r="AX720" s="15" t="s">
        <v>72</v>
      </c>
      <c r="AY720" s="250" t="s">
        <v>126</v>
      </c>
    </row>
    <row r="721" s="13" customFormat="1">
      <c r="A721" s="13"/>
      <c r="B721" s="217"/>
      <c r="C721" s="218"/>
      <c r="D721" s="219" t="s">
        <v>143</v>
      </c>
      <c r="E721" s="220" t="s">
        <v>19</v>
      </c>
      <c r="F721" s="221" t="s">
        <v>181</v>
      </c>
      <c r="G721" s="218"/>
      <c r="H721" s="222">
        <v>8.8239999999999998</v>
      </c>
      <c r="I721" s="223"/>
      <c r="J721" s="218"/>
      <c r="K721" s="218"/>
      <c r="L721" s="224"/>
      <c r="M721" s="225"/>
      <c r="N721" s="226"/>
      <c r="O721" s="226"/>
      <c r="P721" s="226"/>
      <c r="Q721" s="226"/>
      <c r="R721" s="226"/>
      <c r="S721" s="226"/>
      <c r="T721" s="227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28" t="s">
        <v>143</v>
      </c>
      <c r="AU721" s="228" t="s">
        <v>134</v>
      </c>
      <c r="AV721" s="13" t="s">
        <v>134</v>
      </c>
      <c r="AW721" s="13" t="s">
        <v>33</v>
      </c>
      <c r="AX721" s="13" t="s">
        <v>72</v>
      </c>
      <c r="AY721" s="228" t="s">
        <v>126</v>
      </c>
    </row>
    <row r="722" s="15" customFormat="1">
      <c r="A722" s="15"/>
      <c r="B722" s="240"/>
      <c r="C722" s="241"/>
      <c r="D722" s="219" t="s">
        <v>143</v>
      </c>
      <c r="E722" s="242" t="s">
        <v>19</v>
      </c>
      <c r="F722" s="243" t="s">
        <v>170</v>
      </c>
      <c r="G722" s="241"/>
      <c r="H722" s="244">
        <v>8.8239999999999998</v>
      </c>
      <c r="I722" s="245"/>
      <c r="J722" s="241"/>
      <c r="K722" s="241"/>
      <c r="L722" s="246"/>
      <c r="M722" s="247"/>
      <c r="N722" s="248"/>
      <c r="O722" s="248"/>
      <c r="P722" s="248"/>
      <c r="Q722" s="248"/>
      <c r="R722" s="248"/>
      <c r="S722" s="248"/>
      <c r="T722" s="249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50" t="s">
        <v>143</v>
      </c>
      <c r="AU722" s="250" t="s">
        <v>134</v>
      </c>
      <c r="AV722" s="15" t="s">
        <v>127</v>
      </c>
      <c r="AW722" s="15" t="s">
        <v>33</v>
      </c>
      <c r="AX722" s="15" t="s">
        <v>72</v>
      </c>
      <c r="AY722" s="250" t="s">
        <v>126</v>
      </c>
    </row>
    <row r="723" s="13" customFormat="1">
      <c r="A723" s="13"/>
      <c r="B723" s="217"/>
      <c r="C723" s="218"/>
      <c r="D723" s="219" t="s">
        <v>143</v>
      </c>
      <c r="E723" s="220" t="s">
        <v>19</v>
      </c>
      <c r="F723" s="221" t="s">
        <v>182</v>
      </c>
      <c r="G723" s="218"/>
      <c r="H723" s="222">
        <v>57.072000000000003</v>
      </c>
      <c r="I723" s="223"/>
      <c r="J723" s="218"/>
      <c r="K723" s="218"/>
      <c r="L723" s="224"/>
      <c r="M723" s="225"/>
      <c r="N723" s="226"/>
      <c r="O723" s="226"/>
      <c r="P723" s="226"/>
      <c r="Q723" s="226"/>
      <c r="R723" s="226"/>
      <c r="S723" s="226"/>
      <c r="T723" s="227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28" t="s">
        <v>143</v>
      </c>
      <c r="AU723" s="228" t="s">
        <v>134</v>
      </c>
      <c r="AV723" s="13" t="s">
        <v>134</v>
      </c>
      <c r="AW723" s="13" t="s">
        <v>33</v>
      </c>
      <c r="AX723" s="13" t="s">
        <v>72</v>
      </c>
      <c r="AY723" s="228" t="s">
        <v>126</v>
      </c>
    </row>
    <row r="724" s="15" customFormat="1">
      <c r="A724" s="15"/>
      <c r="B724" s="240"/>
      <c r="C724" s="241"/>
      <c r="D724" s="219" t="s">
        <v>143</v>
      </c>
      <c r="E724" s="242" t="s">
        <v>19</v>
      </c>
      <c r="F724" s="243" t="s">
        <v>170</v>
      </c>
      <c r="G724" s="241"/>
      <c r="H724" s="244">
        <v>57.072000000000003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50" t="s">
        <v>143</v>
      </c>
      <c r="AU724" s="250" t="s">
        <v>134</v>
      </c>
      <c r="AV724" s="15" t="s">
        <v>127</v>
      </c>
      <c r="AW724" s="15" t="s">
        <v>33</v>
      </c>
      <c r="AX724" s="15" t="s">
        <v>72</v>
      </c>
      <c r="AY724" s="250" t="s">
        <v>126</v>
      </c>
    </row>
    <row r="725" s="13" customFormat="1">
      <c r="A725" s="13"/>
      <c r="B725" s="217"/>
      <c r="C725" s="218"/>
      <c r="D725" s="219" t="s">
        <v>143</v>
      </c>
      <c r="E725" s="220" t="s">
        <v>19</v>
      </c>
      <c r="F725" s="221" t="s">
        <v>183</v>
      </c>
      <c r="G725" s="218"/>
      <c r="H725" s="222">
        <v>48.338000000000001</v>
      </c>
      <c r="I725" s="223"/>
      <c r="J725" s="218"/>
      <c r="K725" s="218"/>
      <c r="L725" s="224"/>
      <c r="M725" s="225"/>
      <c r="N725" s="226"/>
      <c r="O725" s="226"/>
      <c r="P725" s="226"/>
      <c r="Q725" s="226"/>
      <c r="R725" s="226"/>
      <c r="S725" s="226"/>
      <c r="T725" s="227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28" t="s">
        <v>143</v>
      </c>
      <c r="AU725" s="228" t="s">
        <v>134</v>
      </c>
      <c r="AV725" s="13" t="s">
        <v>134</v>
      </c>
      <c r="AW725" s="13" t="s">
        <v>33</v>
      </c>
      <c r="AX725" s="13" t="s">
        <v>72</v>
      </c>
      <c r="AY725" s="228" t="s">
        <v>126</v>
      </c>
    </row>
    <row r="726" s="15" customFormat="1">
      <c r="A726" s="15"/>
      <c r="B726" s="240"/>
      <c r="C726" s="241"/>
      <c r="D726" s="219" t="s">
        <v>143</v>
      </c>
      <c r="E726" s="242" t="s">
        <v>19</v>
      </c>
      <c r="F726" s="243" t="s">
        <v>170</v>
      </c>
      <c r="G726" s="241"/>
      <c r="H726" s="244">
        <v>48.338000000000001</v>
      </c>
      <c r="I726" s="245"/>
      <c r="J726" s="241"/>
      <c r="K726" s="241"/>
      <c r="L726" s="246"/>
      <c r="M726" s="247"/>
      <c r="N726" s="248"/>
      <c r="O726" s="248"/>
      <c r="P726" s="248"/>
      <c r="Q726" s="248"/>
      <c r="R726" s="248"/>
      <c r="S726" s="248"/>
      <c r="T726" s="249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50" t="s">
        <v>143</v>
      </c>
      <c r="AU726" s="250" t="s">
        <v>134</v>
      </c>
      <c r="AV726" s="15" t="s">
        <v>127</v>
      </c>
      <c r="AW726" s="15" t="s">
        <v>33</v>
      </c>
      <c r="AX726" s="15" t="s">
        <v>72</v>
      </c>
      <c r="AY726" s="250" t="s">
        <v>126</v>
      </c>
    </row>
    <row r="727" s="13" customFormat="1">
      <c r="A727" s="13"/>
      <c r="B727" s="217"/>
      <c r="C727" s="218"/>
      <c r="D727" s="219" t="s">
        <v>143</v>
      </c>
      <c r="E727" s="220" t="s">
        <v>19</v>
      </c>
      <c r="F727" s="221" t="s">
        <v>184</v>
      </c>
      <c r="G727" s="218"/>
      <c r="H727" s="222">
        <v>4.3319999999999999</v>
      </c>
      <c r="I727" s="223"/>
      <c r="J727" s="218"/>
      <c r="K727" s="218"/>
      <c r="L727" s="224"/>
      <c r="M727" s="225"/>
      <c r="N727" s="226"/>
      <c r="O727" s="226"/>
      <c r="P727" s="226"/>
      <c r="Q727" s="226"/>
      <c r="R727" s="226"/>
      <c r="S727" s="226"/>
      <c r="T727" s="227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28" t="s">
        <v>143</v>
      </c>
      <c r="AU727" s="228" t="s">
        <v>134</v>
      </c>
      <c r="AV727" s="13" t="s">
        <v>134</v>
      </c>
      <c r="AW727" s="13" t="s">
        <v>33</v>
      </c>
      <c r="AX727" s="13" t="s">
        <v>72</v>
      </c>
      <c r="AY727" s="228" t="s">
        <v>126</v>
      </c>
    </row>
    <row r="728" s="15" customFormat="1">
      <c r="A728" s="15"/>
      <c r="B728" s="240"/>
      <c r="C728" s="241"/>
      <c r="D728" s="219" t="s">
        <v>143</v>
      </c>
      <c r="E728" s="242" t="s">
        <v>19</v>
      </c>
      <c r="F728" s="243" t="s">
        <v>170</v>
      </c>
      <c r="G728" s="241"/>
      <c r="H728" s="244">
        <v>4.3319999999999999</v>
      </c>
      <c r="I728" s="245"/>
      <c r="J728" s="241"/>
      <c r="K728" s="241"/>
      <c r="L728" s="246"/>
      <c r="M728" s="247"/>
      <c r="N728" s="248"/>
      <c r="O728" s="248"/>
      <c r="P728" s="248"/>
      <c r="Q728" s="248"/>
      <c r="R728" s="248"/>
      <c r="S728" s="248"/>
      <c r="T728" s="249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50" t="s">
        <v>143</v>
      </c>
      <c r="AU728" s="250" t="s">
        <v>134</v>
      </c>
      <c r="AV728" s="15" t="s">
        <v>127</v>
      </c>
      <c r="AW728" s="15" t="s">
        <v>33</v>
      </c>
      <c r="AX728" s="15" t="s">
        <v>72</v>
      </c>
      <c r="AY728" s="250" t="s">
        <v>126</v>
      </c>
    </row>
    <row r="729" s="13" customFormat="1">
      <c r="A729" s="13"/>
      <c r="B729" s="217"/>
      <c r="C729" s="218"/>
      <c r="D729" s="219" t="s">
        <v>143</v>
      </c>
      <c r="E729" s="220" t="s">
        <v>19</v>
      </c>
      <c r="F729" s="221" t="s">
        <v>307</v>
      </c>
      <c r="G729" s="218"/>
      <c r="H729" s="222">
        <v>52.573</v>
      </c>
      <c r="I729" s="223"/>
      <c r="J729" s="218"/>
      <c r="K729" s="218"/>
      <c r="L729" s="224"/>
      <c r="M729" s="225"/>
      <c r="N729" s="226"/>
      <c r="O729" s="226"/>
      <c r="P729" s="226"/>
      <c r="Q729" s="226"/>
      <c r="R729" s="226"/>
      <c r="S729" s="226"/>
      <c r="T729" s="227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28" t="s">
        <v>143</v>
      </c>
      <c r="AU729" s="228" t="s">
        <v>134</v>
      </c>
      <c r="AV729" s="13" t="s">
        <v>134</v>
      </c>
      <c r="AW729" s="13" t="s">
        <v>33</v>
      </c>
      <c r="AX729" s="13" t="s">
        <v>72</v>
      </c>
      <c r="AY729" s="228" t="s">
        <v>126</v>
      </c>
    </row>
    <row r="730" s="15" customFormat="1">
      <c r="A730" s="15"/>
      <c r="B730" s="240"/>
      <c r="C730" s="241"/>
      <c r="D730" s="219" t="s">
        <v>143</v>
      </c>
      <c r="E730" s="242" t="s">
        <v>19</v>
      </c>
      <c r="F730" s="243" t="s">
        <v>170</v>
      </c>
      <c r="G730" s="241"/>
      <c r="H730" s="244">
        <v>52.573</v>
      </c>
      <c r="I730" s="245"/>
      <c r="J730" s="241"/>
      <c r="K730" s="241"/>
      <c r="L730" s="246"/>
      <c r="M730" s="247"/>
      <c r="N730" s="248"/>
      <c r="O730" s="248"/>
      <c r="P730" s="248"/>
      <c r="Q730" s="248"/>
      <c r="R730" s="248"/>
      <c r="S730" s="248"/>
      <c r="T730" s="249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50" t="s">
        <v>143</v>
      </c>
      <c r="AU730" s="250" t="s">
        <v>134</v>
      </c>
      <c r="AV730" s="15" t="s">
        <v>127</v>
      </c>
      <c r="AW730" s="15" t="s">
        <v>33</v>
      </c>
      <c r="AX730" s="15" t="s">
        <v>72</v>
      </c>
      <c r="AY730" s="250" t="s">
        <v>126</v>
      </c>
    </row>
    <row r="731" s="14" customFormat="1">
      <c r="A731" s="14"/>
      <c r="B731" s="229"/>
      <c r="C731" s="230"/>
      <c r="D731" s="219" t="s">
        <v>143</v>
      </c>
      <c r="E731" s="231" t="s">
        <v>19</v>
      </c>
      <c r="F731" s="232" t="s">
        <v>145</v>
      </c>
      <c r="G731" s="230"/>
      <c r="H731" s="233">
        <v>207.44300000000001</v>
      </c>
      <c r="I731" s="234"/>
      <c r="J731" s="230"/>
      <c r="K731" s="230"/>
      <c r="L731" s="235"/>
      <c r="M731" s="236"/>
      <c r="N731" s="237"/>
      <c r="O731" s="237"/>
      <c r="P731" s="237"/>
      <c r="Q731" s="237"/>
      <c r="R731" s="237"/>
      <c r="S731" s="237"/>
      <c r="T731" s="238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39" t="s">
        <v>143</v>
      </c>
      <c r="AU731" s="239" t="s">
        <v>134</v>
      </c>
      <c r="AV731" s="14" t="s">
        <v>133</v>
      </c>
      <c r="AW731" s="14" t="s">
        <v>33</v>
      </c>
      <c r="AX731" s="14" t="s">
        <v>77</v>
      </c>
      <c r="AY731" s="239" t="s">
        <v>126</v>
      </c>
    </row>
    <row r="732" s="2" customFormat="1" ht="16.5" customHeight="1">
      <c r="A732" s="40"/>
      <c r="B732" s="41"/>
      <c r="C732" s="199" t="s">
        <v>1332</v>
      </c>
      <c r="D732" s="199" t="s">
        <v>129</v>
      </c>
      <c r="E732" s="200" t="s">
        <v>1333</v>
      </c>
      <c r="F732" s="201" t="s">
        <v>1334</v>
      </c>
      <c r="G732" s="202" t="s">
        <v>153</v>
      </c>
      <c r="H732" s="203">
        <v>207.44300000000001</v>
      </c>
      <c r="I732" s="204"/>
      <c r="J732" s="205">
        <f>ROUND(I732*H732,2)</f>
        <v>0</v>
      </c>
      <c r="K732" s="201" t="s">
        <v>139</v>
      </c>
      <c r="L732" s="46"/>
      <c r="M732" s="206" t="s">
        <v>19</v>
      </c>
      <c r="N732" s="207" t="s">
        <v>44</v>
      </c>
      <c r="O732" s="86"/>
      <c r="P732" s="208">
        <f>O732*H732</f>
        <v>0</v>
      </c>
      <c r="Q732" s="208">
        <v>0</v>
      </c>
      <c r="R732" s="208">
        <f>Q732*H732</f>
        <v>0</v>
      </c>
      <c r="S732" s="208">
        <v>0</v>
      </c>
      <c r="T732" s="209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10" t="s">
        <v>228</v>
      </c>
      <c r="AT732" s="210" t="s">
        <v>129</v>
      </c>
      <c r="AU732" s="210" t="s">
        <v>134</v>
      </c>
      <c r="AY732" s="19" t="s">
        <v>126</v>
      </c>
      <c r="BE732" s="211">
        <f>IF(N732="základní",J732,0)</f>
        <v>0</v>
      </c>
      <c r="BF732" s="211">
        <f>IF(N732="snížená",J732,0)</f>
        <v>0</v>
      </c>
      <c r="BG732" s="211">
        <f>IF(N732="zákl. přenesená",J732,0)</f>
        <v>0</v>
      </c>
      <c r="BH732" s="211">
        <f>IF(N732="sníž. přenesená",J732,0)</f>
        <v>0</v>
      </c>
      <c r="BI732" s="211">
        <f>IF(N732="nulová",J732,0)</f>
        <v>0</v>
      </c>
      <c r="BJ732" s="19" t="s">
        <v>134</v>
      </c>
      <c r="BK732" s="211">
        <f>ROUND(I732*H732,2)</f>
        <v>0</v>
      </c>
      <c r="BL732" s="19" t="s">
        <v>228</v>
      </c>
      <c r="BM732" s="210" t="s">
        <v>1335</v>
      </c>
    </row>
    <row r="733" s="2" customFormat="1">
      <c r="A733" s="40"/>
      <c r="B733" s="41"/>
      <c r="C733" s="42"/>
      <c r="D733" s="212" t="s">
        <v>141</v>
      </c>
      <c r="E733" s="42"/>
      <c r="F733" s="213" t="s">
        <v>1336</v>
      </c>
      <c r="G733" s="42"/>
      <c r="H733" s="42"/>
      <c r="I733" s="214"/>
      <c r="J733" s="42"/>
      <c r="K733" s="42"/>
      <c r="L733" s="46"/>
      <c r="M733" s="215"/>
      <c r="N733" s="216"/>
      <c r="O733" s="86"/>
      <c r="P733" s="86"/>
      <c r="Q733" s="86"/>
      <c r="R733" s="86"/>
      <c r="S733" s="86"/>
      <c r="T733" s="87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T733" s="19" t="s">
        <v>141</v>
      </c>
      <c r="AU733" s="19" t="s">
        <v>134</v>
      </c>
    </row>
    <row r="734" s="2" customFormat="1" ht="16.5" customHeight="1">
      <c r="A734" s="40"/>
      <c r="B734" s="41"/>
      <c r="C734" s="199" t="s">
        <v>1337</v>
      </c>
      <c r="D734" s="199" t="s">
        <v>129</v>
      </c>
      <c r="E734" s="200" t="s">
        <v>1338</v>
      </c>
      <c r="F734" s="201" t="s">
        <v>1339</v>
      </c>
      <c r="G734" s="202" t="s">
        <v>153</v>
      </c>
      <c r="H734" s="203">
        <v>207.44300000000001</v>
      </c>
      <c r="I734" s="204"/>
      <c r="J734" s="205">
        <f>ROUND(I734*H734,2)</f>
        <v>0</v>
      </c>
      <c r="K734" s="201" t="s">
        <v>139</v>
      </c>
      <c r="L734" s="46"/>
      <c r="M734" s="206" t="s">
        <v>19</v>
      </c>
      <c r="N734" s="207" t="s">
        <v>44</v>
      </c>
      <c r="O734" s="86"/>
      <c r="P734" s="208">
        <f>O734*H734</f>
        <v>0</v>
      </c>
      <c r="Q734" s="208">
        <v>0.001</v>
      </c>
      <c r="R734" s="208">
        <f>Q734*H734</f>
        <v>0.20744300000000002</v>
      </c>
      <c r="S734" s="208">
        <v>0.00031</v>
      </c>
      <c r="T734" s="209">
        <f>S734*H734</f>
        <v>0.06430733000000001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10" t="s">
        <v>228</v>
      </c>
      <c r="AT734" s="210" t="s">
        <v>129</v>
      </c>
      <c r="AU734" s="210" t="s">
        <v>134</v>
      </c>
      <c r="AY734" s="19" t="s">
        <v>126</v>
      </c>
      <c r="BE734" s="211">
        <f>IF(N734="základní",J734,0)</f>
        <v>0</v>
      </c>
      <c r="BF734" s="211">
        <f>IF(N734="snížená",J734,0)</f>
        <v>0</v>
      </c>
      <c r="BG734" s="211">
        <f>IF(N734="zákl. přenesená",J734,0)</f>
        <v>0</v>
      </c>
      <c r="BH734" s="211">
        <f>IF(N734="sníž. přenesená",J734,0)</f>
        <v>0</v>
      </c>
      <c r="BI734" s="211">
        <f>IF(N734="nulová",J734,0)</f>
        <v>0</v>
      </c>
      <c r="BJ734" s="19" t="s">
        <v>134</v>
      </c>
      <c r="BK734" s="211">
        <f>ROUND(I734*H734,2)</f>
        <v>0</v>
      </c>
      <c r="BL734" s="19" t="s">
        <v>228</v>
      </c>
      <c r="BM734" s="210" t="s">
        <v>1340</v>
      </c>
    </row>
    <row r="735" s="2" customFormat="1">
      <c r="A735" s="40"/>
      <c r="B735" s="41"/>
      <c r="C735" s="42"/>
      <c r="D735" s="212" t="s">
        <v>141</v>
      </c>
      <c r="E735" s="42"/>
      <c r="F735" s="213" t="s">
        <v>1341</v>
      </c>
      <c r="G735" s="42"/>
      <c r="H735" s="42"/>
      <c r="I735" s="214"/>
      <c r="J735" s="42"/>
      <c r="K735" s="42"/>
      <c r="L735" s="46"/>
      <c r="M735" s="215"/>
      <c r="N735" s="216"/>
      <c r="O735" s="86"/>
      <c r="P735" s="86"/>
      <c r="Q735" s="86"/>
      <c r="R735" s="86"/>
      <c r="S735" s="86"/>
      <c r="T735" s="87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T735" s="19" t="s">
        <v>141</v>
      </c>
      <c r="AU735" s="19" t="s">
        <v>134</v>
      </c>
    </row>
    <row r="736" s="2" customFormat="1" ht="16.5" customHeight="1">
      <c r="A736" s="40"/>
      <c r="B736" s="41"/>
      <c r="C736" s="199" t="s">
        <v>1342</v>
      </c>
      <c r="D736" s="199" t="s">
        <v>129</v>
      </c>
      <c r="E736" s="200" t="s">
        <v>1343</v>
      </c>
      <c r="F736" s="201" t="s">
        <v>1344</v>
      </c>
      <c r="G736" s="202" t="s">
        <v>153</v>
      </c>
      <c r="H736" s="203">
        <v>13</v>
      </c>
      <c r="I736" s="204"/>
      <c r="J736" s="205">
        <f>ROUND(I736*H736,2)</f>
        <v>0</v>
      </c>
      <c r="K736" s="201" t="s">
        <v>139</v>
      </c>
      <c r="L736" s="46"/>
      <c r="M736" s="206" t="s">
        <v>19</v>
      </c>
      <c r="N736" s="207" t="s">
        <v>44</v>
      </c>
      <c r="O736" s="86"/>
      <c r="P736" s="208">
        <f>O736*H736</f>
        <v>0</v>
      </c>
      <c r="Q736" s="208">
        <v>0.00025000000000000001</v>
      </c>
      <c r="R736" s="208">
        <f>Q736*H736</f>
        <v>0.0032500000000000003</v>
      </c>
      <c r="S736" s="208">
        <v>0</v>
      </c>
      <c r="T736" s="209">
        <f>S736*H736</f>
        <v>0</v>
      </c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R736" s="210" t="s">
        <v>228</v>
      </c>
      <c r="AT736" s="210" t="s">
        <v>129</v>
      </c>
      <c r="AU736" s="210" t="s">
        <v>134</v>
      </c>
      <c r="AY736" s="19" t="s">
        <v>126</v>
      </c>
      <c r="BE736" s="211">
        <f>IF(N736="základní",J736,0)</f>
        <v>0</v>
      </c>
      <c r="BF736" s="211">
        <f>IF(N736="snížená",J736,0)</f>
        <v>0</v>
      </c>
      <c r="BG736" s="211">
        <f>IF(N736="zákl. přenesená",J736,0)</f>
        <v>0</v>
      </c>
      <c r="BH736" s="211">
        <f>IF(N736="sníž. přenesená",J736,0)</f>
        <v>0</v>
      </c>
      <c r="BI736" s="211">
        <f>IF(N736="nulová",J736,0)</f>
        <v>0</v>
      </c>
      <c r="BJ736" s="19" t="s">
        <v>134</v>
      </c>
      <c r="BK736" s="211">
        <f>ROUND(I736*H736,2)</f>
        <v>0</v>
      </c>
      <c r="BL736" s="19" t="s">
        <v>228</v>
      </c>
      <c r="BM736" s="210" t="s">
        <v>1345</v>
      </c>
    </row>
    <row r="737" s="2" customFormat="1">
      <c r="A737" s="40"/>
      <c r="B737" s="41"/>
      <c r="C737" s="42"/>
      <c r="D737" s="212" t="s">
        <v>141</v>
      </c>
      <c r="E737" s="42"/>
      <c r="F737" s="213" t="s">
        <v>1346</v>
      </c>
      <c r="G737" s="42"/>
      <c r="H737" s="42"/>
      <c r="I737" s="214"/>
      <c r="J737" s="42"/>
      <c r="K737" s="42"/>
      <c r="L737" s="46"/>
      <c r="M737" s="215"/>
      <c r="N737" s="216"/>
      <c r="O737" s="86"/>
      <c r="P737" s="86"/>
      <c r="Q737" s="86"/>
      <c r="R737" s="86"/>
      <c r="S737" s="86"/>
      <c r="T737" s="87"/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T737" s="19" t="s">
        <v>141</v>
      </c>
      <c r="AU737" s="19" t="s">
        <v>134</v>
      </c>
    </row>
    <row r="738" s="2" customFormat="1" ht="16.5" customHeight="1">
      <c r="A738" s="40"/>
      <c r="B738" s="41"/>
      <c r="C738" s="199" t="s">
        <v>1347</v>
      </c>
      <c r="D738" s="199" t="s">
        <v>129</v>
      </c>
      <c r="E738" s="200" t="s">
        <v>1348</v>
      </c>
      <c r="F738" s="201" t="s">
        <v>1349</v>
      </c>
      <c r="G738" s="202" t="s">
        <v>153</v>
      </c>
      <c r="H738" s="203">
        <v>12</v>
      </c>
      <c r="I738" s="204"/>
      <c r="J738" s="205">
        <f>ROUND(I738*H738,2)</f>
        <v>0</v>
      </c>
      <c r="K738" s="201" t="s">
        <v>139</v>
      </c>
      <c r="L738" s="46"/>
      <c r="M738" s="206" t="s">
        <v>19</v>
      </c>
      <c r="N738" s="207" t="s">
        <v>44</v>
      </c>
      <c r="O738" s="86"/>
      <c r="P738" s="208">
        <f>O738*H738</f>
        <v>0</v>
      </c>
      <c r="Q738" s="208">
        <v>0.00029</v>
      </c>
      <c r="R738" s="208">
        <f>Q738*H738</f>
        <v>0.00348</v>
      </c>
      <c r="S738" s="208">
        <v>0</v>
      </c>
      <c r="T738" s="209">
        <f>S738*H738</f>
        <v>0</v>
      </c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R738" s="210" t="s">
        <v>228</v>
      </c>
      <c r="AT738" s="210" t="s">
        <v>129</v>
      </c>
      <c r="AU738" s="210" t="s">
        <v>134</v>
      </c>
      <c r="AY738" s="19" t="s">
        <v>126</v>
      </c>
      <c r="BE738" s="211">
        <f>IF(N738="základní",J738,0)</f>
        <v>0</v>
      </c>
      <c r="BF738" s="211">
        <f>IF(N738="snížená",J738,0)</f>
        <v>0</v>
      </c>
      <c r="BG738" s="211">
        <f>IF(N738="zákl. přenesená",J738,0)</f>
        <v>0</v>
      </c>
      <c r="BH738" s="211">
        <f>IF(N738="sníž. přenesená",J738,0)</f>
        <v>0</v>
      </c>
      <c r="BI738" s="211">
        <f>IF(N738="nulová",J738,0)</f>
        <v>0</v>
      </c>
      <c r="BJ738" s="19" t="s">
        <v>134</v>
      </c>
      <c r="BK738" s="211">
        <f>ROUND(I738*H738,2)</f>
        <v>0</v>
      </c>
      <c r="BL738" s="19" t="s">
        <v>228</v>
      </c>
      <c r="BM738" s="210" t="s">
        <v>1350</v>
      </c>
    </row>
    <row r="739" s="2" customFormat="1">
      <c r="A739" s="40"/>
      <c r="B739" s="41"/>
      <c r="C739" s="42"/>
      <c r="D739" s="212" t="s">
        <v>141</v>
      </c>
      <c r="E739" s="42"/>
      <c r="F739" s="213" t="s">
        <v>1351</v>
      </c>
      <c r="G739" s="42"/>
      <c r="H739" s="42"/>
      <c r="I739" s="214"/>
      <c r="J739" s="42"/>
      <c r="K739" s="42"/>
      <c r="L739" s="46"/>
      <c r="M739" s="215"/>
      <c r="N739" s="216"/>
      <c r="O739" s="86"/>
      <c r="P739" s="86"/>
      <c r="Q739" s="86"/>
      <c r="R739" s="86"/>
      <c r="S739" s="86"/>
      <c r="T739" s="87"/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T739" s="19" t="s">
        <v>141</v>
      </c>
      <c r="AU739" s="19" t="s">
        <v>134</v>
      </c>
    </row>
    <row r="740" s="2" customFormat="1" ht="16.5" customHeight="1">
      <c r="A740" s="40"/>
      <c r="B740" s="41"/>
      <c r="C740" s="199" t="s">
        <v>1352</v>
      </c>
      <c r="D740" s="199" t="s">
        <v>129</v>
      </c>
      <c r="E740" s="200" t="s">
        <v>1353</v>
      </c>
      <c r="F740" s="201" t="s">
        <v>1354</v>
      </c>
      <c r="G740" s="202" t="s">
        <v>138</v>
      </c>
      <c r="H740" s="203">
        <v>25</v>
      </c>
      <c r="I740" s="204"/>
      <c r="J740" s="205">
        <f>ROUND(I740*H740,2)</f>
        <v>0</v>
      </c>
      <c r="K740" s="201" t="s">
        <v>139</v>
      </c>
      <c r="L740" s="46"/>
      <c r="M740" s="206" t="s">
        <v>19</v>
      </c>
      <c r="N740" s="207" t="s">
        <v>44</v>
      </c>
      <c r="O740" s="86"/>
      <c r="P740" s="208">
        <f>O740*H740</f>
        <v>0</v>
      </c>
      <c r="Q740" s="208">
        <v>4.0000000000000003E-05</v>
      </c>
      <c r="R740" s="208">
        <f>Q740*H740</f>
        <v>0.001</v>
      </c>
      <c r="S740" s="208">
        <v>0</v>
      </c>
      <c r="T740" s="209">
        <f>S740*H740</f>
        <v>0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10" t="s">
        <v>228</v>
      </c>
      <c r="AT740" s="210" t="s">
        <v>129</v>
      </c>
      <c r="AU740" s="210" t="s">
        <v>134</v>
      </c>
      <c r="AY740" s="19" t="s">
        <v>126</v>
      </c>
      <c r="BE740" s="211">
        <f>IF(N740="základní",J740,0)</f>
        <v>0</v>
      </c>
      <c r="BF740" s="211">
        <f>IF(N740="snížená",J740,0)</f>
        <v>0</v>
      </c>
      <c r="BG740" s="211">
        <f>IF(N740="zákl. přenesená",J740,0)</f>
        <v>0</v>
      </c>
      <c r="BH740" s="211">
        <f>IF(N740="sníž. přenesená",J740,0)</f>
        <v>0</v>
      </c>
      <c r="BI740" s="211">
        <f>IF(N740="nulová",J740,0)</f>
        <v>0</v>
      </c>
      <c r="BJ740" s="19" t="s">
        <v>134</v>
      </c>
      <c r="BK740" s="211">
        <f>ROUND(I740*H740,2)</f>
        <v>0</v>
      </c>
      <c r="BL740" s="19" t="s">
        <v>228</v>
      </c>
      <c r="BM740" s="210" t="s">
        <v>1355</v>
      </c>
    </row>
    <row r="741" s="2" customFormat="1">
      <c r="A741" s="40"/>
      <c r="B741" s="41"/>
      <c r="C741" s="42"/>
      <c r="D741" s="212" t="s">
        <v>141</v>
      </c>
      <c r="E741" s="42"/>
      <c r="F741" s="213" t="s">
        <v>1356</v>
      </c>
      <c r="G741" s="42"/>
      <c r="H741" s="42"/>
      <c r="I741" s="214"/>
      <c r="J741" s="42"/>
      <c r="K741" s="42"/>
      <c r="L741" s="46"/>
      <c r="M741" s="215"/>
      <c r="N741" s="216"/>
      <c r="O741" s="86"/>
      <c r="P741" s="86"/>
      <c r="Q741" s="86"/>
      <c r="R741" s="86"/>
      <c r="S741" s="86"/>
      <c r="T741" s="87"/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T741" s="19" t="s">
        <v>141</v>
      </c>
      <c r="AU741" s="19" t="s">
        <v>134</v>
      </c>
    </row>
    <row r="742" s="2" customFormat="1" ht="16.5" customHeight="1">
      <c r="A742" s="40"/>
      <c r="B742" s="41"/>
      <c r="C742" s="199" t="s">
        <v>1357</v>
      </c>
      <c r="D742" s="199" t="s">
        <v>129</v>
      </c>
      <c r="E742" s="200" t="s">
        <v>1358</v>
      </c>
      <c r="F742" s="201" t="s">
        <v>1359</v>
      </c>
      <c r="G742" s="202" t="s">
        <v>138</v>
      </c>
      <c r="H742" s="203">
        <v>20</v>
      </c>
      <c r="I742" s="204"/>
      <c r="J742" s="205">
        <f>ROUND(I742*H742,2)</f>
        <v>0</v>
      </c>
      <c r="K742" s="201" t="s">
        <v>139</v>
      </c>
      <c r="L742" s="46"/>
      <c r="M742" s="206" t="s">
        <v>19</v>
      </c>
      <c r="N742" s="207" t="s">
        <v>44</v>
      </c>
      <c r="O742" s="86"/>
      <c r="P742" s="208">
        <f>O742*H742</f>
        <v>0</v>
      </c>
      <c r="Q742" s="208">
        <v>8.0000000000000007E-05</v>
      </c>
      <c r="R742" s="208">
        <f>Q742*H742</f>
        <v>0.0016000000000000001</v>
      </c>
      <c r="S742" s="208">
        <v>0</v>
      </c>
      <c r="T742" s="209">
        <f>S742*H742</f>
        <v>0</v>
      </c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R742" s="210" t="s">
        <v>228</v>
      </c>
      <c r="AT742" s="210" t="s">
        <v>129</v>
      </c>
      <c r="AU742" s="210" t="s">
        <v>134</v>
      </c>
      <c r="AY742" s="19" t="s">
        <v>126</v>
      </c>
      <c r="BE742" s="211">
        <f>IF(N742="základní",J742,0)</f>
        <v>0</v>
      </c>
      <c r="BF742" s="211">
        <f>IF(N742="snížená",J742,0)</f>
        <v>0</v>
      </c>
      <c r="BG742" s="211">
        <f>IF(N742="zákl. přenesená",J742,0)</f>
        <v>0</v>
      </c>
      <c r="BH742" s="211">
        <f>IF(N742="sníž. přenesená",J742,0)</f>
        <v>0</v>
      </c>
      <c r="BI742" s="211">
        <f>IF(N742="nulová",J742,0)</f>
        <v>0</v>
      </c>
      <c r="BJ742" s="19" t="s">
        <v>134</v>
      </c>
      <c r="BK742" s="211">
        <f>ROUND(I742*H742,2)</f>
        <v>0</v>
      </c>
      <c r="BL742" s="19" t="s">
        <v>228</v>
      </c>
      <c r="BM742" s="210" t="s">
        <v>1360</v>
      </c>
    </row>
    <row r="743" s="2" customFormat="1">
      <c r="A743" s="40"/>
      <c r="B743" s="41"/>
      <c r="C743" s="42"/>
      <c r="D743" s="212" t="s">
        <v>141</v>
      </c>
      <c r="E743" s="42"/>
      <c r="F743" s="213" t="s">
        <v>1361</v>
      </c>
      <c r="G743" s="42"/>
      <c r="H743" s="42"/>
      <c r="I743" s="214"/>
      <c r="J743" s="42"/>
      <c r="K743" s="42"/>
      <c r="L743" s="46"/>
      <c r="M743" s="215"/>
      <c r="N743" s="216"/>
      <c r="O743" s="86"/>
      <c r="P743" s="86"/>
      <c r="Q743" s="86"/>
      <c r="R743" s="86"/>
      <c r="S743" s="86"/>
      <c r="T743" s="87"/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T743" s="19" t="s">
        <v>141</v>
      </c>
      <c r="AU743" s="19" t="s">
        <v>134</v>
      </c>
    </row>
    <row r="744" s="2" customFormat="1" ht="16.5" customHeight="1">
      <c r="A744" s="40"/>
      <c r="B744" s="41"/>
      <c r="C744" s="251" t="s">
        <v>1362</v>
      </c>
      <c r="D744" s="251" t="s">
        <v>221</v>
      </c>
      <c r="E744" s="252" t="s">
        <v>1363</v>
      </c>
      <c r="F744" s="253" t="s">
        <v>1364</v>
      </c>
      <c r="G744" s="254" t="s">
        <v>138</v>
      </c>
      <c r="H744" s="255">
        <v>49.5</v>
      </c>
      <c r="I744" s="256"/>
      <c r="J744" s="257">
        <f>ROUND(I744*H744,2)</f>
        <v>0</v>
      </c>
      <c r="K744" s="253" t="s">
        <v>139</v>
      </c>
      <c r="L744" s="258"/>
      <c r="M744" s="259" t="s">
        <v>19</v>
      </c>
      <c r="N744" s="260" t="s">
        <v>44</v>
      </c>
      <c r="O744" s="86"/>
      <c r="P744" s="208">
        <f>O744*H744</f>
        <v>0</v>
      </c>
      <c r="Q744" s="208">
        <v>1.0000000000000001E-05</v>
      </c>
      <c r="R744" s="208">
        <f>Q744*H744</f>
        <v>0.000495</v>
      </c>
      <c r="S744" s="208">
        <v>0</v>
      </c>
      <c r="T744" s="209">
        <f>S744*H744</f>
        <v>0</v>
      </c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R744" s="210" t="s">
        <v>322</v>
      </c>
      <c r="AT744" s="210" t="s">
        <v>221</v>
      </c>
      <c r="AU744" s="210" t="s">
        <v>134</v>
      </c>
      <c r="AY744" s="19" t="s">
        <v>126</v>
      </c>
      <c r="BE744" s="211">
        <f>IF(N744="základní",J744,0)</f>
        <v>0</v>
      </c>
      <c r="BF744" s="211">
        <f>IF(N744="snížená",J744,0)</f>
        <v>0</v>
      </c>
      <c r="BG744" s="211">
        <f>IF(N744="zákl. přenesená",J744,0)</f>
        <v>0</v>
      </c>
      <c r="BH744" s="211">
        <f>IF(N744="sníž. přenesená",J744,0)</f>
        <v>0</v>
      </c>
      <c r="BI744" s="211">
        <f>IF(N744="nulová",J744,0)</f>
        <v>0</v>
      </c>
      <c r="BJ744" s="19" t="s">
        <v>134</v>
      </c>
      <c r="BK744" s="211">
        <f>ROUND(I744*H744,2)</f>
        <v>0</v>
      </c>
      <c r="BL744" s="19" t="s">
        <v>228</v>
      </c>
      <c r="BM744" s="210" t="s">
        <v>1365</v>
      </c>
    </row>
    <row r="745" s="13" customFormat="1">
      <c r="A745" s="13"/>
      <c r="B745" s="217"/>
      <c r="C745" s="218"/>
      <c r="D745" s="219" t="s">
        <v>143</v>
      </c>
      <c r="E745" s="218"/>
      <c r="F745" s="221" t="s">
        <v>1366</v>
      </c>
      <c r="G745" s="218"/>
      <c r="H745" s="222">
        <v>49.5</v>
      </c>
      <c r="I745" s="223"/>
      <c r="J745" s="218"/>
      <c r="K745" s="218"/>
      <c r="L745" s="224"/>
      <c r="M745" s="225"/>
      <c r="N745" s="226"/>
      <c r="O745" s="226"/>
      <c r="P745" s="226"/>
      <c r="Q745" s="226"/>
      <c r="R745" s="226"/>
      <c r="S745" s="226"/>
      <c r="T745" s="227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28" t="s">
        <v>143</v>
      </c>
      <c r="AU745" s="228" t="s">
        <v>134</v>
      </c>
      <c r="AV745" s="13" t="s">
        <v>134</v>
      </c>
      <c r="AW745" s="13" t="s">
        <v>4</v>
      </c>
      <c r="AX745" s="13" t="s">
        <v>77</v>
      </c>
      <c r="AY745" s="228" t="s">
        <v>126</v>
      </c>
    </row>
    <row r="746" s="2" customFormat="1" ht="16.5" customHeight="1">
      <c r="A746" s="40"/>
      <c r="B746" s="41"/>
      <c r="C746" s="199" t="s">
        <v>1367</v>
      </c>
      <c r="D746" s="199" t="s">
        <v>129</v>
      </c>
      <c r="E746" s="200" t="s">
        <v>1368</v>
      </c>
      <c r="F746" s="201" t="s">
        <v>1369</v>
      </c>
      <c r="G746" s="202" t="s">
        <v>153</v>
      </c>
      <c r="H746" s="203">
        <v>207.44300000000001</v>
      </c>
      <c r="I746" s="204"/>
      <c r="J746" s="205">
        <f>ROUND(I746*H746,2)</f>
        <v>0</v>
      </c>
      <c r="K746" s="201" t="s">
        <v>139</v>
      </c>
      <c r="L746" s="46"/>
      <c r="M746" s="206" t="s">
        <v>19</v>
      </c>
      <c r="N746" s="207" t="s">
        <v>44</v>
      </c>
      <c r="O746" s="86"/>
      <c r="P746" s="208">
        <f>O746*H746</f>
        <v>0</v>
      </c>
      <c r="Q746" s="208">
        <v>0.00020000000000000001</v>
      </c>
      <c r="R746" s="208">
        <f>Q746*H746</f>
        <v>0.041488600000000007</v>
      </c>
      <c r="S746" s="208">
        <v>0</v>
      </c>
      <c r="T746" s="209">
        <f>S746*H746</f>
        <v>0</v>
      </c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R746" s="210" t="s">
        <v>228</v>
      </c>
      <c r="AT746" s="210" t="s">
        <v>129</v>
      </c>
      <c r="AU746" s="210" t="s">
        <v>134</v>
      </c>
      <c r="AY746" s="19" t="s">
        <v>126</v>
      </c>
      <c r="BE746" s="211">
        <f>IF(N746="základní",J746,0)</f>
        <v>0</v>
      </c>
      <c r="BF746" s="211">
        <f>IF(N746="snížená",J746,0)</f>
        <v>0</v>
      </c>
      <c r="BG746" s="211">
        <f>IF(N746="zákl. přenesená",J746,0)</f>
        <v>0</v>
      </c>
      <c r="BH746" s="211">
        <f>IF(N746="sníž. přenesená",J746,0)</f>
        <v>0</v>
      </c>
      <c r="BI746" s="211">
        <f>IF(N746="nulová",J746,0)</f>
        <v>0</v>
      </c>
      <c r="BJ746" s="19" t="s">
        <v>134</v>
      </c>
      <c r="BK746" s="211">
        <f>ROUND(I746*H746,2)</f>
        <v>0</v>
      </c>
      <c r="BL746" s="19" t="s">
        <v>228</v>
      </c>
      <c r="BM746" s="210" t="s">
        <v>1370</v>
      </c>
    </row>
    <row r="747" s="2" customFormat="1">
      <c r="A747" s="40"/>
      <c r="B747" s="41"/>
      <c r="C747" s="42"/>
      <c r="D747" s="212" t="s">
        <v>141</v>
      </c>
      <c r="E747" s="42"/>
      <c r="F747" s="213" t="s">
        <v>1371</v>
      </c>
      <c r="G747" s="42"/>
      <c r="H747" s="42"/>
      <c r="I747" s="214"/>
      <c r="J747" s="42"/>
      <c r="K747" s="42"/>
      <c r="L747" s="46"/>
      <c r="M747" s="215"/>
      <c r="N747" s="216"/>
      <c r="O747" s="86"/>
      <c r="P747" s="86"/>
      <c r="Q747" s="86"/>
      <c r="R747" s="86"/>
      <c r="S747" s="86"/>
      <c r="T747" s="87"/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T747" s="19" t="s">
        <v>141</v>
      </c>
      <c r="AU747" s="19" t="s">
        <v>134</v>
      </c>
    </row>
    <row r="748" s="2" customFormat="1" ht="24.15" customHeight="1">
      <c r="A748" s="40"/>
      <c r="B748" s="41"/>
      <c r="C748" s="199" t="s">
        <v>1372</v>
      </c>
      <c r="D748" s="199" t="s">
        <v>129</v>
      </c>
      <c r="E748" s="200" t="s">
        <v>1373</v>
      </c>
      <c r="F748" s="201" t="s">
        <v>1374</v>
      </c>
      <c r="G748" s="202" t="s">
        <v>153</v>
      </c>
      <c r="H748" s="203">
        <v>207.44300000000001</v>
      </c>
      <c r="I748" s="204"/>
      <c r="J748" s="205">
        <f>ROUND(I748*H748,2)</f>
        <v>0</v>
      </c>
      <c r="K748" s="201" t="s">
        <v>139</v>
      </c>
      <c r="L748" s="46"/>
      <c r="M748" s="206" t="s">
        <v>19</v>
      </c>
      <c r="N748" s="207" t="s">
        <v>44</v>
      </c>
      <c r="O748" s="86"/>
      <c r="P748" s="208">
        <f>O748*H748</f>
        <v>0</v>
      </c>
      <c r="Q748" s="208">
        <v>0.00029</v>
      </c>
      <c r="R748" s="208">
        <f>Q748*H748</f>
        <v>0.060158470000000006</v>
      </c>
      <c r="S748" s="208">
        <v>0</v>
      </c>
      <c r="T748" s="209">
        <f>S748*H748</f>
        <v>0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10" t="s">
        <v>228</v>
      </c>
      <c r="AT748" s="210" t="s">
        <v>129</v>
      </c>
      <c r="AU748" s="210" t="s">
        <v>134</v>
      </c>
      <c r="AY748" s="19" t="s">
        <v>126</v>
      </c>
      <c r="BE748" s="211">
        <f>IF(N748="základní",J748,0)</f>
        <v>0</v>
      </c>
      <c r="BF748" s="211">
        <f>IF(N748="snížená",J748,0)</f>
        <v>0</v>
      </c>
      <c r="BG748" s="211">
        <f>IF(N748="zákl. přenesená",J748,0)</f>
        <v>0</v>
      </c>
      <c r="BH748" s="211">
        <f>IF(N748="sníž. přenesená",J748,0)</f>
        <v>0</v>
      </c>
      <c r="BI748" s="211">
        <f>IF(N748="nulová",J748,0)</f>
        <v>0</v>
      </c>
      <c r="BJ748" s="19" t="s">
        <v>134</v>
      </c>
      <c r="BK748" s="211">
        <f>ROUND(I748*H748,2)</f>
        <v>0</v>
      </c>
      <c r="BL748" s="19" t="s">
        <v>228</v>
      </c>
      <c r="BM748" s="210" t="s">
        <v>1375</v>
      </c>
    </row>
    <row r="749" s="2" customFormat="1">
      <c r="A749" s="40"/>
      <c r="B749" s="41"/>
      <c r="C749" s="42"/>
      <c r="D749" s="212" t="s">
        <v>141</v>
      </c>
      <c r="E749" s="42"/>
      <c r="F749" s="213" t="s">
        <v>1376</v>
      </c>
      <c r="G749" s="42"/>
      <c r="H749" s="42"/>
      <c r="I749" s="214"/>
      <c r="J749" s="42"/>
      <c r="K749" s="42"/>
      <c r="L749" s="46"/>
      <c r="M749" s="215"/>
      <c r="N749" s="216"/>
      <c r="O749" s="86"/>
      <c r="P749" s="86"/>
      <c r="Q749" s="86"/>
      <c r="R749" s="86"/>
      <c r="S749" s="86"/>
      <c r="T749" s="87"/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T749" s="19" t="s">
        <v>141</v>
      </c>
      <c r="AU749" s="19" t="s">
        <v>134</v>
      </c>
    </row>
    <row r="750" s="12" customFormat="1" ht="25.92" customHeight="1">
      <c r="A750" s="12"/>
      <c r="B750" s="183"/>
      <c r="C750" s="184"/>
      <c r="D750" s="185" t="s">
        <v>71</v>
      </c>
      <c r="E750" s="186" t="s">
        <v>1377</v>
      </c>
      <c r="F750" s="186" t="s">
        <v>1378</v>
      </c>
      <c r="G750" s="184"/>
      <c r="H750" s="184"/>
      <c r="I750" s="187"/>
      <c r="J750" s="188">
        <f>BK750</f>
        <v>0</v>
      </c>
      <c r="K750" s="184"/>
      <c r="L750" s="189"/>
      <c r="M750" s="190"/>
      <c r="N750" s="191"/>
      <c r="O750" s="191"/>
      <c r="P750" s="192">
        <f>P751+P754+P757</f>
        <v>0</v>
      </c>
      <c r="Q750" s="191"/>
      <c r="R750" s="192">
        <f>R751+R754+R757</f>
        <v>0</v>
      </c>
      <c r="S750" s="191"/>
      <c r="T750" s="193">
        <f>T751+T754+T757</f>
        <v>0</v>
      </c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R750" s="194" t="s">
        <v>157</v>
      </c>
      <c r="AT750" s="195" t="s">
        <v>71</v>
      </c>
      <c r="AU750" s="195" t="s">
        <v>72</v>
      </c>
      <c r="AY750" s="194" t="s">
        <v>126</v>
      </c>
      <c r="BK750" s="196">
        <f>BK751+BK754+BK757</f>
        <v>0</v>
      </c>
    </row>
    <row r="751" s="12" customFormat="1" ht="22.8" customHeight="1">
      <c r="A751" s="12"/>
      <c r="B751" s="183"/>
      <c r="C751" s="184"/>
      <c r="D751" s="185" t="s">
        <v>71</v>
      </c>
      <c r="E751" s="197" t="s">
        <v>1379</v>
      </c>
      <c r="F751" s="197" t="s">
        <v>1380</v>
      </c>
      <c r="G751" s="184"/>
      <c r="H751" s="184"/>
      <c r="I751" s="187"/>
      <c r="J751" s="198">
        <f>BK751</f>
        <v>0</v>
      </c>
      <c r="K751" s="184"/>
      <c r="L751" s="189"/>
      <c r="M751" s="190"/>
      <c r="N751" s="191"/>
      <c r="O751" s="191"/>
      <c r="P751" s="192">
        <f>SUM(P752:P753)</f>
        <v>0</v>
      </c>
      <c r="Q751" s="191"/>
      <c r="R751" s="192">
        <f>SUM(R752:R753)</f>
        <v>0</v>
      </c>
      <c r="S751" s="191"/>
      <c r="T751" s="193">
        <f>SUM(T752:T753)</f>
        <v>0</v>
      </c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R751" s="194" t="s">
        <v>157</v>
      </c>
      <c r="AT751" s="195" t="s">
        <v>71</v>
      </c>
      <c r="AU751" s="195" t="s">
        <v>77</v>
      </c>
      <c r="AY751" s="194" t="s">
        <v>126</v>
      </c>
      <c r="BK751" s="196">
        <f>SUM(BK752:BK753)</f>
        <v>0</v>
      </c>
    </row>
    <row r="752" s="2" customFormat="1" ht="16.5" customHeight="1">
      <c r="A752" s="40"/>
      <c r="B752" s="41"/>
      <c r="C752" s="199" t="s">
        <v>1381</v>
      </c>
      <c r="D752" s="199" t="s">
        <v>129</v>
      </c>
      <c r="E752" s="200" t="s">
        <v>1382</v>
      </c>
      <c r="F752" s="201" t="s">
        <v>1383</v>
      </c>
      <c r="G752" s="202" t="s">
        <v>1384</v>
      </c>
      <c r="H752" s="203">
        <v>1</v>
      </c>
      <c r="I752" s="204"/>
      <c r="J752" s="205">
        <f>ROUND(I752*H752,2)</f>
        <v>0</v>
      </c>
      <c r="K752" s="201" t="s">
        <v>139</v>
      </c>
      <c r="L752" s="46"/>
      <c r="M752" s="206" t="s">
        <v>19</v>
      </c>
      <c r="N752" s="207" t="s">
        <v>44</v>
      </c>
      <c r="O752" s="86"/>
      <c r="P752" s="208">
        <f>O752*H752</f>
        <v>0</v>
      </c>
      <c r="Q752" s="208">
        <v>0</v>
      </c>
      <c r="R752" s="208">
        <f>Q752*H752</f>
        <v>0</v>
      </c>
      <c r="S752" s="208">
        <v>0</v>
      </c>
      <c r="T752" s="209">
        <f>S752*H752</f>
        <v>0</v>
      </c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R752" s="210" t="s">
        <v>1385</v>
      </c>
      <c r="AT752" s="210" t="s">
        <v>129</v>
      </c>
      <c r="AU752" s="210" t="s">
        <v>134</v>
      </c>
      <c r="AY752" s="19" t="s">
        <v>126</v>
      </c>
      <c r="BE752" s="211">
        <f>IF(N752="základní",J752,0)</f>
        <v>0</v>
      </c>
      <c r="BF752" s="211">
        <f>IF(N752="snížená",J752,0)</f>
        <v>0</v>
      </c>
      <c r="BG752" s="211">
        <f>IF(N752="zákl. přenesená",J752,0)</f>
        <v>0</v>
      </c>
      <c r="BH752" s="211">
        <f>IF(N752="sníž. přenesená",J752,0)</f>
        <v>0</v>
      </c>
      <c r="BI752" s="211">
        <f>IF(N752="nulová",J752,0)</f>
        <v>0</v>
      </c>
      <c r="BJ752" s="19" t="s">
        <v>134</v>
      </c>
      <c r="BK752" s="211">
        <f>ROUND(I752*H752,2)</f>
        <v>0</v>
      </c>
      <c r="BL752" s="19" t="s">
        <v>1385</v>
      </c>
      <c r="BM752" s="210" t="s">
        <v>1386</v>
      </c>
    </row>
    <row r="753" s="2" customFormat="1">
      <c r="A753" s="40"/>
      <c r="B753" s="41"/>
      <c r="C753" s="42"/>
      <c r="D753" s="212" t="s">
        <v>141</v>
      </c>
      <c r="E753" s="42"/>
      <c r="F753" s="213" t="s">
        <v>1387</v>
      </c>
      <c r="G753" s="42"/>
      <c r="H753" s="42"/>
      <c r="I753" s="214"/>
      <c r="J753" s="42"/>
      <c r="K753" s="42"/>
      <c r="L753" s="46"/>
      <c r="M753" s="215"/>
      <c r="N753" s="216"/>
      <c r="O753" s="86"/>
      <c r="P753" s="86"/>
      <c r="Q753" s="86"/>
      <c r="R753" s="86"/>
      <c r="S753" s="86"/>
      <c r="T753" s="87"/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T753" s="19" t="s">
        <v>141</v>
      </c>
      <c r="AU753" s="19" t="s">
        <v>134</v>
      </c>
    </row>
    <row r="754" s="12" customFormat="1" ht="22.8" customHeight="1">
      <c r="A754" s="12"/>
      <c r="B754" s="183"/>
      <c r="C754" s="184"/>
      <c r="D754" s="185" t="s">
        <v>71</v>
      </c>
      <c r="E754" s="197" t="s">
        <v>1388</v>
      </c>
      <c r="F754" s="197" t="s">
        <v>1389</v>
      </c>
      <c r="G754" s="184"/>
      <c r="H754" s="184"/>
      <c r="I754" s="187"/>
      <c r="J754" s="198">
        <f>BK754</f>
        <v>0</v>
      </c>
      <c r="K754" s="184"/>
      <c r="L754" s="189"/>
      <c r="M754" s="190"/>
      <c r="N754" s="191"/>
      <c r="O754" s="191"/>
      <c r="P754" s="192">
        <f>SUM(P755:P756)</f>
        <v>0</v>
      </c>
      <c r="Q754" s="191"/>
      <c r="R754" s="192">
        <f>SUM(R755:R756)</f>
        <v>0</v>
      </c>
      <c r="S754" s="191"/>
      <c r="T754" s="193">
        <f>SUM(T755:T756)</f>
        <v>0</v>
      </c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R754" s="194" t="s">
        <v>157</v>
      </c>
      <c r="AT754" s="195" t="s">
        <v>71</v>
      </c>
      <c r="AU754" s="195" t="s">
        <v>77</v>
      </c>
      <c r="AY754" s="194" t="s">
        <v>126</v>
      </c>
      <c r="BK754" s="196">
        <f>SUM(BK755:BK756)</f>
        <v>0</v>
      </c>
    </row>
    <row r="755" s="2" customFormat="1" ht="16.5" customHeight="1">
      <c r="A755" s="40"/>
      <c r="B755" s="41"/>
      <c r="C755" s="199" t="s">
        <v>1390</v>
      </c>
      <c r="D755" s="199" t="s">
        <v>129</v>
      </c>
      <c r="E755" s="200" t="s">
        <v>1391</v>
      </c>
      <c r="F755" s="201" t="s">
        <v>1389</v>
      </c>
      <c r="G755" s="202" t="s">
        <v>378</v>
      </c>
      <c r="H755" s="261"/>
      <c r="I755" s="204"/>
      <c r="J755" s="205">
        <f>ROUND(I755*H755,2)</f>
        <v>0</v>
      </c>
      <c r="K755" s="201" t="s">
        <v>139</v>
      </c>
      <c r="L755" s="46"/>
      <c r="M755" s="206" t="s">
        <v>19</v>
      </c>
      <c r="N755" s="207" t="s">
        <v>44</v>
      </c>
      <c r="O755" s="86"/>
      <c r="P755" s="208">
        <f>O755*H755</f>
        <v>0</v>
      </c>
      <c r="Q755" s="208">
        <v>0</v>
      </c>
      <c r="R755" s="208">
        <f>Q755*H755</f>
        <v>0</v>
      </c>
      <c r="S755" s="208">
        <v>0</v>
      </c>
      <c r="T755" s="209">
        <f>S755*H755</f>
        <v>0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10" t="s">
        <v>1385</v>
      </c>
      <c r="AT755" s="210" t="s">
        <v>129</v>
      </c>
      <c r="AU755" s="210" t="s">
        <v>134</v>
      </c>
      <c r="AY755" s="19" t="s">
        <v>126</v>
      </c>
      <c r="BE755" s="211">
        <f>IF(N755="základní",J755,0)</f>
        <v>0</v>
      </c>
      <c r="BF755" s="211">
        <f>IF(N755="snížená",J755,0)</f>
        <v>0</v>
      </c>
      <c r="BG755" s="211">
        <f>IF(N755="zákl. přenesená",J755,0)</f>
        <v>0</v>
      </c>
      <c r="BH755" s="211">
        <f>IF(N755="sníž. přenesená",J755,0)</f>
        <v>0</v>
      </c>
      <c r="BI755" s="211">
        <f>IF(N755="nulová",J755,0)</f>
        <v>0</v>
      </c>
      <c r="BJ755" s="19" t="s">
        <v>134</v>
      </c>
      <c r="BK755" s="211">
        <f>ROUND(I755*H755,2)</f>
        <v>0</v>
      </c>
      <c r="BL755" s="19" t="s">
        <v>1385</v>
      </c>
      <c r="BM755" s="210" t="s">
        <v>1392</v>
      </c>
    </row>
    <row r="756" s="2" customFormat="1">
      <c r="A756" s="40"/>
      <c r="B756" s="41"/>
      <c r="C756" s="42"/>
      <c r="D756" s="212" t="s">
        <v>141</v>
      </c>
      <c r="E756" s="42"/>
      <c r="F756" s="213" t="s">
        <v>1393</v>
      </c>
      <c r="G756" s="42"/>
      <c r="H756" s="42"/>
      <c r="I756" s="214"/>
      <c r="J756" s="42"/>
      <c r="K756" s="42"/>
      <c r="L756" s="46"/>
      <c r="M756" s="215"/>
      <c r="N756" s="216"/>
      <c r="O756" s="86"/>
      <c r="P756" s="86"/>
      <c r="Q756" s="86"/>
      <c r="R756" s="86"/>
      <c r="S756" s="86"/>
      <c r="T756" s="87"/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T756" s="19" t="s">
        <v>141</v>
      </c>
      <c r="AU756" s="19" t="s">
        <v>134</v>
      </c>
    </row>
    <row r="757" s="12" customFormat="1" ht="22.8" customHeight="1">
      <c r="A757" s="12"/>
      <c r="B757" s="183"/>
      <c r="C757" s="184"/>
      <c r="D757" s="185" t="s">
        <v>71</v>
      </c>
      <c r="E757" s="197" t="s">
        <v>1394</v>
      </c>
      <c r="F757" s="197" t="s">
        <v>1395</v>
      </c>
      <c r="G757" s="184"/>
      <c r="H757" s="184"/>
      <c r="I757" s="187"/>
      <c r="J757" s="198">
        <f>BK757</f>
        <v>0</v>
      </c>
      <c r="K757" s="184"/>
      <c r="L757" s="189"/>
      <c r="M757" s="190"/>
      <c r="N757" s="191"/>
      <c r="O757" s="191"/>
      <c r="P757" s="192">
        <f>SUM(P758:P759)</f>
        <v>0</v>
      </c>
      <c r="Q757" s="191"/>
      <c r="R757" s="192">
        <f>SUM(R758:R759)</f>
        <v>0</v>
      </c>
      <c r="S757" s="191"/>
      <c r="T757" s="193">
        <f>SUM(T758:T759)</f>
        <v>0</v>
      </c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R757" s="194" t="s">
        <v>157</v>
      </c>
      <c r="AT757" s="195" t="s">
        <v>71</v>
      </c>
      <c r="AU757" s="195" t="s">
        <v>77</v>
      </c>
      <c r="AY757" s="194" t="s">
        <v>126</v>
      </c>
      <c r="BK757" s="196">
        <f>SUM(BK758:BK759)</f>
        <v>0</v>
      </c>
    </row>
    <row r="758" s="2" customFormat="1" ht="16.5" customHeight="1">
      <c r="A758" s="40"/>
      <c r="B758" s="41"/>
      <c r="C758" s="199" t="s">
        <v>1396</v>
      </c>
      <c r="D758" s="199" t="s">
        <v>129</v>
      </c>
      <c r="E758" s="200" t="s">
        <v>1397</v>
      </c>
      <c r="F758" s="201" t="s">
        <v>1395</v>
      </c>
      <c r="G758" s="202" t="s">
        <v>378</v>
      </c>
      <c r="H758" s="261"/>
      <c r="I758" s="204"/>
      <c r="J758" s="205">
        <f>ROUND(I758*H758,2)</f>
        <v>0</v>
      </c>
      <c r="K758" s="201" t="s">
        <v>139</v>
      </c>
      <c r="L758" s="46"/>
      <c r="M758" s="206" t="s">
        <v>19</v>
      </c>
      <c r="N758" s="207" t="s">
        <v>44</v>
      </c>
      <c r="O758" s="86"/>
      <c r="P758" s="208">
        <f>O758*H758</f>
        <v>0</v>
      </c>
      <c r="Q758" s="208">
        <v>0</v>
      </c>
      <c r="R758" s="208">
        <f>Q758*H758</f>
        <v>0</v>
      </c>
      <c r="S758" s="208">
        <v>0</v>
      </c>
      <c r="T758" s="209">
        <f>S758*H758</f>
        <v>0</v>
      </c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R758" s="210" t="s">
        <v>133</v>
      </c>
      <c r="AT758" s="210" t="s">
        <v>129</v>
      </c>
      <c r="AU758" s="210" t="s">
        <v>134</v>
      </c>
      <c r="AY758" s="19" t="s">
        <v>126</v>
      </c>
      <c r="BE758" s="211">
        <f>IF(N758="základní",J758,0)</f>
        <v>0</v>
      </c>
      <c r="BF758" s="211">
        <f>IF(N758="snížená",J758,0)</f>
        <v>0</v>
      </c>
      <c r="BG758" s="211">
        <f>IF(N758="zákl. přenesená",J758,0)</f>
        <v>0</v>
      </c>
      <c r="BH758" s="211">
        <f>IF(N758="sníž. přenesená",J758,0)</f>
        <v>0</v>
      </c>
      <c r="BI758" s="211">
        <f>IF(N758="nulová",J758,0)</f>
        <v>0</v>
      </c>
      <c r="BJ758" s="19" t="s">
        <v>134</v>
      </c>
      <c r="BK758" s="211">
        <f>ROUND(I758*H758,2)</f>
        <v>0</v>
      </c>
      <c r="BL758" s="19" t="s">
        <v>133</v>
      </c>
      <c r="BM758" s="210" t="s">
        <v>1398</v>
      </c>
    </row>
    <row r="759" s="2" customFormat="1">
      <c r="A759" s="40"/>
      <c r="B759" s="41"/>
      <c r="C759" s="42"/>
      <c r="D759" s="212" t="s">
        <v>141</v>
      </c>
      <c r="E759" s="42"/>
      <c r="F759" s="213" t="s">
        <v>1399</v>
      </c>
      <c r="G759" s="42"/>
      <c r="H759" s="42"/>
      <c r="I759" s="214"/>
      <c r="J759" s="42"/>
      <c r="K759" s="42"/>
      <c r="L759" s="46"/>
      <c r="M759" s="272"/>
      <c r="N759" s="273"/>
      <c r="O759" s="274"/>
      <c r="P759" s="274"/>
      <c r="Q759" s="274"/>
      <c r="R759" s="274"/>
      <c r="S759" s="274"/>
      <c r="T759" s="275"/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T759" s="19" t="s">
        <v>141</v>
      </c>
      <c r="AU759" s="19" t="s">
        <v>134</v>
      </c>
    </row>
    <row r="760" s="2" customFormat="1" ht="6.96" customHeight="1">
      <c r="A760" s="40"/>
      <c r="B760" s="61"/>
      <c r="C760" s="62"/>
      <c r="D760" s="62"/>
      <c r="E760" s="62"/>
      <c r="F760" s="62"/>
      <c r="G760" s="62"/>
      <c r="H760" s="62"/>
      <c r="I760" s="62"/>
      <c r="J760" s="62"/>
      <c r="K760" s="62"/>
      <c r="L760" s="46"/>
      <c r="M760" s="40"/>
      <c r="O760" s="40"/>
      <c r="P760" s="40"/>
      <c r="Q760" s="40"/>
      <c r="R760" s="40"/>
      <c r="S760" s="40"/>
      <c r="T760" s="40"/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</row>
  </sheetData>
  <sheetProtection sheet="1" autoFilter="0" formatColumns="0" formatRows="0" objects="1" scenarios="1" spinCount="100000" saltValue="mqZ3zNSnkBsxrZE8uaBTY/XFJAyjH7B15rCiAUkQq6nKN5sSe2K0R98uQSE6lFlMlsmvSKEec164ni3CS+R2Ug==" hashValue="1f5nT+kabMr7cS+ln4livw8QMw+9QPW9xhsXeFetNVRRXDrGFIKUzL1vvkJ13/TdPKjKNN5iCmol6f8qaTl0wg==" algorithmName="SHA-512" password="C70A"/>
  <autoFilter ref="C99:K759"/>
  <mergeCells count="6">
    <mergeCell ref="E7:H7"/>
    <mergeCell ref="E16:H16"/>
    <mergeCell ref="E25:H25"/>
    <mergeCell ref="E46:H46"/>
    <mergeCell ref="E92:H92"/>
    <mergeCell ref="L2:V2"/>
  </mergeCells>
  <hyperlinks>
    <hyperlink ref="F105" r:id="rId1" display="https://podminky.urs.cz/item/CS_URS_2023_01/342291131"/>
    <hyperlink ref="F109" r:id="rId2" display="https://podminky.urs.cz/item/CS_URS_2023_01/342291141"/>
    <hyperlink ref="F112" r:id="rId3" display="https://podminky.urs.cz/item/CS_URS_2023_01/346244352"/>
    <hyperlink ref="F115" r:id="rId4" display="https://podminky.urs.cz/item/CS_URS_2023_01/346272256"/>
    <hyperlink ref="F120" r:id="rId5" display="https://podminky.urs.cz/item/CS_URS_2023_01/611131121"/>
    <hyperlink ref="F133" r:id="rId6" display="https://podminky.urs.cz/item/CS_URS_2023_01/612131121"/>
    <hyperlink ref="F146" r:id="rId7" display="https://podminky.urs.cz/item/CS_URS_2023_01/612135101"/>
    <hyperlink ref="F150" r:id="rId8" display="https://podminky.urs.cz/item/CS_URS_2023_01/612311131"/>
    <hyperlink ref="F152" r:id="rId9" display="https://podminky.urs.cz/item/CS_URS_2023_01/612321121"/>
    <hyperlink ref="F161" r:id="rId10" display="https://podminky.urs.cz/item/CS_URS_2023_01/612321191"/>
    <hyperlink ref="F163" r:id="rId11" display="https://podminky.urs.cz/item/CS_URS_2023_01/619995001"/>
    <hyperlink ref="F166" r:id="rId12" display="https://podminky.urs.cz/item/CS_URS_2023_01/642944121"/>
    <hyperlink ref="F172" r:id="rId13" display="https://podminky.urs.cz/item/CS_URS_2023_01/949101111"/>
    <hyperlink ref="F185" r:id="rId14" display="https://podminky.urs.cz/item/CS_URS_2023_01/952901108"/>
    <hyperlink ref="F188" r:id="rId15" display="https://podminky.urs.cz/item/CS_URS_2023_01/952901114"/>
    <hyperlink ref="F190" r:id="rId16" display="https://podminky.urs.cz/item/CS_URS_2023_01/952902031"/>
    <hyperlink ref="F192" r:id="rId17" display="https://podminky.urs.cz/item/CS_URS_2023_01/962031132"/>
    <hyperlink ref="F196" r:id="rId18" display="https://podminky.urs.cz/item/CS_URS_2023_01/965046111"/>
    <hyperlink ref="F203" r:id="rId19" display="https://podminky.urs.cz/item/CS_URS_2023_01/965046119"/>
    <hyperlink ref="F205" r:id="rId20" display="https://podminky.urs.cz/item/CS_URS_2023_01/974031132"/>
    <hyperlink ref="F211" r:id="rId21" display="https://podminky.urs.cz/item/CS_URS_2023_01/977333121"/>
    <hyperlink ref="F213" r:id="rId22" display="https://podminky.urs.cz/item/CS_URS_2023_01/977333122"/>
    <hyperlink ref="F215" r:id="rId23" display="https://podminky.urs.cz/item/CS_URS_2023_01/977343212"/>
    <hyperlink ref="F217" r:id="rId24" display="https://podminky.urs.cz/item/CS_URS_2023_01/978013191"/>
    <hyperlink ref="F228" r:id="rId25" display="https://podminky.urs.cz/item/CS_URS_2023_01/978035117"/>
    <hyperlink ref="F244" r:id="rId26" display="https://podminky.urs.cz/item/CS_URS_2023_01/997002511"/>
    <hyperlink ref="F246" r:id="rId27" display="https://podminky.urs.cz/item/CS_URS_2023_01/997002519"/>
    <hyperlink ref="F249" r:id="rId28" display="https://podminky.urs.cz/item/CS_URS_2023_01/997002611"/>
    <hyperlink ref="F251" r:id="rId29" display="https://podminky.urs.cz/item/CS_URS_2023_01/997013216"/>
    <hyperlink ref="F253" r:id="rId30" display="https://podminky.urs.cz/item/CS_URS_2023_01/997013219"/>
    <hyperlink ref="F255" r:id="rId31" display="https://podminky.urs.cz/item/CS_URS_2023_01/997013609"/>
    <hyperlink ref="F258" r:id="rId32" display="https://podminky.urs.cz/item/CS_URS_2023_01/998018003"/>
    <hyperlink ref="F262" r:id="rId33" display="https://podminky.urs.cz/item/CS_URS_2023_01/711113117"/>
    <hyperlink ref="F269" r:id="rId34" display="https://podminky.urs.cz/item/CS_URS_2023_01/711113127"/>
    <hyperlink ref="F276" r:id="rId35" display="https://podminky.urs.cz/item/CS_URS_2023_01/711199101"/>
    <hyperlink ref="F282" r:id="rId36" display="https://podminky.urs.cz/item/CS_URS_2023_01/998711202"/>
    <hyperlink ref="F284" r:id="rId37" display="https://podminky.urs.cz/item/CS_URS_2023_01/998711181"/>
    <hyperlink ref="F287" r:id="rId38" display="https://podminky.urs.cz/item/CS_URS_2023_01/721174043"/>
    <hyperlink ref="F289" r:id="rId39" display="https://podminky.urs.cz/item/CS_URS_2023_01/721174045"/>
    <hyperlink ref="F291" r:id="rId40" display="https://podminky.urs.cz/item/CS_URS_2023_01/721194105"/>
    <hyperlink ref="F295" r:id="rId41" display="https://podminky.urs.cz/item/CS_URS_2023_01/721229111"/>
    <hyperlink ref="F298" r:id="rId42" display="https://podminky.urs.cz/item/CS_URS_2023_01/721290111"/>
    <hyperlink ref="F300" r:id="rId43" display="https://podminky.urs.cz/item/CS_URS_2023_01/998721203"/>
    <hyperlink ref="F302" r:id="rId44" display="https://podminky.urs.cz/item/CS_URS_2023_01/998721181"/>
    <hyperlink ref="F305" r:id="rId45" display="https://podminky.urs.cz/item/CS_URS_2023_01/722130802"/>
    <hyperlink ref="F307" r:id="rId46" display="https://podminky.urs.cz/item/CS_URS_2023_01/722176112"/>
    <hyperlink ref="F316" r:id="rId47" display="https://podminky.urs.cz/item/CS_URS_2023_01/722176113"/>
    <hyperlink ref="F325" r:id="rId48" display="https://podminky.urs.cz/item/CS_URS_2023_01/722181211"/>
    <hyperlink ref="F327" r:id="rId49" display="https://podminky.urs.cz/item/CS_URS_2023_01/722181212"/>
    <hyperlink ref="F329" r:id="rId50" display="https://podminky.urs.cz/item/CS_URS_2023_01/722190401"/>
    <hyperlink ref="F332" r:id="rId51" display="https://podminky.urs.cz/item/CS_URS_2023_01/722220111"/>
    <hyperlink ref="F335" r:id="rId52" display="https://podminky.urs.cz/item/CS_URS_2023_01/722220121"/>
    <hyperlink ref="F338" r:id="rId53" display="https://podminky.urs.cz/item/CS_URS_2023_01/722240123"/>
    <hyperlink ref="F340" r:id="rId54" display="https://podminky.urs.cz/item/CS_URS_2023_01/722290234"/>
    <hyperlink ref="F344" r:id="rId55" display="https://podminky.urs.cz/item/CS_URS_2023_01/998722203"/>
    <hyperlink ref="F346" r:id="rId56" display="https://podminky.urs.cz/item/CS_URS_2023_01/998722181"/>
    <hyperlink ref="F349" r:id="rId57" display="https://podminky.urs.cz/item/CS_URS_2023_01/723120805"/>
    <hyperlink ref="F351" r:id="rId58" display="https://podminky.urs.cz/item/CS_URS_2023_01/723230102"/>
    <hyperlink ref="F353" r:id="rId59" display="https://podminky.urs.cz/item/CS_URS_2023_01/723230103"/>
    <hyperlink ref="F355" r:id="rId60" display="https://podminky.urs.cz/item/CS_URS_2023_01/723230153"/>
    <hyperlink ref="F357" r:id="rId61" display="https://podminky.urs.cz/item/CS_URS_2023_01/998723203"/>
    <hyperlink ref="F359" r:id="rId62" display="https://podminky.urs.cz/item/CS_URS_2023_01/998723181"/>
    <hyperlink ref="F362" r:id="rId63" display="https://podminky.urs.cz/item/CS_URS_2023_01/725110811"/>
    <hyperlink ref="F364" r:id="rId64" display="https://podminky.urs.cz/item/CS_URS_2023_01/725119122"/>
    <hyperlink ref="F368" r:id="rId65" display="https://podminky.urs.cz/item/CS_URS_2023_01/725210821"/>
    <hyperlink ref="F370" r:id="rId66" display="https://podminky.urs.cz/item/CS_URS_2023_01/725211601"/>
    <hyperlink ref="F372" r:id="rId67" display="https://podminky.urs.cz/item/CS_URS_2023_01/725220908"/>
    <hyperlink ref="F374" r:id="rId68" display="https://podminky.urs.cz/item/CS_URS_2023_01/725222167"/>
    <hyperlink ref="F376" r:id="rId69" display="https://podminky.urs.cz/item/CS_URS_2023_01/725291641"/>
    <hyperlink ref="F378" r:id="rId70" display="https://podminky.urs.cz/item/CS_URS_2023_01/725319111"/>
    <hyperlink ref="F381" r:id="rId71" display="https://podminky.urs.cz/item/CS_URS_2023_01/725532116"/>
    <hyperlink ref="F383" r:id="rId72" display="https://podminky.urs.cz/item/CS_URS_2023_01/725659102"/>
    <hyperlink ref="F386" r:id="rId73" display="https://podminky.urs.cz/item/CS_URS_2023_01/725819202"/>
    <hyperlink ref="F389" r:id="rId74" display="https://podminky.urs.cz/item/CS_URS_2023_01/725819401"/>
    <hyperlink ref="F392" r:id="rId75" display="https://podminky.urs.cz/item/CS_URS_2023_01/725820801"/>
    <hyperlink ref="F394" r:id="rId76" display="https://podminky.urs.cz/item/CS_URS_2023_01/725820802"/>
    <hyperlink ref="F396" r:id="rId77" display="https://podminky.urs.cz/item/CS_URS_2023_01/725829111"/>
    <hyperlink ref="F399" r:id="rId78" display="https://podminky.urs.cz/item/CS_URS_2023_01/725829131"/>
    <hyperlink ref="F402" r:id="rId79" display="https://podminky.urs.cz/item/CS_URS_2023_01/725839101"/>
    <hyperlink ref="F405" r:id="rId80" display="https://podminky.urs.cz/item/CS_URS_2023_01/725869218"/>
    <hyperlink ref="F410" r:id="rId81" display="https://podminky.urs.cz/item/CS_URS_2023_01/998725203"/>
    <hyperlink ref="F412" r:id="rId82" display="https://podminky.urs.cz/item/CS_URS_2023_01/998725181"/>
    <hyperlink ref="F415" r:id="rId83" display="https://podminky.urs.cz/item/CS_URS_2023_01/733192910"/>
    <hyperlink ref="F419" r:id="rId84" display="https://podminky.urs.cz/item/CS_URS_2023_01/998733181"/>
    <hyperlink ref="F421" r:id="rId85" display="https://podminky.urs.cz/item/CS_URS_2023_01/998733203"/>
    <hyperlink ref="F424" r:id="rId86" display="https://podminky.urs.cz/item/CS_URS_2023_01/741112002"/>
    <hyperlink ref="F433" r:id="rId87" display="https://podminky.urs.cz/item/CS_URS_2023_01/741122015"/>
    <hyperlink ref="F442" r:id="rId88" display="https://podminky.urs.cz/item/CS_URS_2023_01/741122016"/>
    <hyperlink ref="F451" r:id="rId89" display="https://podminky.urs.cz/item/CS_URS_2023_01/741122031"/>
    <hyperlink ref="F459" r:id="rId90" display="https://podminky.urs.cz/item/CS_URS_2023_01/741125811"/>
    <hyperlink ref="F470" r:id="rId91" display="https://podminky.urs.cz/item/CS_URS_2023_01/741370001"/>
    <hyperlink ref="F473" r:id="rId92" display="https://podminky.urs.cz/item/CS_URS_2023_01/741370002"/>
    <hyperlink ref="F476" r:id="rId93" display="https://podminky.urs.cz/item/CS_URS_2023_01/741374011"/>
    <hyperlink ref="F480" r:id="rId94" display="https://podminky.urs.cz/item/CS_URS_2023_01/741810002"/>
    <hyperlink ref="F482" r:id="rId95" display="https://podminky.urs.cz/item/CS_URS_2022_02/998741203"/>
    <hyperlink ref="F484" r:id="rId96" display="https://podminky.urs.cz/item/CS_URS_2023_01/998741181"/>
    <hyperlink ref="F487" r:id="rId97" display="https://podminky.urs.cz/item/CS_URS_2023_01/742121001"/>
    <hyperlink ref="F494" r:id="rId98" display="https://podminky.urs.cz/item/CS_URS_2023_01/742210121"/>
    <hyperlink ref="F497" r:id="rId99" display="https://podminky.urs.cz/item/CS_URS_2023_01/742420051"/>
    <hyperlink ref="F499" r:id="rId100" display="https://podminky.urs.cz/item/CS_URS_2023_01/742420121"/>
    <hyperlink ref="F501" r:id="rId101" display="https://podminky.urs.cz/item/CS_URS_2023_01/998742203"/>
    <hyperlink ref="F503" r:id="rId102" display="https://podminky.urs.cz/item/CS_URS_2023_01/998742181"/>
    <hyperlink ref="F506" r:id="rId103" display="https://podminky.urs.cz/item/CS_URS_2023_01/751377011"/>
    <hyperlink ref="F509" r:id="rId104" display="https://podminky.urs.cz/item/CS_URS_2023_01/998751202"/>
    <hyperlink ref="F511" r:id="rId105" display="https://podminky.urs.cz/item/CS_URS_2023_01/998751181"/>
    <hyperlink ref="F514" r:id="rId106" display="https://podminky.urs.cz/item/CS_URS_2023_01/763172321"/>
    <hyperlink ref="F517" r:id="rId107" display="https://podminky.urs.cz/item/CS_URS_2023_01/998763202"/>
    <hyperlink ref="F519" r:id="rId108" display="https://podminky.urs.cz/item/CS_URS_2023_01/998763381"/>
    <hyperlink ref="F522" r:id="rId109" display="https://podminky.urs.cz/item/CS_URS_2023_01/766491851"/>
    <hyperlink ref="F524" r:id="rId110" display="https://podminky.urs.cz/item/CS_URS_2023_01/766660001"/>
    <hyperlink ref="F529" r:id="rId111" display="https://podminky.urs.cz/item/CS_URS_2023_01/766660723"/>
    <hyperlink ref="F531" r:id="rId112" display="https://podminky.urs.cz/item/CS_URS_2023_01/766663915"/>
    <hyperlink ref="F533" r:id="rId113" display="https://podminky.urs.cz/item/CS_URS_2023_01/766691914"/>
    <hyperlink ref="F535" r:id="rId114" display="https://podminky.urs.cz/item/CS_URS_2023_01/766692112"/>
    <hyperlink ref="F538" r:id="rId115" display="https://podminky.urs.cz/item/CS_URS_2023_01/766695212"/>
    <hyperlink ref="F543" r:id="rId116" display="https://podminky.urs.cz/item/CS_URS_2023_01/766811115"/>
    <hyperlink ref="F545" r:id="rId117" display="https://podminky.urs.cz/item/CS_URS_2023_01/766811151"/>
    <hyperlink ref="F547" r:id="rId118" display="https://podminky.urs.cz/item/CS_URS_2023_01/766811141"/>
    <hyperlink ref="F549" r:id="rId119" display="https://podminky.urs.cz/item/CS_URS_2023_01/766811221"/>
    <hyperlink ref="F551" r:id="rId120" display="https://podminky.urs.cz/item/CS_URS_2023_01/766811222"/>
    <hyperlink ref="F553" r:id="rId121" display="https://podminky.urs.cz/item/CS_URS_2023_01/766811223"/>
    <hyperlink ref="F555" r:id="rId122" display="https://podminky.urs.cz/item/CS_URS_2023_01/766811311"/>
    <hyperlink ref="F557" r:id="rId123" display="https://podminky.urs.cz/item/CS_URS_2023_01/766811351"/>
    <hyperlink ref="F559" r:id="rId124" display="https://podminky.urs.cz/item/CS_URS_2023_01/766811411"/>
    <hyperlink ref="F561" r:id="rId125" display="https://podminky.urs.cz/item/CS_URS_2023_01/766811412"/>
    <hyperlink ref="F564" r:id="rId126" display="https://podminky.urs.cz/item/CS_URS_2023_01/766821112"/>
    <hyperlink ref="F567" r:id="rId127" display="https://podminky.urs.cz/item/CS_URS_2023_01/998766203"/>
    <hyperlink ref="F569" r:id="rId128" display="https://podminky.urs.cz/item/CS_URS_2023_01/998766181"/>
    <hyperlink ref="F572" r:id="rId129" display="https://podminky.urs.cz/item/CS_URS_2023_01/771121011"/>
    <hyperlink ref="F579" r:id="rId130" display="https://podminky.urs.cz/item/CS_URS_2023_01/771151014"/>
    <hyperlink ref="F581" r:id="rId131" display="https://podminky.urs.cz/item/CS_URS_2023_01/771573810"/>
    <hyperlink ref="F583" r:id="rId132" display="https://podminky.urs.cz/item/CS_URS_2023_01/771574113"/>
    <hyperlink ref="F588" r:id="rId133" display="https://podminky.urs.cz/item/CS_URS_2023_01/771577151"/>
    <hyperlink ref="F590" r:id="rId134" display="https://podminky.urs.cz/item/CS_URS_2023_01/771577152"/>
    <hyperlink ref="F592" r:id="rId135" display="https://podminky.urs.cz/item/CS_URS_2023_01/771591115"/>
    <hyperlink ref="F595" r:id="rId136" display="https://podminky.urs.cz/item/CS_URS_2023_01/998771203"/>
    <hyperlink ref="F597" r:id="rId137" display="https://podminky.urs.cz/item/CS_URS_2023_01/998771181"/>
    <hyperlink ref="F600" r:id="rId138" display="https://podminky.urs.cz/item/CS_URS_2023_01/771151012"/>
    <hyperlink ref="F609" r:id="rId139" display="https://podminky.urs.cz/item/CS_URS_2023_01/776121112"/>
    <hyperlink ref="F611" r:id="rId140" display="https://podminky.urs.cz/item/CS_URS_2023_01/776201812"/>
    <hyperlink ref="F613" r:id="rId141" display="https://podminky.urs.cz/item/CS_URS_2023_01/776221111"/>
    <hyperlink ref="F617" r:id="rId142" display="https://podminky.urs.cz/item/CS_URS_2023_01/776223111"/>
    <hyperlink ref="F619" r:id="rId143" display="https://podminky.urs.cz/item/CS_URS_2023_01/776410811"/>
    <hyperlink ref="F628" r:id="rId144" display="https://podminky.urs.cz/item/CS_URS_2023_01/776411111"/>
    <hyperlink ref="F633" r:id="rId145" display="https://podminky.urs.cz/item/CS_URS_2023_01/776991821"/>
    <hyperlink ref="F635" r:id="rId146" display="https://podminky.urs.cz/item/CS_URS_2023_01/998776203"/>
    <hyperlink ref="F637" r:id="rId147" display="https://podminky.urs.cz/item/CS_URS_2023_01/998776181"/>
    <hyperlink ref="F640" r:id="rId148" display="https://podminky.urs.cz/item/CS_URS_2023_01/781121011"/>
    <hyperlink ref="F649" r:id="rId149" display="https://podminky.urs.cz/item/CS_URS_2023_01/781471810"/>
    <hyperlink ref="F658" r:id="rId150" display="https://podminky.urs.cz/item/CS_URS_2023_01/781474113"/>
    <hyperlink ref="F663" r:id="rId151" display="https://podminky.urs.cz/item/CS_URS_2023_01/781477111"/>
    <hyperlink ref="F665" r:id="rId152" display="https://podminky.urs.cz/item/CS_URS_2023_01/781477112"/>
    <hyperlink ref="F672" r:id="rId153" display="https://podminky.urs.cz/item/CS_URS_2023_01/781493111"/>
    <hyperlink ref="F675" r:id="rId154" display="https://podminky.urs.cz/item/CS_URS_2023_01/781493511"/>
    <hyperlink ref="F678" r:id="rId155" display="https://podminky.urs.cz/item/CS_URS_2023_01/998781203"/>
    <hyperlink ref="F680" r:id="rId156" display="https://podminky.urs.cz/item/CS_URS_2023_01/998781181"/>
    <hyperlink ref="F683" r:id="rId157" display="https://podminky.urs.cz/item/CS_URS_2023_01/783000125"/>
    <hyperlink ref="F687" r:id="rId158" display="https://podminky.urs.cz/item/CS_URS_2022_02/783101203"/>
    <hyperlink ref="F690" r:id="rId159" display="https://podminky.urs.cz/item/CS_URS_2022_02/783101403"/>
    <hyperlink ref="F692" r:id="rId160" display="https://podminky.urs.cz/item/CS_URS_2022_02/783106805"/>
    <hyperlink ref="F694" r:id="rId161" display="https://podminky.urs.cz/item/CS_URS_2023_01/783114101"/>
    <hyperlink ref="F696" r:id="rId162" display="https://podminky.urs.cz/item/CS_URS_2023_01/783117101"/>
    <hyperlink ref="F698" r:id="rId163" display="https://podminky.urs.cz/item/CS_URS_2022_02/783122131"/>
    <hyperlink ref="F700" r:id="rId164" display="https://podminky.urs.cz/item/CS_URS_2023_01/783162201"/>
    <hyperlink ref="F702" r:id="rId165" display="https://podminky.urs.cz/item/CS_URS_2023_01/783301313"/>
    <hyperlink ref="F704" r:id="rId166" display="https://podminky.urs.cz/item/CS_URS_2023_01/783315101"/>
    <hyperlink ref="F707" r:id="rId167" display="https://podminky.urs.cz/item/CS_URS_2023_01/783317101"/>
    <hyperlink ref="F709" r:id="rId168" display="https://podminky.urs.cz/item/CS_URS_2023_01/783601715"/>
    <hyperlink ref="F711" r:id="rId169" display="https://podminky.urs.cz/item/CS_URS_2023_01/783614551"/>
    <hyperlink ref="F713" r:id="rId170" display="https://podminky.urs.cz/item/CS_URS_2023_01/783615551"/>
    <hyperlink ref="F715" r:id="rId171" display="https://podminky.urs.cz/item/CS_URS_2023_01/783617601"/>
    <hyperlink ref="F718" r:id="rId172" display="https://podminky.urs.cz/item/CS_URS_2023_01/784111011"/>
    <hyperlink ref="F733" r:id="rId173" display="https://podminky.urs.cz/item/CS_URS_2023_01/784111031"/>
    <hyperlink ref="F735" r:id="rId174" display="https://podminky.urs.cz/item/CS_URS_2023_01/784121001"/>
    <hyperlink ref="F737" r:id="rId175" display="https://podminky.urs.cz/item/CS_URS_2023_01/784141001"/>
    <hyperlink ref="F739" r:id="rId176" display="https://podminky.urs.cz/item/CS_URS_2023_01/784151011"/>
    <hyperlink ref="F741" r:id="rId177" display="https://podminky.urs.cz/item/CS_URS_2023_01/784161101"/>
    <hyperlink ref="F743" r:id="rId178" display="https://podminky.urs.cz/item/CS_URS_2023_01/784161111"/>
    <hyperlink ref="F747" r:id="rId179" display="https://podminky.urs.cz/item/CS_URS_2023_01/784181101"/>
    <hyperlink ref="F749" r:id="rId180" display="https://podminky.urs.cz/item/CS_URS_2023_01/784221101"/>
    <hyperlink ref="F753" r:id="rId181" display="https://podminky.urs.cz/item/CS_URS_2023_01/013294000"/>
    <hyperlink ref="F756" r:id="rId182" display="https://podminky.urs.cz/item/CS_URS_2023_01/030001000"/>
    <hyperlink ref="F759" r:id="rId183" display="https://podminky.urs.cz/item/CS_URS_2023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7" customFormat="1" ht="45" customHeight="1">
      <c r="B3" s="280"/>
      <c r="C3" s="281" t="s">
        <v>1400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1401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1402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1403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1404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1405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1406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1407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1408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1409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1410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76</v>
      </c>
      <c r="F18" s="287" t="s">
        <v>1411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1412</v>
      </c>
      <c r="F19" s="287" t="s">
        <v>1413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1414</v>
      </c>
      <c r="F20" s="287" t="s">
        <v>1415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1416</v>
      </c>
      <c r="F21" s="287" t="s">
        <v>1417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1418</v>
      </c>
      <c r="F22" s="287" t="s">
        <v>1419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1420</v>
      </c>
      <c r="F23" s="287" t="s">
        <v>1421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1422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1423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1424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1425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1426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1427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1428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1429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1430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112</v>
      </c>
      <c r="F36" s="287"/>
      <c r="G36" s="287" t="s">
        <v>1431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1432</v>
      </c>
      <c r="F37" s="287"/>
      <c r="G37" s="287" t="s">
        <v>1433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53</v>
      </c>
      <c r="F38" s="287"/>
      <c r="G38" s="287" t="s">
        <v>1434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54</v>
      </c>
      <c r="F39" s="287"/>
      <c r="G39" s="287" t="s">
        <v>1435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113</v>
      </c>
      <c r="F40" s="287"/>
      <c r="G40" s="287" t="s">
        <v>1436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114</v>
      </c>
      <c r="F41" s="287"/>
      <c r="G41" s="287" t="s">
        <v>1437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1438</v>
      </c>
      <c r="F42" s="287"/>
      <c r="G42" s="287" t="s">
        <v>1439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1440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1441</v>
      </c>
      <c r="F44" s="287"/>
      <c r="G44" s="287" t="s">
        <v>1442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116</v>
      </c>
      <c r="F45" s="287"/>
      <c r="G45" s="287" t="s">
        <v>1443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1444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1445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1446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1447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1448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1449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1450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1451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1452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1453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1454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1455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1456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1457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1458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1459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1460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1461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1462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1463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1464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1465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1466</v>
      </c>
      <c r="D76" s="305"/>
      <c r="E76" s="305"/>
      <c r="F76" s="305" t="s">
        <v>1467</v>
      </c>
      <c r="G76" s="306"/>
      <c r="H76" s="305" t="s">
        <v>54</v>
      </c>
      <c r="I76" s="305" t="s">
        <v>57</v>
      </c>
      <c r="J76" s="305" t="s">
        <v>1468</v>
      </c>
      <c r="K76" s="304"/>
    </row>
    <row r="77" s="1" customFormat="1" ht="17.25" customHeight="1">
      <c r="B77" s="302"/>
      <c r="C77" s="307" t="s">
        <v>1469</v>
      </c>
      <c r="D77" s="307"/>
      <c r="E77" s="307"/>
      <c r="F77" s="308" t="s">
        <v>1470</v>
      </c>
      <c r="G77" s="309"/>
      <c r="H77" s="307"/>
      <c r="I77" s="307"/>
      <c r="J77" s="307" t="s">
        <v>1471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53</v>
      </c>
      <c r="D79" s="312"/>
      <c r="E79" s="312"/>
      <c r="F79" s="313" t="s">
        <v>1472</v>
      </c>
      <c r="G79" s="314"/>
      <c r="H79" s="290" t="s">
        <v>1473</v>
      </c>
      <c r="I79" s="290" t="s">
        <v>1474</v>
      </c>
      <c r="J79" s="290">
        <v>20</v>
      </c>
      <c r="K79" s="304"/>
    </row>
    <row r="80" s="1" customFormat="1" ht="15" customHeight="1">
      <c r="B80" s="302"/>
      <c r="C80" s="290" t="s">
        <v>1475</v>
      </c>
      <c r="D80" s="290"/>
      <c r="E80" s="290"/>
      <c r="F80" s="313" t="s">
        <v>1472</v>
      </c>
      <c r="G80" s="314"/>
      <c r="H80" s="290" t="s">
        <v>1476</v>
      </c>
      <c r="I80" s="290" t="s">
        <v>1474</v>
      </c>
      <c r="J80" s="290">
        <v>120</v>
      </c>
      <c r="K80" s="304"/>
    </row>
    <row r="81" s="1" customFormat="1" ht="15" customHeight="1">
      <c r="B81" s="315"/>
      <c r="C81" s="290" t="s">
        <v>1477</v>
      </c>
      <c r="D81" s="290"/>
      <c r="E81" s="290"/>
      <c r="F81" s="313" t="s">
        <v>1478</v>
      </c>
      <c r="G81" s="314"/>
      <c r="H81" s="290" t="s">
        <v>1479</v>
      </c>
      <c r="I81" s="290" t="s">
        <v>1474</v>
      </c>
      <c r="J81" s="290">
        <v>50</v>
      </c>
      <c r="K81" s="304"/>
    </row>
    <row r="82" s="1" customFormat="1" ht="15" customHeight="1">
      <c r="B82" s="315"/>
      <c r="C82" s="290" t="s">
        <v>1480</v>
      </c>
      <c r="D82" s="290"/>
      <c r="E82" s="290"/>
      <c r="F82" s="313" t="s">
        <v>1472</v>
      </c>
      <c r="G82" s="314"/>
      <c r="H82" s="290" t="s">
        <v>1481</v>
      </c>
      <c r="I82" s="290" t="s">
        <v>1482</v>
      </c>
      <c r="J82" s="290"/>
      <c r="K82" s="304"/>
    </row>
    <row r="83" s="1" customFormat="1" ht="15" customHeight="1">
      <c r="B83" s="315"/>
      <c r="C83" s="316" t="s">
        <v>1483</v>
      </c>
      <c r="D83" s="316"/>
      <c r="E83" s="316"/>
      <c r="F83" s="317" t="s">
        <v>1478</v>
      </c>
      <c r="G83" s="316"/>
      <c r="H83" s="316" t="s">
        <v>1484</v>
      </c>
      <c r="I83" s="316" t="s">
        <v>1474</v>
      </c>
      <c r="J83" s="316">
        <v>15</v>
      </c>
      <c r="K83" s="304"/>
    </row>
    <row r="84" s="1" customFormat="1" ht="15" customHeight="1">
      <c r="B84" s="315"/>
      <c r="C84" s="316" t="s">
        <v>1485</v>
      </c>
      <c r="D84" s="316"/>
      <c r="E84" s="316"/>
      <c r="F84" s="317" t="s">
        <v>1478</v>
      </c>
      <c r="G84" s="316"/>
      <c r="H84" s="316" t="s">
        <v>1486</v>
      </c>
      <c r="I84" s="316" t="s">
        <v>1474</v>
      </c>
      <c r="J84" s="316">
        <v>15</v>
      </c>
      <c r="K84" s="304"/>
    </row>
    <row r="85" s="1" customFormat="1" ht="15" customHeight="1">
      <c r="B85" s="315"/>
      <c r="C85" s="316" t="s">
        <v>1487</v>
      </c>
      <c r="D85" s="316"/>
      <c r="E85" s="316"/>
      <c r="F85" s="317" t="s">
        <v>1478</v>
      </c>
      <c r="G85" s="316"/>
      <c r="H85" s="316" t="s">
        <v>1488</v>
      </c>
      <c r="I85" s="316" t="s">
        <v>1474</v>
      </c>
      <c r="J85" s="316">
        <v>20</v>
      </c>
      <c r="K85" s="304"/>
    </row>
    <row r="86" s="1" customFormat="1" ht="15" customHeight="1">
      <c r="B86" s="315"/>
      <c r="C86" s="316" t="s">
        <v>1489</v>
      </c>
      <c r="D86" s="316"/>
      <c r="E86" s="316"/>
      <c r="F86" s="317" t="s">
        <v>1478</v>
      </c>
      <c r="G86" s="316"/>
      <c r="H86" s="316" t="s">
        <v>1490</v>
      </c>
      <c r="I86" s="316" t="s">
        <v>1474</v>
      </c>
      <c r="J86" s="316">
        <v>20</v>
      </c>
      <c r="K86" s="304"/>
    </row>
    <row r="87" s="1" customFormat="1" ht="15" customHeight="1">
      <c r="B87" s="315"/>
      <c r="C87" s="290" t="s">
        <v>1491</v>
      </c>
      <c r="D87" s="290"/>
      <c r="E87" s="290"/>
      <c r="F87" s="313" t="s">
        <v>1478</v>
      </c>
      <c r="G87" s="314"/>
      <c r="H87" s="290" t="s">
        <v>1492</v>
      </c>
      <c r="I87" s="290" t="s">
        <v>1474</v>
      </c>
      <c r="J87" s="290">
        <v>50</v>
      </c>
      <c r="K87" s="304"/>
    </row>
    <row r="88" s="1" customFormat="1" ht="15" customHeight="1">
      <c r="B88" s="315"/>
      <c r="C88" s="290" t="s">
        <v>1493</v>
      </c>
      <c r="D88" s="290"/>
      <c r="E88" s="290"/>
      <c r="F88" s="313" t="s">
        <v>1478</v>
      </c>
      <c r="G88" s="314"/>
      <c r="H88" s="290" t="s">
        <v>1494</v>
      </c>
      <c r="I88" s="290" t="s">
        <v>1474</v>
      </c>
      <c r="J88" s="290">
        <v>20</v>
      </c>
      <c r="K88" s="304"/>
    </row>
    <row r="89" s="1" customFormat="1" ht="15" customHeight="1">
      <c r="B89" s="315"/>
      <c r="C89" s="290" t="s">
        <v>1495</v>
      </c>
      <c r="D89" s="290"/>
      <c r="E89" s="290"/>
      <c r="F89" s="313" t="s">
        <v>1478</v>
      </c>
      <c r="G89" s="314"/>
      <c r="H89" s="290" t="s">
        <v>1496</v>
      </c>
      <c r="I89" s="290" t="s">
        <v>1474</v>
      </c>
      <c r="J89" s="290">
        <v>20</v>
      </c>
      <c r="K89" s="304"/>
    </row>
    <row r="90" s="1" customFormat="1" ht="15" customHeight="1">
      <c r="B90" s="315"/>
      <c r="C90" s="290" t="s">
        <v>1497</v>
      </c>
      <c r="D90" s="290"/>
      <c r="E90" s="290"/>
      <c r="F90" s="313" t="s">
        <v>1478</v>
      </c>
      <c r="G90" s="314"/>
      <c r="H90" s="290" t="s">
        <v>1498</v>
      </c>
      <c r="I90" s="290" t="s">
        <v>1474</v>
      </c>
      <c r="J90" s="290">
        <v>50</v>
      </c>
      <c r="K90" s="304"/>
    </row>
    <row r="91" s="1" customFormat="1" ht="15" customHeight="1">
      <c r="B91" s="315"/>
      <c r="C91" s="290" t="s">
        <v>1499</v>
      </c>
      <c r="D91" s="290"/>
      <c r="E91" s="290"/>
      <c r="F91" s="313" t="s">
        <v>1478</v>
      </c>
      <c r="G91" s="314"/>
      <c r="H91" s="290" t="s">
        <v>1499</v>
      </c>
      <c r="I91" s="290" t="s">
        <v>1474</v>
      </c>
      <c r="J91" s="290">
        <v>50</v>
      </c>
      <c r="K91" s="304"/>
    </row>
    <row r="92" s="1" customFormat="1" ht="15" customHeight="1">
      <c r="B92" s="315"/>
      <c r="C92" s="290" t="s">
        <v>1500</v>
      </c>
      <c r="D92" s="290"/>
      <c r="E92" s="290"/>
      <c r="F92" s="313" t="s">
        <v>1478</v>
      </c>
      <c r="G92" s="314"/>
      <c r="H92" s="290" t="s">
        <v>1501</v>
      </c>
      <c r="I92" s="290" t="s">
        <v>1474</v>
      </c>
      <c r="J92" s="290">
        <v>255</v>
      </c>
      <c r="K92" s="304"/>
    </row>
    <row r="93" s="1" customFormat="1" ht="15" customHeight="1">
      <c r="B93" s="315"/>
      <c r="C93" s="290" t="s">
        <v>1502</v>
      </c>
      <c r="D93" s="290"/>
      <c r="E93" s="290"/>
      <c r="F93" s="313" t="s">
        <v>1472</v>
      </c>
      <c r="G93" s="314"/>
      <c r="H93" s="290" t="s">
        <v>1503</v>
      </c>
      <c r="I93" s="290" t="s">
        <v>1504</v>
      </c>
      <c r="J93" s="290"/>
      <c r="K93" s="304"/>
    </row>
    <row r="94" s="1" customFormat="1" ht="15" customHeight="1">
      <c r="B94" s="315"/>
      <c r="C94" s="290" t="s">
        <v>1505</v>
      </c>
      <c r="D94" s="290"/>
      <c r="E94" s="290"/>
      <c r="F94" s="313" t="s">
        <v>1472</v>
      </c>
      <c r="G94" s="314"/>
      <c r="H94" s="290" t="s">
        <v>1506</v>
      </c>
      <c r="I94" s="290" t="s">
        <v>1507</v>
      </c>
      <c r="J94" s="290"/>
      <c r="K94" s="304"/>
    </row>
    <row r="95" s="1" customFormat="1" ht="15" customHeight="1">
      <c r="B95" s="315"/>
      <c r="C95" s="290" t="s">
        <v>1508</v>
      </c>
      <c r="D95" s="290"/>
      <c r="E95" s="290"/>
      <c r="F95" s="313" t="s">
        <v>1472</v>
      </c>
      <c r="G95" s="314"/>
      <c r="H95" s="290" t="s">
        <v>1508</v>
      </c>
      <c r="I95" s="290" t="s">
        <v>1507</v>
      </c>
      <c r="J95" s="290"/>
      <c r="K95" s="304"/>
    </row>
    <row r="96" s="1" customFormat="1" ht="15" customHeight="1">
      <c r="B96" s="315"/>
      <c r="C96" s="290" t="s">
        <v>38</v>
      </c>
      <c r="D96" s="290"/>
      <c r="E96" s="290"/>
      <c r="F96" s="313" t="s">
        <v>1472</v>
      </c>
      <c r="G96" s="314"/>
      <c r="H96" s="290" t="s">
        <v>1509</v>
      </c>
      <c r="I96" s="290" t="s">
        <v>1507</v>
      </c>
      <c r="J96" s="290"/>
      <c r="K96" s="304"/>
    </row>
    <row r="97" s="1" customFormat="1" ht="15" customHeight="1">
      <c r="B97" s="315"/>
      <c r="C97" s="290" t="s">
        <v>48</v>
      </c>
      <c r="D97" s="290"/>
      <c r="E97" s="290"/>
      <c r="F97" s="313" t="s">
        <v>1472</v>
      </c>
      <c r="G97" s="314"/>
      <c r="H97" s="290" t="s">
        <v>1510</v>
      </c>
      <c r="I97" s="290" t="s">
        <v>1507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1511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1466</v>
      </c>
      <c r="D103" s="305"/>
      <c r="E103" s="305"/>
      <c r="F103" s="305" t="s">
        <v>1467</v>
      </c>
      <c r="G103" s="306"/>
      <c r="H103" s="305" t="s">
        <v>54</v>
      </c>
      <c r="I103" s="305" t="s">
        <v>57</v>
      </c>
      <c r="J103" s="305" t="s">
        <v>1468</v>
      </c>
      <c r="K103" s="304"/>
    </row>
    <row r="104" s="1" customFormat="1" ht="17.25" customHeight="1">
      <c r="B104" s="302"/>
      <c r="C104" s="307" t="s">
        <v>1469</v>
      </c>
      <c r="D104" s="307"/>
      <c r="E104" s="307"/>
      <c r="F104" s="308" t="s">
        <v>1470</v>
      </c>
      <c r="G104" s="309"/>
      <c r="H104" s="307"/>
      <c r="I104" s="307"/>
      <c r="J104" s="307" t="s">
        <v>1471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53</v>
      </c>
      <c r="D106" s="312"/>
      <c r="E106" s="312"/>
      <c r="F106" s="313" t="s">
        <v>1472</v>
      </c>
      <c r="G106" s="290"/>
      <c r="H106" s="290" t="s">
        <v>1512</v>
      </c>
      <c r="I106" s="290" t="s">
        <v>1474</v>
      </c>
      <c r="J106" s="290">
        <v>20</v>
      </c>
      <c r="K106" s="304"/>
    </row>
    <row r="107" s="1" customFormat="1" ht="15" customHeight="1">
      <c r="B107" s="302"/>
      <c r="C107" s="290" t="s">
        <v>1475</v>
      </c>
      <c r="D107" s="290"/>
      <c r="E107" s="290"/>
      <c r="F107" s="313" t="s">
        <v>1472</v>
      </c>
      <c r="G107" s="290"/>
      <c r="H107" s="290" t="s">
        <v>1512</v>
      </c>
      <c r="I107" s="290" t="s">
        <v>1474</v>
      </c>
      <c r="J107" s="290">
        <v>120</v>
      </c>
      <c r="K107" s="304"/>
    </row>
    <row r="108" s="1" customFormat="1" ht="15" customHeight="1">
      <c r="B108" s="315"/>
      <c r="C108" s="290" t="s">
        <v>1477</v>
      </c>
      <c r="D108" s="290"/>
      <c r="E108" s="290"/>
      <c r="F108" s="313" t="s">
        <v>1478</v>
      </c>
      <c r="G108" s="290"/>
      <c r="H108" s="290" t="s">
        <v>1512</v>
      </c>
      <c r="I108" s="290" t="s">
        <v>1474</v>
      </c>
      <c r="J108" s="290">
        <v>50</v>
      </c>
      <c r="K108" s="304"/>
    </row>
    <row r="109" s="1" customFormat="1" ht="15" customHeight="1">
      <c r="B109" s="315"/>
      <c r="C109" s="290" t="s">
        <v>1480</v>
      </c>
      <c r="D109" s="290"/>
      <c r="E109" s="290"/>
      <c r="F109" s="313" t="s">
        <v>1472</v>
      </c>
      <c r="G109" s="290"/>
      <c r="H109" s="290" t="s">
        <v>1512</v>
      </c>
      <c r="I109" s="290" t="s">
        <v>1482</v>
      </c>
      <c r="J109" s="290"/>
      <c r="K109" s="304"/>
    </row>
    <row r="110" s="1" customFormat="1" ht="15" customHeight="1">
      <c r="B110" s="315"/>
      <c r="C110" s="290" t="s">
        <v>1491</v>
      </c>
      <c r="D110" s="290"/>
      <c r="E110" s="290"/>
      <c r="F110" s="313" t="s">
        <v>1478</v>
      </c>
      <c r="G110" s="290"/>
      <c r="H110" s="290" t="s">
        <v>1512</v>
      </c>
      <c r="I110" s="290" t="s">
        <v>1474</v>
      </c>
      <c r="J110" s="290">
        <v>50</v>
      </c>
      <c r="K110" s="304"/>
    </row>
    <row r="111" s="1" customFormat="1" ht="15" customHeight="1">
      <c r="B111" s="315"/>
      <c r="C111" s="290" t="s">
        <v>1499</v>
      </c>
      <c r="D111" s="290"/>
      <c r="E111" s="290"/>
      <c r="F111" s="313" t="s">
        <v>1478</v>
      </c>
      <c r="G111" s="290"/>
      <c r="H111" s="290" t="s">
        <v>1512</v>
      </c>
      <c r="I111" s="290" t="s">
        <v>1474</v>
      </c>
      <c r="J111" s="290">
        <v>50</v>
      </c>
      <c r="K111" s="304"/>
    </row>
    <row r="112" s="1" customFormat="1" ht="15" customHeight="1">
      <c r="B112" s="315"/>
      <c r="C112" s="290" t="s">
        <v>1497</v>
      </c>
      <c r="D112" s="290"/>
      <c r="E112" s="290"/>
      <c r="F112" s="313" t="s">
        <v>1478</v>
      </c>
      <c r="G112" s="290"/>
      <c r="H112" s="290" t="s">
        <v>1512</v>
      </c>
      <c r="I112" s="290" t="s">
        <v>1474</v>
      </c>
      <c r="J112" s="290">
        <v>50</v>
      </c>
      <c r="K112" s="304"/>
    </row>
    <row r="113" s="1" customFormat="1" ht="15" customHeight="1">
      <c r="B113" s="315"/>
      <c r="C113" s="290" t="s">
        <v>53</v>
      </c>
      <c r="D113" s="290"/>
      <c r="E113" s="290"/>
      <c r="F113" s="313" t="s">
        <v>1472</v>
      </c>
      <c r="G113" s="290"/>
      <c r="H113" s="290" t="s">
        <v>1513</v>
      </c>
      <c r="I113" s="290" t="s">
        <v>1474</v>
      </c>
      <c r="J113" s="290">
        <v>20</v>
      </c>
      <c r="K113" s="304"/>
    </row>
    <row r="114" s="1" customFormat="1" ht="15" customHeight="1">
      <c r="B114" s="315"/>
      <c r="C114" s="290" t="s">
        <v>1514</v>
      </c>
      <c r="D114" s="290"/>
      <c r="E114" s="290"/>
      <c r="F114" s="313" t="s">
        <v>1472</v>
      </c>
      <c r="G114" s="290"/>
      <c r="H114" s="290" t="s">
        <v>1515</v>
      </c>
      <c r="I114" s="290" t="s">
        <v>1474</v>
      </c>
      <c r="J114" s="290">
        <v>120</v>
      </c>
      <c r="K114" s="304"/>
    </row>
    <row r="115" s="1" customFormat="1" ht="15" customHeight="1">
      <c r="B115" s="315"/>
      <c r="C115" s="290" t="s">
        <v>38</v>
      </c>
      <c r="D115" s="290"/>
      <c r="E115" s="290"/>
      <c r="F115" s="313" t="s">
        <v>1472</v>
      </c>
      <c r="G115" s="290"/>
      <c r="H115" s="290" t="s">
        <v>1516</v>
      </c>
      <c r="I115" s="290" t="s">
        <v>1507</v>
      </c>
      <c r="J115" s="290"/>
      <c r="K115" s="304"/>
    </row>
    <row r="116" s="1" customFormat="1" ht="15" customHeight="1">
      <c r="B116" s="315"/>
      <c r="C116" s="290" t="s">
        <v>48</v>
      </c>
      <c r="D116" s="290"/>
      <c r="E116" s="290"/>
      <c r="F116" s="313" t="s">
        <v>1472</v>
      </c>
      <c r="G116" s="290"/>
      <c r="H116" s="290" t="s">
        <v>1517</v>
      </c>
      <c r="I116" s="290" t="s">
        <v>1507</v>
      </c>
      <c r="J116" s="290"/>
      <c r="K116" s="304"/>
    </row>
    <row r="117" s="1" customFormat="1" ht="15" customHeight="1">
      <c r="B117" s="315"/>
      <c r="C117" s="290" t="s">
        <v>57</v>
      </c>
      <c r="D117" s="290"/>
      <c r="E117" s="290"/>
      <c r="F117" s="313" t="s">
        <v>1472</v>
      </c>
      <c r="G117" s="290"/>
      <c r="H117" s="290" t="s">
        <v>1518</v>
      </c>
      <c r="I117" s="290" t="s">
        <v>1519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1520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1466</v>
      </c>
      <c r="D123" s="305"/>
      <c r="E123" s="305"/>
      <c r="F123" s="305" t="s">
        <v>1467</v>
      </c>
      <c r="G123" s="306"/>
      <c r="H123" s="305" t="s">
        <v>54</v>
      </c>
      <c r="I123" s="305" t="s">
        <v>57</v>
      </c>
      <c r="J123" s="305" t="s">
        <v>1468</v>
      </c>
      <c r="K123" s="334"/>
    </row>
    <row r="124" s="1" customFormat="1" ht="17.25" customHeight="1">
      <c r="B124" s="333"/>
      <c r="C124" s="307" t="s">
        <v>1469</v>
      </c>
      <c r="D124" s="307"/>
      <c r="E124" s="307"/>
      <c r="F124" s="308" t="s">
        <v>1470</v>
      </c>
      <c r="G124" s="309"/>
      <c r="H124" s="307"/>
      <c r="I124" s="307"/>
      <c r="J124" s="307" t="s">
        <v>1471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1475</v>
      </c>
      <c r="D126" s="312"/>
      <c r="E126" s="312"/>
      <c r="F126" s="313" t="s">
        <v>1472</v>
      </c>
      <c r="G126" s="290"/>
      <c r="H126" s="290" t="s">
        <v>1512</v>
      </c>
      <c r="I126" s="290" t="s">
        <v>1474</v>
      </c>
      <c r="J126" s="290">
        <v>120</v>
      </c>
      <c r="K126" s="338"/>
    </row>
    <row r="127" s="1" customFormat="1" ht="15" customHeight="1">
      <c r="B127" s="335"/>
      <c r="C127" s="290" t="s">
        <v>1521</v>
      </c>
      <c r="D127" s="290"/>
      <c r="E127" s="290"/>
      <c r="F127" s="313" t="s">
        <v>1472</v>
      </c>
      <c r="G127" s="290"/>
      <c r="H127" s="290" t="s">
        <v>1522</v>
      </c>
      <c r="I127" s="290" t="s">
        <v>1474</v>
      </c>
      <c r="J127" s="290" t="s">
        <v>1523</v>
      </c>
      <c r="K127" s="338"/>
    </row>
    <row r="128" s="1" customFormat="1" ht="15" customHeight="1">
      <c r="B128" s="335"/>
      <c r="C128" s="290" t="s">
        <v>1420</v>
      </c>
      <c r="D128" s="290"/>
      <c r="E128" s="290"/>
      <c r="F128" s="313" t="s">
        <v>1472</v>
      </c>
      <c r="G128" s="290"/>
      <c r="H128" s="290" t="s">
        <v>1524</v>
      </c>
      <c r="I128" s="290" t="s">
        <v>1474</v>
      </c>
      <c r="J128" s="290" t="s">
        <v>1523</v>
      </c>
      <c r="K128" s="338"/>
    </row>
    <row r="129" s="1" customFormat="1" ht="15" customHeight="1">
      <c r="B129" s="335"/>
      <c r="C129" s="290" t="s">
        <v>1483</v>
      </c>
      <c r="D129" s="290"/>
      <c r="E129" s="290"/>
      <c r="F129" s="313" t="s">
        <v>1478</v>
      </c>
      <c r="G129" s="290"/>
      <c r="H129" s="290" t="s">
        <v>1484</v>
      </c>
      <c r="I129" s="290" t="s">
        <v>1474</v>
      </c>
      <c r="J129" s="290">
        <v>15</v>
      </c>
      <c r="K129" s="338"/>
    </row>
    <row r="130" s="1" customFormat="1" ht="15" customHeight="1">
      <c r="B130" s="335"/>
      <c r="C130" s="316" t="s">
        <v>1485</v>
      </c>
      <c r="D130" s="316"/>
      <c r="E130" s="316"/>
      <c r="F130" s="317" t="s">
        <v>1478</v>
      </c>
      <c r="G130" s="316"/>
      <c r="H130" s="316" t="s">
        <v>1486</v>
      </c>
      <c r="I130" s="316" t="s">
        <v>1474</v>
      </c>
      <c r="J130" s="316">
        <v>15</v>
      </c>
      <c r="K130" s="338"/>
    </row>
    <row r="131" s="1" customFormat="1" ht="15" customHeight="1">
      <c r="B131" s="335"/>
      <c r="C131" s="316" t="s">
        <v>1487</v>
      </c>
      <c r="D131" s="316"/>
      <c r="E131" s="316"/>
      <c r="F131" s="317" t="s">
        <v>1478</v>
      </c>
      <c r="G131" s="316"/>
      <c r="H131" s="316" t="s">
        <v>1488</v>
      </c>
      <c r="I131" s="316" t="s">
        <v>1474</v>
      </c>
      <c r="J131" s="316">
        <v>20</v>
      </c>
      <c r="K131" s="338"/>
    </row>
    <row r="132" s="1" customFormat="1" ht="15" customHeight="1">
      <c r="B132" s="335"/>
      <c r="C132" s="316" t="s">
        <v>1489</v>
      </c>
      <c r="D132" s="316"/>
      <c r="E132" s="316"/>
      <c r="F132" s="317" t="s">
        <v>1478</v>
      </c>
      <c r="G132" s="316"/>
      <c r="H132" s="316" t="s">
        <v>1490</v>
      </c>
      <c r="I132" s="316" t="s">
        <v>1474</v>
      </c>
      <c r="J132" s="316">
        <v>20</v>
      </c>
      <c r="K132" s="338"/>
    </row>
    <row r="133" s="1" customFormat="1" ht="15" customHeight="1">
      <c r="B133" s="335"/>
      <c r="C133" s="290" t="s">
        <v>1477</v>
      </c>
      <c r="D133" s="290"/>
      <c r="E133" s="290"/>
      <c r="F133" s="313" t="s">
        <v>1478</v>
      </c>
      <c r="G133" s="290"/>
      <c r="H133" s="290" t="s">
        <v>1512</v>
      </c>
      <c r="I133" s="290" t="s">
        <v>1474</v>
      </c>
      <c r="J133" s="290">
        <v>50</v>
      </c>
      <c r="K133" s="338"/>
    </row>
    <row r="134" s="1" customFormat="1" ht="15" customHeight="1">
      <c r="B134" s="335"/>
      <c r="C134" s="290" t="s">
        <v>1491</v>
      </c>
      <c r="D134" s="290"/>
      <c r="E134" s="290"/>
      <c r="F134" s="313" t="s">
        <v>1478</v>
      </c>
      <c r="G134" s="290"/>
      <c r="H134" s="290" t="s">
        <v>1512</v>
      </c>
      <c r="I134" s="290" t="s">
        <v>1474</v>
      </c>
      <c r="J134" s="290">
        <v>50</v>
      </c>
      <c r="K134" s="338"/>
    </row>
    <row r="135" s="1" customFormat="1" ht="15" customHeight="1">
      <c r="B135" s="335"/>
      <c r="C135" s="290" t="s">
        <v>1497</v>
      </c>
      <c r="D135" s="290"/>
      <c r="E135" s="290"/>
      <c r="F135" s="313" t="s">
        <v>1478</v>
      </c>
      <c r="G135" s="290"/>
      <c r="H135" s="290" t="s">
        <v>1512</v>
      </c>
      <c r="I135" s="290" t="s">
        <v>1474</v>
      </c>
      <c r="J135" s="290">
        <v>50</v>
      </c>
      <c r="K135" s="338"/>
    </row>
    <row r="136" s="1" customFormat="1" ht="15" customHeight="1">
      <c r="B136" s="335"/>
      <c r="C136" s="290" t="s">
        <v>1499</v>
      </c>
      <c r="D136" s="290"/>
      <c r="E136" s="290"/>
      <c r="F136" s="313" t="s">
        <v>1478</v>
      </c>
      <c r="G136" s="290"/>
      <c r="H136" s="290" t="s">
        <v>1512</v>
      </c>
      <c r="I136" s="290" t="s">
        <v>1474</v>
      </c>
      <c r="J136" s="290">
        <v>50</v>
      </c>
      <c r="K136" s="338"/>
    </row>
    <row r="137" s="1" customFormat="1" ht="15" customHeight="1">
      <c r="B137" s="335"/>
      <c r="C137" s="290" t="s">
        <v>1500</v>
      </c>
      <c r="D137" s="290"/>
      <c r="E137" s="290"/>
      <c r="F137" s="313" t="s">
        <v>1478</v>
      </c>
      <c r="G137" s="290"/>
      <c r="H137" s="290" t="s">
        <v>1525</v>
      </c>
      <c r="I137" s="290" t="s">
        <v>1474</v>
      </c>
      <c r="J137" s="290">
        <v>255</v>
      </c>
      <c r="K137" s="338"/>
    </row>
    <row r="138" s="1" customFormat="1" ht="15" customHeight="1">
      <c r="B138" s="335"/>
      <c r="C138" s="290" t="s">
        <v>1502</v>
      </c>
      <c r="D138" s="290"/>
      <c r="E138" s="290"/>
      <c r="F138" s="313" t="s">
        <v>1472</v>
      </c>
      <c r="G138" s="290"/>
      <c r="H138" s="290" t="s">
        <v>1526</v>
      </c>
      <c r="I138" s="290" t="s">
        <v>1504</v>
      </c>
      <c r="J138" s="290"/>
      <c r="K138" s="338"/>
    </row>
    <row r="139" s="1" customFormat="1" ht="15" customHeight="1">
      <c r="B139" s="335"/>
      <c r="C139" s="290" t="s">
        <v>1505</v>
      </c>
      <c r="D139" s="290"/>
      <c r="E139" s="290"/>
      <c r="F139" s="313" t="s">
        <v>1472</v>
      </c>
      <c r="G139" s="290"/>
      <c r="H139" s="290" t="s">
        <v>1527</v>
      </c>
      <c r="I139" s="290" t="s">
        <v>1507</v>
      </c>
      <c r="J139" s="290"/>
      <c r="K139" s="338"/>
    </row>
    <row r="140" s="1" customFormat="1" ht="15" customHeight="1">
      <c r="B140" s="335"/>
      <c r="C140" s="290" t="s">
        <v>1508</v>
      </c>
      <c r="D140" s="290"/>
      <c r="E140" s="290"/>
      <c r="F140" s="313" t="s">
        <v>1472</v>
      </c>
      <c r="G140" s="290"/>
      <c r="H140" s="290" t="s">
        <v>1508</v>
      </c>
      <c r="I140" s="290" t="s">
        <v>1507</v>
      </c>
      <c r="J140" s="290"/>
      <c r="K140" s="338"/>
    </row>
    <row r="141" s="1" customFormat="1" ht="15" customHeight="1">
      <c r="B141" s="335"/>
      <c r="C141" s="290" t="s">
        <v>38</v>
      </c>
      <c r="D141" s="290"/>
      <c r="E141" s="290"/>
      <c r="F141" s="313" t="s">
        <v>1472</v>
      </c>
      <c r="G141" s="290"/>
      <c r="H141" s="290" t="s">
        <v>1528</v>
      </c>
      <c r="I141" s="290" t="s">
        <v>1507</v>
      </c>
      <c r="J141" s="290"/>
      <c r="K141" s="338"/>
    </row>
    <row r="142" s="1" customFormat="1" ht="15" customHeight="1">
      <c r="B142" s="335"/>
      <c r="C142" s="290" t="s">
        <v>1529</v>
      </c>
      <c r="D142" s="290"/>
      <c r="E142" s="290"/>
      <c r="F142" s="313" t="s">
        <v>1472</v>
      </c>
      <c r="G142" s="290"/>
      <c r="H142" s="290" t="s">
        <v>1530</v>
      </c>
      <c r="I142" s="290" t="s">
        <v>1507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1531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1466</v>
      </c>
      <c r="D148" s="305"/>
      <c r="E148" s="305"/>
      <c r="F148" s="305" t="s">
        <v>1467</v>
      </c>
      <c r="G148" s="306"/>
      <c r="H148" s="305" t="s">
        <v>54</v>
      </c>
      <c r="I148" s="305" t="s">
        <v>57</v>
      </c>
      <c r="J148" s="305" t="s">
        <v>1468</v>
      </c>
      <c r="K148" s="304"/>
    </row>
    <row r="149" s="1" customFormat="1" ht="17.25" customHeight="1">
      <c r="B149" s="302"/>
      <c r="C149" s="307" t="s">
        <v>1469</v>
      </c>
      <c r="D149" s="307"/>
      <c r="E149" s="307"/>
      <c r="F149" s="308" t="s">
        <v>1470</v>
      </c>
      <c r="G149" s="309"/>
      <c r="H149" s="307"/>
      <c r="I149" s="307"/>
      <c r="J149" s="307" t="s">
        <v>1471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1475</v>
      </c>
      <c r="D151" s="290"/>
      <c r="E151" s="290"/>
      <c r="F151" s="343" t="s">
        <v>1472</v>
      </c>
      <c r="G151" s="290"/>
      <c r="H151" s="342" t="s">
        <v>1512</v>
      </c>
      <c r="I151" s="342" t="s">
        <v>1474</v>
      </c>
      <c r="J151" s="342">
        <v>120</v>
      </c>
      <c r="K151" s="338"/>
    </row>
    <row r="152" s="1" customFormat="1" ht="15" customHeight="1">
      <c r="B152" s="315"/>
      <c r="C152" s="342" t="s">
        <v>1521</v>
      </c>
      <c r="D152" s="290"/>
      <c r="E152" s="290"/>
      <c r="F152" s="343" t="s">
        <v>1472</v>
      </c>
      <c r="G152" s="290"/>
      <c r="H152" s="342" t="s">
        <v>1532</v>
      </c>
      <c r="I152" s="342" t="s">
        <v>1474</v>
      </c>
      <c r="J152" s="342" t="s">
        <v>1523</v>
      </c>
      <c r="K152" s="338"/>
    </row>
    <row r="153" s="1" customFormat="1" ht="15" customHeight="1">
      <c r="B153" s="315"/>
      <c r="C153" s="342" t="s">
        <v>1420</v>
      </c>
      <c r="D153" s="290"/>
      <c r="E153" s="290"/>
      <c r="F153" s="343" t="s">
        <v>1472</v>
      </c>
      <c r="G153" s="290"/>
      <c r="H153" s="342" t="s">
        <v>1533</v>
      </c>
      <c r="I153" s="342" t="s">
        <v>1474</v>
      </c>
      <c r="J153" s="342" t="s">
        <v>1523</v>
      </c>
      <c r="K153" s="338"/>
    </row>
    <row r="154" s="1" customFormat="1" ht="15" customHeight="1">
      <c r="B154" s="315"/>
      <c r="C154" s="342" t="s">
        <v>1477</v>
      </c>
      <c r="D154" s="290"/>
      <c r="E154" s="290"/>
      <c r="F154" s="343" t="s">
        <v>1478</v>
      </c>
      <c r="G154" s="290"/>
      <c r="H154" s="342" t="s">
        <v>1512</v>
      </c>
      <c r="I154" s="342" t="s">
        <v>1474</v>
      </c>
      <c r="J154" s="342">
        <v>50</v>
      </c>
      <c r="K154" s="338"/>
    </row>
    <row r="155" s="1" customFormat="1" ht="15" customHeight="1">
      <c r="B155" s="315"/>
      <c r="C155" s="342" t="s">
        <v>1480</v>
      </c>
      <c r="D155" s="290"/>
      <c r="E155" s="290"/>
      <c r="F155" s="343" t="s">
        <v>1472</v>
      </c>
      <c r="G155" s="290"/>
      <c r="H155" s="342" t="s">
        <v>1512</v>
      </c>
      <c r="I155" s="342" t="s">
        <v>1482</v>
      </c>
      <c r="J155" s="342"/>
      <c r="K155" s="338"/>
    </row>
    <row r="156" s="1" customFormat="1" ht="15" customHeight="1">
      <c r="B156" s="315"/>
      <c r="C156" s="342" t="s">
        <v>1491</v>
      </c>
      <c r="D156" s="290"/>
      <c r="E156" s="290"/>
      <c r="F156" s="343" t="s">
        <v>1478</v>
      </c>
      <c r="G156" s="290"/>
      <c r="H156" s="342" t="s">
        <v>1512</v>
      </c>
      <c r="I156" s="342" t="s">
        <v>1474</v>
      </c>
      <c r="J156" s="342">
        <v>50</v>
      </c>
      <c r="K156" s="338"/>
    </row>
    <row r="157" s="1" customFormat="1" ht="15" customHeight="1">
      <c r="B157" s="315"/>
      <c r="C157" s="342" t="s">
        <v>1499</v>
      </c>
      <c r="D157" s="290"/>
      <c r="E157" s="290"/>
      <c r="F157" s="343" t="s">
        <v>1478</v>
      </c>
      <c r="G157" s="290"/>
      <c r="H157" s="342" t="s">
        <v>1512</v>
      </c>
      <c r="I157" s="342" t="s">
        <v>1474</v>
      </c>
      <c r="J157" s="342">
        <v>50</v>
      </c>
      <c r="K157" s="338"/>
    </row>
    <row r="158" s="1" customFormat="1" ht="15" customHeight="1">
      <c r="B158" s="315"/>
      <c r="C158" s="342" t="s">
        <v>1497</v>
      </c>
      <c r="D158" s="290"/>
      <c r="E158" s="290"/>
      <c r="F158" s="343" t="s">
        <v>1478</v>
      </c>
      <c r="G158" s="290"/>
      <c r="H158" s="342" t="s">
        <v>1512</v>
      </c>
      <c r="I158" s="342" t="s">
        <v>1474</v>
      </c>
      <c r="J158" s="342">
        <v>50</v>
      </c>
      <c r="K158" s="338"/>
    </row>
    <row r="159" s="1" customFormat="1" ht="15" customHeight="1">
      <c r="B159" s="315"/>
      <c r="C159" s="342" t="s">
        <v>81</v>
      </c>
      <c r="D159" s="290"/>
      <c r="E159" s="290"/>
      <c r="F159" s="343" t="s">
        <v>1472</v>
      </c>
      <c r="G159" s="290"/>
      <c r="H159" s="342" t="s">
        <v>1534</v>
      </c>
      <c r="I159" s="342" t="s">
        <v>1474</v>
      </c>
      <c r="J159" s="342" t="s">
        <v>1535</v>
      </c>
      <c r="K159" s="338"/>
    </row>
    <row r="160" s="1" customFormat="1" ht="15" customHeight="1">
      <c r="B160" s="315"/>
      <c r="C160" s="342" t="s">
        <v>1536</v>
      </c>
      <c r="D160" s="290"/>
      <c r="E160" s="290"/>
      <c r="F160" s="343" t="s">
        <v>1472</v>
      </c>
      <c r="G160" s="290"/>
      <c r="H160" s="342" t="s">
        <v>1537</v>
      </c>
      <c r="I160" s="342" t="s">
        <v>1507</v>
      </c>
      <c r="J160" s="342"/>
      <c r="K160" s="338"/>
    </row>
    <row r="161" s="1" customFormat="1" ht="15" customHeight="1">
      <c r="B161" s="344"/>
      <c r="C161" s="345"/>
      <c r="D161" s="345"/>
      <c r="E161" s="345"/>
      <c r="F161" s="345"/>
      <c r="G161" s="345"/>
      <c r="H161" s="345"/>
      <c r="I161" s="345"/>
      <c r="J161" s="345"/>
      <c r="K161" s="346"/>
    </row>
    <row r="162" s="1" customFormat="1" ht="18.75" customHeight="1">
      <c r="B162" s="326"/>
      <c r="C162" s="336"/>
      <c r="D162" s="336"/>
      <c r="E162" s="336"/>
      <c r="F162" s="347"/>
      <c r="G162" s="336"/>
      <c r="H162" s="336"/>
      <c r="I162" s="336"/>
      <c r="J162" s="336"/>
      <c r="K162" s="326"/>
    </row>
    <row r="163" s="1" customFormat="1" ht="18.75" customHeight="1">
      <c r="B163" s="326"/>
      <c r="C163" s="336"/>
      <c r="D163" s="336"/>
      <c r="E163" s="336"/>
      <c r="F163" s="347"/>
      <c r="G163" s="336"/>
      <c r="H163" s="336"/>
      <c r="I163" s="336"/>
      <c r="J163" s="336"/>
      <c r="K163" s="326"/>
    </row>
    <row r="164" s="1" customFormat="1" ht="18.75" customHeight="1">
      <c r="B164" s="326"/>
      <c r="C164" s="336"/>
      <c r="D164" s="336"/>
      <c r="E164" s="336"/>
      <c r="F164" s="347"/>
      <c r="G164" s="336"/>
      <c r="H164" s="336"/>
      <c r="I164" s="336"/>
      <c r="J164" s="336"/>
      <c r="K164" s="326"/>
    </row>
    <row r="165" s="1" customFormat="1" ht="18.75" customHeight="1">
      <c r="B165" s="326"/>
      <c r="C165" s="336"/>
      <c r="D165" s="336"/>
      <c r="E165" s="336"/>
      <c r="F165" s="347"/>
      <c r="G165" s="336"/>
      <c r="H165" s="336"/>
      <c r="I165" s="336"/>
      <c r="J165" s="336"/>
      <c r="K165" s="326"/>
    </row>
    <row r="166" s="1" customFormat="1" ht="18.75" customHeight="1">
      <c r="B166" s="326"/>
      <c r="C166" s="336"/>
      <c r="D166" s="336"/>
      <c r="E166" s="336"/>
      <c r="F166" s="347"/>
      <c r="G166" s="336"/>
      <c r="H166" s="336"/>
      <c r="I166" s="336"/>
      <c r="J166" s="336"/>
      <c r="K166" s="326"/>
    </row>
    <row r="167" s="1" customFormat="1" ht="18.75" customHeight="1">
      <c r="B167" s="326"/>
      <c r="C167" s="336"/>
      <c r="D167" s="336"/>
      <c r="E167" s="336"/>
      <c r="F167" s="347"/>
      <c r="G167" s="336"/>
      <c r="H167" s="336"/>
      <c r="I167" s="336"/>
      <c r="J167" s="336"/>
      <c r="K167" s="326"/>
    </row>
    <row r="168" s="1" customFormat="1" ht="18.75" customHeight="1">
      <c r="B168" s="326"/>
      <c r="C168" s="336"/>
      <c r="D168" s="336"/>
      <c r="E168" s="336"/>
      <c r="F168" s="347"/>
      <c r="G168" s="336"/>
      <c r="H168" s="336"/>
      <c r="I168" s="336"/>
      <c r="J168" s="336"/>
      <c r="K168" s="326"/>
    </row>
    <row r="169" s="1" customFormat="1" ht="18.75" customHeight="1">
      <c r="B169" s="298"/>
      <c r="C169" s="298"/>
      <c r="D169" s="298"/>
      <c r="E169" s="298"/>
      <c r="F169" s="298"/>
      <c r="G169" s="298"/>
      <c r="H169" s="298"/>
      <c r="I169" s="298"/>
      <c r="J169" s="298"/>
      <c r="K169" s="298"/>
    </row>
    <row r="170" s="1" customFormat="1" ht="7.5" customHeight="1">
      <c r="B170" s="277"/>
      <c r="C170" s="278"/>
      <c r="D170" s="278"/>
      <c r="E170" s="278"/>
      <c r="F170" s="278"/>
      <c r="G170" s="278"/>
      <c r="H170" s="278"/>
      <c r="I170" s="278"/>
      <c r="J170" s="278"/>
      <c r="K170" s="279"/>
    </row>
    <row r="171" s="1" customFormat="1" ht="45" customHeight="1">
      <c r="B171" s="280"/>
      <c r="C171" s="281" t="s">
        <v>1538</v>
      </c>
      <c r="D171" s="281"/>
      <c r="E171" s="281"/>
      <c r="F171" s="281"/>
      <c r="G171" s="281"/>
      <c r="H171" s="281"/>
      <c r="I171" s="281"/>
      <c r="J171" s="281"/>
      <c r="K171" s="282"/>
    </row>
    <row r="172" s="1" customFormat="1" ht="17.25" customHeight="1">
      <c r="B172" s="280"/>
      <c r="C172" s="305" t="s">
        <v>1466</v>
      </c>
      <c r="D172" s="305"/>
      <c r="E172" s="305"/>
      <c r="F172" s="305" t="s">
        <v>1467</v>
      </c>
      <c r="G172" s="348"/>
      <c r="H172" s="349" t="s">
        <v>54</v>
      </c>
      <c r="I172" s="349" t="s">
        <v>57</v>
      </c>
      <c r="J172" s="305" t="s">
        <v>1468</v>
      </c>
      <c r="K172" s="282"/>
    </row>
    <row r="173" s="1" customFormat="1" ht="17.25" customHeight="1">
      <c r="B173" s="283"/>
      <c r="C173" s="307" t="s">
        <v>1469</v>
      </c>
      <c r="D173" s="307"/>
      <c r="E173" s="307"/>
      <c r="F173" s="308" t="s">
        <v>1470</v>
      </c>
      <c r="G173" s="350"/>
      <c r="H173" s="351"/>
      <c r="I173" s="351"/>
      <c r="J173" s="307" t="s">
        <v>1471</v>
      </c>
      <c r="K173" s="285"/>
    </row>
    <row r="174" s="1" customFormat="1" ht="5.25" customHeight="1">
      <c r="B174" s="315"/>
      <c r="C174" s="310"/>
      <c r="D174" s="310"/>
      <c r="E174" s="310"/>
      <c r="F174" s="310"/>
      <c r="G174" s="311"/>
      <c r="H174" s="310"/>
      <c r="I174" s="310"/>
      <c r="J174" s="310"/>
      <c r="K174" s="338"/>
    </row>
    <row r="175" s="1" customFormat="1" ht="15" customHeight="1">
      <c r="B175" s="315"/>
      <c r="C175" s="290" t="s">
        <v>1475</v>
      </c>
      <c r="D175" s="290"/>
      <c r="E175" s="290"/>
      <c r="F175" s="313" t="s">
        <v>1472</v>
      </c>
      <c r="G175" s="290"/>
      <c r="H175" s="290" t="s">
        <v>1512</v>
      </c>
      <c r="I175" s="290" t="s">
        <v>1474</v>
      </c>
      <c r="J175" s="290">
        <v>120</v>
      </c>
      <c r="K175" s="338"/>
    </row>
    <row r="176" s="1" customFormat="1" ht="15" customHeight="1">
      <c r="B176" s="315"/>
      <c r="C176" s="290" t="s">
        <v>1521</v>
      </c>
      <c r="D176" s="290"/>
      <c r="E176" s="290"/>
      <c r="F176" s="313" t="s">
        <v>1472</v>
      </c>
      <c r="G176" s="290"/>
      <c r="H176" s="290" t="s">
        <v>1522</v>
      </c>
      <c r="I176" s="290" t="s">
        <v>1474</v>
      </c>
      <c r="J176" s="290" t="s">
        <v>1523</v>
      </c>
      <c r="K176" s="338"/>
    </row>
    <row r="177" s="1" customFormat="1" ht="15" customHeight="1">
      <c r="B177" s="315"/>
      <c r="C177" s="290" t="s">
        <v>1420</v>
      </c>
      <c r="D177" s="290"/>
      <c r="E177" s="290"/>
      <c r="F177" s="313" t="s">
        <v>1472</v>
      </c>
      <c r="G177" s="290"/>
      <c r="H177" s="290" t="s">
        <v>1539</v>
      </c>
      <c r="I177" s="290" t="s">
        <v>1474</v>
      </c>
      <c r="J177" s="290" t="s">
        <v>1523</v>
      </c>
      <c r="K177" s="338"/>
    </row>
    <row r="178" s="1" customFormat="1" ht="15" customHeight="1">
      <c r="B178" s="315"/>
      <c r="C178" s="290" t="s">
        <v>1477</v>
      </c>
      <c r="D178" s="290"/>
      <c r="E178" s="290"/>
      <c r="F178" s="313" t="s">
        <v>1478</v>
      </c>
      <c r="G178" s="290"/>
      <c r="H178" s="290" t="s">
        <v>1539</v>
      </c>
      <c r="I178" s="290" t="s">
        <v>1474</v>
      </c>
      <c r="J178" s="290">
        <v>50</v>
      </c>
      <c r="K178" s="338"/>
    </row>
    <row r="179" s="1" customFormat="1" ht="15" customHeight="1">
      <c r="B179" s="315"/>
      <c r="C179" s="290" t="s">
        <v>1480</v>
      </c>
      <c r="D179" s="290"/>
      <c r="E179" s="290"/>
      <c r="F179" s="313" t="s">
        <v>1472</v>
      </c>
      <c r="G179" s="290"/>
      <c r="H179" s="290" t="s">
        <v>1539</v>
      </c>
      <c r="I179" s="290" t="s">
        <v>1482</v>
      </c>
      <c r="J179" s="290"/>
      <c r="K179" s="338"/>
    </row>
    <row r="180" s="1" customFormat="1" ht="15" customHeight="1">
      <c r="B180" s="315"/>
      <c r="C180" s="290" t="s">
        <v>1491</v>
      </c>
      <c r="D180" s="290"/>
      <c r="E180" s="290"/>
      <c r="F180" s="313" t="s">
        <v>1478</v>
      </c>
      <c r="G180" s="290"/>
      <c r="H180" s="290" t="s">
        <v>1539</v>
      </c>
      <c r="I180" s="290" t="s">
        <v>1474</v>
      </c>
      <c r="J180" s="290">
        <v>50</v>
      </c>
      <c r="K180" s="338"/>
    </row>
    <row r="181" s="1" customFormat="1" ht="15" customHeight="1">
      <c r="B181" s="315"/>
      <c r="C181" s="290" t="s">
        <v>1499</v>
      </c>
      <c r="D181" s="290"/>
      <c r="E181" s="290"/>
      <c r="F181" s="313" t="s">
        <v>1478</v>
      </c>
      <c r="G181" s="290"/>
      <c r="H181" s="290" t="s">
        <v>1539</v>
      </c>
      <c r="I181" s="290" t="s">
        <v>1474</v>
      </c>
      <c r="J181" s="290">
        <v>50</v>
      </c>
      <c r="K181" s="338"/>
    </row>
    <row r="182" s="1" customFormat="1" ht="15" customHeight="1">
      <c r="B182" s="315"/>
      <c r="C182" s="290" t="s">
        <v>1497</v>
      </c>
      <c r="D182" s="290"/>
      <c r="E182" s="290"/>
      <c r="F182" s="313" t="s">
        <v>1478</v>
      </c>
      <c r="G182" s="290"/>
      <c r="H182" s="290" t="s">
        <v>1539</v>
      </c>
      <c r="I182" s="290" t="s">
        <v>1474</v>
      </c>
      <c r="J182" s="290">
        <v>50</v>
      </c>
      <c r="K182" s="338"/>
    </row>
    <row r="183" s="1" customFormat="1" ht="15" customHeight="1">
      <c r="B183" s="315"/>
      <c r="C183" s="290" t="s">
        <v>112</v>
      </c>
      <c r="D183" s="290"/>
      <c r="E183" s="290"/>
      <c r="F183" s="313" t="s">
        <v>1472</v>
      </c>
      <c r="G183" s="290"/>
      <c r="H183" s="290" t="s">
        <v>1540</v>
      </c>
      <c r="I183" s="290" t="s">
        <v>1541</v>
      </c>
      <c r="J183" s="290"/>
      <c r="K183" s="338"/>
    </row>
    <row r="184" s="1" customFormat="1" ht="15" customHeight="1">
      <c r="B184" s="315"/>
      <c r="C184" s="290" t="s">
        <v>57</v>
      </c>
      <c r="D184" s="290"/>
      <c r="E184" s="290"/>
      <c r="F184" s="313" t="s">
        <v>1472</v>
      </c>
      <c r="G184" s="290"/>
      <c r="H184" s="290" t="s">
        <v>1542</v>
      </c>
      <c r="I184" s="290" t="s">
        <v>1543</v>
      </c>
      <c r="J184" s="290">
        <v>1</v>
      </c>
      <c r="K184" s="338"/>
    </row>
    <row r="185" s="1" customFormat="1" ht="15" customHeight="1">
      <c r="B185" s="315"/>
      <c r="C185" s="290" t="s">
        <v>53</v>
      </c>
      <c r="D185" s="290"/>
      <c r="E185" s="290"/>
      <c r="F185" s="313" t="s">
        <v>1472</v>
      </c>
      <c r="G185" s="290"/>
      <c r="H185" s="290" t="s">
        <v>1544</v>
      </c>
      <c r="I185" s="290" t="s">
        <v>1474</v>
      </c>
      <c r="J185" s="290">
        <v>20</v>
      </c>
      <c r="K185" s="338"/>
    </row>
    <row r="186" s="1" customFormat="1" ht="15" customHeight="1">
      <c r="B186" s="315"/>
      <c r="C186" s="290" t="s">
        <v>54</v>
      </c>
      <c r="D186" s="290"/>
      <c r="E186" s="290"/>
      <c r="F186" s="313" t="s">
        <v>1472</v>
      </c>
      <c r="G186" s="290"/>
      <c r="H186" s="290" t="s">
        <v>1545</v>
      </c>
      <c r="I186" s="290" t="s">
        <v>1474</v>
      </c>
      <c r="J186" s="290">
        <v>255</v>
      </c>
      <c r="K186" s="338"/>
    </row>
    <row r="187" s="1" customFormat="1" ht="15" customHeight="1">
      <c r="B187" s="315"/>
      <c r="C187" s="290" t="s">
        <v>113</v>
      </c>
      <c r="D187" s="290"/>
      <c r="E187" s="290"/>
      <c r="F187" s="313" t="s">
        <v>1472</v>
      </c>
      <c r="G187" s="290"/>
      <c r="H187" s="290" t="s">
        <v>1436</v>
      </c>
      <c r="I187" s="290" t="s">
        <v>1474</v>
      </c>
      <c r="J187" s="290">
        <v>10</v>
      </c>
      <c r="K187" s="338"/>
    </row>
    <row r="188" s="1" customFormat="1" ht="15" customHeight="1">
      <c r="B188" s="315"/>
      <c r="C188" s="290" t="s">
        <v>114</v>
      </c>
      <c r="D188" s="290"/>
      <c r="E188" s="290"/>
      <c r="F188" s="313" t="s">
        <v>1472</v>
      </c>
      <c r="G188" s="290"/>
      <c r="H188" s="290" t="s">
        <v>1546</v>
      </c>
      <c r="I188" s="290" t="s">
        <v>1507</v>
      </c>
      <c r="J188" s="290"/>
      <c r="K188" s="338"/>
    </row>
    <row r="189" s="1" customFormat="1" ht="15" customHeight="1">
      <c r="B189" s="315"/>
      <c r="C189" s="290" t="s">
        <v>1547</v>
      </c>
      <c r="D189" s="290"/>
      <c r="E189" s="290"/>
      <c r="F189" s="313" t="s">
        <v>1472</v>
      </c>
      <c r="G189" s="290"/>
      <c r="H189" s="290" t="s">
        <v>1548</v>
      </c>
      <c r="I189" s="290" t="s">
        <v>1507</v>
      </c>
      <c r="J189" s="290"/>
      <c r="K189" s="338"/>
    </row>
    <row r="190" s="1" customFormat="1" ht="15" customHeight="1">
      <c r="B190" s="315"/>
      <c r="C190" s="290" t="s">
        <v>1536</v>
      </c>
      <c r="D190" s="290"/>
      <c r="E190" s="290"/>
      <c r="F190" s="313" t="s">
        <v>1472</v>
      </c>
      <c r="G190" s="290"/>
      <c r="H190" s="290" t="s">
        <v>1549</v>
      </c>
      <c r="I190" s="290" t="s">
        <v>1507</v>
      </c>
      <c r="J190" s="290"/>
      <c r="K190" s="338"/>
    </row>
    <row r="191" s="1" customFormat="1" ht="15" customHeight="1">
      <c r="B191" s="315"/>
      <c r="C191" s="290" t="s">
        <v>116</v>
      </c>
      <c r="D191" s="290"/>
      <c r="E191" s="290"/>
      <c r="F191" s="313" t="s">
        <v>1478</v>
      </c>
      <c r="G191" s="290"/>
      <c r="H191" s="290" t="s">
        <v>1550</v>
      </c>
      <c r="I191" s="290" t="s">
        <v>1474</v>
      </c>
      <c r="J191" s="290">
        <v>50</v>
      </c>
      <c r="K191" s="338"/>
    </row>
    <row r="192" s="1" customFormat="1" ht="15" customHeight="1">
      <c r="B192" s="315"/>
      <c r="C192" s="290" t="s">
        <v>1551</v>
      </c>
      <c r="D192" s="290"/>
      <c r="E192" s="290"/>
      <c r="F192" s="313" t="s">
        <v>1478</v>
      </c>
      <c r="G192" s="290"/>
      <c r="H192" s="290" t="s">
        <v>1552</v>
      </c>
      <c r="I192" s="290" t="s">
        <v>1553</v>
      </c>
      <c r="J192" s="290"/>
      <c r="K192" s="338"/>
    </row>
    <row r="193" s="1" customFormat="1" ht="15" customHeight="1">
      <c r="B193" s="315"/>
      <c r="C193" s="290" t="s">
        <v>1554</v>
      </c>
      <c r="D193" s="290"/>
      <c r="E193" s="290"/>
      <c r="F193" s="313" t="s">
        <v>1478</v>
      </c>
      <c r="G193" s="290"/>
      <c r="H193" s="290" t="s">
        <v>1555</v>
      </c>
      <c r="I193" s="290" t="s">
        <v>1553</v>
      </c>
      <c r="J193" s="290"/>
      <c r="K193" s="338"/>
    </row>
    <row r="194" s="1" customFormat="1" ht="15" customHeight="1">
      <c r="B194" s="315"/>
      <c r="C194" s="290" t="s">
        <v>1556</v>
      </c>
      <c r="D194" s="290"/>
      <c r="E194" s="290"/>
      <c r="F194" s="313" t="s">
        <v>1478</v>
      </c>
      <c r="G194" s="290"/>
      <c r="H194" s="290" t="s">
        <v>1557</v>
      </c>
      <c r="I194" s="290" t="s">
        <v>1553</v>
      </c>
      <c r="J194" s="290"/>
      <c r="K194" s="338"/>
    </row>
    <row r="195" s="1" customFormat="1" ht="15" customHeight="1">
      <c r="B195" s="315"/>
      <c r="C195" s="352" t="s">
        <v>1558</v>
      </c>
      <c r="D195" s="290"/>
      <c r="E195" s="290"/>
      <c r="F195" s="313" t="s">
        <v>1478</v>
      </c>
      <c r="G195" s="290"/>
      <c r="H195" s="290" t="s">
        <v>1559</v>
      </c>
      <c r="I195" s="290" t="s">
        <v>1560</v>
      </c>
      <c r="J195" s="353" t="s">
        <v>1561</v>
      </c>
      <c r="K195" s="338"/>
    </row>
    <row r="196" s="1" customFormat="1" ht="15" customHeight="1">
      <c r="B196" s="315"/>
      <c r="C196" s="352" t="s">
        <v>42</v>
      </c>
      <c r="D196" s="290"/>
      <c r="E196" s="290"/>
      <c r="F196" s="313" t="s">
        <v>1472</v>
      </c>
      <c r="G196" s="290"/>
      <c r="H196" s="287" t="s">
        <v>1562</v>
      </c>
      <c r="I196" s="290" t="s">
        <v>1563</v>
      </c>
      <c r="J196" s="290"/>
      <c r="K196" s="338"/>
    </row>
    <row r="197" s="1" customFormat="1" ht="15" customHeight="1">
      <c r="B197" s="315"/>
      <c r="C197" s="352" t="s">
        <v>1564</v>
      </c>
      <c r="D197" s="290"/>
      <c r="E197" s="290"/>
      <c r="F197" s="313" t="s">
        <v>1472</v>
      </c>
      <c r="G197" s="290"/>
      <c r="H197" s="290" t="s">
        <v>1565</v>
      </c>
      <c r="I197" s="290" t="s">
        <v>1507</v>
      </c>
      <c r="J197" s="290"/>
      <c r="K197" s="338"/>
    </row>
    <row r="198" s="1" customFormat="1" ht="15" customHeight="1">
      <c r="B198" s="315"/>
      <c r="C198" s="352" t="s">
        <v>1566</v>
      </c>
      <c r="D198" s="290"/>
      <c r="E198" s="290"/>
      <c r="F198" s="313" t="s">
        <v>1472</v>
      </c>
      <c r="G198" s="290"/>
      <c r="H198" s="290" t="s">
        <v>1567</v>
      </c>
      <c r="I198" s="290" t="s">
        <v>1507</v>
      </c>
      <c r="J198" s="290"/>
      <c r="K198" s="338"/>
    </row>
    <row r="199" s="1" customFormat="1" ht="15" customHeight="1">
      <c r="B199" s="315"/>
      <c r="C199" s="352" t="s">
        <v>1568</v>
      </c>
      <c r="D199" s="290"/>
      <c r="E199" s="290"/>
      <c r="F199" s="313" t="s">
        <v>1478</v>
      </c>
      <c r="G199" s="290"/>
      <c r="H199" s="290" t="s">
        <v>1569</v>
      </c>
      <c r="I199" s="290" t="s">
        <v>1507</v>
      </c>
      <c r="J199" s="290"/>
      <c r="K199" s="338"/>
    </row>
    <row r="200" s="1" customFormat="1" ht="15" customHeight="1">
      <c r="B200" s="344"/>
      <c r="C200" s="354"/>
      <c r="D200" s="345"/>
      <c r="E200" s="345"/>
      <c r="F200" s="345"/>
      <c r="G200" s="345"/>
      <c r="H200" s="345"/>
      <c r="I200" s="345"/>
      <c r="J200" s="345"/>
      <c r="K200" s="346"/>
    </row>
    <row r="201" s="1" customFormat="1" ht="18.75" customHeight="1">
      <c r="B201" s="326"/>
      <c r="C201" s="336"/>
      <c r="D201" s="336"/>
      <c r="E201" s="336"/>
      <c r="F201" s="347"/>
      <c r="G201" s="336"/>
      <c r="H201" s="336"/>
      <c r="I201" s="336"/>
      <c r="J201" s="336"/>
      <c r="K201" s="326"/>
    </row>
    <row r="202" s="1" customFormat="1" ht="18.75" customHeight="1">
      <c r="B202" s="298"/>
      <c r="C202" s="298"/>
      <c r="D202" s="298"/>
      <c r="E202" s="298"/>
      <c r="F202" s="298"/>
      <c r="G202" s="298"/>
      <c r="H202" s="298"/>
      <c r="I202" s="298"/>
      <c r="J202" s="298"/>
      <c r="K202" s="298"/>
    </row>
    <row r="203" s="1" customFormat="1" ht="13.5">
      <c r="B203" s="277"/>
      <c r="C203" s="278"/>
      <c r="D203" s="278"/>
      <c r="E203" s="278"/>
      <c r="F203" s="278"/>
      <c r="G203" s="278"/>
      <c r="H203" s="278"/>
      <c r="I203" s="278"/>
      <c r="J203" s="278"/>
      <c r="K203" s="279"/>
    </row>
    <row r="204" s="1" customFormat="1" ht="21" customHeight="1">
      <c r="B204" s="280"/>
      <c r="C204" s="281" t="s">
        <v>1570</v>
      </c>
      <c r="D204" s="281"/>
      <c r="E204" s="281"/>
      <c r="F204" s="281"/>
      <c r="G204" s="281"/>
      <c r="H204" s="281"/>
      <c r="I204" s="281"/>
      <c r="J204" s="281"/>
      <c r="K204" s="282"/>
    </row>
    <row r="205" s="1" customFormat="1" ht="25.5" customHeight="1">
      <c r="B205" s="280"/>
      <c r="C205" s="355" t="s">
        <v>1571</v>
      </c>
      <c r="D205" s="355"/>
      <c r="E205" s="355"/>
      <c r="F205" s="355" t="s">
        <v>1572</v>
      </c>
      <c r="G205" s="356"/>
      <c r="H205" s="355" t="s">
        <v>1573</v>
      </c>
      <c r="I205" s="355"/>
      <c r="J205" s="355"/>
      <c r="K205" s="282"/>
    </row>
    <row r="206" s="1" customFormat="1" ht="5.25" customHeight="1">
      <c r="B206" s="315"/>
      <c r="C206" s="310"/>
      <c r="D206" s="310"/>
      <c r="E206" s="310"/>
      <c r="F206" s="310"/>
      <c r="G206" s="336"/>
      <c r="H206" s="310"/>
      <c r="I206" s="310"/>
      <c r="J206" s="310"/>
      <c r="K206" s="338"/>
    </row>
    <row r="207" s="1" customFormat="1" ht="15" customHeight="1">
      <c r="B207" s="315"/>
      <c r="C207" s="290" t="s">
        <v>1563</v>
      </c>
      <c r="D207" s="290"/>
      <c r="E207" s="290"/>
      <c r="F207" s="313" t="s">
        <v>43</v>
      </c>
      <c r="G207" s="290"/>
      <c r="H207" s="290" t="s">
        <v>1574</v>
      </c>
      <c r="I207" s="290"/>
      <c r="J207" s="290"/>
      <c r="K207" s="338"/>
    </row>
    <row r="208" s="1" customFormat="1" ht="15" customHeight="1">
      <c r="B208" s="315"/>
      <c r="C208" s="290"/>
      <c r="D208" s="290"/>
      <c r="E208" s="290"/>
      <c r="F208" s="313" t="s">
        <v>44</v>
      </c>
      <c r="G208" s="290"/>
      <c r="H208" s="290" t="s">
        <v>1575</v>
      </c>
      <c r="I208" s="290"/>
      <c r="J208" s="290"/>
      <c r="K208" s="338"/>
    </row>
    <row r="209" s="1" customFormat="1" ht="15" customHeight="1">
      <c r="B209" s="315"/>
      <c r="C209" s="290"/>
      <c r="D209" s="290"/>
      <c r="E209" s="290"/>
      <c r="F209" s="313" t="s">
        <v>47</v>
      </c>
      <c r="G209" s="290"/>
      <c r="H209" s="290" t="s">
        <v>1576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45</v>
      </c>
      <c r="G210" s="290"/>
      <c r="H210" s="290" t="s">
        <v>1577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46</v>
      </c>
      <c r="G211" s="290"/>
      <c r="H211" s="290" t="s">
        <v>1578</v>
      </c>
      <c r="I211" s="290"/>
      <c r="J211" s="290"/>
      <c r="K211" s="338"/>
    </row>
    <row r="212" s="1" customFormat="1" ht="15" customHeight="1">
      <c r="B212" s="315"/>
      <c r="C212" s="290"/>
      <c r="D212" s="290"/>
      <c r="E212" s="290"/>
      <c r="F212" s="313"/>
      <c r="G212" s="290"/>
      <c r="H212" s="290"/>
      <c r="I212" s="290"/>
      <c r="J212" s="290"/>
      <c r="K212" s="338"/>
    </row>
    <row r="213" s="1" customFormat="1" ht="15" customHeight="1">
      <c r="B213" s="315"/>
      <c r="C213" s="290" t="s">
        <v>1519</v>
      </c>
      <c r="D213" s="290"/>
      <c r="E213" s="290"/>
      <c r="F213" s="313" t="s">
        <v>76</v>
      </c>
      <c r="G213" s="290"/>
      <c r="H213" s="290" t="s">
        <v>1579</v>
      </c>
      <c r="I213" s="290"/>
      <c r="J213" s="290"/>
      <c r="K213" s="338"/>
    </row>
    <row r="214" s="1" customFormat="1" ht="15" customHeight="1">
      <c r="B214" s="315"/>
      <c r="C214" s="290"/>
      <c r="D214" s="290"/>
      <c r="E214" s="290"/>
      <c r="F214" s="313" t="s">
        <v>1414</v>
      </c>
      <c r="G214" s="290"/>
      <c r="H214" s="290" t="s">
        <v>1415</v>
      </c>
      <c r="I214" s="290"/>
      <c r="J214" s="290"/>
      <c r="K214" s="338"/>
    </row>
    <row r="215" s="1" customFormat="1" ht="15" customHeight="1">
      <c r="B215" s="315"/>
      <c r="C215" s="290"/>
      <c r="D215" s="290"/>
      <c r="E215" s="290"/>
      <c r="F215" s="313" t="s">
        <v>1412</v>
      </c>
      <c r="G215" s="290"/>
      <c r="H215" s="290" t="s">
        <v>1580</v>
      </c>
      <c r="I215" s="290"/>
      <c r="J215" s="290"/>
      <c r="K215" s="338"/>
    </row>
    <row r="216" s="1" customFormat="1" ht="15" customHeight="1">
      <c r="B216" s="357"/>
      <c r="C216" s="290"/>
      <c r="D216" s="290"/>
      <c r="E216" s="290"/>
      <c r="F216" s="313" t="s">
        <v>1416</v>
      </c>
      <c r="G216" s="352"/>
      <c r="H216" s="342" t="s">
        <v>1417</v>
      </c>
      <c r="I216" s="342"/>
      <c r="J216" s="342"/>
      <c r="K216" s="358"/>
    </row>
    <row r="217" s="1" customFormat="1" ht="15" customHeight="1">
      <c r="B217" s="357"/>
      <c r="C217" s="290"/>
      <c r="D217" s="290"/>
      <c r="E217" s="290"/>
      <c r="F217" s="313" t="s">
        <v>1418</v>
      </c>
      <c r="G217" s="352"/>
      <c r="H217" s="342" t="s">
        <v>1581</v>
      </c>
      <c r="I217" s="342"/>
      <c r="J217" s="342"/>
      <c r="K217" s="358"/>
    </row>
    <row r="218" s="1" customFormat="1" ht="15" customHeight="1">
      <c r="B218" s="357"/>
      <c r="C218" s="290"/>
      <c r="D218" s="290"/>
      <c r="E218" s="290"/>
      <c r="F218" s="313"/>
      <c r="G218" s="352"/>
      <c r="H218" s="342"/>
      <c r="I218" s="342"/>
      <c r="J218" s="342"/>
      <c r="K218" s="358"/>
    </row>
    <row r="219" s="1" customFormat="1" ht="15" customHeight="1">
      <c r="B219" s="357"/>
      <c r="C219" s="290" t="s">
        <v>1543</v>
      </c>
      <c r="D219" s="290"/>
      <c r="E219" s="290"/>
      <c r="F219" s="313">
        <v>1</v>
      </c>
      <c r="G219" s="352"/>
      <c r="H219" s="342" t="s">
        <v>1582</v>
      </c>
      <c r="I219" s="342"/>
      <c r="J219" s="342"/>
      <c r="K219" s="358"/>
    </row>
    <row r="220" s="1" customFormat="1" ht="15" customHeight="1">
      <c r="B220" s="357"/>
      <c r="C220" s="290"/>
      <c r="D220" s="290"/>
      <c r="E220" s="290"/>
      <c r="F220" s="313">
        <v>2</v>
      </c>
      <c r="G220" s="352"/>
      <c r="H220" s="342" t="s">
        <v>1583</v>
      </c>
      <c r="I220" s="342"/>
      <c r="J220" s="342"/>
      <c r="K220" s="358"/>
    </row>
    <row r="221" s="1" customFormat="1" ht="15" customHeight="1">
      <c r="B221" s="357"/>
      <c r="C221" s="290"/>
      <c r="D221" s="290"/>
      <c r="E221" s="290"/>
      <c r="F221" s="313">
        <v>3</v>
      </c>
      <c r="G221" s="352"/>
      <c r="H221" s="342" t="s">
        <v>1584</v>
      </c>
      <c r="I221" s="342"/>
      <c r="J221" s="342"/>
      <c r="K221" s="358"/>
    </row>
    <row r="222" s="1" customFormat="1" ht="15" customHeight="1">
      <c r="B222" s="357"/>
      <c r="C222" s="290"/>
      <c r="D222" s="290"/>
      <c r="E222" s="290"/>
      <c r="F222" s="313">
        <v>4</v>
      </c>
      <c r="G222" s="352"/>
      <c r="H222" s="342" t="s">
        <v>1585</v>
      </c>
      <c r="I222" s="342"/>
      <c r="J222" s="342"/>
      <c r="K222" s="358"/>
    </row>
    <row r="223" s="1" customFormat="1" ht="12.75" customHeight="1">
      <c r="B223" s="359"/>
      <c r="C223" s="360"/>
      <c r="D223" s="360"/>
      <c r="E223" s="360"/>
      <c r="F223" s="360"/>
      <c r="G223" s="360"/>
      <c r="H223" s="360"/>
      <c r="I223" s="360"/>
      <c r="J223" s="360"/>
      <c r="K223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NTBPAVEL\Pavel</dc:creator>
  <cp:lastModifiedBy>NTBPAVEL\Pavel</cp:lastModifiedBy>
  <dcterms:created xsi:type="dcterms:W3CDTF">2023-07-18T08:52:01Z</dcterms:created>
  <dcterms:modified xsi:type="dcterms:W3CDTF">2023-07-18T08:52:06Z</dcterms:modified>
</cp:coreProperties>
</file>