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-2024 - Stavební úpravy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'3-2024 - Stavební úpravy ...'!$C$102:$K$1912</definedName>
    <definedName name="_xlnm.Print_Area" localSheetId="1">'3-2024 - Stavební úpravy ...'!$C$4:$J$37,'3-2024 - Stavební úpravy ...'!$C$43:$J$86,'3-2024 - Stavební úpravy ...'!$C$92:$K$1912</definedName>
    <definedName name="_xlnm.Print_Titles" localSheetId="1">'3-2024 - Stavební úpravy ...'!$102:$102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910"/>
  <c r="BH1910"/>
  <c r="BG1910"/>
  <c r="BF1910"/>
  <c r="T1910"/>
  <c r="T1909"/>
  <c r="R1910"/>
  <c r="R1909"/>
  <c r="P1910"/>
  <c r="P1909"/>
  <c r="BI1906"/>
  <c r="BH1906"/>
  <c r="BG1906"/>
  <c r="BF1906"/>
  <c r="T1906"/>
  <c r="T1905"/>
  <c r="R1906"/>
  <c r="R1905"/>
  <c r="P1906"/>
  <c r="P1905"/>
  <c r="BI1902"/>
  <c r="BH1902"/>
  <c r="BG1902"/>
  <c r="BF1902"/>
  <c r="T1902"/>
  <c r="T1901"/>
  <c r="T1900"/>
  <c r="R1902"/>
  <c r="R1901"/>
  <c r="R1900"/>
  <c r="P1902"/>
  <c r="P1901"/>
  <c r="P1900"/>
  <c r="BI1896"/>
  <c r="BH1896"/>
  <c r="BG1896"/>
  <c r="BF1896"/>
  <c r="T1896"/>
  <c r="T1895"/>
  <c r="R1896"/>
  <c r="R1895"/>
  <c r="P1896"/>
  <c r="P1895"/>
  <c r="BI1892"/>
  <c r="BH1892"/>
  <c r="BG1892"/>
  <c r="BF1892"/>
  <c r="T1892"/>
  <c r="R1892"/>
  <c r="P1892"/>
  <c r="BI1889"/>
  <c r="BH1889"/>
  <c r="BG1889"/>
  <c r="BF1889"/>
  <c r="T1889"/>
  <c r="R1889"/>
  <c r="P1889"/>
  <c r="BI1885"/>
  <c r="BH1885"/>
  <c r="BG1885"/>
  <c r="BF1885"/>
  <c r="T1885"/>
  <c r="R1885"/>
  <c r="P1885"/>
  <c r="BI1882"/>
  <c r="BH1882"/>
  <c r="BG1882"/>
  <c r="BF1882"/>
  <c r="T1882"/>
  <c r="R1882"/>
  <c r="P1882"/>
  <c r="BI1878"/>
  <c r="BH1878"/>
  <c r="BG1878"/>
  <c r="BF1878"/>
  <c r="T1878"/>
  <c r="R1878"/>
  <c r="P1878"/>
  <c r="BI1875"/>
  <c r="BH1875"/>
  <c r="BG1875"/>
  <c r="BF1875"/>
  <c r="T1875"/>
  <c r="R1875"/>
  <c r="P1875"/>
  <c r="BI1872"/>
  <c r="BH1872"/>
  <c r="BG1872"/>
  <c r="BF1872"/>
  <c r="T1872"/>
  <c r="R1872"/>
  <c r="P1872"/>
  <c r="BI1869"/>
  <c r="BH1869"/>
  <c r="BG1869"/>
  <c r="BF1869"/>
  <c r="T1869"/>
  <c r="R1869"/>
  <c r="P1869"/>
  <c r="BI1866"/>
  <c r="BH1866"/>
  <c r="BG1866"/>
  <c r="BF1866"/>
  <c r="T1866"/>
  <c r="R1866"/>
  <c r="P1866"/>
  <c r="BI1863"/>
  <c r="BH1863"/>
  <c r="BG1863"/>
  <c r="BF1863"/>
  <c r="T1863"/>
  <c r="R1863"/>
  <c r="P1863"/>
  <c r="BI1861"/>
  <c r="BH1861"/>
  <c r="BG1861"/>
  <c r="BF1861"/>
  <c r="T1861"/>
  <c r="R1861"/>
  <c r="P1861"/>
  <c r="BI1858"/>
  <c r="BH1858"/>
  <c r="BG1858"/>
  <c r="BF1858"/>
  <c r="T1858"/>
  <c r="R1858"/>
  <c r="P1858"/>
  <c r="BI1856"/>
  <c r="BH1856"/>
  <c r="BG1856"/>
  <c r="BF1856"/>
  <c r="T1856"/>
  <c r="R1856"/>
  <c r="P1856"/>
  <c r="BI1854"/>
  <c r="BH1854"/>
  <c r="BG1854"/>
  <c r="BF1854"/>
  <c r="T1854"/>
  <c r="R1854"/>
  <c r="P1854"/>
  <c r="BI1852"/>
  <c r="BH1852"/>
  <c r="BG1852"/>
  <c r="BF1852"/>
  <c r="T1852"/>
  <c r="R1852"/>
  <c r="P1852"/>
  <c r="BI1849"/>
  <c r="BH1849"/>
  <c r="BG1849"/>
  <c r="BF1849"/>
  <c r="T1849"/>
  <c r="R1849"/>
  <c r="P1849"/>
  <c r="BI1846"/>
  <c r="BH1846"/>
  <c r="BG1846"/>
  <c r="BF1846"/>
  <c r="T1846"/>
  <c r="R1846"/>
  <c r="P1846"/>
  <c r="BI1843"/>
  <c r="BH1843"/>
  <c r="BG1843"/>
  <c r="BF1843"/>
  <c r="T1843"/>
  <c r="R1843"/>
  <c r="P1843"/>
  <c r="BI1840"/>
  <c r="BH1840"/>
  <c r="BG1840"/>
  <c r="BF1840"/>
  <c r="T1840"/>
  <c r="R1840"/>
  <c r="P1840"/>
  <c r="BI1837"/>
  <c r="BH1837"/>
  <c r="BG1837"/>
  <c r="BF1837"/>
  <c r="T1837"/>
  <c r="R1837"/>
  <c r="P1837"/>
  <c r="BI1828"/>
  <c r="BH1828"/>
  <c r="BG1828"/>
  <c r="BF1828"/>
  <c r="T1828"/>
  <c r="R1828"/>
  <c r="P1828"/>
  <c r="BI1823"/>
  <c r="BH1823"/>
  <c r="BG1823"/>
  <c r="BF1823"/>
  <c r="T1823"/>
  <c r="R1823"/>
  <c r="P1823"/>
  <c r="BI1817"/>
  <c r="BH1817"/>
  <c r="BG1817"/>
  <c r="BF1817"/>
  <c r="T1817"/>
  <c r="R1817"/>
  <c r="P1817"/>
  <c r="BI1805"/>
  <c r="BH1805"/>
  <c r="BG1805"/>
  <c r="BF1805"/>
  <c r="T1805"/>
  <c r="R1805"/>
  <c r="P1805"/>
  <c r="BI1799"/>
  <c r="BH1799"/>
  <c r="BG1799"/>
  <c r="BF1799"/>
  <c r="T1799"/>
  <c r="R1799"/>
  <c r="P1799"/>
  <c r="BI1778"/>
  <c r="BH1778"/>
  <c r="BG1778"/>
  <c r="BF1778"/>
  <c r="T1778"/>
  <c r="R1778"/>
  <c r="P1778"/>
  <c r="BI1773"/>
  <c r="BH1773"/>
  <c r="BG1773"/>
  <c r="BF1773"/>
  <c r="T1773"/>
  <c r="R1773"/>
  <c r="P1773"/>
  <c r="BI1769"/>
  <c r="BH1769"/>
  <c r="BG1769"/>
  <c r="BF1769"/>
  <c r="T1769"/>
  <c r="R1769"/>
  <c r="P1769"/>
  <c r="BI1765"/>
  <c r="BH1765"/>
  <c r="BG1765"/>
  <c r="BF1765"/>
  <c r="T1765"/>
  <c r="R1765"/>
  <c r="P1765"/>
  <c r="BI1747"/>
  <c r="BH1747"/>
  <c r="BG1747"/>
  <c r="BF1747"/>
  <c r="T1747"/>
  <c r="R1747"/>
  <c r="P1747"/>
  <c r="BI1732"/>
  <c r="BH1732"/>
  <c r="BG1732"/>
  <c r="BF1732"/>
  <c r="T1732"/>
  <c r="R1732"/>
  <c r="P1732"/>
  <c r="BI1717"/>
  <c r="BH1717"/>
  <c r="BG1717"/>
  <c r="BF1717"/>
  <c r="T1717"/>
  <c r="R1717"/>
  <c r="P1717"/>
  <c r="BI1702"/>
  <c r="BH1702"/>
  <c r="BG1702"/>
  <c r="BF1702"/>
  <c r="T1702"/>
  <c r="R1702"/>
  <c r="P1702"/>
  <c r="BI1693"/>
  <c r="BH1693"/>
  <c r="BG1693"/>
  <c r="BF1693"/>
  <c r="T1693"/>
  <c r="R1693"/>
  <c r="P1693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6"/>
  <c r="BH1666"/>
  <c r="BG1666"/>
  <c r="BF1666"/>
  <c r="T1666"/>
  <c r="R1666"/>
  <c r="P1666"/>
  <c r="BI1659"/>
  <c r="BH1659"/>
  <c r="BG1659"/>
  <c r="BF1659"/>
  <c r="T1659"/>
  <c r="R1659"/>
  <c r="P1659"/>
  <c r="BI1652"/>
  <c r="BH1652"/>
  <c r="BG1652"/>
  <c r="BF1652"/>
  <c r="T1652"/>
  <c r="R1652"/>
  <c r="P1652"/>
  <c r="BI1647"/>
  <c r="BH1647"/>
  <c r="BG1647"/>
  <c r="BF1647"/>
  <c r="T1647"/>
  <c r="R1647"/>
  <c r="P1647"/>
  <c r="BI1642"/>
  <c r="BH1642"/>
  <c r="BG1642"/>
  <c r="BF1642"/>
  <c r="T1642"/>
  <c r="R1642"/>
  <c r="P1642"/>
  <c r="BI1630"/>
  <c r="BH1630"/>
  <c r="BG1630"/>
  <c r="BF1630"/>
  <c r="T1630"/>
  <c r="R1630"/>
  <c r="P1630"/>
  <c r="BI1618"/>
  <c r="BH1618"/>
  <c r="BG1618"/>
  <c r="BF1618"/>
  <c r="T1618"/>
  <c r="R1618"/>
  <c r="P1618"/>
  <c r="BI1606"/>
  <c r="BH1606"/>
  <c r="BG1606"/>
  <c r="BF1606"/>
  <c r="T1606"/>
  <c r="R1606"/>
  <c r="P1606"/>
  <c r="BI1600"/>
  <c r="BH1600"/>
  <c r="BG1600"/>
  <c r="BF1600"/>
  <c r="T1600"/>
  <c r="R1600"/>
  <c r="P1600"/>
  <c r="BI1588"/>
  <c r="BH1588"/>
  <c r="BG1588"/>
  <c r="BF1588"/>
  <c r="T1588"/>
  <c r="R1588"/>
  <c r="P1588"/>
  <c r="BI1584"/>
  <c r="BH1584"/>
  <c r="BG1584"/>
  <c r="BF1584"/>
  <c r="T1584"/>
  <c r="R1584"/>
  <c r="P1584"/>
  <c r="BI1581"/>
  <c r="BH1581"/>
  <c r="BG1581"/>
  <c r="BF1581"/>
  <c r="T1581"/>
  <c r="R1581"/>
  <c r="P1581"/>
  <c r="BI1571"/>
  <c r="BH1571"/>
  <c r="BG1571"/>
  <c r="BF1571"/>
  <c r="T1571"/>
  <c r="R1571"/>
  <c r="P1571"/>
  <c r="BI1569"/>
  <c r="BH1569"/>
  <c r="BG1569"/>
  <c r="BF1569"/>
  <c r="T1569"/>
  <c r="R1569"/>
  <c r="P1569"/>
  <c r="BI1559"/>
  <c r="BH1559"/>
  <c r="BG1559"/>
  <c r="BF1559"/>
  <c r="T1559"/>
  <c r="R1559"/>
  <c r="P1559"/>
  <c r="BI1557"/>
  <c r="BH1557"/>
  <c r="BG1557"/>
  <c r="BF1557"/>
  <c r="T1557"/>
  <c r="R1557"/>
  <c r="P1557"/>
  <c r="BI1552"/>
  <c r="BH1552"/>
  <c r="BG1552"/>
  <c r="BF1552"/>
  <c r="T1552"/>
  <c r="R1552"/>
  <c r="P1552"/>
  <c r="BI1549"/>
  <c r="BH1549"/>
  <c r="BG1549"/>
  <c r="BF1549"/>
  <c r="T1549"/>
  <c r="R1549"/>
  <c r="P1549"/>
  <c r="BI1546"/>
  <c r="BH1546"/>
  <c r="BG1546"/>
  <c r="BF1546"/>
  <c r="T1546"/>
  <c r="R1546"/>
  <c r="P1546"/>
  <c r="BI1536"/>
  <c r="BH1536"/>
  <c r="BG1536"/>
  <c r="BF1536"/>
  <c r="T1536"/>
  <c r="R1536"/>
  <c r="P1536"/>
  <c r="BI1526"/>
  <c r="BH1526"/>
  <c r="BG1526"/>
  <c r="BF1526"/>
  <c r="T1526"/>
  <c r="R1526"/>
  <c r="P1526"/>
  <c r="BI1516"/>
  <c r="BH1516"/>
  <c r="BG1516"/>
  <c r="BF1516"/>
  <c r="T1516"/>
  <c r="R1516"/>
  <c r="P1516"/>
  <c r="BI1512"/>
  <c r="BH1512"/>
  <c r="BG1512"/>
  <c r="BF1512"/>
  <c r="T1512"/>
  <c r="R1512"/>
  <c r="P1512"/>
  <c r="BI1508"/>
  <c r="BH1508"/>
  <c r="BG1508"/>
  <c r="BF1508"/>
  <c r="T1508"/>
  <c r="R1508"/>
  <c r="P1508"/>
  <c r="BI1505"/>
  <c r="BH1505"/>
  <c r="BG1505"/>
  <c r="BF1505"/>
  <c r="T1505"/>
  <c r="R1505"/>
  <c r="P1505"/>
  <c r="BI1496"/>
  <c r="BH1496"/>
  <c r="BG1496"/>
  <c r="BF1496"/>
  <c r="T1496"/>
  <c r="R1496"/>
  <c r="P1496"/>
  <c r="BI1493"/>
  <c r="BH1493"/>
  <c r="BG1493"/>
  <c r="BF1493"/>
  <c r="T1493"/>
  <c r="R1493"/>
  <c r="P1493"/>
  <c r="BI1481"/>
  <c r="BH1481"/>
  <c r="BG1481"/>
  <c r="BF1481"/>
  <c r="T1481"/>
  <c r="R1481"/>
  <c r="P1481"/>
  <c r="BI1478"/>
  <c r="BH1478"/>
  <c r="BG1478"/>
  <c r="BF1478"/>
  <c r="T1478"/>
  <c r="R1478"/>
  <c r="P1478"/>
  <c r="BI1471"/>
  <c r="BH1471"/>
  <c r="BG1471"/>
  <c r="BF1471"/>
  <c r="T1471"/>
  <c r="R1471"/>
  <c r="P1471"/>
  <c r="BI1461"/>
  <c r="BH1461"/>
  <c r="BG1461"/>
  <c r="BF1461"/>
  <c r="T1461"/>
  <c r="R1461"/>
  <c r="P1461"/>
  <c r="BI1453"/>
  <c r="BH1453"/>
  <c r="BG1453"/>
  <c r="BF1453"/>
  <c r="T1453"/>
  <c r="R1453"/>
  <c r="P1453"/>
  <c r="BI1445"/>
  <c r="BH1445"/>
  <c r="BG1445"/>
  <c r="BF1445"/>
  <c r="T1445"/>
  <c r="R1445"/>
  <c r="P1445"/>
  <c r="BI1434"/>
  <c r="BH1434"/>
  <c r="BG1434"/>
  <c r="BF1434"/>
  <c r="T1434"/>
  <c r="R1434"/>
  <c r="P1434"/>
  <c r="BI1432"/>
  <c r="BH1432"/>
  <c r="BG1432"/>
  <c r="BF1432"/>
  <c r="T1432"/>
  <c r="R1432"/>
  <c r="P1432"/>
  <c r="BI1429"/>
  <c r="BH1429"/>
  <c r="BG1429"/>
  <c r="BF1429"/>
  <c r="T1429"/>
  <c r="R1429"/>
  <c r="P1429"/>
  <c r="BI1426"/>
  <c r="BH1426"/>
  <c r="BG1426"/>
  <c r="BF1426"/>
  <c r="T1426"/>
  <c r="R1426"/>
  <c r="P1426"/>
  <c r="BI1415"/>
  <c r="BH1415"/>
  <c r="BG1415"/>
  <c r="BF1415"/>
  <c r="T1415"/>
  <c r="R1415"/>
  <c r="P1415"/>
  <c r="BI1407"/>
  <c r="BH1407"/>
  <c r="BG1407"/>
  <c r="BF1407"/>
  <c r="T1407"/>
  <c r="R1407"/>
  <c r="P1407"/>
  <c r="BI1398"/>
  <c r="BH1398"/>
  <c r="BG1398"/>
  <c r="BF1398"/>
  <c r="T1398"/>
  <c r="R1398"/>
  <c r="P1398"/>
  <c r="BI1390"/>
  <c r="BH1390"/>
  <c r="BG1390"/>
  <c r="BF1390"/>
  <c r="T1390"/>
  <c r="R1390"/>
  <c r="P1390"/>
  <c r="BI1381"/>
  <c r="BH1381"/>
  <c r="BG1381"/>
  <c r="BF1381"/>
  <c r="T1381"/>
  <c r="R1381"/>
  <c r="P1381"/>
  <c r="BI1368"/>
  <c r="BH1368"/>
  <c r="BG1368"/>
  <c r="BF1368"/>
  <c r="T1368"/>
  <c r="R1368"/>
  <c r="P1368"/>
  <c r="BI1364"/>
  <c r="BH1364"/>
  <c r="BG1364"/>
  <c r="BF1364"/>
  <c r="T1364"/>
  <c r="R1364"/>
  <c r="P1364"/>
  <c r="BI1356"/>
  <c r="BH1356"/>
  <c r="BG1356"/>
  <c r="BF1356"/>
  <c r="T1356"/>
  <c r="R1356"/>
  <c r="P1356"/>
  <c r="BI1351"/>
  <c r="BH1351"/>
  <c r="BG1351"/>
  <c r="BF1351"/>
  <c r="T1351"/>
  <c r="T1350"/>
  <c r="R1351"/>
  <c r="R1350"/>
  <c r="P1351"/>
  <c r="P1350"/>
  <c r="BI1340"/>
  <c r="BH1340"/>
  <c r="BG1340"/>
  <c r="BF1340"/>
  <c r="T1340"/>
  <c r="T1339"/>
  <c r="R1340"/>
  <c r="R1339"/>
  <c r="P1340"/>
  <c r="P1339"/>
  <c r="BI1334"/>
  <c r="BH1334"/>
  <c r="BG1334"/>
  <c r="BF1334"/>
  <c r="T1334"/>
  <c r="R1334"/>
  <c r="P1334"/>
  <c r="BI1327"/>
  <c r="BH1327"/>
  <c r="BG1327"/>
  <c r="BF1327"/>
  <c r="T1327"/>
  <c r="R1327"/>
  <c r="P1327"/>
  <c r="BI1323"/>
  <c r="BH1323"/>
  <c r="BG1323"/>
  <c r="BF1323"/>
  <c r="T1323"/>
  <c r="R1323"/>
  <c r="P1323"/>
  <c r="BI1318"/>
  <c r="BH1318"/>
  <c r="BG1318"/>
  <c r="BF1318"/>
  <c r="T1318"/>
  <c r="R1318"/>
  <c r="P1318"/>
  <c r="BI1315"/>
  <c r="BH1315"/>
  <c r="BG1315"/>
  <c r="BF1315"/>
  <c r="T1315"/>
  <c r="R1315"/>
  <c r="P1315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3"/>
  <c r="BH1303"/>
  <c r="BG1303"/>
  <c r="BF1303"/>
  <c r="T1303"/>
  <c r="R1303"/>
  <c r="P1303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3"/>
  <c r="BH1283"/>
  <c r="BG1283"/>
  <c r="BF1283"/>
  <c r="T1283"/>
  <c r="R1283"/>
  <c r="P1283"/>
  <c r="BI1277"/>
  <c r="BH1277"/>
  <c r="BG1277"/>
  <c r="BF1277"/>
  <c r="T1277"/>
  <c r="R1277"/>
  <c r="P1277"/>
  <c r="BI1275"/>
  <c r="BH1275"/>
  <c r="BG1275"/>
  <c r="BF1275"/>
  <c r="T1275"/>
  <c r="R1275"/>
  <c r="P1275"/>
  <c r="BI1271"/>
  <c r="BH1271"/>
  <c r="BG1271"/>
  <c r="BF1271"/>
  <c r="T1271"/>
  <c r="R1271"/>
  <c r="P1271"/>
  <c r="BI1269"/>
  <c r="BH1269"/>
  <c r="BG1269"/>
  <c r="BF1269"/>
  <c r="T1269"/>
  <c r="R1269"/>
  <c r="P1269"/>
  <c r="BI1267"/>
  <c r="BH1267"/>
  <c r="BG1267"/>
  <c r="BF1267"/>
  <c r="T1267"/>
  <c r="R1267"/>
  <c r="P1267"/>
  <c r="BI1261"/>
  <c r="BH1261"/>
  <c r="BG1261"/>
  <c r="BF1261"/>
  <c r="T1261"/>
  <c r="R1261"/>
  <c r="P1261"/>
  <c r="BI1257"/>
  <c r="BH1257"/>
  <c r="BG1257"/>
  <c r="BF1257"/>
  <c r="T1257"/>
  <c r="R1257"/>
  <c r="P1257"/>
  <c r="BI1253"/>
  <c r="BH1253"/>
  <c r="BG1253"/>
  <c r="BF1253"/>
  <c r="T1253"/>
  <c r="R1253"/>
  <c r="P1253"/>
  <c r="BI1250"/>
  <c r="BH1250"/>
  <c r="BG1250"/>
  <c r="BF1250"/>
  <c r="T1250"/>
  <c r="R1250"/>
  <c r="P1250"/>
  <c r="BI1246"/>
  <c r="BH1246"/>
  <c r="BG1246"/>
  <c r="BF1246"/>
  <c r="T1246"/>
  <c r="R1246"/>
  <c r="P1246"/>
  <c r="BI1242"/>
  <c r="BH1242"/>
  <c r="BG1242"/>
  <c r="BF1242"/>
  <c r="T1242"/>
  <c r="R1242"/>
  <c r="P1242"/>
  <c r="BI1238"/>
  <c r="BH1238"/>
  <c r="BG1238"/>
  <c r="BF1238"/>
  <c r="T1238"/>
  <c r="R1238"/>
  <c r="P1238"/>
  <c r="BI1236"/>
  <c r="BH1236"/>
  <c r="BG1236"/>
  <c r="BF1236"/>
  <c r="T1236"/>
  <c r="R1236"/>
  <c r="P1236"/>
  <c r="BI1232"/>
  <c r="BH1232"/>
  <c r="BG1232"/>
  <c r="BF1232"/>
  <c r="T1232"/>
  <c r="R1232"/>
  <c r="P1232"/>
  <c r="BI1228"/>
  <c r="BH1228"/>
  <c r="BG1228"/>
  <c r="BF1228"/>
  <c r="T1228"/>
  <c r="R1228"/>
  <c r="P1228"/>
  <c r="BI1224"/>
  <c r="BH1224"/>
  <c r="BG1224"/>
  <c r="BF1224"/>
  <c r="T1224"/>
  <c r="R1224"/>
  <c r="P1224"/>
  <c r="BI1220"/>
  <c r="BH1220"/>
  <c r="BG1220"/>
  <c r="BF1220"/>
  <c r="T1220"/>
  <c r="R1220"/>
  <c r="P1220"/>
  <c r="BI1211"/>
  <c r="BH1211"/>
  <c r="BG1211"/>
  <c r="BF1211"/>
  <c r="T1211"/>
  <c r="R1211"/>
  <c r="P1211"/>
  <c r="BI1207"/>
  <c r="BH1207"/>
  <c r="BG1207"/>
  <c r="BF1207"/>
  <c r="T1207"/>
  <c r="R1207"/>
  <c r="P1207"/>
  <c r="BI1203"/>
  <c r="BH1203"/>
  <c r="BG1203"/>
  <c r="BF1203"/>
  <c r="T1203"/>
  <c r="R1203"/>
  <c r="P1203"/>
  <c r="BI1199"/>
  <c r="BH1199"/>
  <c r="BG1199"/>
  <c r="BF1199"/>
  <c r="T1199"/>
  <c r="R1199"/>
  <c r="P1199"/>
  <c r="BI1194"/>
  <c r="BH1194"/>
  <c r="BG1194"/>
  <c r="BF1194"/>
  <c r="T1194"/>
  <c r="R1194"/>
  <c r="P1194"/>
  <c r="BI1190"/>
  <c r="BH1190"/>
  <c r="BG1190"/>
  <c r="BF1190"/>
  <c r="T1190"/>
  <c r="R1190"/>
  <c r="P1190"/>
  <c r="BI1182"/>
  <c r="BH1182"/>
  <c r="BG1182"/>
  <c r="BF1182"/>
  <c r="T1182"/>
  <c r="R1182"/>
  <c r="P1182"/>
  <c r="BI1179"/>
  <c r="BH1179"/>
  <c r="BG1179"/>
  <c r="BF1179"/>
  <c r="T1179"/>
  <c r="R1179"/>
  <c r="P1179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6"/>
  <c r="BH1166"/>
  <c r="BG1166"/>
  <c r="BF1166"/>
  <c r="T1166"/>
  <c r="R1166"/>
  <c r="P1166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2"/>
  <c r="BH1092"/>
  <c r="BG1092"/>
  <c r="BF1092"/>
  <c r="T1092"/>
  <c r="R1092"/>
  <c r="P1092"/>
  <c r="BI1090"/>
  <c r="BH1090"/>
  <c r="BG1090"/>
  <c r="BF1090"/>
  <c r="T1090"/>
  <c r="R1090"/>
  <c r="P1090"/>
  <c r="BI1087"/>
  <c r="BH1087"/>
  <c r="BG1087"/>
  <c r="BF1087"/>
  <c r="T1087"/>
  <c r="R1087"/>
  <c r="P1087"/>
  <c r="BI1084"/>
  <c r="BH1084"/>
  <c r="BG1084"/>
  <c r="BF1084"/>
  <c r="T1084"/>
  <c r="R1084"/>
  <c r="P1084"/>
  <c r="BI1081"/>
  <c r="BH1081"/>
  <c r="BG1081"/>
  <c r="BF1081"/>
  <c r="T1081"/>
  <c r="R1081"/>
  <c r="P1081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7"/>
  <c r="BH1057"/>
  <c r="BG1057"/>
  <c r="BF1057"/>
  <c r="T1057"/>
  <c r="R1057"/>
  <c r="P1057"/>
  <c r="BI1054"/>
  <c r="BH1054"/>
  <c r="BG1054"/>
  <c r="BF1054"/>
  <c r="T1054"/>
  <c r="R1054"/>
  <c r="P1054"/>
  <c r="BI1051"/>
  <c r="BH1051"/>
  <c r="BG1051"/>
  <c r="BF1051"/>
  <c r="T1051"/>
  <c r="R1051"/>
  <c r="P1051"/>
  <c r="BI1049"/>
  <c r="BH1049"/>
  <c r="BG1049"/>
  <c r="BF1049"/>
  <c r="T1049"/>
  <c r="R1049"/>
  <c r="P1049"/>
  <c r="BI1046"/>
  <c r="BH1046"/>
  <c r="BG1046"/>
  <c r="BF1046"/>
  <c r="T1046"/>
  <c r="R1046"/>
  <c r="P1046"/>
  <c r="BI1044"/>
  <c r="BH1044"/>
  <c r="BG1044"/>
  <c r="BF1044"/>
  <c r="T1044"/>
  <c r="R1044"/>
  <c r="P1044"/>
  <c r="BI1041"/>
  <c r="BH1041"/>
  <c r="BG1041"/>
  <c r="BF1041"/>
  <c r="T1041"/>
  <c r="R1041"/>
  <c r="P1041"/>
  <c r="BI1039"/>
  <c r="BH1039"/>
  <c r="BG1039"/>
  <c r="BF1039"/>
  <c r="T1039"/>
  <c r="R1039"/>
  <c r="P1039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R1020"/>
  <c r="P1020"/>
  <c r="BI1017"/>
  <c r="BH1017"/>
  <c r="BG1017"/>
  <c r="BF1017"/>
  <c r="T1017"/>
  <c r="R1017"/>
  <c r="P1017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3"/>
  <c r="BH1003"/>
  <c r="BG1003"/>
  <c r="BF1003"/>
  <c r="T1003"/>
  <c r="R1003"/>
  <c r="P1003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3"/>
  <c r="BH973"/>
  <c r="BG973"/>
  <c r="BF973"/>
  <c r="T973"/>
  <c r="R973"/>
  <c r="P973"/>
  <c r="BI970"/>
  <c r="BH970"/>
  <c r="BG970"/>
  <c r="BF970"/>
  <c r="T970"/>
  <c r="R970"/>
  <c r="P970"/>
  <c r="BI964"/>
  <c r="BH964"/>
  <c r="BG964"/>
  <c r="BF964"/>
  <c r="T964"/>
  <c r="R964"/>
  <c r="P964"/>
  <c r="BI956"/>
  <c r="BH956"/>
  <c r="BG956"/>
  <c r="BF956"/>
  <c r="T956"/>
  <c r="R956"/>
  <c r="P956"/>
  <c r="BI954"/>
  <c r="BH954"/>
  <c r="BG954"/>
  <c r="BF954"/>
  <c r="T954"/>
  <c r="R954"/>
  <c r="P954"/>
  <c r="BI950"/>
  <c r="BH950"/>
  <c r="BG950"/>
  <c r="BF950"/>
  <c r="T950"/>
  <c r="R950"/>
  <c r="P950"/>
  <c r="BI943"/>
  <c r="BH943"/>
  <c r="BG943"/>
  <c r="BF943"/>
  <c r="T943"/>
  <c r="R943"/>
  <c r="P943"/>
  <c r="BI940"/>
  <c r="BH940"/>
  <c r="BG940"/>
  <c r="BF940"/>
  <c r="T940"/>
  <c r="R940"/>
  <c r="P940"/>
  <c r="BI937"/>
  <c r="BH937"/>
  <c r="BG937"/>
  <c r="BF937"/>
  <c r="T937"/>
  <c r="R937"/>
  <c r="P937"/>
  <c r="BI935"/>
  <c r="BH935"/>
  <c r="BG935"/>
  <c r="BF935"/>
  <c r="T935"/>
  <c r="R935"/>
  <c r="P935"/>
  <c r="BI928"/>
  <c r="BH928"/>
  <c r="BG928"/>
  <c r="BF928"/>
  <c r="T928"/>
  <c r="R928"/>
  <c r="P928"/>
  <c r="BI924"/>
  <c r="BH924"/>
  <c r="BG924"/>
  <c r="BF924"/>
  <c r="T924"/>
  <c r="R924"/>
  <c r="P924"/>
  <c r="BI917"/>
  <c r="BH917"/>
  <c r="BG917"/>
  <c r="BF917"/>
  <c r="T917"/>
  <c r="R917"/>
  <c r="P917"/>
  <c r="BI914"/>
  <c r="BH914"/>
  <c r="BG914"/>
  <c r="BF914"/>
  <c r="T914"/>
  <c r="R914"/>
  <c r="P914"/>
  <c r="BI908"/>
  <c r="BH908"/>
  <c r="BG908"/>
  <c r="BF908"/>
  <c r="T908"/>
  <c r="R908"/>
  <c r="P908"/>
  <c r="BI901"/>
  <c r="BH901"/>
  <c r="BG901"/>
  <c r="BF901"/>
  <c r="T901"/>
  <c r="R901"/>
  <c r="P901"/>
  <c r="BI898"/>
  <c r="BH898"/>
  <c r="BG898"/>
  <c r="BF898"/>
  <c r="T898"/>
  <c r="R898"/>
  <c r="P898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77"/>
  <c r="BH877"/>
  <c r="BG877"/>
  <c r="BF877"/>
  <c r="T877"/>
  <c r="R877"/>
  <c r="P877"/>
  <c r="BI870"/>
  <c r="BH870"/>
  <c r="BG870"/>
  <c r="BF870"/>
  <c r="T870"/>
  <c r="R870"/>
  <c r="P870"/>
  <c r="BI864"/>
  <c r="BH864"/>
  <c r="BG864"/>
  <c r="BF864"/>
  <c r="T864"/>
  <c r="R864"/>
  <c r="P864"/>
  <c r="BI858"/>
  <c r="BH858"/>
  <c r="BG858"/>
  <c r="BF858"/>
  <c r="T858"/>
  <c r="R858"/>
  <c r="P858"/>
  <c r="BI855"/>
  <c r="BH855"/>
  <c r="BG855"/>
  <c r="BF855"/>
  <c r="T855"/>
  <c r="R855"/>
  <c r="P855"/>
  <c r="BI849"/>
  <c r="BH849"/>
  <c r="BG849"/>
  <c r="BF849"/>
  <c r="T849"/>
  <c r="R849"/>
  <c r="P849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805"/>
  <c r="BH805"/>
  <c r="BG805"/>
  <c r="BF805"/>
  <c r="T805"/>
  <c r="R805"/>
  <c r="P805"/>
  <c r="BI802"/>
  <c r="BH802"/>
  <c r="BG802"/>
  <c r="BF802"/>
  <c r="T802"/>
  <c r="R802"/>
  <c r="P802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4"/>
  <c r="BH744"/>
  <c r="BG744"/>
  <c r="BF744"/>
  <c r="T744"/>
  <c r="R744"/>
  <c r="P744"/>
  <c r="BI739"/>
  <c r="BH739"/>
  <c r="BG739"/>
  <c r="BF739"/>
  <c r="T739"/>
  <c r="R739"/>
  <c r="P739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1"/>
  <c r="BH721"/>
  <c r="BG721"/>
  <c r="BF721"/>
  <c r="T721"/>
  <c r="T720"/>
  <c r="R721"/>
  <c r="R720"/>
  <c r="P721"/>
  <c r="P720"/>
  <c r="BI717"/>
  <c r="BH717"/>
  <c r="BG717"/>
  <c r="BF717"/>
  <c r="T717"/>
  <c r="R717"/>
  <c r="P717"/>
  <c r="BI714"/>
  <c r="BH714"/>
  <c r="BG714"/>
  <c r="BF714"/>
  <c r="T714"/>
  <c r="R714"/>
  <c r="P714"/>
  <c r="BI707"/>
  <c r="BH707"/>
  <c r="BG707"/>
  <c r="BF707"/>
  <c r="T707"/>
  <c r="R707"/>
  <c r="P707"/>
  <c r="BI701"/>
  <c r="BH701"/>
  <c r="BG701"/>
  <c r="BF701"/>
  <c r="T701"/>
  <c r="R701"/>
  <c r="P701"/>
  <c r="BI698"/>
  <c r="BH698"/>
  <c r="BG698"/>
  <c r="BF698"/>
  <c r="T698"/>
  <c r="R698"/>
  <c r="P698"/>
  <c r="BI690"/>
  <c r="BH690"/>
  <c r="BG690"/>
  <c r="BF690"/>
  <c r="T690"/>
  <c r="R690"/>
  <c r="P690"/>
  <c r="BI678"/>
  <c r="BH678"/>
  <c r="BG678"/>
  <c r="BF678"/>
  <c r="T678"/>
  <c r="R678"/>
  <c r="P678"/>
  <c r="BI673"/>
  <c r="BH673"/>
  <c r="BG673"/>
  <c r="BF673"/>
  <c r="T673"/>
  <c r="R673"/>
  <c r="P673"/>
  <c r="BI664"/>
  <c r="BH664"/>
  <c r="BG664"/>
  <c r="BF664"/>
  <c r="T664"/>
  <c r="R664"/>
  <c r="P664"/>
  <c r="BI659"/>
  <c r="BH659"/>
  <c r="BG659"/>
  <c r="BF659"/>
  <c r="T659"/>
  <c r="R659"/>
  <c r="P659"/>
  <c r="BI655"/>
  <c r="BH655"/>
  <c r="BG655"/>
  <c r="BF655"/>
  <c r="T655"/>
  <c r="R655"/>
  <c r="P655"/>
  <c r="BI649"/>
  <c r="BH649"/>
  <c r="BG649"/>
  <c r="BF649"/>
  <c r="T649"/>
  <c r="R649"/>
  <c r="P649"/>
  <c r="BI643"/>
  <c r="BH643"/>
  <c r="BG643"/>
  <c r="BF643"/>
  <c r="T643"/>
  <c r="R643"/>
  <c r="P643"/>
  <c r="BI634"/>
  <c r="BH634"/>
  <c r="BG634"/>
  <c r="BF634"/>
  <c r="T634"/>
  <c r="R634"/>
  <c r="P634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5"/>
  <c r="BH615"/>
  <c r="BG615"/>
  <c r="BF615"/>
  <c r="T615"/>
  <c r="R615"/>
  <c r="P615"/>
  <c r="BI601"/>
  <c r="BH601"/>
  <c r="BG601"/>
  <c r="BF601"/>
  <c r="T601"/>
  <c r="R601"/>
  <c r="P601"/>
  <c r="BI597"/>
  <c r="BH597"/>
  <c r="BG597"/>
  <c r="BF597"/>
  <c r="T597"/>
  <c r="R597"/>
  <c r="P597"/>
  <c r="BI584"/>
  <c r="BH584"/>
  <c r="BG584"/>
  <c r="BF584"/>
  <c r="T584"/>
  <c r="R584"/>
  <c r="P584"/>
  <c r="BI580"/>
  <c r="BH580"/>
  <c r="BG580"/>
  <c r="BF580"/>
  <c r="T580"/>
  <c r="R580"/>
  <c r="P580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496"/>
  <c r="BH496"/>
  <c r="BG496"/>
  <c r="BF496"/>
  <c r="T496"/>
  <c r="R496"/>
  <c r="P496"/>
  <c r="BI491"/>
  <c r="BH491"/>
  <c r="BG491"/>
  <c r="BF491"/>
  <c r="T491"/>
  <c r="R491"/>
  <c r="P491"/>
  <c r="BI481"/>
  <c r="BH481"/>
  <c r="BG481"/>
  <c r="BF481"/>
  <c r="T481"/>
  <c r="R481"/>
  <c r="P481"/>
  <c r="BI470"/>
  <c r="BH470"/>
  <c r="BG470"/>
  <c r="BF470"/>
  <c r="T470"/>
  <c r="R470"/>
  <c r="P470"/>
  <c r="BI456"/>
  <c r="BH456"/>
  <c r="BG456"/>
  <c r="BF456"/>
  <c r="T456"/>
  <c r="R456"/>
  <c r="P456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25"/>
  <c r="BH425"/>
  <c r="BG425"/>
  <c r="BF425"/>
  <c r="T425"/>
  <c r="R425"/>
  <c r="P425"/>
  <c r="BI418"/>
  <c r="BH418"/>
  <c r="BG418"/>
  <c r="BF418"/>
  <c r="T418"/>
  <c r="R418"/>
  <c r="P418"/>
  <c r="BI411"/>
  <c r="BH411"/>
  <c r="BG411"/>
  <c r="BF411"/>
  <c r="T411"/>
  <c r="R411"/>
  <c r="P411"/>
  <c r="BI405"/>
  <c r="BH405"/>
  <c r="BG405"/>
  <c r="BF405"/>
  <c r="T405"/>
  <c r="R405"/>
  <c r="P405"/>
  <c r="BI396"/>
  <c r="BH396"/>
  <c r="BG396"/>
  <c r="BF396"/>
  <c r="T396"/>
  <c r="R396"/>
  <c r="P396"/>
  <c r="BI380"/>
  <c r="BH380"/>
  <c r="BG380"/>
  <c r="BF380"/>
  <c r="T380"/>
  <c r="R380"/>
  <c r="P380"/>
  <c r="BI352"/>
  <c r="BH352"/>
  <c r="BG352"/>
  <c r="BF352"/>
  <c r="T352"/>
  <c r="R352"/>
  <c r="P352"/>
  <c r="BI328"/>
  <c r="BH328"/>
  <c r="BG328"/>
  <c r="BF328"/>
  <c r="T328"/>
  <c r="R328"/>
  <c r="P328"/>
  <c r="BI324"/>
  <c r="BH324"/>
  <c r="BG324"/>
  <c r="BF324"/>
  <c r="T324"/>
  <c r="R324"/>
  <c r="P324"/>
  <c r="BI311"/>
  <c r="BH311"/>
  <c r="BG311"/>
  <c r="BF311"/>
  <c r="T311"/>
  <c r="R311"/>
  <c r="P311"/>
  <c r="BI303"/>
  <c r="BH303"/>
  <c r="BG303"/>
  <c r="BF303"/>
  <c r="T303"/>
  <c r="R303"/>
  <c r="P303"/>
  <c r="BI286"/>
  <c r="BH286"/>
  <c r="BG286"/>
  <c r="BF286"/>
  <c r="T286"/>
  <c r="R286"/>
  <c r="P286"/>
  <c r="BI276"/>
  <c r="BH276"/>
  <c r="BG276"/>
  <c r="BF276"/>
  <c r="T276"/>
  <c r="R276"/>
  <c r="P276"/>
  <c r="BI269"/>
  <c r="BH269"/>
  <c r="BG269"/>
  <c r="BF269"/>
  <c r="T269"/>
  <c r="R269"/>
  <c r="P269"/>
  <c r="BI261"/>
  <c r="BH261"/>
  <c r="BG261"/>
  <c r="BF261"/>
  <c r="T261"/>
  <c r="R261"/>
  <c r="P261"/>
  <c r="BI239"/>
  <c r="BH239"/>
  <c r="BG239"/>
  <c r="BF239"/>
  <c r="T239"/>
  <c r="R239"/>
  <c r="P239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0"/>
  <c r="BH190"/>
  <c r="BG190"/>
  <c r="BF190"/>
  <c r="T190"/>
  <c r="R190"/>
  <c r="P190"/>
  <c r="BI186"/>
  <c r="BH186"/>
  <c r="BG186"/>
  <c r="BF186"/>
  <c r="T186"/>
  <c r="R186"/>
  <c r="P186"/>
  <c r="BI172"/>
  <c r="BH172"/>
  <c r="BG172"/>
  <c r="BF172"/>
  <c r="T172"/>
  <c r="T171"/>
  <c r="R172"/>
  <c r="R171"/>
  <c r="P172"/>
  <c r="P171"/>
  <c r="BI165"/>
  <c r="BH165"/>
  <c r="BG165"/>
  <c r="BF165"/>
  <c r="T165"/>
  <c r="R165"/>
  <c r="P165"/>
  <c r="BI161"/>
  <c r="BH161"/>
  <c r="BG161"/>
  <c r="BF161"/>
  <c r="T161"/>
  <c r="R161"/>
  <c r="P161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6"/>
  <c r="BH106"/>
  <c r="BG106"/>
  <c r="BF106"/>
  <c r="T106"/>
  <c r="R106"/>
  <c r="P106"/>
  <c r="F99"/>
  <c r="F97"/>
  <c r="E95"/>
  <c r="F50"/>
  <c r="F48"/>
  <c r="E46"/>
  <c r="J22"/>
  <c r="E22"/>
  <c r="J51"/>
  <c r="J21"/>
  <c r="J19"/>
  <c r="E19"/>
  <c r="J50"/>
  <c r="J18"/>
  <c r="J16"/>
  <c r="E16"/>
  <c r="F100"/>
  <c r="J15"/>
  <c r="J10"/>
  <c r="J97"/>
  <c i="1" r="L50"/>
  <c r="AM50"/>
  <c r="AM49"/>
  <c r="L49"/>
  <c r="AM47"/>
  <c r="L47"/>
  <c r="L45"/>
  <c r="L44"/>
  <c i="2" r="BK1823"/>
  <c r="J1717"/>
  <c r="BK1559"/>
  <c r="J1496"/>
  <c r="BK1364"/>
  <c r="BK1232"/>
  <c r="BK1155"/>
  <c r="J1049"/>
  <c r="J940"/>
  <c r="BK809"/>
  <c r="J678"/>
  <c r="BK456"/>
  <c r="J212"/>
  <c r="J1863"/>
  <c r="J1799"/>
  <c r="J1526"/>
  <c r="BK1429"/>
  <c r="BK1261"/>
  <c r="BK1153"/>
  <c r="BK1095"/>
  <c r="BK980"/>
  <c r="J842"/>
  <c r="BK714"/>
  <c r="BK496"/>
  <c r="J143"/>
  <c r="J1817"/>
  <c r="BK1652"/>
  <c r="BK1461"/>
  <c r="J1306"/>
  <c r="J1139"/>
  <c r="BK1106"/>
  <c r="J964"/>
  <c r="J830"/>
  <c r="BK726"/>
  <c r="J550"/>
  <c r="J190"/>
  <c r="BK1902"/>
  <c r="BK1840"/>
  <c r="J1559"/>
  <c r="J1340"/>
  <c r="BK1253"/>
  <c r="J1161"/>
  <c r="J1069"/>
  <c r="BK1032"/>
  <c r="J982"/>
  <c r="J821"/>
  <c r="BK747"/>
  <c r="BK655"/>
  <c r="J303"/>
  <c r="BK1169"/>
  <c r="J1066"/>
  <c r="J986"/>
  <c r="BK858"/>
  <c r="BK790"/>
  <c r="BK568"/>
  <c r="BK303"/>
  <c r="J172"/>
  <c r="BK1805"/>
  <c r="J1571"/>
  <c r="J1426"/>
  <c r="J1275"/>
  <c r="BK1157"/>
  <c r="J1104"/>
  <c r="BK943"/>
  <c r="BK813"/>
  <c r="J620"/>
  <c r="BK470"/>
  <c r="BK151"/>
  <c r="J1693"/>
  <c r="BK1516"/>
  <c r="J1303"/>
  <c r="J1133"/>
  <c r="J1017"/>
  <c r="J943"/>
  <c r="BK620"/>
  <c r="J435"/>
  <c r="J1910"/>
  <c r="J1885"/>
  <c r="BK1717"/>
  <c r="J1461"/>
  <c r="J1242"/>
  <c r="BK1199"/>
  <c r="BK1116"/>
  <c r="BK1051"/>
  <c r="J991"/>
  <c r="J901"/>
  <c r="BK690"/>
  <c r="BK597"/>
  <c r="BK526"/>
  <c r="BK324"/>
  <c r="J1687"/>
  <c r="BK1508"/>
  <c r="BK1407"/>
  <c r="J1246"/>
  <c r="BK1020"/>
  <c r="BK937"/>
  <c r="BK800"/>
  <c r="BK659"/>
  <c r="BK540"/>
  <c r="BK261"/>
  <c r="BK203"/>
  <c r="J1642"/>
  <c r="BK1356"/>
  <c r="J1236"/>
  <c r="J1169"/>
  <c r="BK1125"/>
  <c r="J1046"/>
  <c r="BK717"/>
  <c r="BK544"/>
  <c r="J203"/>
  <c r="J1747"/>
  <c r="J1647"/>
  <c r="BK1496"/>
  <c r="BK1288"/>
  <c r="J1127"/>
  <c r="BK1026"/>
  <c r="J914"/>
  <c r="J764"/>
  <c r="J673"/>
  <c r="J597"/>
  <c r="BK1889"/>
  <c r="BK1858"/>
  <c r="BK1630"/>
  <c r="J1312"/>
  <c r="J1261"/>
  <c r="BK1179"/>
  <c r="J1095"/>
  <c r="J1020"/>
  <c r="J950"/>
  <c r="J813"/>
  <c r="J739"/>
  <c r="BK601"/>
  <c r="BK286"/>
  <c r="BK1773"/>
  <c r="J1581"/>
  <c r="BK1536"/>
  <c r="BK1426"/>
  <c r="BK1312"/>
  <c r="BK1236"/>
  <c r="BK1072"/>
  <c r="J1044"/>
  <c r="BK924"/>
  <c r="J836"/>
  <c r="BK755"/>
  <c r="J547"/>
  <c r="BK328"/>
  <c r="BK1861"/>
  <c r="J1702"/>
  <c r="J1516"/>
  <c r="BK1432"/>
  <c r="BK1277"/>
  <c r="BK1182"/>
  <c r="BK1111"/>
  <c r="BK886"/>
  <c r="J797"/>
  <c r="J601"/>
  <c r="BK481"/>
  <c r="BK147"/>
  <c r="J1828"/>
  <c r="J1309"/>
  <c r="J1203"/>
  <c r="BK1137"/>
  <c r="BK1123"/>
  <c r="BK1003"/>
  <c r="J845"/>
  <c r="J730"/>
  <c r="BK380"/>
  <c i="1" r="AS54"/>
  <c i="2" r="J1889"/>
  <c r="BK1837"/>
  <c r="BK1512"/>
  <c r="BK1286"/>
  <c r="J1090"/>
  <c r="BK1049"/>
  <c r="BK1000"/>
  <c r="J917"/>
  <c r="J809"/>
  <c r="J726"/>
  <c r="BK425"/>
  <c r="J311"/>
  <c r="BK1846"/>
  <c r="BK1618"/>
  <c r="BK1571"/>
  <c r="J1432"/>
  <c r="J1327"/>
  <c r="BK1275"/>
  <c r="BK1173"/>
  <c r="J1092"/>
  <c r="J1036"/>
  <c r="BK917"/>
  <c r="J770"/>
  <c r="J584"/>
  <c r="BK311"/>
  <c r="J161"/>
  <c r="J1840"/>
  <c r="BK1581"/>
  <c r="BK1327"/>
  <c r="J1238"/>
  <c r="BK1113"/>
  <c r="J1054"/>
  <c r="BK884"/>
  <c r="BK739"/>
  <c r="J540"/>
  <c r="J239"/>
  <c r="BK1878"/>
  <c r="J1682"/>
  <c r="J1536"/>
  <c r="J1257"/>
  <c r="BK1131"/>
  <c r="J1097"/>
  <c r="J928"/>
  <c r="J780"/>
  <c r="J643"/>
  <c r="J405"/>
  <c r="BK1892"/>
  <c r="J1861"/>
  <c r="BK1600"/>
  <c r="BK1303"/>
  <c r="J1190"/>
  <c r="J1113"/>
  <c r="BK1084"/>
  <c r="J1041"/>
  <c r="J935"/>
  <c r="BK845"/>
  <c r="BK730"/>
  <c r="BK491"/>
  <c r="BK186"/>
  <c r="BK1159"/>
  <c r="BK1041"/>
  <c r="J956"/>
  <c r="BK839"/>
  <c r="BK649"/>
  <c r="J496"/>
  <c r="J217"/>
  <c r="J106"/>
  <c r="BK1682"/>
  <c r="J1453"/>
  <c r="BK1300"/>
  <c r="J1194"/>
  <c r="J1131"/>
  <c r="BK1060"/>
  <c r="BK855"/>
  <c r="BK735"/>
  <c r="BK554"/>
  <c r="J418"/>
  <c r="J121"/>
  <c r="J1672"/>
  <c r="BK1398"/>
  <c r="BK1271"/>
  <c r="J1120"/>
  <c r="BK970"/>
  <c r="BK833"/>
  <c r="J790"/>
  <c r="J759"/>
  <c r="J513"/>
  <c r="BK117"/>
  <c r="J1892"/>
  <c r="J1852"/>
  <c r="J1584"/>
  <c r="BK1315"/>
  <c r="J1177"/>
  <c r="J1078"/>
  <c r="BK1044"/>
  <c r="BK998"/>
  <c r="J924"/>
  <c r="BK842"/>
  <c r="J792"/>
  <c r="J411"/>
  <c r="BK121"/>
  <c r="BK1778"/>
  <c r="J1434"/>
  <c r="BK1318"/>
  <c r="BK1161"/>
  <c r="J1081"/>
  <c r="J984"/>
  <c r="J864"/>
  <c r="J773"/>
  <c r="BK634"/>
  <c r="BK513"/>
  <c r="BK131"/>
  <c r="J1769"/>
  <c r="BK1557"/>
  <c r="J1318"/>
  <c r="J1155"/>
  <c r="BK1102"/>
  <c r="J1003"/>
  <c r="J877"/>
  <c r="BK664"/>
  <c r="BK518"/>
  <c r="J1866"/>
  <c r="J1549"/>
  <c r="J1381"/>
  <c r="J1179"/>
  <c r="BK1104"/>
  <c r="BK954"/>
  <c r="BK827"/>
  <c r="J714"/>
  <c r="J470"/>
  <c r="BK106"/>
  <c r="BK1869"/>
  <c r="BK1702"/>
  <c r="J1356"/>
  <c r="J1250"/>
  <c r="J1153"/>
  <c r="J1072"/>
  <c r="BK984"/>
  <c r="BK914"/>
  <c r="J800"/>
  <c r="J664"/>
  <c r="J433"/>
  <c r="BK172"/>
  <c r="J1849"/>
  <c r="J1659"/>
  <c r="BK1549"/>
  <c r="J1398"/>
  <c r="BK1306"/>
  <c r="J1199"/>
  <c r="J1157"/>
  <c r="J1030"/>
  <c r="BK991"/>
  <c r="J855"/>
  <c r="BK707"/>
  <c r="J532"/>
  <c r="BK269"/>
  <c r="J186"/>
  <c r="BK1659"/>
  <c r="J1478"/>
  <c r="BK1296"/>
  <c r="J1220"/>
  <c r="J1129"/>
  <c r="J1034"/>
  <c r="J833"/>
  <c r="J690"/>
  <c r="BK435"/>
  <c r="J117"/>
  <c r="BK1642"/>
  <c r="BK1493"/>
  <c r="J1253"/>
  <c r="J1166"/>
  <c r="BK1023"/>
  <c r="BK908"/>
  <c r="BK770"/>
  <c r="J625"/>
  <c r="BK440"/>
  <c r="BK143"/>
  <c r="J1896"/>
  <c r="BK1765"/>
  <c r="BK1478"/>
  <c r="J1298"/>
  <c r="BK1238"/>
  <c r="J1143"/>
  <c r="J1063"/>
  <c r="BK1030"/>
  <c r="J954"/>
  <c r="BK830"/>
  <c r="J744"/>
  <c r="BK584"/>
  <c r="BK217"/>
  <c r="J1805"/>
  <c r="J1600"/>
  <c r="BK1546"/>
  <c r="BK1415"/>
  <c r="J1315"/>
  <c r="J1267"/>
  <c r="BK1163"/>
  <c r="BK1075"/>
  <c r="BK1013"/>
  <c r="BK870"/>
  <c r="BK792"/>
  <c r="BK643"/>
  <c r="J528"/>
  <c r="BK239"/>
  <c r="J126"/>
  <c r="J1677"/>
  <c r="BK1445"/>
  <c r="BK1298"/>
  <c r="BK1224"/>
  <c r="J1145"/>
  <c r="BK1069"/>
  <c r="BK928"/>
  <c r="BK780"/>
  <c r="J573"/>
  <c r="J286"/>
  <c r="BK1856"/>
  <c r="J1618"/>
  <c r="J1415"/>
  <c r="J1171"/>
  <c r="J1125"/>
  <c r="J988"/>
  <c r="J805"/>
  <c r="J701"/>
  <c r="J481"/>
  <c r="J113"/>
  <c r="BK1885"/>
  <c r="BK1672"/>
  <c r="J1390"/>
  <c r="J1288"/>
  <c r="J1137"/>
  <c r="J1057"/>
  <c r="J1007"/>
  <c r="BK964"/>
  <c r="J894"/>
  <c r="J786"/>
  <c r="BK550"/>
  <c r="J396"/>
  <c r="BK1207"/>
  <c r="J1084"/>
  <c r="BK1010"/>
  <c r="BK898"/>
  <c r="BK759"/>
  <c r="J630"/>
  <c r="BK433"/>
  <c r="BK198"/>
  <c r="J1856"/>
  <c r="BK1647"/>
  <c r="BK1340"/>
  <c r="BK1246"/>
  <c r="J1173"/>
  <c r="BK1120"/>
  <c r="J1032"/>
  <c r="BK836"/>
  <c r="BK698"/>
  <c r="J580"/>
  <c r="BK437"/>
  <c r="BK1849"/>
  <c r="J1557"/>
  <c r="J1351"/>
  <c r="J1163"/>
  <c r="BK1099"/>
  <c r="J649"/>
  <c r="J554"/>
  <c r="BK161"/>
  <c r="J1872"/>
  <c r="J1823"/>
  <c r="J1493"/>
  <c r="J1283"/>
  <c r="BK1211"/>
  <c r="J1149"/>
  <c r="BK1097"/>
  <c r="BK1034"/>
  <c r="BK956"/>
  <c r="J735"/>
  <c r="BK625"/>
  <c r="BK547"/>
  <c r="J276"/>
  <c r="BK1852"/>
  <c r="BK1584"/>
  <c r="BK1334"/>
  <c r="BK1177"/>
  <c r="BK1143"/>
  <c r="BK1039"/>
  <c r="BK824"/>
  <c r="BK744"/>
  <c r="BK573"/>
  <c r="J437"/>
  <c r="BK222"/>
  <c r="BK1872"/>
  <c r="BK1434"/>
  <c r="J1271"/>
  <c r="BK1190"/>
  <c r="J1147"/>
  <c r="BK1078"/>
  <c r="J890"/>
  <c r="BK783"/>
  <c r="BK276"/>
  <c r="BK1843"/>
  <c r="BK1677"/>
  <c r="J1429"/>
  <c r="BK1220"/>
  <c r="J1135"/>
  <c r="BK986"/>
  <c r="BK797"/>
  <c r="J634"/>
  <c r="J526"/>
  <c r="BK136"/>
  <c r="BK1896"/>
  <c r="J1773"/>
  <c r="BK1471"/>
  <c r="BK1290"/>
  <c r="BK1203"/>
  <c r="BK1135"/>
  <c r="J1060"/>
  <c r="BK1036"/>
  <c r="BK864"/>
  <c r="J755"/>
  <c r="BK721"/>
  <c r="BK532"/>
  <c r="J352"/>
  <c r="BK1854"/>
  <c r="BK1799"/>
  <c r="J1569"/>
  <c r="J1505"/>
  <c r="J1368"/>
  <c r="J1269"/>
  <c r="BK1175"/>
  <c r="BK1087"/>
  <c r="J973"/>
  <c r="BK877"/>
  <c r="BK786"/>
  <c r="BK615"/>
  <c r="J425"/>
  <c r="J207"/>
  <c r="BK113"/>
  <c r="J1606"/>
  <c r="J1323"/>
  <c r="BK1242"/>
  <c r="J1151"/>
  <c r="BK1063"/>
  <c r="BK940"/>
  <c r="BK764"/>
  <c r="BK564"/>
  <c r="J269"/>
  <c r="BK1882"/>
  <c r="BK1687"/>
  <c r="BK1569"/>
  <c r="J1407"/>
  <c r="BK1129"/>
  <c r="J1102"/>
  <c r="BK950"/>
  <c r="J824"/>
  <c r="J707"/>
  <c r="J518"/>
  <c r="J1906"/>
  <c r="BK1866"/>
  <c r="BK1588"/>
  <c r="BK1368"/>
  <c r="BK1257"/>
  <c r="J1182"/>
  <c r="BK1133"/>
  <c r="J1039"/>
  <c r="BK988"/>
  <c r="J898"/>
  <c r="J794"/>
  <c r="BK701"/>
  <c r="J536"/>
  <c r="BK126"/>
  <c r="BK1875"/>
  <c r="J1765"/>
  <c r="BK1526"/>
  <c r="BK1381"/>
  <c r="BK1309"/>
  <c r="BK1194"/>
  <c r="BK1127"/>
  <c r="BK1057"/>
  <c r="J998"/>
  <c r="J849"/>
  <c r="J747"/>
  <c r="J544"/>
  <c r="BK411"/>
  <c r="BK190"/>
  <c r="J1732"/>
  <c r="J1508"/>
  <c r="BK1283"/>
  <c r="J1175"/>
  <c r="J1123"/>
  <c r="J1013"/>
  <c r="J827"/>
  <c r="J659"/>
  <c r="J456"/>
  <c r="J198"/>
  <c r="J1837"/>
  <c r="J1552"/>
  <c r="BK1390"/>
  <c r="J1211"/>
  <c r="J1118"/>
  <c r="J1010"/>
  <c r="BK890"/>
  <c r="BK761"/>
  <c r="J615"/>
  <c r="J328"/>
  <c r="BK1910"/>
  <c r="J1875"/>
  <c r="BK1769"/>
  <c r="BK1481"/>
  <c r="BK1228"/>
  <c r="BK1147"/>
  <c r="BK1092"/>
  <c r="J994"/>
  <c r="J908"/>
  <c r="J802"/>
  <c r="J717"/>
  <c r="BK418"/>
  <c r="J131"/>
  <c r="BK1109"/>
  <c r="J1026"/>
  <c r="BK935"/>
  <c r="BK805"/>
  <c r="J698"/>
  <c r="BK536"/>
  <c r="J380"/>
  <c r="J147"/>
  <c r="BK1747"/>
  <c r="J1512"/>
  <c r="J1286"/>
  <c r="J1232"/>
  <c r="BK1149"/>
  <c r="BK1081"/>
  <c r="BK894"/>
  <c r="BK773"/>
  <c r="BK523"/>
  <c r="J261"/>
  <c r="J1858"/>
  <c r="J1630"/>
  <c r="J1445"/>
  <c r="J1228"/>
  <c r="J1109"/>
  <c r="BK994"/>
  <c r="J886"/>
  <c r="BK821"/>
  <c r="J767"/>
  <c r="J721"/>
  <c r="BK678"/>
  <c r="J226"/>
  <c r="J1902"/>
  <c r="BK1863"/>
  <c r="J1652"/>
  <c r="BK1351"/>
  <c r="J1296"/>
  <c r="J1141"/>
  <c r="BK1066"/>
  <c r="J1023"/>
  <c r="J980"/>
  <c r="J884"/>
  <c r="J817"/>
  <c r="J761"/>
  <c r="J165"/>
  <c r="J1843"/>
  <c r="BK1552"/>
  <c r="J1300"/>
  <c r="BK1171"/>
  <c r="J1106"/>
  <c r="J1051"/>
  <c r="J1000"/>
  <c r="BK901"/>
  <c r="BK751"/>
  <c r="J324"/>
  <c r="BK165"/>
  <c r="J1854"/>
  <c r="BK1693"/>
  <c r="J1481"/>
  <c r="J1290"/>
  <c r="BK1118"/>
  <c r="J937"/>
  <c r="BK817"/>
  <c r="BK767"/>
  <c r="J568"/>
  <c r="J440"/>
  <c r="J1588"/>
  <c r="BK1269"/>
  <c r="BK1141"/>
  <c r="J1116"/>
  <c r="BK996"/>
  <c r="J870"/>
  <c r="J751"/>
  <c r="BK352"/>
  <c r="BK212"/>
  <c r="BK1906"/>
  <c r="J1882"/>
  <c r="J1846"/>
  <c r="BK1505"/>
  <c r="J1224"/>
  <c r="BK1145"/>
  <c r="J1087"/>
  <c r="BK1046"/>
  <c r="J996"/>
  <c r="J970"/>
  <c r="J839"/>
  <c r="BK580"/>
  <c r="BK405"/>
  <c r="J136"/>
  <c r="BK1828"/>
  <c r="BK1732"/>
  <c r="BK1606"/>
  <c r="J1471"/>
  <c r="BK1323"/>
  <c r="BK1250"/>
  <c r="BK1166"/>
  <c r="BK1139"/>
  <c r="BK1054"/>
  <c r="BK1017"/>
  <c r="BK802"/>
  <c r="BK673"/>
  <c r="J491"/>
  <c r="BK226"/>
  <c r="J151"/>
  <c r="BK1817"/>
  <c r="J1778"/>
  <c r="J1364"/>
  <c r="BK1267"/>
  <c r="J1159"/>
  <c r="BK1090"/>
  <c r="BK1007"/>
  <c r="BK849"/>
  <c r="BK528"/>
  <c r="BK207"/>
  <c r="J1869"/>
  <c r="BK1666"/>
  <c r="J1546"/>
  <c r="BK1453"/>
  <c r="J1277"/>
  <c r="J1111"/>
  <c r="BK982"/>
  <c r="BK794"/>
  <c r="J655"/>
  <c r="J564"/>
  <c r="J222"/>
  <c r="J1878"/>
  <c r="J1666"/>
  <c r="J1334"/>
  <c r="J1207"/>
  <c r="BK1151"/>
  <c r="J1099"/>
  <c r="J1075"/>
  <c r="BK973"/>
  <c r="J858"/>
  <c r="J783"/>
  <c r="BK630"/>
  <c r="J523"/>
  <c r="BK396"/>
  <c l="1" r="T1326"/>
  <c r="R1181"/>
  <c r="P1326"/>
  <c r="T1181"/>
  <c r="P1181"/>
  <c r="R1326"/>
  <c r="P105"/>
  <c r="R185"/>
  <c r="P439"/>
  <c r="T697"/>
  <c r="P725"/>
  <c r="R789"/>
  <c r="BK848"/>
  <c r="J848"/>
  <c r="J66"/>
  <c r="P953"/>
  <c r="T1002"/>
  <c r="BK1193"/>
  <c r="J1193"/>
  <c r="J70"/>
  <c r="T1245"/>
  <c r="T1355"/>
  <c r="T105"/>
  <c r="P185"/>
  <c r="R439"/>
  <c r="R697"/>
  <c r="T725"/>
  <c r="BK789"/>
  <c r="J789"/>
  <c r="J65"/>
  <c r="P848"/>
  <c r="BK953"/>
  <c r="J953"/>
  <c r="J67"/>
  <c r="BK1002"/>
  <c r="J1002"/>
  <c r="J68"/>
  <c r="R1193"/>
  <c r="BK1245"/>
  <c r="J1245"/>
  <c r="J71"/>
  <c r="R1355"/>
  <c r="R1515"/>
  <c r="P1587"/>
  <c r="T1587"/>
  <c r="R1692"/>
  <c r="P1836"/>
  <c r="P1835"/>
  <c r="BK105"/>
  <c r="J105"/>
  <c r="J57"/>
  <c r="BK185"/>
  <c r="J185"/>
  <c r="J59"/>
  <c r="T439"/>
  <c r="P697"/>
  <c r="BK725"/>
  <c r="J725"/>
  <c r="J64"/>
  <c r="P789"/>
  <c r="R848"/>
  <c r="R953"/>
  <c r="R1002"/>
  <c r="P1193"/>
  <c r="P1245"/>
  <c r="BK1355"/>
  <c r="J1355"/>
  <c r="J75"/>
  <c r="BK1515"/>
  <c r="J1515"/>
  <c r="J76"/>
  <c r="T1515"/>
  <c r="R1587"/>
  <c r="P1692"/>
  <c r="BK1836"/>
  <c r="J1836"/>
  <c r="J80"/>
  <c r="T1836"/>
  <c r="T1835"/>
  <c r="R105"/>
  <c r="R104"/>
  <c r="T185"/>
  <c r="BK439"/>
  <c r="J439"/>
  <c r="J60"/>
  <c r="BK697"/>
  <c r="J697"/>
  <c r="J61"/>
  <c r="R725"/>
  <c r="T789"/>
  <c r="T848"/>
  <c r="T953"/>
  <c r="P1002"/>
  <c r="T1193"/>
  <c r="R1245"/>
  <c r="P1355"/>
  <c r="P1515"/>
  <c r="BK1587"/>
  <c r="J1587"/>
  <c r="J77"/>
  <c r="BK1692"/>
  <c r="J1692"/>
  <c r="J78"/>
  <c r="T1692"/>
  <c r="R1836"/>
  <c r="R1835"/>
  <c r="BK1181"/>
  <c r="J1181"/>
  <c r="J69"/>
  <c r="BK1326"/>
  <c r="J1326"/>
  <c r="J72"/>
  <c r="BK1339"/>
  <c r="J1339"/>
  <c r="J73"/>
  <c r="BK1895"/>
  <c r="J1895"/>
  <c r="J81"/>
  <c r="BK171"/>
  <c r="J171"/>
  <c r="J58"/>
  <c r="BK720"/>
  <c r="J720"/>
  <c r="J62"/>
  <c r="BK1350"/>
  <c r="J1350"/>
  <c r="J74"/>
  <c r="BK1901"/>
  <c r="J1901"/>
  <c r="J83"/>
  <c r="BK1905"/>
  <c r="J1905"/>
  <c r="J84"/>
  <c r="BK1909"/>
  <c r="J1909"/>
  <c r="J85"/>
  <c r="F51"/>
  <c r="J100"/>
  <c r="BE113"/>
  <c r="BE117"/>
  <c r="BE143"/>
  <c r="BE190"/>
  <c r="BE207"/>
  <c r="BE226"/>
  <c r="BE261"/>
  <c r="BE328"/>
  <c r="BE380"/>
  <c r="BE433"/>
  <c r="BE435"/>
  <c r="BE437"/>
  <c r="BE440"/>
  <c r="BE456"/>
  <c r="BE481"/>
  <c r="BE496"/>
  <c r="BE513"/>
  <c r="BE540"/>
  <c r="BE554"/>
  <c r="BE568"/>
  <c r="BE615"/>
  <c r="BE634"/>
  <c r="BE659"/>
  <c r="BE678"/>
  <c r="BE690"/>
  <c r="BE707"/>
  <c r="BE755"/>
  <c r="BE770"/>
  <c r="BE773"/>
  <c r="BE797"/>
  <c r="BE824"/>
  <c r="BE833"/>
  <c r="BE849"/>
  <c r="BE870"/>
  <c r="BE886"/>
  <c r="BE937"/>
  <c r="BE940"/>
  <c r="BE984"/>
  <c r="BE1007"/>
  <c r="BE1032"/>
  <c r="BE1034"/>
  <c r="BE1060"/>
  <c r="BE1063"/>
  <c r="BE1081"/>
  <c r="BE1102"/>
  <c r="BE1106"/>
  <c r="BE1109"/>
  <c r="BE1111"/>
  <c r="BE1118"/>
  <c r="BE1123"/>
  <c r="BE1125"/>
  <c r="BE1129"/>
  <c r="BE1139"/>
  <c r="BE1155"/>
  <c r="BE1166"/>
  <c r="BE1171"/>
  <c r="BE1173"/>
  <c r="BE1232"/>
  <c r="BE1267"/>
  <c r="BE1269"/>
  <c r="BE1271"/>
  <c r="BE1275"/>
  <c r="BE1306"/>
  <c r="BE1312"/>
  <c r="BE1323"/>
  <c r="BE1356"/>
  <c r="BE1426"/>
  <c r="BE1429"/>
  <c r="BE1432"/>
  <c r="BE1445"/>
  <c r="BE1536"/>
  <c r="BE1546"/>
  <c r="BE1552"/>
  <c r="BE1557"/>
  <c r="BE1569"/>
  <c r="BE1571"/>
  <c r="BE1606"/>
  <c r="BE1642"/>
  <c r="BE1677"/>
  <c r="BE1732"/>
  <c r="BE1769"/>
  <c r="BE1799"/>
  <c r="BE1805"/>
  <c r="BE1817"/>
  <c r="BE1840"/>
  <c r="BE1854"/>
  <c r="BE1878"/>
  <c r="BE1882"/>
  <c r="BE1885"/>
  <c r="BE1889"/>
  <c r="BE1892"/>
  <c r="BE1896"/>
  <c r="BE1902"/>
  <c r="BE1906"/>
  <c r="BE1910"/>
  <c r="J48"/>
  <c r="BE121"/>
  <c r="BE131"/>
  <c r="BE147"/>
  <c r="BE151"/>
  <c r="BE165"/>
  <c r="BE198"/>
  <c r="BE203"/>
  <c r="BE217"/>
  <c r="BE239"/>
  <c r="BE269"/>
  <c r="BE276"/>
  <c r="BE286"/>
  <c r="BE303"/>
  <c r="BE411"/>
  <c r="BE418"/>
  <c r="BE425"/>
  <c r="BE491"/>
  <c r="BE528"/>
  <c r="BE536"/>
  <c r="BE544"/>
  <c r="BE547"/>
  <c r="BE573"/>
  <c r="BE580"/>
  <c r="BE584"/>
  <c r="BE649"/>
  <c r="BE664"/>
  <c r="BE730"/>
  <c r="BE739"/>
  <c r="BE744"/>
  <c r="BE783"/>
  <c r="BE802"/>
  <c r="BE809"/>
  <c r="BE817"/>
  <c r="BE836"/>
  <c r="BE839"/>
  <c r="BE842"/>
  <c r="BE855"/>
  <c r="BE894"/>
  <c r="BE935"/>
  <c r="BE973"/>
  <c r="BE991"/>
  <c r="BE998"/>
  <c r="BE1000"/>
  <c r="BE1013"/>
  <c r="BE1020"/>
  <c r="BE1113"/>
  <c r="BE1143"/>
  <c r="BE1147"/>
  <c r="BE1151"/>
  <c r="BE1157"/>
  <c r="BE1159"/>
  <c r="BE1169"/>
  <c r="BE1175"/>
  <c r="BE1190"/>
  <c r="BE1194"/>
  <c r="BE1207"/>
  <c r="BE1236"/>
  <c r="BE1242"/>
  <c r="BE1246"/>
  <c r="BE1261"/>
  <c r="BE1283"/>
  <c r="BE1286"/>
  <c r="BE1296"/>
  <c r="BE1315"/>
  <c r="BE1318"/>
  <c r="BE1327"/>
  <c r="BE1334"/>
  <c r="BE1364"/>
  <c r="BE1415"/>
  <c r="BE1434"/>
  <c r="BE1471"/>
  <c r="BE1481"/>
  <c r="BE1505"/>
  <c r="BE1508"/>
  <c r="BE1559"/>
  <c r="BE1581"/>
  <c r="BE1600"/>
  <c r="BE1682"/>
  <c r="BE1702"/>
  <c r="BE1717"/>
  <c r="BE1778"/>
  <c r="BE1852"/>
  <c r="BE1861"/>
  <c r="J99"/>
  <c r="BE106"/>
  <c r="BE126"/>
  <c r="BE161"/>
  <c r="BE172"/>
  <c r="BE186"/>
  <c r="BE212"/>
  <c r="BE222"/>
  <c r="BE311"/>
  <c r="BE324"/>
  <c r="BE352"/>
  <c r="BE405"/>
  <c r="BE532"/>
  <c r="BE625"/>
  <c r="BE630"/>
  <c r="BE643"/>
  <c r="BE655"/>
  <c r="BE673"/>
  <c r="BE701"/>
  <c r="BE726"/>
  <c r="BE747"/>
  <c r="BE751"/>
  <c r="BE759"/>
  <c r="BE786"/>
  <c r="BE790"/>
  <c r="BE792"/>
  <c r="BE800"/>
  <c r="BE805"/>
  <c r="BE821"/>
  <c r="BE845"/>
  <c r="BE858"/>
  <c r="BE864"/>
  <c r="BE877"/>
  <c r="BE898"/>
  <c r="BE901"/>
  <c r="BE908"/>
  <c r="BE917"/>
  <c r="BE924"/>
  <c r="BE954"/>
  <c r="BE956"/>
  <c r="BE970"/>
  <c r="BE982"/>
  <c r="BE986"/>
  <c r="BE988"/>
  <c r="BE994"/>
  <c r="BE996"/>
  <c r="BE1010"/>
  <c r="BE1017"/>
  <c r="BE1023"/>
  <c r="BE1026"/>
  <c r="BE1030"/>
  <c r="BE1041"/>
  <c r="BE1054"/>
  <c r="BE1057"/>
  <c r="BE1075"/>
  <c r="BE1084"/>
  <c r="BE1087"/>
  <c r="BE1092"/>
  <c r="BE1097"/>
  <c r="BE1127"/>
  <c r="BE1135"/>
  <c r="BE1137"/>
  <c r="BE1141"/>
  <c r="BE1161"/>
  <c r="BE1163"/>
  <c r="BE1177"/>
  <c r="BE1199"/>
  <c r="BE1203"/>
  <c r="BE1228"/>
  <c r="BE1250"/>
  <c r="BE1253"/>
  <c r="BE1309"/>
  <c r="BE1368"/>
  <c r="BE1381"/>
  <c r="BE1390"/>
  <c r="BE1407"/>
  <c r="BE1461"/>
  <c r="BE1496"/>
  <c r="BE1549"/>
  <c r="BE1584"/>
  <c r="BE1588"/>
  <c r="BE1618"/>
  <c r="BE1652"/>
  <c r="BE1666"/>
  <c r="BE1687"/>
  <c r="BE1765"/>
  <c r="BE1773"/>
  <c r="BE1823"/>
  <c r="BE1828"/>
  <c r="BE1843"/>
  <c r="BE1846"/>
  <c r="BE1849"/>
  <c r="BE1858"/>
  <c r="BE1869"/>
  <c r="BE1875"/>
  <c r="BE136"/>
  <c r="BE396"/>
  <c r="BE470"/>
  <c r="BE518"/>
  <c r="BE523"/>
  <c r="BE526"/>
  <c r="BE550"/>
  <c r="BE564"/>
  <c r="BE597"/>
  <c r="BE601"/>
  <c r="BE620"/>
  <c r="BE698"/>
  <c r="BE714"/>
  <c r="BE717"/>
  <c r="BE721"/>
  <c r="BE735"/>
  <c r="BE761"/>
  <c r="BE764"/>
  <c r="BE767"/>
  <c r="BE780"/>
  <c r="BE794"/>
  <c r="BE813"/>
  <c r="BE827"/>
  <c r="BE830"/>
  <c r="BE884"/>
  <c r="BE890"/>
  <c r="BE914"/>
  <c r="BE928"/>
  <c r="BE943"/>
  <c r="BE950"/>
  <c r="BE964"/>
  <c r="BE980"/>
  <c r="BE1003"/>
  <c r="BE1036"/>
  <c r="BE1039"/>
  <c r="BE1044"/>
  <c r="BE1046"/>
  <c r="BE1049"/>
  <c r="BE1051"/>
  <c r="BE1066"/>
  <c r="BE1069"/>
  <c r="BE1072"/>
  <c r="BE1078"/>
  <c r="BE1090"/>
  <c r="BE1095"/>
  <c r="BE1099"/>
  <c r="BE1104"/>
  <c r="BE1116"/>
  <c r="BE1120"/>
  <c r="BE1131"/>
  <c r="BE1133"/>
  <c r="BE1145"/>
  <c r="BE1149"/>
  <c r="BE1153"/>
  <c r="BE1179"/>
  <c r="BE1182"/>
  <c r="BE1211"/>
  <c r="BE1220"/>
  <c r="BE1224"/>
  <c r="BE1238"/>
  <c r="BE1257"/>
  <c r="BE1277"/>
  <c r="BE1288"/>
  <c r="BE1290"/>
  <c r="BE1298"/>
  <c r="BE1300"/>
  <c r="BE1303"/>
  <c r="BE1340"/>
  <c r="BE1351"/>
  <c r="BE1398"/>
  <c r="BE1453"/>
  <c r="BE1478"/>
  <c r="BE1493"/>
  <c r="BE1512"/>
  <c r="BE1516"/>
  <c r="BE1526"/>
  <c r="BE1630"/>
  <c r="BE1647"/>
  <c r="BE1659"/>
  <c r="BE1672"/>
  <c r="BE1693"/>
  <c r="BE1747"/>
  <c r="BE1837"/>
  <c r="BE1856"/>
  <c r="BE1863"/>
  <c r="BE1866"/>
  <c r="BE1872"/>
  <c r="F32"/>
  <c i="1" r="BA55"/>
  <c r="BA54"/>
  <c r="W30"/>
  <c i="2" r="F34"/>
  <c i="1" r="BC55"/>
  <c r="BC54"/>
  <c r="AY54"/>
  <c i="2" r="J32"/>
  <c i="1" r="AW55"/>
  <c i="2" r="F33"/>
  <c i="1" r="BB55"/>
  <c r="BB54"/>
  <c r="W31"/>
  <c i="2" r="F35"/>
  <c i="1" r="BD55"/>
  <c r="BD54"/>
  <c r="W33"/>
  <c i="2" l="1" r="T724"/>
  <c r="R724"/>
  <c r="R103"/>
  <c r="T104"/>
  <c r="T103"/>
  <c r="P724"/>
  <c r="P104"/>
  <c r="P103"/>
  <c i="1" r="AU55"/>
  <c i="2" r="BK104"/>
  <c r="BK1835"/>
  <c r="J1835"/>
  <c r="J79"/>
  <c r="BK724"/>
  <c r="J724"/>
  <c r="J63"/>
  <c r="BK1900"/>
  <c r="J1900"/>
  <c r="J82"/>
  <c i="1" r="W32"/>
  <c r="AX54"/>
  <c i="2" r="J31"/>
  <c i="1" r="AV55"/>
  <c r="AT55"/>
  <c r="AW54"/>
  <c r="AK30"/>
  <c i="2" r="F31"/>
  <c i="1" r="AZ55"/>
  <c r="AZ54"/>
  <c r="W29"/>
  <c r="AU54"/>
  <c i="2" l="1" r="BK103"/>
  <c r="J103"/>
  <c r="J104"/>
  <c r="J56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<sst xmlns="http://schemas.openxmlformats.org/spreadsheetml/2006/main">
  <si>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</si>
  <si>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</si>
  <si>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</si>
  <si>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</si>
  <si>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</si>
  <si>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{cc7198f6-782a-4eb5-bab8-90223c26a98d}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</si>
  <si>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</si>
  <si>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</si>
  <si>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</si>
  <si>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</si>
  <si>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</si>
  <si>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</si>
  <si>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</si>
  <si>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</si>
  <si>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</si>
  <si>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</si>
  <si>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</si>
  <si>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ZŠ a MŠ Radlická - zvýšení počtu učeben</t>
  </si>
  <si>
    <t>KSO:</t>
  </si>
  <si>
    <t>801 32</t>
  </si>
  <si>
    <t>CC-CZ:</t>
  </si>
  <si>
    <t/>
  </si>
  <si>
    <t>Místo:</t>
  </si>
  <si>
    <t>Praha 5, Radlická 115/140</t>
  </si>
  <si>
    <t>Datum:</t>
  </si>
  <si>
    <t>26. 3. 2024</t>
  </si>
  <si>
    <t>CZ-CPV:</t>
  </si>
  <si>
    <t>45214200-2</t>
  </si>
  <si>
    <t>Zadavatel:</t>
  </si>
  <si>
    <t>IČ:</t>
  </si>
  <si>
    <t>MČ Praha 5, nám. 14. října 4, Praha 5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</si>
  <si>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</si>
  <si>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</si>
  <si>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</si>
  <si>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</si>
  <si>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</si>
  <si>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</si>
  <si>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</si>
  <si>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</si>
  <si>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</si>
  <si>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</si>
  <si>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</si>
  <si>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</si>
  <si>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</si>
  <si>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</si>
  <si>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</si>
  <si>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</si>
  <si>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</si>
  <si>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</si>
  <si>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</si>
  <si>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</si>
  <si>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</si>
  <si>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</si>
  <si>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</si>
  <si>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</si>
  <si>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</si>
  <si>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</si>
  <si>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</si>
  <si>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</si>
  <si>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</si>
  <si>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</si>
  <si>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</si>
  <si>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</si>
  <si>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</si>
  <si>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</si>
  <si>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</si>
  <si>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</si>
  <si>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</si>
  <si>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</si>
  <si>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</si>
  <si>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</si>
  <si>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</si>
  <si>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</si>
  <si>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</si>
  <si>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</si>
  <si>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</si>
  <si>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</si>
  <si>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</si>
  <si>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</si>
  <si>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</si>
  <si>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</si>
  <si>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</si>
  <si>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</si>
  <si>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</si>
  <si>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</si>
  <si>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</si>
  <si>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</si>
  <si>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</si>
  <si>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</si>
  <si>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</si>
  <si>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</si>
  <si>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</si>
  <si>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</si>
  <si>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</si>
  <si>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</si>
  <si>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</si>
  <si>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</si>
  <si>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</si>
  <si>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</si>
  <si>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740 - Elektroinstalace - silnoproud a slaboproud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</si>
  <si>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</si>
  <si>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</si>
  <si>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</si>
  <si>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</si>
  <si>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</si>
  <si>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</si>
  <si>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</si>
  <si>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</si>
  <si>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</si>
  <si>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</si>
  <si>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</si>
  <si>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</si>
  <si>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</si>
  <si>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</si>
  <si>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</si>
  <si>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</si>
  <si>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</si>
  <si>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</si>
  <si>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</si>
  <si>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</si>
  <si>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</si>
  <si>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</si>
  <si>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</si>
  <si>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</si>
  <si>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</si>
  <si>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</si>
  <si>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</si>
  <si>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</si>
  <si>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</si>
  <si>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</si>
  <si>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</si>
  <si>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</si>
  <si>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</si>
  <si>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</si>
  <si>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</si>
  <si>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</si>
  <si>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310236261</t>
  </si>
  <si>
    <t>Zazdívka otvorů pl přes 0,0225 do 0,09 m2 ve zdivu nadzákladovém cihlami pálenými tl přes 450 do 600 mm</t>
  </si>
  <si>
    <t>kus</t>
  </si>
  <si>
    <t>CS ÚRS 2024 01</t>
  </si>
  <si>
    <t>4</t>
  </si>
  <si>
    <t>-1449914688</t>
  </si>
  <si>
    <t>PP</t>
  </si>
  <si>
    <t>Zazdívka otvorů ve zdivu nadzákladovém cihlami pálenými plochy přes 0,0225 m2 do 0,09 m2, ve zdi tl. přes 450 do 600 mm</t>
  </si>
  <si>
    <t>Online PSC</t>
  </si>
  <si>
    <t>https://podminky.urs.cz/item/CS_URS_2024_01/310236261</t>
  </si>
  <si>
    <t>VV</t>
  </si>
  <si>
    <t>"pro připojení umyvadla m.č.210"</t>
  </si>
  <si>
    <t>"kanalizace"1</t>
  </si>
  <si>
    <t>"voda"1</t>
  </si>
  <si>
    <t>Součet</t>
  </si>
  <si>
    <t>310271530R</t>
  </si>
  <si>
    <t xml:space="preserve">Zazdívka otvorů ve zdivu nadzákladovém pl do 1 m2 pórobetonovými tvárnicemi do P2 na tenkovrstvou maltu </t>
  </si>
  <si>
    <t>m3</t>
  </si>
  <si>
    <t>-192382333</t>
  </si>
  <si>
    <t>Zazdívka otvorů ve zdivu nadzákladovém pórobetonovými tvárnicemi plochy do 1 m2, pevnost tvárnic do P2</t>
  </si>
  <si>
    <t>"m.č.P003"</t>
  </si>
  <si>
    <t>"zrušené dveře"1,08*0,9*0,42*3</t>
  </si>
  <si>
    <t>317142432</t>
  </si>
  <si>
    <t>Překlad nenosný pórobetonový š 125 mm v do 250 mm na tenkovrstvou maltu dl přes 1000 do 1250 mm</t>
  </si>
  <si>
    <t>-2063206442</t>
  </si>
  <si>
    <t>Překlady nenosné z pórobetonu osazené do tenkého maltového lože, výšky do 250 mm, šířky překladu 125 mm, délky překladu přes 1000 do 1250 mm</t>
  </si>
  <si>
    <t>https://podminky.urs.cz/item/CS_URS_2024_01/317142432</t>
  </si>
  <si>
    <t>"m.č.P004"1</t>
  </si>
  <si>
    <t>317944321</t>
  </si>
  <si>
    <t>Válcované nosníky do č.12 dodatečně osazované do připravených otvorů</t>
  </si>
  <si>
    <t>t</t>
  </si>
  <si>
    <t>-1032324649</t>
  </si>
  <si>
    <t>Válcované nosníky dodatečně osazované do připravených otvorů bez zazdění hlav do č. 12</t>
  </si>
  <si>
    <t>https://podminky.urs.cz/item/CS_URS_2024_01/317944321</t>
  </si>
  <si>
    <t>"m.č.P004"</t>
  </si>
  <si>
    <t>"L50/5"1,2*3,77*2/1000</t>
  </si>
  <si>
    <t>5</t>
  </si>
  <si>
    <t>340236212</t>
  </si>
  <si>
    <t>Zazdívka otvorů v příčkách nebo stěnách pl přes 0,0225 do 0,09 m2 cihlami plnými tl přes 100 mm</t>
  </si>
  <si>
    <t>194198944</t>
  </si>
  <si>
    <t>Zazdívka otvorů v příčkách nebo stěnách cihlami pálenými plnými plochy přes 0,0225 m2 do 0,09 m2, tloušťky přes 100 mm</t>
  </si>
  <si>
    <t>https://podminky.urs.cz/item/CS_URS_2024_01/340236212</t>
  </si>
  <si>
    <t>"prostup pro rozvod vody a kanalizace"</t>
  </si>
  <si>
    <t>"mezi m.č.PS05 a PS04"2</t>
  </si>
  <si>
    <t>6</t>
  </si>
  <si>
    <t>340271035</t>
  </si>
  <si>
    <t>Zazdívka otvorů v příčkách nebo stěnách pl přes 1 do 4 m2 tvárnicemi pórobetonovými tl 125 mm</t>
  </si>
  <si>
    <t>m2</t>
  </si>
  <si>
    <t>-432441072</t>
  </si>
  <si>
    <t>Zazdívka otvorů v příčkách nebo stěnách pórobetonovými tvárnicemi plochy přes 1 m2 do 4 m2, objemová hmotnost 500 kg/m3, tloušťka příčky 125 mm</t>
  </si>
  <si>
    <t>https://podminky.urs.cz/item/CS_URS_2024_01/340271035</t>
  </si>
  <si>
    <t>"zazdívka dveří"</t>
  </si>
  <si>
    <t>"m.č.105 a 104"0,96*2,1*2</t>
  </si>
  <si>
    <t>7</t>
  </si>
  <si>
    <t>340271045</t>
  </si>
  <si>
    <t>Zazdívka otvorů v příčkách nebo stěnách pl přes 1 do 4 m2 tvárnicemi pórobetonovými tl 150 mm</t>
  </si>
  <si>
    <t>1971126017</t>
  </si>
  <si>
    <t>Zazdívka otvorů v příčkách nebo stěnách pórobetonovými tvárnicemi plochy přes 1 m2 do 4 m2, objemová hmotnost 500 kg/m3, tloušťka příčky 150 mm</t>
  </si>
  <si>
    <t>https://podminky.urs.cz/item/CS_URS_2024_01/340271045</t>
  </si>
  <si>
    <t>"m.č.P005 a P006"1*2,06</t>
  </si>
  <si>
    <t>"m.č.P007"1*2,06*2</t>
  </si>
  <si>
    <t>8</t>
  </si>
  <si>
    <t>342272225</t>
  </si>
  <si>
    <t>Příčka z pórobetonových hladkých tvárnic na tenkovrstvou maltu tl 100 mm</t>
  </si>
  <si>
    <t>-1845967842</t>
  </si>
  <si>
    <t>Příčky z pórobetonových tvárnic hladkých na tenké maltové lože objemová hmotnost do 500 kg/m3, tloušťka příčky 100 mm</t>
  </si>
  <si>
    <t>https://podminky.urs.cz/item/CS_URS_2024_01/342272225</t>
  </si>
  <si>
    <t>"m.č.P004"1,56*3</t>
  </si>
  <si>
    <t>9</t>
  </si>
  <si>
    <t>342272235</t>
  </si>
  <si>
    <t>Příčka z pórobetonových hladkých tvárnic na tenkovrstvou maltu tl 125 mm</t>
  </si>
  <si>
    <t>-1976595594</t>
  </si>
  <si>
    <t>Příčky z pórobetonových tvárnic hladkých na tenké maltové lože objemová hmotnost do 500 kg/m3, tloušťka příčky 125 mm</t>
  </si>
  <si>
    <t>https://podminky.urs.cz/item/CS_URS_2024_01/342272235</t>
  </si>
  <si>
    <t>"m.č.P004"1,46*3-"otvor"0,8*2</t>
  </si>
  <si>
    <t>10</t>
  </si>
  <si>
    <t>342291121</t>
  </si>
  <si>
    <t>Ukotvení příček k cihelným konstrukcím plochými kotvami</t>
  </si>
  <si>
    <t>m</t>
  </si>
  <si>
    <t>-1635471614</t>
  </si>
  <si>
    <t>Ukotvení příček plochými kotvami, do konstrukce cihelné</t>
  </si>
  <si>
    <t>https://podminky.urs.cz/item/CS_URS_2024_01/342291121</t>
  </si>
  <si>
    <t>"přízemí"</t>
  </si>
  <si>
    <t>"nové příčky"3*2*2</t>
  </si>
  <si>
    <t>"zazdívky dveří"2,08*2*3</t>
  </si>
  <si>
    <t>"zazdívky nik ve dveřích"0,9*2*3</t>
  </si>
  <si>
    <t>Mezisoučet</t>
  </si>
  <si>
    <t>"1NP zazdívka dveří"2,1*2*2</t>
  </si>
  <si>
    <t>11</t>
  </si>
  <si>
    <t>346244361</t>
  </si>
  <si>
    <t>Zazdívka o tl 65 mm rýh, nik nebo kapes z cihel pálených</t>
  </si>
  <si>
    <t>477023459</t>
  </si>
  <si>
    <t>Zazdívka rýh, potrubí, nik (výklenků) nebo kapes z pálených cihel na maltu tl. 65 mm</t>
  </si>
  <si>
    <t>https://podminky.urs.cz/item/CS_URS_2024_01/346244361</t>
  </si>
  <si>
    <t>"drážka pro stoupací potrubí kanalizace a vody"8*0,5</t>
  </si>
  <si>
    <t>346244371</t>
  </si>
  <si>
    <t>Zazdívka o tl 140 mm rýh, nik nebo kapes z cihel pálených</t>
  </si>
  <si>
    <t>-349491927</t>
  </si>
  <si>
    <t>Zazdívka rýh, potrubí, nik (výklenků) nebo kapes z pálených cihel na maltu tl. 140 mm</t>
  </si>
  <si>
    <t>https://podminky.urs.cz/item/CS_URS_2024_01/346244371</t>
  </si>
  <si>
    <t>"kapsa pro napojení kanalizace m.č.S07"0,3*0,3</t>
  </si>
  <si>
    <t>" drážka pro rozvod a připojení vody a kanalizace m.č.S08"1*0,3</t>
  </si>
  <si>
    <t>Vodorovné konstrukce</t>
  </si>
  <si>
    <t>13</t>
  </si>
  <si>
    <t>411388531</t>
  </si>
  <si>
    <t>Zabetonování otvorů pl do 1 m2 ve stropech</t>
  </si>
  <si>
    <t>1511847105</t>
  </si>
  <si>
    <t>Zabetonování otvorů ve stropech nebo v klenbách včetně lešení, bednění, odbednění a výztuže (materiál v ceně) ve stropech železobetonových, tvárnicových a prefabrikovaných</t>
  </si>
  <si>
    <t>https://podminky.urs.cz/item/CS_URS_2024_01/411388531</t>
  </si>
  <si>
    <t>"pro rozvod vody a kanalizace"</t>
  </si>
  <si>
    <t>"mezi suterénem a přízemím"</t>
  </si>
  <si>
    <t>"m.č.PS02a"0,25*0,3</t>
  </si>
  <si>
    <t>"m.č.PS04"0,25*0,3</t>
  </si>
  <si>
    <t>"mezi přízemím a 1NP"</t>
  </si>
  <si>
    <t>"m.č.P007"0,25*0,3</t>
  </si>
  <si>
    <t>Úpravy povrchů, podlahy a osazování výplní</t>
  </si>
  <si>
    <t>14</t>
  </si>
  <si>
    <t>611315222</t>
  </si>
  <si>
    <t>Vápenná štuková omítka malých ploch přes 0,09 do 0,25 m2 na stropech</t>
  </si>
  <si>
    <t>526286780</t>
  </si>
  <si>
    <t>Vápenná omítka jednotlivých malých ploch štuková na stropech, plochy jednotlivě přes 0,09 do 0,25 m2</t>
  </si>
  <si>
    <t>https://podminky.urs.cz/item/CS_URS_2024_01/611315222</t>
  </si>
  <si>
    <t>"prostup stropem m.č.S08"1</t>
  </si>
  <si>
    <t>15</t>
  </si>
  <si>
    <t>611315421</t>
  </si>
  <si>
    <t>Oprava vnitřní vápenné štukové omítky stropů v rozsahu plochy do 10 %</t>
  </si>
  <si>
    <t>1747657923</t>
  </si>
  <si>
    <t>Oprava vápenné omítky vnitřních ploch štukové dvouvrstvé, tloušťky do 20 mm a tloušťky štuku do 3 mm stropů, v rozsahu opravované plochy do 10%</t>
  </si>
  <si>
    <t>https://podminky.urs.cz/item/CS_URS_2024_01/611315421</t>
  </si>
  <si>
    <t>"m.č.002"6,91*4,57</t>
  </si>
  <si>
    <t>"m.č.105"(10,3*6,71)</t>
  </si>
  <si>
    <t>"m.č.107"7,06*2,96</t>
  </si>
  <si>
    <t>"m.č.211"34,09</t>
  </si>
  <si>
    <t>16</t>
  </si>
  <si>
    <t>611325222</t>
  </si>
  <si>
    <t>Vápenocementová štuková omítka malých ploch přes 0,09 do 0,25 m2 na stropech</t>
  </si>
  <si>
    <t>449089262</t>
  </si>
  <si>
    <t>Vápenocementová omítka jednotlivých malých ploch štuková na stropech, plochy jednotlivě přes 0,09 do 0,25 m2</t>
  </si>
  <si>
    <t>https://podminky.urs.cz/item/CS_URS_2024_01/611325222</t>
  </si>
  <si>
    <t>"prostupy pro kanalizaci a vodu"</t>
  </si>
  <si>
    <t>"m.č.PS02a"1</t>
  </si>
  <si>
    <t>17</t>
  </si>
  <si>
    <t>612131121</t>
  </si>
  <si>
    <t>Penetrační disperzní nátěr vnitřních stěn nanášený ručně</t>
  </si>
  <si>
    <t>1984216709</t>
  </si>
  <si>
    <t>Podkladní a spojovací vrstva vnitřních omítaných ploch penetrace disperzní nanášená ručně stěn</t>
  </si>
  <si>
    <t>https://podminky.urs.cz/item/CS_URS_2024_01/612131121</t>
  </si>
  <si>
    <t>"oškrábná malba stěny m.č.210"(6,71+0,15)*3,83-"keram.obklad"(0,15+1)*1,6</t>
  </si>
  <si>
    <t>18</t>
  </si>
  <si>
    <t>612315122</t>
  </si>
  <si>
    <t>Vápenná štuková omítka rýh ve stěnách š přes 150 do 300 mm</t>
  </si>
  <si>
    <t>-859524131</t>
  </si>
  <si>
    <t>Vápenná omítka rýh štuková ve stěnách, šířky rýhy přes 150 do 300 mm</t>
  </si>
  <si>
    <t>https://podminky.urs.cz/item/CS_URS_2024_01/612315122</t>
  </si>
  <si>
    <t>"oprava a doplnění "</t>
  </si>
  <si>
    <t>19</t>
  </si>
  <si>
    <t>612325111</t>
  </si>
  <si>
    <t>Vápenocementová hladká omítka rýh ve stěnách š do 150 mm</t>
  </si>
  <si>
    <t>-1502714972</t>
  </si>
  <si>
    <t>Vápenocementová omítka rýh hladká ve stěnách, šířky rýhy do 150 mm</t>
  </si>
  <si>
    <t>https://podminky.urs.cz/item/CS_URS_2024_01/612325111</t>
  </si>
  <si>
    <t xml:space="preserve">"pod  stávající keramický obklad"</t>
  </si>
  <si>
    <t>"m.č. PS05, PS02a, 208"6*0,1</t>
  </si>
  <si>
    <t>20</t>
  </si>
  <si>
    <t>612325113</t>
  </si>
  <si>
    <t>Vápenocementová hladká omítka rýh ve stěnách š přes 300 mm</t>
  </si>
  <si>
    <t>725483185</t>
  </si>
  <si>
    <t>Vápenocementová omítka rýh hladká ve stěnách, šířky rýhy přes 300 mm</t>
  </si>
  <si>
    <t>https://podminky.urs.cz/item/CS_URS_2024_01/612325113</t>
  </si>
  <si>
    <t>" m.č.PS02a drážka pro stoupací potrubí kanalizace a vody"1,8*0,5</t>
  </si>
  <si>
    <t>612325223</t>
  </si>
  <si>
    <t>Vápenocementová štuková omítka malých ploch přes 0,25 do 1 m2 na stěnách</t>
  </si>
  <si>
    <t>-784081450</t>
  </si>
  <si>
    <t>Vápenocementová omítka jednotlivých malých ploch štuková na stěnách, plochy jednotlivě přes 0,25 do 1 m2</t>
  </si>
  <si>
    <t>https://podminky.urs.cz/item/CS_URS_2024_01/612325223</t>
  </si>
  <si>
    <t>"nad podlahou 1NP m.č.101 pro ZTI"1</t>
  </si>
  <si>
    <t>22</t>
  </si>
  <si>
    <t>612403386R</t>
  </si>
  <si>
    <t>Hrubá výplň rýh ve stěnách do 10x10 cm maltou z SMS</t>
  </si>
  <si>
    <t>-2095770746</t>
  </si>
  <si>
    <t>"pro připojení nových umyvadel "</t>
  </si>
  <si>
    <t>"kanalizace"2</t>
  </si>
  <si>
    <t>"voda"4</t>
  </si>
  <si>
    <t xml:space="preserve">"pro připojení stávajících umyvadel  kanalizace m.č.PS02a"0,5</t>
  </si>
  <si>
    <t>"pro připojení kuchyň.linek"</t>
  </si>
  <si>
    <t>"kanalizace"4,5</t>
  </si>
  <si>
    <t>"voda"6,5</t>
  </si>
  <si>
    <t>23</t>
  </si>
  <si>
    <t>612142001</t>
  </si>
  <si>
    <t>Pletivo sklovláknité vnitřních stěn vtlačené do tmelu</t>
  </si>
  <si>
    <t>-1647566096</t>
  </si>
  <si>
    <t>Pletivo vnitřních ploch v ploše nebo pruzích, na plném podkladu sklovláknité vtlačené do tmelu včetně tmelu stěn</t>
  </si>
  <si>
    <t>https://podminky.urs.cz/item/CS_URS_2024_01/612142001</t>
  </si>
  <si>
    <t>"nové porobetonové příčky"</t>
  </si>
  <si>
    <t>"přízemí u schodiště"1,46*3-"dveře"0,8*2</t>
  </si>
  <si>
    <t>"m.č.P004"1,46*3-"dveře"0,8*2</t>
  </si>
  <si>
    <t>"přetažení na okolní zdivo"1,3</t>
  </si>
  <si>
    <t>"zazdívky otvorů"</t>
  </si>
  <si>
    <t>"m.č.P006 a P005"1*2,06</t>
  </si>
  <si>
    <t>"m.č.P003"1,08*0,9*3+"nika"+1,08*(2,06-0,9)*3+1,08*0,42*3</t>
  </si>
  <si>
    <t>"m.č.104"0,96*2,1</t>
  </si>
  <si>
    <t>"m.č.105"0,96*2,1</t>
  </si>
  <si>
    <t>"přetažení na okolní zdivo"3,3</t>
  </si>
  <si>
    <t>" nová a stávající porobetonová příčka"</t>
  </si>
  <si>
    <t>"m.č.P004"5,55*3-"dveře"0,8*2+"zkrácená příčka u kuch.linky"(0,68*2+0,1)*3</t>
  </si>
  <si>
    <t>"m.č.P005"5,55*3-"dveře"0,8*2</t>
  </si>
  <si>
    <t>"přetažení na okolní zdivo"2,2</t>
  </si>
  <si>
    <t>24</t>
  </si>
  <si>
    <t>612311131</t>
  </si>
  <si>
    <t>Vápenný štuk vnitřních stěn tloušťky do 3 mm</t>
  </si>
  <si>
    <t>-1932525680</t>
  </si>
  <si>
    <t>Vápenný štuk vnitřních ploch tloušťky do 3 mm svislých konstrukcí stěn</t>
  </si>
  <si>
    <t>https://podminky.urs.cz/item/CS_URS_2024_01/612311131</t>
  </si>
  <si>
    <t>25</t>
  </si>
  <si>
    <t>612315222</t>
  </si>
  <si>
    <t>Vápenná štuková omítka malých ploch přes 0,09 do 0,25 m2 na stěnách</t>
  </si>
  <si>
    <t>-401521442</t>
  </si>
  <si>
    <t>Vápenná omítka jednotlivých malých ploch štuková na stěnách, plochy jednotlivě přes 0,09 do 0,25 m2</t>
  </si>
  <si>
    <t>https://podminky.urs.cz/item/CS_URS_2024_01/612315222</t>
  </si>
  <si>
    <t>"m.č.208 oprava a doplnění po připojení umyvadla do m.č.210"1</t>
  </si>
  <si>
    <t>"oprava a doplnění v místě prostupů kanalizace m.č.S07"2</t>
  </si>
  <si>
    <t>"oprava a doplnění v místě prostupů kanalizace m.č.S08"1</t>
  </si>
  <si>
    <t>26</t>
  </si>
  <si>
    <t>612315421</t>
  </si>
  <si>
    <t>Oprava vnitřní vápenné štukové omítky stěn v rozsahu plochy do 10 %</t>
  </si>
  <si>
    <t>-1447612991</t>
  </si>
  <si>
    <t>Oprava vápenné omítky vnitřních ploch štukové dvouvrstvé, tloušťky do 20 mm a tloušťky štuku do 3 mm stěn, v rozsahu opravované plochy do 10%</t>
  </si>
  <si>
    <t>https://podminky.urs.cz/item/CS_URS_2024_01/612315421</t>
  </si>
  <si>
    <t>"m.č.002"(4,57+6,91)*2*4,04-"dveře"1,2*2,4+"ostění"(1,52+2,5*2)*0,47-"okna"1,58*2,94*2+"ostění"(2,94*2+1,58)*(0,16+0,32)+(3,66*2+1,58)*0,15</t>
  </si>
  <si>
    <t>"m.č.105"(10,3+6,71)*2*4,12-"dveře"1,2*2,5-"okna"(1,58*2,94)*4+"ostění"(2,94*2+1,58)*0,16*4-"perlinka"0,96*2,1</t>
  </si>
  <si>
    <t>"m.č.107"(7,06+2,96)*2*4,12-"dveře"1,2*2,5+"ostění"(1,56+2,65*2)*0,47-"okna"1,58*2,94+"ostění"(2,94*2+1,58)*0,16</t>
  </si>
  <si>
    <t>"m.č.104 stěna se zazdívkou dveří"6,71*4-"perlinka"0,96*2,1-"keram.obklad"1,27*1,6</t>
  </si>
  <si>
    <t>"m.č.210 k podhledu"(6,71+5,085*2)*3,9-"dveře"1,2*2,5-"okna"1,6*2,94*2+"ostění"(2,94*2+1,6)*0,16</t>
  </si>
  <si>
    <t>"m.č.211"(6,71+5,08*2)*4,19-"dveře"1,2*2,5-"okna"1,6*2,94*2+"ostění"(2,94*2+1,6)*0,16-"keram.obklad"(1,9+0,7)*1,6</t>
  </si>
  <si>
    <t>27</t>
  </si>
  <si>
    <t>612321131</t>
  </si>
  <si>
    <t>Vápenocementový štuk vnitřních stěn tloušťky do 3 mm</t>
  </si>
  <si>
    <t>-702936863</t>
  </si>
  <si>
    <t>Vápenocementový štuk vnitřních ploch tloušťky do 3 mm svislých konstrukcí stěn</t>
  </si>
  <si>
    <t>https://podminky.urs.cz/item/CS_URS_2024_01/612321131</t>
  </si>
  <si>
    <t>28</t>
  </si>
  <si>
    <t>612325302</t>
  </si>
  <si>
    <t>Vápenocementová štuková omítka ostění nebo nadpraží</t>
  </si>
  <si>
    <t>2123516932</t>
  </si>
  <si>
    <t>Vápenocementová omítka ostění nebo nadpraží štuková</t>
  </si>
  <si>
    <t>https://podminky.urs.cz/item/CS_URS_2024_01/612325302</t>
  </si>
  <si>
    <t>"m.č.P003 po odstraněných zárubní mimo zazdívky"</t>
  </si>
  <si>
    <t>(2,06*2+1,08)*0,42*4</t>
  </si>
  <si>
    <t>"m.č.P003 po odstraněných zárubní v nikách"</t>
  </si>
  <si>
    <t>((2,06-0,9)*2+1,08)*0,42*3</t>
  </si>
  <si>
    <t>29</t>
  </si>
  <si>
    <t>612325421</t>
  </si>
  <si>
    <t>Oprava vnitřní vápenocementové štukové omítky stěn v rozsahu plochy do 10 %</t>
  </si>
  <si>
    <t>433140750</t>
  </si>
  <si>
    <t>Oprava vápenocementové omítky vnitřních ploch štukové dvouvrstvé, tloušťky do 20 mm a tloušťky štuku do 3 mm stěn, v rozsahu opravované plochy do 10%</t>
  </si>
  <si>
    <t>https://podminky.urs.cz/item/CS_URS_2024_01/612325421</t>
  </si>
  <si>
    <t>"m.č.P003 stěna s vybouráním zárubní"16,52*3-"dveře"0,9*2*4-"zazdívky"1,08*2,06*3</t>
  </si>
  <si>
    <t>"m.č.P004"(2,13+2,53+0,68*2+1,46+0,68+2,81)*3-"okno"1,2*1,8+"ostění"(1,8*2+1,2)*0,25-"dveře"1*2</t>
  </si>
  <si>
    <t>"m.č.P005"(3,48*2)*3-"okna"1,2*1,8*2+"ostění"(1,8*2+1,2)*0,25*2-"dveře"1*2</t>
  </si>
  <si>
    <t>"m.č.P006"(3,1*2)*3-"okna"1,2*1,8*2+"ostění"(1,8*2+1,2)*0,25*2-"dveře"1*2</t>
  </si>
  <si>
    <t>"m.č.P007"(7,46*2+5,55)*3-"okna"1,2*1,8*4+"ostění"(1,8*2+1,2)*0,25*4-"dveře"1*2</t>
  </si>
  <si>
    <t>"m.č.PS02a stěna dotčená stavební činností"7,305*3,01-"dveře"0,9*2-"obklad"2,45*1,8</t>
  </si>
  <si>
    <t>"m.č.PS05 stěna dotčená stavební činností nad obklad"(2,11+1,34)*(3,16-1,8)</t>
  </si>
  <si>
    <t>30</t>
  </si>
  <si>
    <t>619991001</t>
  </si>
  <si>
    <t>Zakrytí podlahy fólií</t>
  </si>
  <si>
    <t>1379466477</t>
  </si>
  <si>
    <t>Zakrytí vnitřních ploch před znečištěním fólií včetně pozdějšího odkrytí podlah</t>
  </si>
  <si>
    <t>https://podminky.urs.cz/item/CS_URS_2024_01/619991001</t>
  </si>
  <si>
    <t>31</t>
  </si>
  <si>
    <t>619991005</t>
  </si>
  <si>
    <t>Zakrytí stěny fólií</t>
  </si>
  <si>
    <t>1593099120</t>
  </si>
  <si>
    <t>Zakrytí vnitřních ploch před znečištěním fólií včetně pozdějšího odkrytí stěn nebo svislých ploch</t>
  </si>
  <si>
    <t>https://podminky.urs.cz/item/CS_URS_2024_01/619991005</t>
  </si>
  <si>
    <t>"okna"</t>
  </si>
  <si>
    <t>"m.č.P004"1,2*1,8</t>
  </si>
  <si>
    <t>"m.č.P005"1,2*1,8*2</t>
  </si>
  <si>
    <t>"m.č.P006"1,2*1,8*2</t>
  </si>
  <si>
    <t>"m.č.P007"1,2*1,8*4</t>
  </si>
  <si>
    <t>"m.č.002"1,58*2,94*2</t>
  </si>
  <si>
    <t>"m.č.105"1,58*2,94*4</t>
  </si>
  <si>
    <t>"m.č.107"1,58*2,94</t>
  </si>
  <si>
    <t>"m.č.210"1,6*2,94*2</t>
  </si>
  <si>
    <t>"m.č.211"1,6*2,94*2</t>
  </si>
  <si>
    <t>"dveře"</t>
  </si>
  <si>
    <t>"m.č.PS05"0,8*2*2</t>
  </si>
  <si>
    <t>"m.č.P003"1,05*2,05</t>
  </si>
  <si>
    <t>"m.č.002"1,2*2,4</t>
  </si>
  <si>
    <t>"m.č.105"1,2*2,5</t>
  </si>
  <si>
    <t>"m.č.107"1,2*2,5</t>
  </si>
  <si>
    <t>"m.č.210"1,2*2,5</t>
  </si>
  <si>
    <t>"m.č.211"1,2*2,5</t>
  </si>
  <si>
    <t>32</t>
  </si>
  <si>
    <t>619991011</t>
  </si>
  <si>
    <t>Obalení samostatných konstrukcí a prvků fólií</t>
  </si>
  <si>
    <t>-176079072</t>
  </si>
  <si>
    <t>Zakrytí vnitřních ploch před znečištěním fólií včetně pozdějšího odkrytí samostatných konstrukcí a prvků</t>
  </si>
  <si>
    <t>https://podminky.urs.cz/item/CS_URS_2024_01/619991011</t>
  </si>
  <si>
    <t>"vnitřní parapety"</t>
  </si>
  <si>
    <t>"m.č.P004"1,2*0,3</t>
  </si>
  <si>
    <t>"m.č.P005"1,2*0,3*2</t>
  </si>
  <si>
    <t>"m.č.P006"1,2*0,3*2</t>
  </si>
  <si>
    <t>"m.č.P007"1,2*0,3*4</t>
  </si>
  <si>
    <t>"m.č.002"1,58*0,2+1,58*0,35</t>
  </si>
  <si>
    <t>"m.č.105"1,58*0,2*4</t>
  </si>
  <si>
    <t>"m.č.107"1,58*0,2</t>
  </si>
  <si>
    <t>"m.č.210"1,6*0,2*2</t>
  </si>
  <si>
    <t>"m.č.211"1,6*0,2*2</t>
  </si>
  <si>
    <t>"ponechané radiátory pod okny"</t>
  </si>
  <si>
    <t>"m.č.P006"0,8*2</t>
  </si>
  <si>
    <t>"m.č.P007"0,8*2</t>
  </si>
  <si>
    <t>"m.č.002"1,3*2</t>
  </si>
  <si>
    <t>"m.č.105"1,1*2+1+"u stěny"1,7</t>
  </si>
  <si>
    <t>"m.č.107"1,25</t>
  </si>
  <si>
    <t>"m.č.210"1,45</t>
  </si>
  <si>
    <t>"m.č.211"1,45*2</t>
  </si>
  <si>
    <t>"zábradlí schodiště u m.č.P004"2,4</t>
  </si>
  <si>
    <t>"stávající umyvadla v prostorech dotčených stavební činností"3</t>
  </si>
  <si>
    <t>"ponechané vybavení na stěně dotčené stavební činností m.č.104 a 211 (např. interaktivní školní tabule apod.)"20</t>
  </si>
  <si>
    <t>"ponechané vybavení interiéru prostor dotčených stavební činností (např.nábytek, svítidla atd.)"200</t>
  </si>
  <si>
    <t>33</t>
  </si>
  <si>
    <t>619996117</t>
  </si>
  <si>
    <t>Ochrana podlahy obedněním z OSB desek</t>
  </si>
  <si>
    <t>-706790250</t>
  </si>
  <si>
    <t>Ochrana stavebních konstrukcí a samostatných prvků včetně pozdějšího odstranění obedněním z OSB desek podlahy</t>
  </si>
  <si>
    <t>https://podminky.urs.cz/item/CS_URS_2024_01/619996117</t>
  </si>
  <si>
    <t xml:space="preserve">"stávající podlahové krytiny v místnostech  šíře 1 m dotčených stavební činností"</t>
  </si>
  <si>
    <t>"část m.č.PS02a"2,5*1</t>
  </si>
  <si>
    <t>"část m.č.PS04"2,8*1</t>
  </si>
  <si>
    <t>"část m.č.PS05"2,11*1</t>
  </si>
  <si>
    <t>"část m.č.S07"2,5*1</t>
  </si>
  <si>
    <t>"část m.č.S08"2,5*1</t>
  </si>
  <si>
    <t>"část m.č. P002"1,5*1</t>
  </si>
  <si>
    <t>"část m.č.P003"16,52*1</t>
  </si>
  <si>
    <t>"část m.č.104"3*1</t>
  </si>
  <si>
    <t>"část m.č.P101"1,5*1</t>
  </si>
  <si>
    <t>"část m.č.211"6,71*1</t>
  </si>
  <si>
    <t>"část m.č.208"2*1</t>
  </si>
  <si>
    <t>34</t>
  </si>
  <si>
    <t>622143003</t>
  </si>
  <si>
    <t>Montáž omítkových plastových nebo pozinkovaných rohových profilů</t>
  </si>
  <si>
    <t>-1081749127</t>
  </si>
  <si>
    <t>Montáž omítkových profilů plastových, pozinkovaných nebo dřevěných upevněných vtlačením do podkladní vrstvy nebo přibitím rohových s tkaninou</t>
  </si>
  <si>
    <t>https://podminky.urs.cz/item/CS_URS_2024_01/622143003</t>
  </si>
  <si>
    <t>"ostění a nadpraží dveří T1 m.č.P003"(2,06*2+1,08)*4</t>
  </si>
  <si>
    <t>"ostění a nadpraží nik m.č.P003"((2,06-0,9)*2+1,08)*3</t>
  </si>
  <si>
    <t>"m.č.P004 ponechané zdivo u linky"3*2</t>
  </si>
  <si>
    <t>"m.č.P003 nové zdivo nika parapet"1,08*3</t>
  </si>
  <si>
    <t>"m.č.210 u umyvadla"3,8</t>
  </si>
  <si>
    <t>35</t>
  </si>
  <si>
    <t>M</t>
  </si>
  <si>
    <t>55343022</t>
  </si>
  <si>
    <t>profil rohový Pz s kulatou úzkou hlavou pro vnitřní omítky tl 12mm</t>
  </si>
  <si>
    <t>-1622974498</t>
  </si>
  <si>
    <t>31*1,05 'Přepočtené koeficientem množství</t>
  </si>
  <si>
    <t>36</t>
  </si>
  <si>
    <t>55343024R</t>
  </si>
  <si>
    <t>profil rohový Pz pro vnitřní tenkovrstvé omítky 3 mm</t>
  </si>
  <si>
    <t>645189893</t>
  </si>
  <si>
    <t>13,04*1,05 'Přepočtené koeficientem množství</t>
  </si>
  <si>
    <t>37</t>
  </si>
  <si>
    <t>631311131</t>
  </si>
  <si>
    <t>Doplnění dosavadních mazanin betonem prostým plochy do 1 m2 tloušťky přes 80 mm</t>
  </si>
  <si>
    <t>1006981379</t>
  </si>
  <si>
    <t>Doplnění dosavadních mazanin prostým betonem s dodáním hmot, bez potěru, plochy jednotlivě do 1 m2 a tl. přes 80 mm</t>
  </si>
  <si>
    <t>https://podminky.urs.cz/item/CS_URS_2024_01/631311131</t>
  </si>
  <si>
    <t>"pro stoupací potrubí kanalizace a vody"</t>
  </si>
  <si>
    <t>"m.č.SP02a-P101"0,25*0,1</t>
  </si>
  <si>
    <t>"m.č.PS04 a P004"0,25*0,1</t>
  </si>
  <si>
    <t>38</t>
  </si>
  <si>
    <t>631312141</t>
  </si>
  <si>
    <t>Doplnění rýh v dosavadních mazaninách betonem prostým</t>
  </si>
  <si>
    <t>-1120868667</t>
  </si>
  <si>
    <t>Doplnění dosavadních mazanin prostým betonem s dodáním hmot, bez potěru, plochy jednotlivě rýh v dosavadních mazaninách</t>
  </si>
  <si>
    <t>https://podminky.urs.cz/item/CS_URS_2024_01/631312141</t>
  </si>
  <si>
    <t>"po vybourání zárubní"</t>
  </si>
  <si>
    <t>"m.č.P003"1,08*7*0,07</t>
  </si>
  <si>
    <t>"m.č.P006-P005"1*0,07</t>
  </si>
  <si>
    <t>"m.č.P007"1*0,07*2</t>
  </si>
  <si>
    <t>39</t>
  </si>
  <si>
    <t>642944212R</t>
  </si>
  <si>
    <t>Osazování ocelových zárubní dodatečné pl do 2,5 m2</t>
  </si>
  <si>
    <t>1243735069</t>
  </si>
  <si>
    <t>Osazení ocelových dveřních zárubní dodatečně, plochy do 2,5 m2</t>
  </si>
  <si>
    <t>40</t>
  </si>
  <si>
    <t>55331-Z3R</t>
  </si>
  <si>
    <t>zárubeň jednokřídlá ocelová typ U pravá tl stěny 110-150mm rozměru 800/1970 mm- dle PD ozn.Z3/P</t>
  </si>
  <si>
    <t>-1328135045</t>
  </si>
  <si>
    <t xml:space="preserve">zárubeň jednokřídlá ocelová typ U  pravá tl stěny 110-150mm rozměru 800/1970 mm- dle PD ozn.Z3/P</t>
  </si>
  <si>
    <t>41</t>
  </si>
  <si>
    <t>55331-Z2R</t>
  </si>
  <si>
    <t>zárubeň jednokřídlá ocelová pro dodatečnou montáž tl stěny 75-100mm rozměru 800/1970mm, levá dle PD ozn.Z2/L</t>
  </si>
  <si>
    <t>-327344404</t>
  </si>
  <si>
    <t>Ostatní konstrukce a práce, bourání</t>
  </si>
  <si>
    <t>42</t>
  </si>
  <si>
    <t>949101111</t>
  </si>
  <si>
    <t>Lešení pomocné pro objekty pozemních staveb s lešeňovou podlahou v do 1,9 m zatížení do 150 kg/m2</t>
  </si>
  <si>
    <t>880468182</t>
  </si>
  <si>
    <t>Lešení pomocné pracovní pro objekty pozemních staveb pro zatížení do 150 kg/m2, o výšce lešeňové podlahy do 1,9 m</t>
  </si>
  <si>
    <t>https://podminky.urs.cz/item/CS_URS_2024_01/949101111</t>
  </si>
  <si>
    <t>"m.č.P003"16,5</t>
  </si>
  <si>
    <t>"m.č.P004"13,77+"u schodiště"1,5</t>
  </si>
  <si>
    <t>"m.č.P005"19,31</t>
  </si>
  <si>
    <t>"m.č.P006"17,2</t>
  </si>
  <si>
    <t>"m.č.P007"41,24</t>
  </si>
  <si>
    <t>"suterén"</t>
  </si>
  <si>
    <t>"m.č.PS04"2,8</t>
  </si>
  <si>
    <t>"m.č.PS05"1</t>
  </si>
  <si>
    <t>"m.č.S07"2</t>
  </si>
  <si>
    <t>43</t>
  </si>
  <si>
    <t>949101112</t>
  </si>
  <si>
    <t>Lešení pomocné pro objekty pozemních staveb s lešeňovou podlahou v přes 1,9 do 3,5 m zatížení do 150 kg/m2</t>
  </si>
  <si>
    <t>-1976993636</t>
  </si>
  <si>
    <t>Lešení pomocné pracovní pro objekty pozemních staveb pro zatížení do 150 kg/m2, o výšce lešeňové podlahy přes 1,9 do 3,5 m</t>
  </si>
  <si>
    <t>https://podminky.urs.cz/item/CS_URS_2024_01/949101112</t>
  </si>
  <si>
    <t>"m.č.002"34,53</t>
  </si>
  <si>
    <t>"m.č.105"69,11</t>
  </si>
  <si>
    <t>"m.č.107"21,63</t>
  </si>
  <si>
    <t>"část m.č.104"1,5</t>
  </si>
  <si>
    <t>"m.č.210"34,03</t>
  </si>
  <si>
    <t>"m.č.S08"3</t>
  </si>
  <si>
    <t>44</t>
  </si>
  <si>
    <t>952901111</t>
  </si>
  <si>
    <t>Vyčištění budov bytové a občanské výstavby při výšce podlaží do 4 m</t>
  </si>
  <si>
    <t>998950477</t>
  </si>
  <si>
    <t>Vyčištění budov nebo objektů před předáním do užívání budov bytové nebo občanské výstavby, světlé výšky podlaží do 4 m</t>
  </si>
  <si>
    <t>https://podminky.urs.cz/item/CS_URS_2024_01/952901111</t>
  </si>
  <si>
    <t>"m.č.PS05"2,11*1,34</t>
  </si>
  <si>
    <t>"m.č.PS02a"39,7</t>
  </si>
  <si>
    <t>"m.č.P003"28,51</t>
  </si>
  <si>
    <t>"m.č.P004"13,77</t>
  </si>
  <si>
    <t>45</t>
  </si>
  <si>
    <t>952901114</t>
  </si>
  <si>
    <t>Vyčištění budov bytové a občanské výstavby při výšce podlaží přes 4 m</t>
  </si>
  <si>
    <t>-1650269942</t>
  </si>
  <si>
    <t>Vyčištění budov nebo objektů před předáním do užívání budov bytové nebo občanské výstavby, světlé výšky podlaží přes 4 m</t>
  </si>
  <si>
    <t>https://podminky.urs.cz/item/CS_URS_2024_01/952901114</t>
  </si>
  <si>
    <t>"m.č.104"70,13</t>
  </si>
  <si>
    <t>46</t>
  </si>
  <si>
    <t>952902021</t>
  </si>
  <si>
    <t>Čištění budov zametení hladkých podlah</t>
  </si>
  <si>
    <t>-1177174974</t>
  </si>
  <si>
    <t>Čištění budov při provádění oprav a udržovacích prací podlah hladkých zametením</t>
  </si>
  <si>
    <t>https://podminky.urs.cz/item/CS_URS_2024_01/952902021</t>
  </si>
  <si>
    <t>"průběžný úklid 2x týdně"</t>
  </si>
  <si>
    <t>"chodby a ostatní místnosti dotčené dopravou suti a materiálu"500*8</t>
  </si>
  <si>
    <t>47</t>
  </si>
  <si>
    <t>952902031</t>
  </si>
  <si>
    <t>Čištění budov omytí hladkých podlah</t>
  </si>
  <si>
    <t>1336717920</t>
  </si>
  <si>
    <t>Čištění budov při provádění oprav a udržovacích prací podlah hladkých omytím</t>
  </si>
  <si>
    <t>https://podminky.urs.cz/item/CS_URS_2024_01/952902031</t>
  </si>
  <si>
    <t>"závěrečný úklid"</t>
  </si>
  <si>
    <t>"ostatní prostory dotčené stavební činností"</t>
  </si>
  <si>
    <t>"m.č.PS04"10,97</t>
  </si>
  <si>
    <t>"S08"30,24</t>
  </si>
  <si>
    <t>"S07"25</t>
  </si>
  <si>
    <t>"P002 podesta"1,16*1,46</t>
  </si>
  <si>
    <t>"P101"85,67</t>
  </si>
  <si>
    <t>"m.č.208"57,47</t>
  </si>
  <si>
    <t>"chodby a ostatní místnosti pro elektroinstalace"400</t>
  </si>
  <si>
    <t>"chodby a ostatní místnosti dotčené dopravou suti a materiálu"500</t>
  </si>
  <si>
    <t>48</t>
  </si>
  <si>
    <t>952902221</t>
  </si>
  <si>
    <t>Čištění budov zametení schodišť</t>
  </si>
  <si>
    <t>-1266015377</t>
  </si>
  <si>
    <t>Čištění budov při provádění oprav a udržovacích prací schodišť zametením</t>
  </si>
  <si>
    <t>https://podminky.urs.cz/item/CS_URS_2024_01/952902221</t>
  </si>
  <si>
    <t>"průběžný úklid 2xtýdně"</t>
  </si>
  <si>
    <t>"chodby a ostatní místnosti dotčené dopravou suti a materiálu"150*8</t>
  </si>
  <si>
    <t>49</t>
  </si>
  <si>
    <t>952902231</t>
  </si>
  <si>
    <t>Čištění budov omytí schodišť</t>
  </si>
  <si>
    <t>-452943922</t>
  </si>
  <si>
    <t>Čištění budov při provádění oprav a udržovacích prací schodišť omytím</t>
  </si>
  <si>
    <t>https://podminky.urs.cz/item/CS_URS_2024_01/952902231</t>
  </si>
  <si>
    <t>"chodby a ostatní místnosti dotčené dopravou suti a materiálu"150</t>
  </si>
  <si>
    <t>50</t>
  </si>
  <si>
    <t>953941210R</t>
  </si>
  <si>
    <t>Osazování revizních dvířek</t>
  </si>
  <si>
    <t>1216822809</t>
  </si>
  <si>
    <t>Osazování drobných předmětů do vysekaných kapes nebo připravených otvorů revizních dvířek</t>
  </si>
  <si>
    <t>"m.č.P101"2</t>
  </si>
  <si>
    <t>51</t>
  </si>
  <si>
    <t>56245710R</t>
  </si>
  <si>
    <t>dvířka revizní 200x200 bílá</t>
  </si>
  <si>
    <t>-362911800</t>
  </si>
  <si>
    <t>52</t>
  </si>
  <si>
    <t>953943211</t>
  </si>
  <si>
    <t>Osazování hasicího přístroje</t>
  </si>
  <si>
    <t>-1604817665</t>
  </si>
  <si>
    <t>Osazování drobných kovových předmětů kotvených do stěny hasicího přístroje</t>
  </si>
  <si>
    <t>https://podminky.urs.cz/item/CS_URS_2024_01/953943211</t>
  </si>
  <si>
    <t>"přemístění hasícího přístroje z m.č.P006 do P003"1</t>
  </si>
  <si>
    <t>53</t>
  </si>
  <si>
    <t>953941391R</t>
  </si>
  <si>
    <t>Revize požárního hasicího přístroje do 5 ks</t>
  </si>
  <si>
    <t>-1100758300</t>
  </si>
  <si>
    <t>P</t>
  </si>
  <si>
    <t>Poznámka k položce:_x000d_
Položka obsahuje revizní štítek a plombovací materiál</t>
  </si>
  <si>
    <t>54</t>
  </si>
  <si>
    <t>953941395R</t>
  </si>
  <si>
    <t>Vystavení revizní zprávy-požární hasicí přístroj</t>
  </si>
  <si>
    <t>-832431659</t>
  </si>
  <si>
    <t>Poznámka k položce:_x000d_
Položka obsahuje vyhotovení jednoho kusu revizní zprávy</t>
  </si>
  <si>
    <t>55</t>
  </si>
  <si>
    <t>962084130</t>
  </si>
  <si>
    <t>Bourání příček deskových, umakartových, sololitových apod. tl do 50 mm</t>
  </si>
  <si>
    <t>1974271625</t>
  </si>
  <si>
    <t>Bourání příček nebo přizdívek deskových, umakartových, sololitových apod., tl. do 50 mm</t>
  </si>
  <si>
    <t>https://podminky.urs.cz/item/CS_URS_2024_01/962084130</t>
  </si>
  <si>
    <t>"m.č.P008 a P009"(1,42+0,69+4,09)*3</t>
  </si>
  <si>
    <t>56</t>
  </si>
  <si>
    <t>968085132R</t>
  </si>
  <si>
    <t>Bourání lehkých příček deskových s omítkou tl přes 150 do 200 mm</t>
  </si>
  <si>
    <t>656789524</t>
  </si>
  <si>
    <t>"mezi m.č.105 a 106"6,71*4,12</t>
  </si>
  <si>
    <t>57</t>
  </si>
  <si>
    <t>968085134R</t>
  </si>
  <si>
    <t>Bourání lehkých příček deskových s omítkou tl přes 250 do 300 mm</t>
  </si>
  <si>
    <t>-1681582723</t>
  </si>
  <si>
    <t>"mezi m.č.210 a 211"6,71*4,19</t>
  </si>
  <si>
    <t>58</t>
  </si>
  <si>
    <t>962086110</t>
  </si>
  <si>
    <t>Bourání pórobetonových příček nebo přizdívek tl do 100 mm</t>
  </si>
  <si>
    <t>-19081955</t>
  </si>
  <si>
    <t>Bourání příček nebo přizdívek z pórobetonových tvárnic, tl. do 100 mm</t>
  </si>
  <si>
    <t>https://podminky.urs.cz/item/CS_URS_2024_01/962086110</t>
  </si>
  <si>
    <t>"m.č.P004"2,23*3-"okno"1,18*1,16</t>
  </si>
  <si>
    <t>59</t>
  </si>
  <si>
    <t>968072455</t>
  </si>
  <si>
    <t>Vybourání kovových dveřních zárubní pl do 2 m2</t>
  </si>
  <si>
    <t>-240102466</t>
  </si>
  <si>
    <t>Vybourání kovových rámů oken s křídly, dveřních zárubní, vrat, stěn, ostění nebo obkladů dveřních zárubní, plochy do 2 m2</t>
  </si>
  <si>
    <t>https://podminky.urs.cz/item/CS_URS_2024_01/968072455</t>
  </si>
  <si>
    <t>"m.č.P003"0,9*2*7</t>
  </si>
  <si>
    <t>"pro zazdění dveří"</t>
  </si>
  <si>
    <t>"m.č.P006"0,9*2</t>
  </si>
  <si>
    <t>"m.č.P007"0,9*2</t>
  </si>
  <si>
    <t>"m.č.P008"0,9*2</t>
  </si>
  <si>
    <t>"m.č.106"0,9*2</t>
  </si>
  <si>
    <t>60</t>
  </si>
  <si>
    <t>968082016</t>
  </si>
  <si>
    <t>Vybourání plastových rámů oken včetně křídel plochy přes 1 do 2 m2</t>
  </si>
  <si>
    <t>690980896</t>
  </si>
  <si>
    <t>Vybourání plastových rámů oken s křídly, dveřních zárubní, vrat rámu oken s křídly, plochy přes 1 do 2 m2</t>
  </si>
  <si>
    <t>https://podminky.urs.cz/item/CS_URS_2024_01/968082016</t>
  </si>
  <si>
    <t>"m.č.P004"1,18*1,16</t>
  </si>
  <si>
    <t>61</t>
  </si>
  <si>
    <t>971033331</t>
  </si>
  <si>
    <t>Vybourání otvorů ve zdivu cihelném pl do 0,09 m2 na MVC nebo MV tl do 150 mm</t>
  </si>
  <si>
    <t>333296026</t>
  </si>
  <si>
    <t>Vybourání otvorů ve zdivu základovém nebo nadzákladovém z cihel, tvárnic, příčkovek z cihel pálených na maltu vápennou nebo vápenocementovou plochy do 0,09 m2, tl. do 150 mm</t>
  </si>
  <si>
    <t>https://podminky.urs.cz/item/CS_URS_2024_01/971033331</t>
  </si>
  <si>
    <t>62</t>
  </si>
  <si>
    <t>971033361</t>
  </si>
  <si>
    <t>Vybourání otvorů ve zdivu cihelném pl do 0,09 m2 na MVC nebo MV tl do 600 mm</t>
  </si>
  <si>
    <t>-516491659</t>
  </si>
  <si>
    <t>Vybourání otvorů ve zdivu základovém nebo nadzákladovém z cihel, tvárnic, příčkovek z cihel pálených na maltu vápennou nebo vápenocementovou plochy do 0,09 m2, tl. do 600 mm</t>
  </si>
  <si>
    <t>https://podminky.urs.cz/item/CS_URS_2024_01/971033361</t>
  </si>
  <si>
    <t>63</t>
  </si>
  <si>
    <t>971033621</t>
  </si>
  <si>
    <t>Vybourání otvorů ve zdivu cihelném pl do 4 m2 na MVC nebo MV tl do 100 mm</t>
  </si>
  <si>
    <t>1334339938</t>
  </si>
  <si>
    <t>Vybourání otvorů ve zdivu základovém nebo nadzákladovém z cihel, tvárnic, příčkovek z cihel pálených na maltu vápennou nebo vápenocementovou plochy do 4 m2, tl. do 100 mm</t>
  </si>
  <si>
    <t>https://podminky.urs.cz/item/CS_URS_2024_01/971033621</t>
  </si>
  <si>
    <t>"pro nové dveře m.č.P004"0,9*2,05</t>
  </si>
  <si>
    <t>64</t>
  </si>
  <si>
    <t>972054491</t>
  </si>
  <si>
    <t>Vybourání otvorů v ŽB stropech nebo klenbách pl do 1 m2 tl přes 80 mm</t>
  </si>
  <si>
    <t>-187435838</t>
  </si>
  <si>
    <t>Vybourání otvorů ve stropech nebo klenbách železobetonových bez odstranění podlahy a násypu, plochy do 1 m2, tl. přes 80 mm</t>
  </si>
  <si>
    <t>https://podminky.urs.cz/item/CS_URS_2024_01/972054491</t>
  </si>
  <si>
    <t>65</t>
  </si>
  <si>
    <t>973031324</t>
  </si>
  <si>
    <t>Vysekání kapes ve zdivu cihelném na MV nebo MVC pl do 0,10 m2 hl do 150 mm</t>
  </si>
  <si>
    <t>-2132605141</t>
  </si>
  <si>
    <t>Vysekání výklenků nebo kapes ve zdivu z cihel na maltu vápennou nebo vápenocementovou kapes, plochy do 0,10 m2, hl. do 150 mm</t>
  </si>
  <si>
    <t>https://podminky.urs.cz/item/CS_URS_2024_01/973031324</t>
  </si>
  <si>
    <t>"pro napojení kanalizace m.č.S07"1</t>
  </si>
  <si>
    <t>66</t>
  </si>
  <si>
    <t>974031153</t>
  </si>
  <si>
    <t>Vysekání rýh ve zdivu cihelném hl do 100 mm š do 100 mm</t>
  </si>
  <si>
    <t>-1650131255</t>
  </si>
  <si>
    <t>Vysekání rýh ve zdivu cihelném na maltu vápennou nebo vápenocementovou do hl. 100 mm a šířky do 100 mm</t>
  </si>
  <si>
    <t>https://podminky.urs.cz/item/CS_URS_2024_01/974031153</t>
  </si>
  <si>
    <t>67</t>
  </si>
  <si>
    <t>974031167</t>
  </si>
  <si>
    <t>Vysekání rýh ve zdivu cihelném hl do 150 mm š do 300 mm</t>
  </si>
  <si>
    <t>1026502551</t>
  </si>
  <si>
    <t>Vysekání rýh ve zdivu cihelném na maltu vápennou nebo vápenocementovou do hl. 150 mm a šířky do 300 mm</t>
  </si>
  <si>
    <t>https://podminky.urs.cz/item/CS_URS_2024_01/974031167</t>
  </si>
  <si>
    <t>"m.č.SP02a-P101"8</t>
  </si>
  <si>
    <t>68</t>
  </si>
  <si>
    <t>974031169</t>
  </si>
  <si>
    <t>Příplatek k vysekání rýh ve zdivu cihelném hl do 150 mm ZKD 100 mm š rýhy</t>
  </si>
  <si>
    <t>-1547320095</t>
  </si>
  <si>
    <t>Vysekání rýh ve zdivu cihelném na maltu vápennou nebo vápenocementovou do hl. 150 mm a šířky Příplatek k ceně -1167 za každých dalších 100 mm šířky rýhy hl. do 150 mm</t>
  </si>
  <si>
    <t>https://podminky.urs.cz/item/CS_URS_2024_01/974031169</t>
  </si>
  <si>
    <t>"m.č.SP02a-P101"8*2</t>
  </si>
  <si>
    <t>69</t>
  </si>
  <si>
    <t>974031287</t>
  </si>
  <si>
    <t>Vysekání rýh ve zdivu cihelném u stropu hl do 300 mm š do 300 mm</t>
  </si>
  <si>
    <t>826590550</t>
  </si>
  <si>
    <t>Vysekání rýh ve zdivu cihelném na maltu vápennou nebo vápenocementovou v prostoru přilehlém ke stropní konstrukci do hl. 300 mm a šířky do 300 mm</t>
  </si>
  <si>
    <t>https://podminky.urs.cz/item/CS_URS_2024_01/974031287</t>
  </si>
  <si>
    <t>"pro rozvod a připojení vody a kanalizace"</t>
  </si>
  <si>
    <t>"m.č.S08"1</t>
  </si>
  <si>
    <t>70</t>
  </si>
  <si>
    <t>974031664</t>
  </si>
  <si>
    <t>Vysekání rýh ve zdivu cihelném pro vtahování nosníků hl do 150 mm v do 150 mm</t>
  </si>
  <si>
    <t>482728584</t>
  </si>
  <si>
    <t>Vysekání rýh ve zdivu cihelném na maltu vápennou nebo vápenocementovou pro vtahování nosníků do zdí, před vybouráním otvoru do hl. 150 mm, při v. nosníku do 150 mm</t>
  </si>
  <si>
    <t>https://podminky.urs.cz/item/CS_URS_2024_01/974031664</t>
  </si>
  <si>
    <t>"nový otvor m.č.P004"1,2</t>
  </si>
  <si>
    <t>71</t>
  </si>
  <si>
    <t>974042544</t>
  </si>
  <si>
    <t>Vysekání rýh v dlažbě betonové nebo jiné monolitické hl do 70 mm š do 150 mm</t>
  </si>
  <si>
    <t>2112866441</t>
  </si>
  <si>
    <t>Vysekání rýh v betonové nebo jiné monolitické dlažbě s betonovým podkladem do hl.70 mm a šířky do 150 mm</t>
  </si>
  <si>
    <t>https://podminky.urs.cz/item/CS_URS_2024_01/974042544</t>
  </si>
  <si>
    <t>"pro vybourání zárubní"</t>
  </si>
  <si>
    <t>"m.č.P003"1,08*7</t>
  </si>
  <si>
    <t>"m.č.P006"1</t>
  </si>
  <si>
    <t>"m.č.P007"1</t>
  </si>
  <si>
    <t>"m.č.P008"1</t>
  </si>
  <si>
    <t>72</t>
  </si>
  <si>
    <t>970231100R</t>
  </si>
  <si>
    <t>Řezání cihelného nebo pórobetonového zdiva hl. řezu 100 mm</t>
  </si>
  <si>
    <t>-1802842552</t>
  </si>
  <si>
    <t>"pro odbourání příčky"3*2</t>
  </si>
  <si>
    <t>"pro nové dveře"2,05*2+0,9</t>
  </si>
  <si>
    <t>73</t>
  </si>
  <si>
    <t>974043113R</t>
  </si>
  <si>
    <t>Vybourání prostupu v podlaze s odstraněním keramické dlažby, vyřezáním a vybourání betonové mazaniny velikosti do 0,25 m2 hl do 100 mm</t>
  </si>
  <si>
    <t>1637808188</t>
  </si>
  <si>
    <t>"m.č.SP02a-P101"2</t>
  </si>
  <si>
    <t>"m.č.PS04 a P004"1</t>
  </si>
  <si>
    <t>74</t>
  </si>
  <si>
    <t>976082131</t>
  </si>
  <si>
    <t>Vybourání objímek, držáků nebo věšáků ze zdiva cihelného</t>
  </si>
  <si>
    <t>-966285370</t>
  </si>
  <si>
    <t>Vybourání drobných zámečnických a jiných konstrukcí objímek, držáků, věšáků, záclonových konzol, lustrových skob apod., ze zdiva cihelného</t>
  </si>
  <si>
    <t>https://podminky.urs.cz/item/CS_URS_2024_01/976082131</t>
  </si>
  <si>
    <t>75</t>
  </si>
  <si>
    <t>977151115</t>
  </si>
  <si>
    <t>Jádrové vrty diamantovými korunkami do stavebních materiálů D přes 60 do 70 mm</t>
  </si>
  <si>
    <t>1651849366</t>
  </si>
  <si>
    <t>Jádrové vrty diamantovými korunkami do stavebních materiálů (železobetonu, betonu, cihel, obkladů, dlažeb, kamene) průměru přes 60 do 70 mm</t>
  </si>
  <si>
    <t>https://podminky.urs.cz/item/CS_URS_2024_01/977151115</t>
  </si>
  <si>
    <t>"prostup pro kanalizaci"</t>
  </si>
  <si>
    <t>"mezi m.č.S07 a S08"0,95</t>
  </si>
  <si>
    <t>76</t>
  </si>
  <si>
    <t>977311112</t>
  </si>
  <si>
    <t>Řezání stávajících betonových mazanin nevyztužených hl do 100 mm</t>
  </si>
  <si>
    <t>406873326</t>
  </si>
  <si>
    <t>Řezání stávajících betonových mazanin bez vyztužení hloubky přes 50 do 100 mm</t>
  </si>
  <si>
    <t>https://podminky.urs.cz/item/CS_URS_2024_01/977311112</t>
  </si>
  <si>
    <t>"m.č.P003"1,08*7*2</t>
  </si>
  <si>
    <t>"m.č.P006"1*2</t>
  </si>
  <si>
    <t>"m.č.P007"1*2</t>
  </si>
  <si>
    <t>"m.č.P008"1*2</t>
  </si>
  <si>
    <t>77</t>
  </si>
  <si>
    <t>978011111</t>
  </si>
  <si>
    <t>Otlučení (osekání) vnitřní vápenné nebo vápenocementové omítky stropů v rozsahu do 5 %</t>
  </si>
  <si>
    <t>769903570</t>
  </si>
  <si>
    <t>Otlučení vápenných nebo vápenocementových omítek vnitřních ploch stropů, v rozsahu do 5 %</t>
  </si>
  <si>
    <t>https://podminky.urs.cz/item/CS_URS_2024_01/978011111</t>
  </si>
  <si>
    <t>"m.č.211"50,65</t>
  </si>
  <si>
    <t>78</t>
  </si>
  <si>
    <t>978013121</t>
  </si>
  <si>
    <t>Otlučení (osekání) vnitřní vápenné nebo vápenocementové omítky stěn v rozsahu přes 5 do 10 %</t>
  </si>
  <si>
    <t>-1757419295</t>
  </si>
  <si>
    <t>Otlučení vápenných nebo vápenocementových omítek vnitřních ploch stěn s vyškrabáním spar, s očištěním zdiva, v rozsahu přes 5 do 10 %</t>
  </si>
  <si>
    <t>https://podminky.urs.cz/item/CS_URS_2024_01/978013121</t>
  </si>
  <si>
    <t>"m.č.P004 ponechané zdivo"(3,99+2,13+2,53+0,68+1,46+0,68)*3-"dveře"1*2</t>
  </si>
  <si>
    <t>"m.č.P003 stěna s vybouráním zárubní"16,52*3-"dveře"0,9*2*7+"ostění mezi zárubněmi"(2,06*2+1,08)*0,27*7</t>
  </si>
  <si>
    <t>"m.č.P005-P009 ponechané zdivo"(0,78+17,3+5,55+14,29+4)*3-"dveře"1*2*6-"okna"1,2*1,8*9+"ostění"(1,8*2+1,2)*0,25*9</t>
  </si>
  <si>
    <t>"m.č.105 ponechané zdivo"(5,53*2+6,71)*4,12-"dveře"1,2*2,5-"okna"1,58*2,94*2+"ostění"(2,94*2+1,58)*0,16*2</t>
  </si>
  <si>
    <t>"m.č.106 ponechané zdivo"(4,6*2*2+6,71)*4,0-"dveře"0,9*2-"okna"1,58*2,94*2+"ostění"(2,94*2+1,58)*0,16*2</t>
  </si>
  <si>
    <t>"m.č.210"(6,71+2,55*2)*3,83-"dveře"1,2*2,5-"okna"1,6*2,94+"ostění"(2,94*2+1,6)*0,16</t>
  </si>
  <si>
    <t>"m.č.211"(6,71+7,51*2)*4,19-"dveře"1,2*2,5-"okna"1,6*2,94*3+"ostění"(2,94*2+1,6)*0,16*3</t>
  </si>
  <si>
    <t>79</t>
  </si>
  <si>
    <t>978013191</t>
  </si>
  <si>
    <t>Otlučení (osekání) vnitřní vápenné nebo vápenocementové omítky stěn v rozsahu přes 50 do 100 %</t>
  </si>
  <si>
    <t>-1106160731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</si>
  <si>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</si>
  <si>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</si>
  <si>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>"ostění mezi zárubněmi v místě nik a zadívek m.č.P003"</t>
  </si>
  <si>
    <t>0,27*0,9*2*3</t>
  </si>
  <si>
    <t>"ostění dveří pro vybourání m.č.106"(2,1*2+0,97)*0,21</t>
  </si>
  <si>
    <t>997</t>
  </si>
  <si>
    <t>Přesun sutě</t>
  </si>
  <si>
    <t>80</t>
  </si>
  <si>
    <t>997013215</t>
  </si>
  <si>
    <t>Vnitrostaveništní doprava suti a vybouraných hmot pro budovy v přes 15 do 18 m ručně</t>
  </si>
  <si>
    <t>-477133346</t>
  </si>
  <si>
    <t>Vnitrostaveništní doprava suti a vybouraných hmot vodorovně do 50 m s naložením ručně pro budovy a haly výšky přes 15 do 18 m</t>
  </si>
  <si>
    <t>https://podminky.urs.cz/item/CS_URS_2024_01/997013215</t>
  </si>
  <si>
    <t>81</t>
  </si>
  <si>
    <t>997013501</t>
  </si>
  <si>
    <t>Odvoz suti a vybouraných hmot na skládku nebo meziskládku do 1 km se složením</t>
  </si>
  <si>
    <t>443765837</t>
  </si>
  <si>
    <t>Odvoz suti a vybouraných hmot na skládku nebo meziskládku se složením, na vzdálenost do 1 km</t>
  </si>
  <si>
    <t>https://podminky.urs.cz/item/CS_URS_2024_01/997013501</t>
  </si>
  <si>
    <t>"celk.hmotnost"25,479</t>
  </si>
  <si>
    <t>-"železo"2,2</t>
  </si>
  <si>
    <t>82</t>
  </si>
  <si>
    <t>997013509</t>
  </si>
  <si>
    <t>Příplatek k odvozu suti a vybouraných hmot na skládku ZKD 1 km přes 1 km</t>
  </si>
  <si>
    <t>1017740037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</si>
  <si>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</si>
  <si>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</si>
  <si>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23,279*19 'Přepočtené koeficientem množství</t>
  </si>
  <si>
    <t>83</t>
  </si>
  <si>
    <t>997013631</t>
  </si>
  <si>
    <t>Poplatek za uložení na skládce (skládkovné) stavebního odpadu směsného kód odpadu 17 09 04</t>
  </si>
  <si>
    <t>62487895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</si>
  <si>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</si>
  <si>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</si>
  <si>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84</t>
  </si>
  <si>
    <t>997013869</t>
  </si>
  <si>
    <t>Poplatek za uložení stavebního odpadu na recyklační skládce (skládkovné) ze směsí betonu, cihel a keramických výrobků kód odpadu 17 01 07</t>
  </si>
  <si>
    <t>273978356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</si>
  <si>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</si>
  <si>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https://podminky.urs.cz/item/CS_URS_2024_01/997013869</t>
  </si>
  <si>
    <t>998</t>
  </si>
  <si>
    <t>Přesun hmot</t>
  </si>
  <si>
    <t>85</t>
  </si>
  <si>
    <t>998018003</t>
  </si>
  <si>
    <t>Přesun hmot pro budovy ruční pro budovy v přes 12 do 24 m</t>
  </si>
  <si>
    <t>-1015421315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</si>
  <si>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</si>
  <si>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https://podminky.urs.cz/item/CS_URS_2024_01/998018003</t>
  </si>
  <si>
    <t>PSV</t>
  </si>
  <si>
    <t>Práce a dodávky PSV</t>
  </si>
  <si>
    <t>721</t>
  </si>
  <si>
    <t>Zdravotechnika - vnitřní kanalizace</t>
  </si>
  <si>
    <t>86</t>
  </si>
  <si>
    <t>721140903</t>
  </si>
  <si>
    <t>Potrubí litinové vsazení odbočky DN 75</t>
  </si>
  <si>
    <t>-2041589954</t>
  </si>
  <si>
    <t>Opravy odpadního potrubí litinového vsazení odbočky do potrubí DN 75</t>
  </si>
  <si>
    <t>https://podminky.urs.cz/item/CS_URS_2024_01/721140903</t>
  </si>
  <si>
    <t>"u výlevky m.č.PS04"1</t>
  </si>
  <si>
    <t>87</t>
  </si>
  <si>
    <t>721140905</t>
  </si>
  <si>
    <t>Potrubí litinové vsazení odbočky DN 100</t>
  </si>
  <si>
    <t>1711319807</t>
  </si>
  <si>
    <t>Opravy odpadního potrubí litinového vsazení odbočky do potrubí DN 100</t>
  </si>
  <si>
    <t>https://podminky.urs.cz/item/CS_URS_2024_01/721140905</t>
  </si>
  <si>
    <t>Poznámka k položce:_x000d_
předpokladané potrubí, DN stávajícího potrubí bude upřesněno po odhalení</t>
  </si>
  <si>
    <t>"m.č.S07"1</t>
  </si>
  <si>
    <t>88</t>
  </si>
  <si>
    <t>721140913</t>
  </si>
  <si>
    <t>Potrubí litinové propojení potrubí DN 75</t>
  </si>
  <si>
    <t>-156778442</t>
  </si>
  <si>
    <t>Opravy odpadního potrubí litinového propojení dosavadního potrubí DN 75</t>
  </si>
  <si>
    <t>https://podminky.urs.cz/item/CS_URS_2024_01/721140913</t>
  </si>
  <si>
    <t>89</t>
  </si>
  <si>
    <t>721140933R</t>
  </si>
  <si>
    <t>Provedení opravy vnitřní kanalizace, potrubí litinové, přechod z plastových trub na litinu,DN 75</t>
  </si>
  <si>
    <t>1501497314</t>
  </si>
  <si>
    <t>"u umyvadel m.č.PS02a"1</t>
  </si>
  <si>
    <t>90</t>
  </si>
  <si>
    <t>721140935R</t>
  </si>
  <si>
    <t>Provedení opravy vnitřní kanalizace, potrubí litinové, přechod z plastových trub na litinu,DN 100</t>
  </si>
  <si>
    <t>-1018700308</t>
  </si>
  <si>
    <t>91</t>
  </si>
  <si>
    <t>721171803</t>
  </si>
  <si>
    <t>Demontáž potrubí z PVC D do 75</t>
  </si>
  <si>
    <t>1876496758</t>
  </si>
  <si>
    <t>Demontáž potrubí z novodurových trub odpadních nebo připojovacích do D 75</t>
  </si>
  <si>
    <t>https://podminky.urs.cz/item/CS_URS_2024_01/721171803</t>
  </si>
  <si>
    <t>92</t>
  </si>
  <si>
    <t>721171902</t>
  </si>
  <si>
    <t>Potrubí z PP vsazení odbočky do hrdla DN 40</t>
  </si>
  <si>
    <t>600857709</t>
  </si>
  <si>
    <t>Opravy odpadního potrubí plastového vsazení odbočky do potrubí DN 40</t>
  </si>
  <si>
    <t>https://podminky.urs.cz/item/CS_URS_2024_01/721171902</t>
  </si>
  <si>
    <t>"m.č.208"1</t>
  </si>
  <si>
    <t>93</t>
  </si>
  <si>
    <t>721171912</t>
  </si>
  <si>
    <t>Potrubí z PP propojení potrubí DN 40</t>
  </si>
  <si>
    <t>-694077277</t>
  </si>
  <si>
    <t>Opravy odpadního potrubí plastového propojení dosavadního potrubí DN 40</t>
  </si>
  <si>
    <t>https://podminky.urs.cz/item/CS_URS_2024_01/721171912</t>
  </si>
  <si>
    <t>"m.č.105"1</t>
  </si>
  <si>
    <t>94</t>
  </si>
  <si>
    <t>721100920</t>
  </si>
  <si>
    <t>Zazátkování potrubí z PVC DN 75</t>
  </si>
  <si>
    <t>-496003777</t>
  </si>
  <si>
    <t>95</t>
  </si>
  <si>
    <t>721174024</t>
  </si>
  <si>
    <t>Potrubí kanalizační z PP odpadní DN 75</t>
  </si>
  <si>
    <t>-636831541</t>
  </si>
  <si>
    <t>Potrubí z trub polypropylenových odpadní (svislé) DN 75</t>
  </si>
  <si>
    <t>https://podminky.urs.cz/item/CS_URS_2024_01/721174024</t>
  </si>
  <si>
    <t>96</t>
  </si>
  <si>
    <t>721174042</t>
  </si>
  <si>
    <t>Potrubí kanalizační z PP připojovací DN 40</t>
  </si>
  <si>
    <t>-1183540620</t>
  </si>
  <si>
    <t>Potrubí z trub polypropylenových připojovací DN 40</t>
  </si>
  <si>
    <t>https://podminky.urs.cz/item/CS_URS_2024_01/721174042</t>
  </si>
  <si>
    <t>97</t>
  </si>
  <si>
    <t>721174043</t>
  </si>
  <si>
    <t>Potrubí kanalizační z PP připojovací DN 50</t>
  </si>
  <si>
    <t>43851591</t>
  </si>
  <si>
    <t>Potrubí z trub polypropylenových připojovací DN 50</t>
  </si>
  <si>
    <t>https://podminky.urs.cz/item/CS_URS_2024_01/721174043</t>
  </si>
  <si>
    <t>98</t>
  </si>
  <si>
    <t>721174044</t>
  </si>
  <si>
    <t>Potrubí kanalizační z PP připojovací DN 75</t>
  </si>
  <si>
    <t>518992290</t>
  </si>
  <si>
    <t>Potrubí z trub polypropylenových připojovací DN 75</t>
  </si>
  <si>
    <t>https://podminky.urs.cz/item/CS_URS_2024_01/721174044</t>
  </si>
  <si>
    <t>99</t>
  </si>
  <si>
    <t>721194104</t>
  </si>
  <si>
    <t>Vyvedení a upevnění odpadních výpustek DN 40</t>
  </si>
  <si>
    <t>-1024166895</t>
  </si>
  <si>
    <t>Vyměření přípojek na potrubí vyvedení a upevnění odpadních výpustek DN 40</t>
  </si>
  <si>
    <t>https://podminky.urs.cz/item/CS_URS_2024_01/721194104</t>
  </si>
  <si>
    <t>"nová umyvadla"3</t>
  </si>
  <si>
    <t>"nové dřezy"2</t>
  </si>
  <si>
    <t>"stávající umyvadla"2</t>
  </si>
  <si>
    <t>100</t>
  </si>
  <si>
    <t>721274122</t>
  </si>
  <si>
    <t>Přivzdušňovací ventil vnitřní odpadních potrubí DN 70</t>
  </si>
  <si>
    <t>-275957548</t>
  </si>
  <si>
    <t>Ventily přivzdušňovací odpadních potrubí vnitřní DN 70</t>
  </si>
  <si>
    <t>https://podminky.urs.cz/item/CS_URS_2024_01/721274122</t>
  </si>
  <si>
    <t>101</t>
  </si>
  <si>
    <t>721290111</t>
  </si>
  <si>
    <t>Zkouška těsnosti potrubí kanalizace vodou DN do 125</t>
  </si>
  <si>
    <t>1418905243</t>
  </si>
  <si>
    <t>Zkouška těsnosti kanalizace v objektech vodou do DN 125</t>
  </si>
  <si>
    <t>https://podminky.urs.cz/item/CS_URS_2024_01/721290111</t>
  </si>
  <si>
    <t>102</t>
  </si>
  <si>
    <t>998721123</t>
  </si>
  <si>
    <t>Přesun hmot tonážní pro vnitřní kanalizaci ruční v objektech v přes 12 do 24 m</t>
  </si>
  <si>
    <t>-568665095</t>
  </si>
  <si>
    <t>Přesun hmot pro vnitřní kanalizaci stanovený z hmotnosti přesunovaného materiálu vodorovná dopravní vzdálenost do 50 m ruční (bez užití mechanizace) v objektech výšky přes 12 do 24 m</t>
  </si>
  <si>
    <t>https://podminky.urs.cz/item/CS_URS_2024_01/998721123</t>
  </si>
  <si>
    <t>722</t>
  </si>
  <si>
    <t>Zdravotechnika - vnitřní vodovod</t>
  </si>
  <si>
    <t>103</t>
  </si>
  <si>
    <t>722131930R</t>
  </si>
  <si>
    <t>Propojení se stávajícími rozvody ocelovými</t>
  </si>
  <si>
    <t>soubor</t>
  </si>
  <si>
    <t>-350517974</t>
  </si>
  <si>
    <t>104</t>
  </si>
  <si>
    <t>722171950R</t>
  </si>
  <si>
    <t>Propojení se stávajícími rozvody plastovými</t>
  </si>
  <si>
    <t>1534371567</t>
  </si>
  <si>
    <t>105</t>
  </si>
  <si>
    <t>722175002</t>
  </si>
  <si>
    <t>Potrubí vodovodní plastové PP-RCT svar polyfúze D 20x2,8 mm</t>
  </si>
  <si>
    <t>-1464282620</t>
  </si>
  <si>
    <t>Potrubí z plastových trubek z polypropylenu PP-RCT svařovaných polyfúzně D 20 x 2,8</t>
  </si>
  <si>
    <t>https://podminky.urs.cz/item/CS_URS_2024_01/722175002</t>
  </si>
  <si>
    <t>106</t>
  </si>
  <si>
    <t>722175003</t>
  </si>
  <si>
    <t>Potrubí vodovodní plastové PP-RCT svar polyfúze D 25x3,5 mm</t>
  </si>
  <si>
    <t>-2025996474</t>
  </si>
  <si>
    <t>Potrubí z plastových trubek z polypropylenu PP-RCT svařovaných polyfúzně D 25 x 3,5</t>
  </si>
  <si>
    <t>https://podminky.urs.cz/item/CS_URS_2024_01/722175003</t>
  </si>
  <si>
    <t>107</t>
  </si>
  <si>
    <t>722175913R</t>
  </si>
  <si>
    <t>Zaslepení rozvodů vody z plastů záslepkou PPR D 25mm</t>
  </si>
  <si>
    <t>-544870085</t>
  </si>
  <si>
    <t>108</t>
  </si>
  <si>
    <t>722179191</t>
  </si>
  <si>
    <t>Příplatek k rozvodu vody z plastů za malý rozsah prací na zakázce do 20 m</t>
  </si>
  <si>
    <t>-373304012</t>
  </si>
  <si>
    <t>Příplatek k ceně rozvody vody z plastů za práce malého rozsahu na zakázce do 20 m rozvodu</t>
  </si>
  <si>
    <t>https://podminky.urs.cz/item/CS_URS_2024_01/722179191</t>
  </si>
  <si>
    <t>109</t>
  </si>
  <si>
    <t>722181211</t>
  </si>
  <si>
    <t>Ochrana vodovodního potrubí přilepenými termoizolačními trubicemi z PE tl do 6 mm DN do 22 mm</t>
  </si>
  <si>
    <t>-26113582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</si>
  <si>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</si>
  <si>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https://podminky.urs.cz/item/CS_URS_2024_01/722181211</t>
  </si>
  <si>
    <t>"studená voda"10</t>
  </si>
  <si>
    <t>110</t>
  </si>
  <si>
    <t>722181212</t>
  </si>
  <si>
    <t>Ochrana vodovodního potrubí přilepenými termoizolačními trubicemi z PE tl do 6 mm DN přes 22 do 32 mm</t>
  </si>
  <si>
    <t>-134181955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</si>
  <si>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</si>
  <si>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https://podminky.urs.cz/item/CS_URS_2024_01/722181212</t>
  </si>
  <si>
    <t>"studená voda"6</t>
  </si>
  <si>
    <t>111</t>
  </si>
  <si>
    <t>722181251</t>
  </si>
  <si>
    <t>Ochrana vodovodního potrubí přilepenými termoizolačními trubicemi z PE tl přes 20 do 25 mm DN do 22 mm</t>
  </si>
  <si>
    <t>-278768760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</si>
  <si>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</si>
  <si>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https://podminky.urs.cz/item/CS_URS_2024_01/722181251</t>
  </si>
  <si>
    <t>"teplá voda"8</t>
  </si>
  <si>
    <t>112</t>
  </si>
  <si>
    <t>722181252</t>
  </si>
  <si>
    <t>Ochrana vodovodního potrubí přilepenými termoizolačními trubicemi z PE tl přes 20 do 25 mm DN přes 22 do 45 mm</t>
  </si>
  <si>
    <t>-2040020602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</si>
  <si>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</si>
  <si>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https://podminky.urs.cz/item/CS_URS_2024_01/722181252</t>
  </si>
  <si>
    <t>"teplá voda"6</t>
  </si>
  <si>
    <t>113</t>
  </si>
  <si>
    <t>722190401</t>
  </si>
  <si>
    <t>Vyvedení a upevnění výpustku DN do 25</t>
  </si>
  <si>
    <t>-412511184</t>
  </si>
  <si>
    <t>Zřízení přípojek na potrubí vyvedení a upevnění výpustek do DN 25</t>
  </si>
  <si>
    <t>https://podminky.urs.cz/item/CS_URS_2024_01/722190401</t>
  </si>
  <si>
    <t>114</t>
  </si>
  <si>
    <t>722190901</t>
  </si>
  <si>
    <t>Uzavření nebo otevření vodovodního potrubí při opravách</t>
  </si>
  <si>
    <t>-777201368</t>
  </si>
  <si>
    <t>Opravy ostatní uzavření nebo otevření vodovodního potrubí při opravách včetně vypuštění a napuštění</t>
  </si>
  <si>
    <t>https://podminky.urs.cz/item/CS_URS_2024_01/722190901</t>
  </si>
  <si>
    <t>115</t>
  </si>
  <si>
    <t>722220111</t>
  </si>
  <si>
    <t>Nástěnka pro výtokový ventil G 1/2" s jedním závitem</t>
  </si>
  <si>
    <t>1155506788</t>
  </si>
  <si>
    <t>Armatury s jedním závitem nástěnky pro výtokový ventil G 1/2"</t>
  </si>
  <si>
    <t>https://podminky.urs.cz/item/CS_URS_2024_01/722220111</t>
  </si>
  <si>
    <t>116</t>
  </si>
  <si>
    <t>722220121</t>
  </si>
  <si>
    <t>Nástěnka pro baterii G 1/2" s jedním závitem</t>
  </si>
  <si>
    <t>pár</t>
  </si>
  <si>
    <t>60675238</t>
  </si>
  <si>
    <t>Armatury s jedním závitem nástěnky pro baterii G 1/2"</t>
  </si>
  <si>
    <t>https://podminky.urs.cz/item/CS_URS_2024_01/722220121</t>
  </si>
  <si>
    <t>117</t>
  </si>
  <si>
    <t>722232044</t>
  </si>
  <si>
    <t>Kohout kulový přímý G 3/4" PN 42 do 185°C vnitřní závit</t>
  </si>
  <si>
    <t>-1593225479</t>
  </si>
  <si>
    <t>Armatury se dvěma závity kulové kohouty PN 42 do 185 °C přímé vnitřní závit G 3/4"</t>
  </si>
  <si>
    <t>https://podminky.urs.cz/item/CS_URS_2024_01/722232044</t>
  </si>
  <si>
    <t>118</t>
  </si>
  <si>
    <t>722232045</t>
  </si>
  <si>
    <t>Kohout kulový přímý G 1" PN 42 do 185°C vnitřní závit</t>
  </si>
  <si>
    <t>-814584659</t>
  </si>
  <si>
    <t>Armatury se dvěma závity kulové kohouty PN 42 do 185 °C přímé vnitřní závit G 1"</t>
  </si>
  <si>
    <t>https://podminky.urs.cz/item/CS_URS_2024_01/722232045</t>
  </si>
  <si>
    <t>119</t>
  </si>
  <si>
    <t>722290234</t>
  </si>
  <si>
    <t>Proplach a dezinfekce vodovodního potrubí DN do 80</t>
  </si>
  <si>
    <t>-1617048897</t>
  </si>
  <si>
    <t>Zkoušky, proplach a desinfekce vodovodního potrubí proplach a desinfekce vodovodního potrubí do DN 80</t>
  </si>
  <si>
    <t>https://podminky.urs.cz/item/CS_URS_2024_01/722290234</t>
  </si>
  <si>
    <t>120</t>
  </si>
  <si>
    <t>722290246</t>
  </si>
  <si>
    <t>Zkouška těsnosti vodovodního potrubí plastového DN do 40</t>
  </si>
  <si>
    <t>1723106831</t>
  </si>
  <si>
    <t>Zkoušky, proplach a desinfekce vodovodního potrubí zkoušky těsnosti vodovodního potrubí plastového do DN 40</t>
  </si>
  <si>
    <t>https://podminky.urs.cz/item/CS_URS_2024_01/722290246</t>
  </si>
  <si>
    <t>121</t>
  </si>
  <si>
    <t>998722123</t>
  </si>
  <si>
    <t>Přesun hmot tonážní pro vnitřní vodovod ruční v objektech v přes 12 do 24 m</t>
  </si>
  <si>
    <t>-1884420302</t>
  </si>
  <si>
    <t>Přesun hmot pro vnitřní vodovod stanovený z hmotnosti přesunovaného materiálu vodorovná dopravní vzdálenost do 50 m ruční (bez užití mechanizace) v objektech výšky přes 12 do 24 m</t>
  </si>
  <si>
    <t>https://podminky.urs.cz/item/CS_URS_2024_01/998722123</t>
  </si>
  <si>
    <t>725</t>
  </si>
  <si>
    <t>Zdravotechnika - zařizovací předměty</t>
  </si>
  <si>
    <t>122</t>
  </si>
  <si>
    <t>725210911</t>
  </si>
  <si>
    <t>Opravy umyvadel odmontování a zpětná montáž umyvadel bez výtokových armatur</t>
  </si>
  <si>
    <t>930155424</t>
  </si>
  <si>
    <t>Opravy umyvadel odmontování umyvadla bez konzol a jeho zpětná montáž na původní konzoly bez výtokových armatur</t>
  </si>
  <si>
    <t>https://podminky.urs.cz/item/CS_URS_2024_01/725210911</t>
  </si>
  <si>
    <t>"m.č.PS02a"2</t>
  </si>
  <si>
    <t>123</t>
  </si>
  <si>
    <t>725210927R</t>
  </si>
  <si>
    <t>Opravy umyvadel rozebrání připojovacího plastového potrubí u umyvadla</t>
  </si>
  <si>
    <t>-419146687</t>
  </si>
  <si>
    <t>124</t>
  </si>
  <si>
    <t>725210982</t>
  </si>
  <si>
    <t>Opravy umyvadel odmontování zápachové uzávěrky</t>
  </si>
  <si>
    <t>-1922919640</t>
  </si>
  <si>
    <t>Opravy umyvadel ostatní práce odmontování zápachové uzávěrky</t>
  </si>
  <si>
    <t>https://podminky.urs.cz/item/CS_URS_2024_01/725210982</t>
  </si>
  <si>
    <t>125</t>
  </si>
  <si>
    <t>725210983</t>
  </si>
  <si>
    <t>Opravy umyvadel zpětná montáž zápachové uzávěrky</t>
  </si>
  <si>
    <t>-806334667</t>
  </si>
  <si>
    <t>Opravy umyvadel ostatní práce zpětná montáž zápachové uzávěrky</t>
  </si>
  <si>
    <t>https://podminky.urs.cz/item/CS_URS_2024_01/725210983</t>
  </si>
  <si>
    <t>126</t>
  </si>
  <si>
    <t>725211601</t>
  </si>
  <si>
    <t>Umyvadlo keramické bílé šířky 500 mm bez krytu na sifon připevněné na stěnu šrouby</t>
  </si>
  <si>
    <t>891055868</t>
  </si>
  <si>
    <t>Umyvadla keramická bílá bez výtokových armatur připevněná na stěnu šrouby bez sloupu nebo krytu na sifon, šířka umyvadla 500 mm</t>
  </si>
  <si>
    <t>https://podminky.urs.cz/item/CS_URS_2024_01/725211601</t>
  </si>
  <si>
    <t>"m.č.002"1</t>
  </si>
  <si>
    <t>"m.č.210"1</t>
  </si>
  <si>
    <t>127</t>
  </si>
  <si>
    <t>725319111</t>
  </si>
  <si>
    <t>Montáž dřezu ostatních typů</t>
  </si>
  <si>
    <t>-83643398</t>
  </si>
  <si>
    <t>Dřezy bez výtokových armatur montáž dřezů ostatních typů</t>
  </si>
  <si>
    <t>https://podminky.urs.cz/item/CS_URS_2024_01/725319111</t>
  </si>
  <si>
    <t>"kuchyň.linky"</t>
  </si>
  <si>
    <t>"T5"1</t>
  </si>
  <si>
    <t>"T6"1</t>
  </si>
  <si>
    <t>128</t>
  </si>
  <si>
    <t>552310813R</t>
  </si>
  <si>
    <t>jednodřez nerez vestavný matný 435x455x140 mm</t>
  </si>
  <si>
    <t>154414403</t>
  </si>
  <si>
    <t>129</t>
  </si>
  <si>
    <t>725330911</t>
  </si>
  <si>
    <t>Odmontování výlevky bez nádrže a bez armatur</t>
  </si>
  <si>
    <t>-561570933</t>
  </si>
  <si>
    <t>Opravy výlevek odmontování výlevky bez nádrže a bez armatur</t>
  </si>
  <si>
    <t>https://podminky.urs.cz/item/CS_URS_2024_01/725330911</t>
  </si>
  <si>
    <t>130</t>
  </si>
  <si>
    <t>725330912</t>
  </si>
  <si>
    <t>Zpětná montáž výlevky bez nádrže a bez armatur</t>
  </si>
  <si>
    <t>-900963995</t>
  </si>
  <si>
    <t>Opravy výlevek zpětná montáž výlevky bez nádrže a bez armatur</t>
  </si>
  <si>
    <t>https://podminky.urs.cz/item/CS_URS_2024_01/725330912</t>
  </si>
  <si>
    <t>131</t>
  </si>
  <si>
    <t>725330919</t>
  </si>
  <si>
    <t>Přetěsnění příruby litinové výlevky</t>
  </si>
  <si>
    <t>1843420462</t>
  </si>
  <si>
    <t>Opravy výlevek přetěsnění příruby litinové výlevky se zhotovením těsnění</t>
  </si>
  <si>
    <t>https://podminky.urs.cz/item/CS_URS_2024_01/725330919</t>
  </si>
  <si>
    <t>132</t>
  </si>
  <si>
    <t>725530831R</t>
  </si>
  <si>
    <t>Demontáž ohřívač vody elektrický průtokový s baterií včetně uskladnění na určené místo dle pokynů správce</t>
  </si>
  <si>
    <t>605243443</t>
  </si>
  <si>
    <t>133</t>
  </si>
  <si>
    <t>725800924</t>
  </si>
  <si>
    <t>Zpětná montáž baterie nástěnné</t>
  </si>
  <si>
    <t>648909264</t>
  </si>
  <si>
    <t>Opravy zařizovacích armatur zpětná montáž baterie G 1/2 nebo G 3/4 nástěnné</t>
  </si>
  <si>
    <t>https://podminky.urs.cz/item/CS_URS_2024_01/725800924</t>
  </si>
  <si>
    <t>134</t>
  </si>
  <si>
    <t>725800995</t>
  </si>
  <si>
    <t>Zpětná montáž U sifonu</t>
  </si>
  <si>
    <t>-1598706924</t>
  </si>
  <si>
    <t>Opravy zařizovacích armatur zpětná montáž U-sifonu</t>
  </si>
  <si>
    <t>https://podminky.urs.cz/item/CS_URS_2024_01/725800995</t>
  </si>
  <si>
    <t>135</t>
  </si>
  <si>
    <t>725813111</t>
  </si>
  <si>
    <t>Ventil rohový bez připojovací trubičky nebo flexi hadičky G 1/2"</t>
  </si>
  <si>
    <t>-44714227</t>
  </si>
  <si>
    <t>Ventily rohové bez připojovací trubičky nebo flexi hadičky G 1/2"</t>
  </si>
  <si>
    <t>https://podminky.urs.cz/item/CS_URS_2024_01/725813111</t>
  </si>
  <si>
    <t>136</t>
  </si>
  <si>
    <t>725820801</t>
  </si>
  <si>
    <t>Demontáž baterie nástěnné do G 3 / 4</t>
  </si>
  <si>
    <t>693752404</t>
  </si>
  <si>
    <t>Demontáž baterií nástěnných do G 3/4</t>
  </si>
  <si>
    <t>https://podminky.urs.cz/item/CS_URS_2024_01/725820801</t>
  </si>
  <si>
    <t>"pro zpětné osazení m.č.208"1</t>
  </si>
  <si>
    <t>"pro zpětné osazení m.č.PS05"1</t>
  </si>
  <si>
    <t>"pro zpětné osazení m.č.PS02a"1</t>
  </si>
  <si>
    <t>137</t>
  </si>
  <si>
    <t>725821325</t>
  </si>
  <si>
    <t>Baterie dřezová stojánková páková s otáčivým kulatým ústím a délkou ramínka 220 mm</t>
  </si>
  <si>
    <t>574567964</t>
  </si>
  <si>
    <t>Baterie dřezové stojánkové pákové s otáčivým ústím a délkou ramínka 220 mm</t>
  </si>
  <si>
    <t>https://podminky.urs.cz/item/CS_URS_2024_01/725821325</t>
  </si>
  <si>
    <t>"u kuch.linek T5 a T6"2</t>
  </si>
  <si>
    <t>138</t>
  </si>
  <si>
    <t>725829121</t>
  </si>
  <si>
    <t>Montáž baterie umyvadlové nástěnné pákové a klasické ostatní typ</t>
  </si>
  <si>
    <t>1546435552</t>
  </si>
  <si>
    <t>Baterie umyvadlové montáž ostatních typů nástěnných pákových nebo klasických</t>
  </si>
  <si>
    <t>https://podminky.urs.cz/item/CS_URS_2024_01/725829121</t>
  </si>
  <si>
    <t>139</t>
  </si>
  <si>
    <t>55111985</t>
  </si>
  <si>
    <t>baterie nástěnná dolní otočný výtok na jednu vodu chrom G 1/2"</t>
  </si>
  <si>
    <t>176755371</t>
  </si>
  <si>
    <t>140</t>
  </si>
  <si>
    <t>55145615</t>
  </si>
  <si>
    <t>baterie umyvadlová nástěnná páková 150mm chrom</t>
  </si>
  <si>
    <t>2055406083</t>
  </si>
  <si>
    <t>141</t>
  </si>
  <si>
    <t>725851315</t>
  </si>
  <si>
    <t>Ventil odpadní dřezový s přepadem G 6/4"</t>
  </si>
  <si>
    <t>1138539827</t>
  </si>
  <si>
    <t>Ventily odpadní pro zařizovací předměty dřezové s přepadem G 6/4"</t>
  </si>
  <si>
    <t>https://podminky.urs.cz/item/CS_URS_2024_01/725851315</t>
  </si>
  <si>
    <t>142</t>
  </si>
  <si>
    <t>725861101</t>
  </si>
  <si>
    <t>Zápachová uzávěrka pro umyvadla DN 32</t>
  </si>
  <si>
    <t>64912855</t>
  </si>
  <si>
    <t>Zápachové uzávěrky zařizovacích předmětů pro umyvadla DN 32</t>
  </si>
  <si>
    <t>https://podminky.urs.cz/item/CS_URS_2024_01/725861101</t>
  </si>
  <si>
    <t>143</t>
  </si>
  <si>
    <t>998725123</t>
  </si>
  <si>
    <t>Přesun hmot tonážní pro zařizovací předměty ruční v objektech v přes 12 do 24 m</t>
  </si>
  <si>
    <t>1793230991</t>
  </si>
  <si>
    <t>Přesun hmot pro zařizovací předměty stanovený z hmotnosti přesunovaného materiálu vodorovná dopravní vzdálenost do 50 m ruční (bez užití mechanizace) v objektech výšky přes 12 do 24 m</t>
  </si>
  <si>
    <t>https://podminky.urs.cz/item/CS_URS_2024_01/998725123</t>
  </si>
  <si>
    <t>735</t>
  </si>
  <si>
    <t>Ústřední vytápění - otopná tělesa</t>
  </si>
  <si>
    <t>144</t>
  </si>
  <si>
    <t>735495101R</t>
  </si>
  <si>
    <t>Uzavření, vypustění a odvodnění části systému ústředního vytápění budovy, kde bude probíhat úprava</t>
  </si>
  <si>
    <t>477215810</t>
  </si>
  <si>
    <t>145</t>
  </si>
  <si>
    <t>735117310R</t>
  </si>
  <si>
    <t xml:space="preserve">Odpojení  otopného tělesa litinového od systému</t>
  </si>
  <si>
    <t>-51781051</t>
  </si>
  <si>
    <t>Odpojení otopného tělesa litinového od systému</t>
  </si>
  <si>
    <t>"2 kusy na otopné těleso"</t>
  </si>
  <si>
    <t>"m.č.P004"2</t>
  </si>
  <si>
    <t>"m.č.P005"2</t>
  </si>
  <si>
    <t>"m.č.P007"2</t>
  </si>
  <si>
    <t>"m.č.210"2</t>
  </si>
  <si>
    <t>146</t>
  </si>
  <si>
    <t>735115830R</t>
  </si>
  <si>
    <t>Demontáž otopného tělesa litinového článkového - 10 článků</t>
  </si>
  <si>
    <t>-738707703</t>
  </si>
  <si>
    <t>"m.č.P005"1</t>
  </si>
  <si>
    <t>147</t>
  </si>
  <si>
    <t>735115831R</t>
  </si>
  <si>
    <t>Demontáž otopného tělesa litinového článkového -16 článků</t>
  </si>
  <si>
    <t>904691228</t>
  </si>
  <si>
    <t>148</t>
  </si>
  <si>
    <t>735110917R</t>
  </si>
  <si>
    <t>Výroba a osazení nových závěsů pro litinové článkové otopné těleso</t>
  </si>
  <si>
    <t>319275515</t>
  </si>
  <si>
    <t>"2 kusy na rozšířenou část tělesa"</t>
  </si>
  <si>
    <t>149</t>
  </si>
  <si>
    <t>735191916R</t>
  </si>
  <si>
    <t>Montáž otopných těles a sestavení z použitých článků litinových (5 článků+10 článků)</t>
  </si>
  <si>
    <t>1996332063</t>
  </si>
  <si>
    <t>150</t>
  </si>
  <si>
    <t>735191917R</t>
  </si>
  <si>
    <t>Montáž otopných těles a sestavení z použitých článků litinových (10 článků+10 článků)</t>
  </si>
  <si>
    <t>-1312600416</t>
  </si>
  <si>
    <t>151</t>
  </si>
  <si>
    <t>735191902R</t>
  </si>
  <si>
    <t>Vyzkoušení otopných těles litinových po sestavení tlakem</t>
  </si>
  <si>
    <t>525623110</t>
  </si>
  <si>
    <t>152</t>
  </si>
  <si>
    <t>735191904R</t>
  </si>
  <si>
    <t>Vyčištění otopných těles litinových proplachem vodou</t>
  </si>
  <si>
    <t>535311138</t>
  </si>
  <si>
    <t>Ostatní opravy otopných těles vyčištění propláchnutím vodou otopných těles litinových</t>
  </si>
  <si>
    <t>153</t>
  </si>
  <si>
    <t>735192917R</t>
  </si>
  <si>
    <t>Zpětná montáž sejmutého otopného tělesa článkového litinového - 16 článků</t>
  </si>
  <si>
    <t>-1727409372</t>
  </si>
  <si>
    <t>154</t>
  </si>
  <si>
    <t>735191905</t>
  </si>
  <si>
    <t>Odvzdušnění otopných těles</t>
  </si>
  <si>
    <t>1673047322</t>
  </si>
  <si>
    <t>Ostatní opravy otopných těles odvzdušnění tělesa</t>
  </si>
  <si>
    <t>https://podminky.urs.cz/item/CS_URS_2024_01/735191905</t>
  </si>
  <si>
    <t>155</t>
  </si>
  <si>
    <t>735191911R</t>
  </si>
  <si>
    <t>Napuštění vody do otopného systému včetně potrubí a otopných těles v části, kde probíhala úprava</t>
  </si>
  <si>
    <t>2141252902</t>
  </si>
  <si>
    <t>156</t>
  </si>
  <si>
    <t>735191912R</t>
  </si>
  <si>
    <t>Tlaková zkouška těsnosti s protokolárním záznamem jejího výsledku</t>
  </si>
  <si>
    <t>1026885287</t>
  </si>
  <si>
    <t>157</t>
  </si>
  <si>
    <t>735191913R</t>
  </si>
  <si>
    <t>Předání místa úpravy provozovateli</t>
  </si>
  <si>
    <t>120877173</t>
  </si>
  <si>
    <t>158</t>
  </si>
  <si>
    <t>998735131R</t>
  </si>
  <si>
    <t xml:space="preserve">Přesun hmot  pro otopná tělesa ruční v objektech v přes 12 do 24 m</t>
  </si>
  <si>
    <t>-2016305530</t>
  </si>
  <si>
    <t>Přesun hmot pro otopná tělesa vodorovná dopravní vzdálenost do 50 m ruční (bez užití mechanizace) v objektech výšky přes 12 do 24 m</t>
  </si>
  <si>
    <t>740</t>
  </si>
  <si>
    <t>Elektroinstalace - silnoproud a slaboproud</t>
  </si>
  <si>
    <t>159</t>
  </si>
  <si>
    <t>741110051</t>
  </si>
  <si>
    <t>Montáž trubka plastová ohebná D přes 11 do 23 mm uložená volně</t>
  </si>
  <si>
    <t>660405692</t>
  </si>
  <si>
    <t>Montáž trubek elektroinstalačních s nasunutím nebo našroubováním do krabic plastových ohebných, uložených volně, vnější Ø přes 11 do 23 mm</t>
  </si>
  <si>
    <t>https://podminky.urs.cz/item/CS_URS_2024_01/741110051</t>
  </si>
  <si>
    <t>"do SDK"9</t>
  </si>
  <si>
    <t>160</t>
  </si>
  <si>
    <t>34571061</t>
  </si>
  <si>
    <t>trubka elektroinstalační ohebná z PVC (ČSN) 2313</t>
  </si>
  <si>
    <t>-489540370</t>
  </si>
  <si>
    <t>9*1,05 'Přepočtené koeficientem množství</t>
  </si>
  <si>
    <t>161</t>
  </si>
  <si>
    <t>741110052</t>
  </si>
  <si>
    <t>Montáž trubka plastová ohebná D přes 23 do 35 mm uložená volně</t>
  </si>
  <si>
    <t>-1388412479</t>
  </si>
  <si>
    <t>Montáž trubek elektroinstalačních s nasunutím nebo našroubováním do krabic plastových ohebných, uložených volně, vnější Ø přes 23 do 35 mm</t>
  </si>
  <si>
    <t>https://podminky.urs.cz/item/CS_URS_2024_01/741110052</t>
  </si>
  <si>
    <t>162</t>
  </si>
  <si>
    <t>34571083</t>
  </si>
  <si>
    <t>trubka elektroinstalační ohebná z PVC se střední mechanickou odolností, D 18,3/25mm</t>
  </si>
  <si>
    <t>1145508767</t>
  </si>
  <si>
    <t>"pro datový kabel"30</t>
  </si>
  <si>
    <t>30*1,05 'Přepočtené koeficientem množství</t>
  </si>
  <si>
    <t>163</t>
  </si>
  <si>
    <t>741110061</t>
  </si>
  <si>
    <t>Montáž trubka plastová ohebná D přes 11 do 23 mm uložená pod omítku</t>
  </si>
  <si>
    <t>718941873</t>
  </si>
  <si>
    <t>Montáž trubek elektroinstalačních s nasunutím nebo našroubováním do krabic plastových ohebných, uložených pod omítku, vnější Ø přes 11 do 23 mm</t>
  </si>
  <si>
    <t>https://podminky.urs.cz/item/CS_URS_2024_01/741110061</t>
  </si>
  <si>
    <t>164</t>
  </si>
  <si>
    <t>-300350477</t>
  </si>
  <si>
    <t>41*1,05 'Přepočtené koeficientem množství</t>
  </si>
  <si>
    <t>165</t>
  </si>
  <si>
    <t>741110062</t>
  </si>
  <si>
    <t>Montáž trubka plastová ohebná D přes 23 do 35 mm uložená pod omítku</t>
  </si>
  <si>
    <t>-2009513060</t>
  </si>
  <si>
    <t>Montáž trubek elektroinstalačních s nasunutím nebo našroubováním do krabic plastových ohebných, uložených pod omítku, vnější Ø přes 23 do 35 mm</t>
  </si>
  <si>
    <t>https://podminky.urs.cz/item/CS_URS_2024_01/741110062</t>
  </si>
  <si>
    <t>166</t>
  </si>
  <si>
    <t>1773960337</t>
  </si>
  <si>
    <t>"pro datový kabel"130</t>
  </si>
  <si>
    <t>130*1,05 'Přepočtené koeficientem množství</t>
  </si>
  <si>
    <t>167</t>
  </si>
  <si>
    <t>742110007R</t>
  </si>
  <si>
    <t xml:space="preserve">Montáž a dodávka protahovacího drátu do trubek pro slaboproud plastových ohebných </t>
  </si>
  <si>
    <t>333746025</t>
  </si>
  <si>
    <t>168</t>
  </si>
  <si>
    <t>741110511R</t>
  </si>
  <si>
    <t>Montáž a dodávka elektroinstalační lišta PVC hranatá LHD 40x20 mm včetně příslušentví</t>
  </si>
  <si>
    <t>-1492969248</t>
  </si>
  <si>
    <t>169</t>
  </si>
  <si>
    <t>741110512R</t>
  </si>
  <si>
    <t>Montáž a dodávka elektroinstalační kanál PVC hranatý EKD 80x40 mm HD včetně příslušentví</t>
  </si>
  <si>
    <t>-1109378080</t>
  </si>
  <si>
    <t>170</t>
  </si>
  <si>
    <t>741112001</t>
  </si>
  <si>
    <t>Montáž krabice zapuštěná plastová kruhová</t>
  </si>
  <si>
    <t>-899470442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</si>
  <si>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</si>
  <si>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https://podminky.urs.cz/item/CS_URS_2024_01/741112001</t>
  </si>
  <si>
    <t>171</t>
  </si>
  <si>
    <t>34571457</t>
  </si>
  <si>
    <t>krabice pod omítku PVC odbočná kruhová D 70mm s víčkem</t>
  </si>
  <si>
    <t>-2008274334</t>
  </si>
  <si>
    <t>172</t>
  </si>
  <si>
    <t>741112061</t>
  </si>
  <si>
    <t>Montáž krabice přístrojová zapuštěná plastová kruhová</t>
  </si>
  <si>
    <t>-960325783</t>
  </si>
  <si>
    <t>Montáž krabic elektroinstalačních bez napojení na trubky a lišty, demontáže a montáže víčka a přístroje přístrojových zapuštěných plastových kruhových do zdiva</t>
  </si>
  <si>
    <t>https://podminky.urs.cz/item/CS_URS_2024_01/741112061</t>
  </si>
  <si>
    <t>173</t>
  </si>
  <si>
    <t>34571450</t>
  </si>
  <si>
    <t>krabice pod omítku PVC přístrojová kruhová D 70mm</t>
  </si>
  <si>
    <t>935224951</t>
  </si>
  <si>
    <t>174</t>
  </si>
  <si>
    <t>741112062</t>
  </si>
  <si>
    <t>Montáž krabice přístrojová zapuštěná plastová kruhová pro sádrokartonové příčky</t>
  </si>
  <si>
    <t>-1718478545</t>
  </si>
  <si>
    <t>Montáž krabic elektroinstalačních bez napojení na trubky a lišty, demontáže a montáže víčka a přístroje přístrojových zapuštěných plastových kruhových pro sádrokartonové příčky</t>
  </si>
  <si>
    <t>https://podminky.urs.cz/item/CS_URS_2024_01/741112062</t>
  </si>
  <si>
    <t>175</t>
  </si>
  <si>
    <t>34571464</t>
  </si>
  <si>
    <t>krabice do dutých stěn PVC přístrojová kruhová D 70mm mělká</t>
  </si>
  <si>
    <t>1231688029</t>
  </si>
  <si>
    <t>176</t>
  </si>
  <si>
    <t>741122015</t>
  </si>
  <si>
    <t>Montáž kabel Cu bez ukončení uložený pod omítku plný kulatý 3x1,5 mm2 (např. CYKY)</t>
  </si>
  <si>
    <t>-700671724</t>
  </si>
  <si>
    <t>Montáž kabelů měděných bez ukončení uložených pod omítku plných kulatých (např. CYKY), počtu a průřezu žil 3x1,5 mm2</t>
  </si>
  <si>
    <t>https://podminky.urs.cz/item/CS_URS_2024_01/741122015</t>
  </si>
  <si>
    <t>177</t>
  </si>
  <si>
    <t>34111030</t>
  </si>
  <si>
    <t>kabel instalační jádro Cu plné izolace PVC plášť PVC 450/750V (CYKY) 3x1,5mm2</t>
  </si>
  <si>
    <t>-777269572</t>
  </si>
  <si>
    <t>410*1,15 'Přepočtené koeficientem množství</t>
  </si>
  <si>
    <t>178</t>
  </si>
  <si>
    <t>741122016</t>
  </si>
  <si>
    <t>Montáž kabel Cu bez ukončení uložený pod omítku plný kulatý 3x2,5 až 6 mm2 (např. CYKY)</t>
  </si>
  <si>
    <t>-84031153</t>
  </si>
  <si>
    <t>Montáž kabelů měděných bez ukončení uložených pod omítku plných kulatých (např. CYKY), počtu a průřezu žil 3x2,5 až 6 mm2</t>
  </si>
  <si>
    <t>https://podminky.urs.cz/item/CS_URS_2024_01/741122016</t>
  </si>
  <si>
    <t>179</t>
  </si>
  <si>
    <t>34111036</t>
  </si>
  <si>
    <t>kabel instalační jádro Cu plné izolace PVC plášť PVC 450/750V (CYKY) 3x2,5mm2</t>
  </si>
  <si>
    <t>-4833866</t>
  </si>
  <si>
    <t>370*1,15 'Přepočtené koeficientem množství</t>
  </si>
  <si>
    <t>180</t>
  </si>
  <si>
    <t>741122122</t>
  </si>
  <si>
    <t>Montáž kabel Cu plný kulatý žíla 3x1,5 až 6 mm2 zatažený v trubkách (např. CYKY)</t>
  </si>
  <si>
    <t>294387110</t>
  </si>
  <si>
    <t>Montáž kabelů měděných bez ukončení uložených v trubkách zatažených plných kulatých nebo bezhalogenových (např. CYKY) počtu a průřezu žil 3x1,5 až 6 mm2</t>
  </si>
  <si>
    <t>https://podminky.urs.cz/item/CS_URS_2024_01/741122122</t>
  </si>
  <si>
    <t>181</t>
  </si>
  <si>
    <t>1848167080</t>
  </si>
  <si>
    <t>30*1,15 'Přepočtené koeficientem množství</t>
  </si>
  <si>
    <t>182</t>
  </si>
  <si>
    <t>-818411546</t>
  </si>
  <si>
    <t>183</t>
  </si>
  <si>
    <t>741122211</t>
  </si>
  <si>
    <t>Montáž kabel Cu plný kulatý žíla 3x1,5 až 6 mm2 uložený volně (např. CYKY)</t>
  </si>
  <si>
    <t>-647394817</t>
  </si>
  <si>
    <t>Montáž kabelů měděných bez ukončení uložených volně nebo v liště plných kulatých (např. CYKY) počtu a průřezu žil 3x1,5 až 6 mm2</t>
  </si>
  <si>
    <t>https://podminky.urs.cz/item/CS_URS_2024_01/741122211</t>
  </si>
  <si>
    <t>184</t>
  </si>
  <si>
    <t>1747482180</t>
  </si>
  <si>
    <t>120*1,15 'Přepočtené koeficientem množství</t>
  </si>
  <si>
    <t>185</t>
  </si>
  <si>
    <t>-423658370</t>
  </si>
  <si>
    <t>100*1,15 'Přepočtené koeficientem množství</t>
  </si>
  <si>
    <t>186</t>
  </si>
  <si>
    <t>742124002</t>
  </si>
  <si>
    <t>Montáž kabelů datových FTP, UTP, STP pro vnitřní rozvody do trubky</t>
  </si>
  <si>
    <t>847089431</t>
  </si>
  <si>
    <t>https://podminky.urs.cz/item/CS_URS_2024_01/742124002</t>
  </si>
  <si>
    <t>187</t>
  </si>
  <si>
    <t>34121268</t>
  </si>
  <si>
    <t>kabel datový bezhalogenový třída reakce na oheň B2cas1d1a1 jádro Cu plné (U/UTP) kategorie 6</t>
  </si>
  <si>
    <t>-1101137303</t>
  </si>
  <si>
    <t>820*1,2 'Přepočtené koeficientem množství</t>
  </si>
  <si>
    <t>188</t>
  </si>
  <si>
    <t>742430031</t>
  </si>
  <si>
    <t>Montáž kabelu HDMI se zakončením v zásuvce nebo krabici</t>
  </si>
  <si>
    <t>-263386801</t>
  </si>
  <si>
    <t>Montáž audiovizuální techniky kabelu HDMI protažením a se zakončením v zásuvce nebo krabici</t>
  </si>
  <si>
    <t>https://podminky.urs.cz/item/CS_URS_2024_01/742430031</t>
  </si>
  <si>
    <t>189</t>
  </si>
  <si>
    <t>34199010</t>
  </si>
  <si>
    <t>kabel propojovací HDMI 2.0 High Speed podpora Ethernetu a 4K délka 10m</t>
  </si>
  <si>
    <t>1860521961</t>
  </si>
  <si>
    <t>190</t>
  </si>
  <si>
    <t>741310101</t>
  </si>
  <si>
    <t>Montáž spínač (polo)zapuštěný bezšroubové připojení 1-jednopólový se zapojením vodičů</t>
  </si>
  <si>
    <t>-1909177247</t>
  </si>
  <si>
    <t>Montáž spínačů jedno nebo dvoupólových polozapuštěných nebo zapuštěných se zapojením vodičů bezšroubové připojení spínačů, řazení 1-jednopólových</t>
  </si>
  <si>
    <t>https://podminky.urs.cz/item/CS_URS_2024_01/741310101</t>
  </si>
  <si>
    <t>191</t>
  </si>
  <si>
    <t>34539010</t>
  </si>
  <si>
    <t>přístroj spínače jednopólového, řazení 1, 1So bezšroubové svorky</t>
  </si>
  <si>
    <t>2052816285</t>
  </si>
  <si>
    <t>192</t>
  </si>
  <si>
    <t>34539049</t>
  </si>
  <si>
    <t>kryt spínače jednoduchý</t>
  </si>
  <si>
    <t>911119135</t>
  </si>
  <si>
    <t>193</t>
  </si>
  <si>
    <t>741310121</t>
  </si>
  <si>
    <t>Montáž přepínač (polo)zapuštěný bezšroubové připojení 5-seriový se zapojením vodičů</t>
  </si>
  <si>
    <t>-577156922</t>
  </si>
  <si>
    <t>Montáž spínačů jedno nebo dvoupólových polozapuštěných nebo zapuštěných se zapojením vodičů bezšroubové připojení přepínačů, řazení 5-sériových</t>
  </si>
  <si>
    <t>https://podminky.urs.cz/item/CS_URS_2024_01/741310121</t>
  </si>
  <si>
    <t>194</t>
  </si>
  <si>
    <t>34539012</t>
  </si>
  <si>
    <t>přístroj přepínače sériového, řazení 5 bezšroubové svorky</t>
  </si>
  <si>
    <t>-1889830607</t>
  </si>
  <si>
    <t>195</t>
  </si>
  <si>
    <t>34539050</t>
  </si>
  <si>
    <t>kryt spínače dělený</t>
  </si>
  <si>
    <t>496596893</t>
  </si>
  <si>
    <t>196</t>
  </si>
  <si>
    <t>741310122</t>
  </si>
  <si>
    <t>Montáž přepínač (polo)zapuštěný bezšroubové připojení 6-střídavý se zapojením vodičů</t>
  </si>
  <si>
    <t>-20462772</t>
  </si>
  <si>
    <t>Montáž spínačů jedno nebo dvoupólových polozapuštěných nebo zapuštěných se zapojením vodičů bezšroubové připojení přepínačů, řazení 6-střídavých</t>
  </si>
  <si>
    <t>https://podminky.urs.cz/item/CS_URS_2024_01/741310122</t>
  </si>
  <si>
    <t>197</t>
  </si>
  <si>
    <t>34539013</t>
  </si>
  <si>
    <t>přístroj přepínače střídavého, řazení 6, 6So bezšroubové svorky</t>
  </si>
  <si>
    <t>-1968603766</t>
  </si>
  <si>
    <t>198</t>
  </si>
  <si>
    <t>2068964666</t>
  </si>
  <si>
    <t>199</t>
  </si>
  <si>
    <t>741310126</t>
  </si>
  <si>
    <t>Montáž přepínač (polo)zapuštěný bezšroubové připojení 7-křížový se zapojením vodičů</t>
  </si>
  <si>
    <t>-1209053773</t>
  </si>
  <si>
    <t>Montáž spínačů jedno nebo dvoupólových polozapuštěných nebo zapuštěných se zapojením vodičů bezšroubové připojení přepínačů, řazení 7-křížových</t>
  </si>
  <si>
    <t>https://podminky.urs.cz/item/CS_URS_2024_01/741310126</t>
  </si>
  <si>
    <t>200</t>
  </si>
  <si>
    <t>34539014</t>
  </si>
  <si>
    <t>přístroj přepínače křížového, řazení 7, 7So bezšroubové svorky</t>
  </si>
  <si>
    <t>-875740452</t>
  </si>
  <si>
    <t>201</t>
  </si>
  <si>
    <t>1529157560</t>
  </si>
  <si>
    <t>202</t>
  </si>
  <si>
    <t>741313001</t>
  </si>
  <si>
    <t>Montáž zásuvka (polo)zapuštěná bezšroubové připojení 2P+PE se zapojením vodičů</t>
  </si>
  <si>
    <t>-767428251</t>
  </si>
  <si>
    <t>Montáž zásuvek domovních se zapojením vodičů bezšroubové připojení polozapuštěných nebo zapuštěných 10/16 A, provedení 2P + PE</t>
  </si>
  <si>
    <t>https://podminky.urs.cz/item/CS_URS_2024_01/741313001</t>
  </si>
  <si>
    <t>203</t>
  </si>
  <si>
    <t>34555241</t>
  </si>
  <si>
    <t>přístroj zásuvky zápustné jednonásobné, krytka s clonkami, bezšroubové svorky</t>
  </si>
  <si>
    <t>1377069523</t>
  </si>
  <si>
    <t>204</t>
  </si>
  <si>
    <t>742330042R</t>
  </si>
  <si>
    <t>Montáž datové dvouzásuvky</t>
  </si>
  <si>
    <t>-45369173</t>
  </si>
  <si>
    <t>Montáž strukturované kabeláže zásuvek datových pod omítku, do nábytku, do parapetního žlabu nebo podlahové krabice dvouzásuvky</t>
  </si>
  <si>
    <t>205</t>
  </si>
  <si>
    <t>371202014R</t>
  </si>
  <si>
    <t xml:space="preserve">datová dvojzásuvka 2x RJ45 CAT 6 UTP,  do stěny</t>
  </si>
  <si>
    <t>869270726</t>
  </si>
  <si>
    <t>datová dvojzásuvka 2x RJ45 CAT 6 UTP, bez rámečku, do stěny</t>
  </si>
  <si>
    <t>206</t>
  </si>
  <si>
    <t>742430020R</t>
  </si>
  <si>
    <t>Montáž a dodávka zásuvky HDMI do krabice bez rámečku</t>
  </si>
  <si>
    <t>-516241899</t>
  </si>
  <si>
    <t>207</t>
  </si>
  <si>
    <t>741313091R</t>
  </si>
  <si>
    <t>Montáž a dodávka příslušenství ke spínačům a zásuvkám rámeček jednonásobný</t>
  </si>
  <si>
    <t>2046393489</t>
  </si>
  <si>
    <t>208</t>
  </si>
  <si>
    <t>741313092R</t>
  </si>
  <si>
    <t>Montáž a dodávka příslušenství ke spínačům a zásuvkám rámeček dvojnásobný</t>
  </si>
  <si>
    <t>714518154</t>
  </si>
  <si>
    <t>209</t>
  </si>
  <si>
    <t>741313093R</t>
  </si>
  <si>
    <t>Montáž a dodávka příslušenství ke spínačům a zásuvkám rámeček trojnásobný</t>
  </si>
  <si>
    <t>1161549846</t>
  </si>
  <si>
    <t>210</t>
  </si>
  <si>
    <t>741313095R</t>
  </si>
  <si>
    <t>Montáž a dodávka příslušenství ke spínačům a zásuvkám rámeček pětinásobný</t>
  </si>
  <si>
    <t>-1281907929</t>
  </si>
  <si>
    <t>211</t>
  </si>
  <si>
    <t>74121000R</t>
  </si>
  <si>
    <t>Úpravy v zapojení stávajících rozvaděčů včetně pomocného materiálu</t>
  </si>
  <si>
    <t>-1736216978</t>
  </si>
  <si>
    <t>212</t>
  </si>
  <si>
    <t>741321006R</t>
  </si>
  <si>
    <t>Montáž a dodávka proudový chránič s nadproudovou ochranou 10B-1N-030A (1modul) ve skříni se zapojením vodičů</t>
  </si>
  <si>
    <t>1357119636</t>
  </si>
  <si>
    <t>213</t>
  </si>
  <si>
    <t>741321007R</t>
  </si>
  <si>
    <t>Montáž a dodávka proudový chránič s nadproudovou ochranou 16B-1N-030A (1modul) ve skříni se zapojením vodičů</t>
  </si>
  <si>
    <t>-475064282</t>
  </si>
  <si>
    <t>214</t>
  </si>
  <si>
    <t>742330000R</t>
  </si>
  <si>
    <t>Montáž a dodávka 6U Rack pro nové kanceláře včetně zařízení switch,patchpanel CAT6 (48 zásuvek)- kompletní provedení</t>
  </si>
  <si>
    <t>2082659616</t>
  </si>
  <si>
    <t>215</t>
  </si>
  <si>
    <t>742330060R</t>
  </si>
  <si>
    <t>Propojení, zprovoznění, oživení systému strukturované kabeláže a audiovizuální techniky</t>
  </si>
  <si>
    <t>931410727</t>
  </si>
  <si>
    <t>216</t>
  </si>
  <si>
    <t>741372-A</t>
  </si>
  <si>
    <t>Montáž a dodávka interiérové stropní svítidlo ozn.A – Závěsné/přisazené, LED svítidlo, leštěná AL mřížka, Ra 90, 37.0 W, 3800 Lm se zapojením vodičů</t>
  </si>
  <si>
    <t>1210114572</t>
  </si>
  <si>
    <t>217</t>
  </si>
  <si>
    <t>741372-B</t>
  </si>
  <si>
    <t>Montáž a dodávka interiérové stropní svítidlo ozn.B – Závěsné/přisazené, LED svítidlo, matná AL mřížka, UGR&lt;19, 37.0 W, 4400 Lm se zapojením vodičů</t>
  </si>
  <si>
    <t>-1647500340</t>
  </si>
  <si>
    <t>218</t>
  </si>
  <si>
    <t>741372-C</t>
  </si>
  <si>
    <t>Montáž a dodávka interiérové stropní svítidlo ozn.C – Závěsné/přisazené, LED svítidlo, leštěná AL mřížka, Ra 90, 58.0 W, 6050 Lm se zapojením vodičů</t>
  </si>
  <si>
    <t>1896738395</t>
  </si>
  <si>
    <t>219</t>
  </si>
  <si>
    <t>741372-D</t>
  </si>
  <si>
    <t>Montáž a dodávka interiérové stropní svítidlo ozn.D – Závěsné/přisazené, LED svítidlo, matná AL mřížka, UGR&lt;19, 58.0 W, 6800 Lm se zapojením vodičů</t>
  </si>
  <si>
    <t>313625443</t>
  </si>
  <si>
    <t>220</t>
  </si>
  <si>
    <t>74137-E</t>
  </si>
  <si>
    <t xml:space="preserve">Montáž a dodávka svítidlo ozn.E  – LED pásek 10W/m, neutrální bílá, včetně příslušenství (kuch. linka) se zapojením vodičů</t>
  </si>
  <si>
    <t>-1708999447</t>
  </si>
  <si>
    <t>Montáž a dodávka svítidlo ozn.E – LED pásek 10W/m, neutrální bílá, včetně příslušenství (kuch. linka) se zapojením vodičů</t>
  </si>
  <si>
    <t>221</t>
  </si>
  <si>
    <t>742330800R</t>
  </si>
  <si>
    <t xml:space="preserve">Odpojení a demontáž  stávajícího racku se zařízením  včetně příslušenství m.č.002</t>
  </si>
  <si>
    <t>1887438103</t>
  </si>
  <si>
    <t>Odpojení a demontáž stávajícího racku se zařízením včetně příslušenství m.č.002</t>
  </si>
  <si>
    <t>222</t>
  </si>
  <si>
    <t>742000006R</t>
  </si>
  <si>
    <t>Demontáž a ekologická likvidace stávající slaboproudé elektroinstalace v částech budovy dotčené úpravou</t>
  </si>
  <si>
    <t>1630034996</t>
  </si>
  <si>
    <t>Demontáž a ekologická likvidace stávající slaboproudé elektroinstalace v částech budovy dotčené úpravou (např.zásuvky,PVC lišty včetně vodičů)</t>
  </si>
  <si>
    <t>223</t>
  </si>
  <si>
    <t>742430801R</t>
  </si>
  <si>
    <t>Demontáž audiovizuální techniky projektoru včetně držáku a uskladnění na určené místo dle pokynů správce</t>
  </si>
  <si>
    <t>347914522</t>
  </si>
  <si>
    <t>Demontáž audiovizuální techniky projektoru včetně držáku uchyceného ke stropu a uskladnění na určené místo dle pokynů správce</t>
  </si>
  <si>
    <t>"m.č.106"1</t>
  </si>
  <si>
    <t>224</t>
  </si>
  <si>
    <t>742430812R</t>
  </si>
  <si>
    <t>Demontáž interaktivní a magnetické tabule na stěně včetně uskladnění na určené místo dle pokynů správce</t>
  </si>
  <si>
    <t>2048962859</t>
  </si>
  <si>
    <t>Demontáž audiovizuální techniky interaktivní tabule a magnetické tabule na stěně včetně uskladnění na určené místo dle pokynů správce</t>
  </si>
  <si>
    <t>225</t>
  </si>
  <si>
    <t>741000004R</t>
  </si>
  <si>
    <t>Demontáž a ekologická likvidace stávající silnoproudé elektroinstalace v částech budovy dotčené úpravou</t>
  </si>
  <si>
    <t>-1757649115</t>
  </si>
  <si>
    <t>226</t>
  </si>
  <si>
    <t>742190000R</t>
  </si>
  <si>
    <t>Vyhledání stávajících tras pro slaboproud</t>
  </si>
  <si>
    <t>-1606799207</t>
  </si>
  <si>
    <t>227</t>
  </si>
  <si>
    <t>740420098R</t>
  </si>
  <si>
    <t xml:space="preserve">Montáž  a dodávka pomocný montážní materiál</t>
  </si>
  <si>
    <t>-377716523</t>
  </si>
  <si>
    <t>Montáž a dodávka pomocný montážní materiál</t>
  </si>
  <si>
    <t>228</t>
  </si>
  <si>
    <t>740190004R</t>
  </si>
  <si>
    <t xml:space="preserve">Montáž  a dodávka požární ucpávky pro prostup kabelů</t>
  </si>
  <si>
    <t>-1321371312</t>
  </si>
  <si>
    <t>Montáž a dodávka požární ucpávky pro prostup kabelů</t>
  </si>
  <si>
    <t>229</t>
  </si>
  <si>
    <t>740800004R</t>
  </si>
  <si>
    <t xml:space="preserve">Revize, protokoly,zkoušky a vypracování výchozí zprávy </t>
  </si>
  <si>
    <t>-945136490</t>
  </si>
  <si>
    <t>230</t>
  </si>
  <si>
    <t>998740310R</t>
  </si>
  <si>
    <t>Přesun hmot pro silnoproud a slaboproud ruční v objektech v přes 12 do 24 m</t>
  </si>
  <si>
    <t>781778606</t>
  </si>
  <si>
    <t>Přesun hmot pro silnoproud a slaboproud vodorovná dopravní vzdálenost do 50 m ruční (bez užití mechanizace) v objektech výšky přes 12 do 24 m</t>
  </si>
  <si>
    <t>762</t>
  </si>
  <si>
    <t>Konstrukce tesařské</t>
  </si>
  <si>
    <t>231</t>
  </si>
  <si>
    <t>762511263</t>
  </si>
  <si>
    <t>Podlahové kce podkladové z desek OSB tl 15 mm nebroušených na pero a drážku šroubovaných</t>
  </si>
  <si>
    <t>285282915</t>
  </si>
  <si>
    <t>Podlahové konstrukce podkladové z dřevoštěpkových desek OSB jednovrstvých šroubovaných na pero a drážku nebroušených, tloušťky desky 15 mm</t>
  </si>
  <si>
    <t>https://podminky.urs.cz/item/CS_URS_2024_01/762511263</t>
  </si>
  <si>
    <t>"m.č.002"32,53</t>
  </si>
  <si>
    <t>232</t>
  </si>
  <si>
    <t>998762123</t>
  </si>
  <si>
    <t>Přesun hmot tonážní pro kce tesařské ruční v objektech v přes 12 do 24 m</t>
  </si>
  <si>
    <t>444034989</t>
  </si>
  <si>
    <t>Přesun hmot pro konstrukce tesařské stanovený z hmotnosti přesunovaného materiálu vodorovná dopravní vzdálenost do 50 m ruční (bez užití mechanizace) v objektech výšky přes 12 do 24 m</t>
  </si>
  <si>
    <t>https://podminky.urs.cz/item/CS_URS_2024_01/998762123</t>
  </si>
  <si>
    <t>763</t>
  </si>
  <si>
    <t>Konstrukce suché výstavby</t>
  </si>
  <si>
    <t>233</t>
  </si>
  <si>
    <t>763111414</t>
  </si>
  <si>
    <t>SDK příčka tl 125 mm profil CW+UW 75 desky 2xA 12,5 s izolací EI 60 Rw do 53 dB</t>
  </si>
  <si>
    <t>531649836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</si>
  <si>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</si>
  <si>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https://podminky.urs.cz/item/CS_URS_2024_01/763111414</t>
  </si>
  <si>
    <t>5,55*3*2+0,65*3*2</t>
  </si>
  <si>
    <t>234</t>
  </si>
  <si>
    <t>763111713</t>
  </si>
  <si>
    <t>SDK příčka ukončení ve volném prostoru</t>
  </si>
  <si>
    <t>-1897033954</t>
  </si>
  <si>
    <t>Příčka ze sádrokartonových desek ostatní konstrukce a práce na příčkách ze sádrokartonových desek ukončení příčky ve volném prostoru</t>
  </si>
  <si>
    <t>https://podminky.urs.cz/item/CS_URS_2024_01/763111713</t>
  </si>
  <si>
    <t>"sborovna u linky"3*2</t>
  </si>
  <si>
    <t>235</t>
  </si>
  <si>
    <t>763111751</t>
  </si>
  <si>
    <t>Příplatek k SDK příčce za plochu do 6 m2 jednotlivě</t>
  </si>
  <si>
    <t>1307336201</t>
  </si>
  <si>
    <t>Příčka ze sádrokartonových desek Příplatek k cenám za plochu do 6 m2 jednotlivě</t>
  </si>
  <si>
    <t>https://podminky.urs.cz/item/CS_URS_2024_01/763111751</t>
  </si>
  <si>
    <t>"sborovna u linky"0,65*3*2</t>
  </si>
  <si>
    <t>236</t>
  </si>
  <si>
    <t>763112312</t>
  </si>
  <si>
    <t>SDK příčka mezibytová tl 155 mm zdvojený profil CW+UW 50 desky 2xA 12,5 s dvojitou izolací EI 60 Rw do 62 dB</t>
  </si>
  <si>
    <t>-107409921</t>
  </si>
  <si>
    <t>Příčka mezibytová ze sádrokartonových desek s nosnou konstrukcí ze zdvojených ocelových profilů UW, CW dvojitě opláštěná deskami standardními A tl. 2 x 12,5 mm s dvojitou izolací, EI 60, příčka tl. 155 mm, profil 50, Rw do 62 dB</t>
  </si>
  <si>
    <t>https://podminky.urs.cz/item/CS_URS_2024_01/763112312</t>
  </si>
  <si>
    <t>237</t>
  </si>
  <si>
    <t>763131411</t>
  </si>
  <si>
    <t>SDK podhled desky 1xA 12,5 bez izolace dvouvrstvá spodní kce profil CD+UD</t>
  </si>
  <si>
    <t>-2026172574</t>
  </si>
  <si>
    <t>Podhled ze sádrokartonových desek dvouvrstvá zavěšená spodní konstrukce z ocelových profilů CD, UD jednoduše opláštěná deskou standardní A, tl. 12,5 mm, bez izolace</t>
  </si>
  <si>
    <t>https://podminky.urs.cz/item/CS_URS_2024_01/763131411</t>
  </si>
  <si>
    <t>"m.č.P004"19,77</t>
  </si>
  <si>
    <t>238</t>
  </si>
  <si>
    <t>763131831</t>
  </si>
  <si>
    <t>Demontáž SDK podhledu s jednovrstvou nosnou kcí z ocelových profilů opláštění jednoduché</t>
  </si>
  <si>
    <t>942584925</t>
  </si>
  <si>
    <t>Demontáž podhledu nebo samostatného požárního předělu ze sádrokartonových desek s nosnou konstrukcí jednovrstvou z ocelových profilů, opláštění jednoduché</t>
  </si>
  <si>
    <t>https://podminky.urs.cz/item/CS_URS_2024_01/763131831</t>
  </si>
  <si>
    <t>"m.č.210"17</t>
  </si>
  <si>
    <t>239</t>
  </si>
  <si>
    <t>763164531</t>
  </si>
  <si>
    <t>SDK obklad kcí tvaru L š do 0,8 m desky 1xA 12,5</t>
  </si>
  <si>
    <t>-779019005</t>
  </si>
  <si>
    <t>Obklad konstrukcí sádrokartonovými deskami včetně ochranných úhelníků ve tvaru L rozvinuté šíře přes 0,4 do 0,8 m, opláštěný deskou standardní A, tl. 12,5 mm</t>
  </si>
  <si>
    <t>https://podminky.urs.cz/item/CS_URS_2024_01/763164531</t>
  </si>
  <si>
    <t>"SDK zákryt m.č.PS04"1,53</t>
  </si>
  <si>
    <t>240</t>
  </si>
  <si>
    <t>763164651</t>
  </si>
  <si>
    <t>SDK obklad kcí tvaru U š přes 1,2 m desky 1xA 12,5</t>
  </si>
  <si>
    <t>-1127933691</t>
  </si>
  <si>
    <t>Obklad konstrukcí sádrokartonovými deskami včetně ochranných úhelníků ve tvaru U rozvinuté šíře přes 1,2 m, opláštěný deskou standardní A, tl. 12,5 mm</t>
  </si>
  <si>
    <t>https://podminky.urs.cz/item/CS_URS_2024_01/763164651</t>
  </si>
  <si>
    <t>"SDK zákryt m.č.PS04"1,35*1,29</t>
  </si>
  <si>
    <t>241</t>
  </si>
  <si>
    <t>763181311</t>
  </si>
  <si>
    <t>Montáž jednokřídlové kovové zárubně do SDK příčky</t>
  </si>
  <si>
    <t>-1816708392</t>
  </si>
  <si>
    <t>Výplně otvorů konstrukcí ze sádrokartonových desek montáž zárubně kovové s konstrukcí jednokřídlové</t>
  </si>
  <si>
    <t>https://podminky.urs.cz/item/CS_URS_2024_01/763181311</t>
  </si>
  <si>
    <t>"T2"1</t>
  </si>
  <si>
    <t>242</t>
  </si>
  <si>
    <t>55331-Z1R</t>
  </si>
  <si>
    <t>zárubeň jednokřídlá ocelová pro sádrokartonové příčky tl stěny 125mm rozměru 800/1970 mm levá, dle PD ozn.Z1/L</t>
  </si>
  <si>
    <t>2133526448</t>
  </si>
  <si>
    <t>243</t>
  </si>
  <si>
    <t>763181411</t>
  </si>
  <si>
    <t>Ztužující výplň otvoru pro dveře s CW a UW profilem pro příčky do 2,60 m</t>
  </si>
  <si>
    <t>-586361084</t>
  </si>
  <si>
    <t>Výplně otvorů konstrukcí ze sádrokartonových desek ztužující výplň otvoru pro dveře s CW a UW profilem, výšky příčky do 2,60 m</t>
  </si>
  <si>
    <t>https://podminky.urs.cz/item/CS_URS_2024_01/763181411</t>
  </si>
  <si>
    <t>"přízemí"1</t>
  </si>
  <si>
    <t>244</t>
  </si>
  <si>
    <t>998763333</t>
  </si>
  <si>
    <t>Přesun hmot tonážní pro konstrukce montované z desek ruční v objektech v přes 12 do 24 m</t>
  </si>
  <si>
    <t>379706802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</si>
  <si>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</si>
  <si>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https://podminky.urs.cz/item/CS_URS_2024_01/998763333</t>
  </si>
  <si>
    <t>766</t>
  </si>
  <si>
    <t>Konstrukce truhlářské</t>
  </si>
  <si>
    <t>245</t>
  </si>
  <si>
    <t>766411811</t>
  </si>
  <si>
    <t>Demontáž truhlářského obložení stěn z panelů plochy do 1,5 m2</t>
  </si>
  <si>
    <t>268709582</t>
  </si>
  <si>
    <t>Demontáž obložení stěn panely, plochy do 1,5 m2</t>
  </si>
  <si>
    <t>https://podminky.urs.cz/item/CS_URS_2024_01/766411811</t>
  </si>
  <si>
    <t>"za linkou v ředitelně"1,2*0,6</t>
  </si>
  <si>
    <t>246</t>
  </si>
  <si>
    <t>766411813R</t>
  </si>
  <si>
    <t xml:space="preserve">Opatrná demontáž truhlářského obložení stěn sborovny z panelů  včetně lišt a uskladnění na určené místo dle pokynů správce</t>
  </si>
  <si>
    <t>-1521028310</t>
  </si>
  <si>
    <t>Opatrná demontáž truhlářského obložení stěn sborovny z panelů včetně lišt pro další použití, uskladnění na určené místo dle pokynů správce</t>
  </si>
  <si>
    <t>(2,97+6,71)*0,45</t>
  </si>
  <si>
    <t>247</t>
  </si>
  <si>
    <t>766491851</t>
  </si>
  <si>
    <t>Demontáž prahů dveří jednokřídlových</t>
  </si>
  <si>
    <t>-1087017348</t>
  </si>
  <si>
    <t>Demontáž ostatních truhlářských konstrukcí prahů dveří jednokřídlových</t>
  </si>
  <si>
    <t>https://podminky.urs.cz/item/CS_URS_2024_01/766491851</t>
  </si>
  <si>
    <t>248</t>
  </si>
  <si>
    <t>766491853</t>
  </si>
  <si>
    <t>Demontáž prahů dveří dvoukřídlových</t>
  </si>
  <si>
    <t>572507833</t>
  </si>
  <si>
    <t>Demontáž ostatních truhlářských konstrukcí prahů dveří dvoukřídlových</t>
  </si>
  <si>
    <t>https://podminky.urs.cz/item/CS_URS_2024_01/766491853</t>
  </si>
  <si>
    <t>249</t>
  </si>
  <si>
    <t>766660001</t>
  </si>
  <si>
    <t>Montáž dveřních křídel otvíravých jednokřídlových š do 0,8 m do ocelové zárubně</t>
  </si>
  <si>
    <t>997146349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</si>
  <si>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</si>
  <si>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</si>
  <si>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"T3"1</t>
  </si>
  <si>
    <t>"T2"2</t>
  </si>
  <si>
    <t>250</t>
  </si>
  <si>
    <t>61162-T3R</t>
  </si>
  <si>
    <t>dveře interiérové jednokřídlé plné, DTD, HPL laminát, bílé plné, 80x197, kování klika- klika, zámek vložkový- kompletní provedení dle PD ozn.T3</t>
  </si>
  <si>
    <t>404769901</t>
  </si>
  <si>
    <t>251</t>
  </si>
  <si>
    <t>61162-T2R</t>
  </si>
  <si>
    <t>dveře interiérové jednokřídlé částečně prosklené ( Mastercarre), DTD, HPL laminát, bílé, 80x197, kování klika- klika, zámek vložkový- kompletní provedení dle PD ozn.T2</t>
  </si>
  <si>
    <t>573269812</t>
  </si>
  <si>
    <t>252</t>
  </si>
  <si>
    <t>766660002</t>
  </si>
  <si>
    <t>Montáž dveřních křídel otvíravých jednokřídlových š přes 0,8 m do ocelové zárubně</t>
  </si>
  <si>
    <t>1384762181</t>
  </si>
  <si>
    <t>Montáž dveřních křídel dřevěných nebo plastových otevíravých do ocelové zárubně povrchově upravených jednokřídlových, šířky přes 800 mm</t>
  </si>
  <si>
    <t>https://podminky.urs.cz/item/CS_URS_2024_01/766660002</t>
  </si>
  <si>
    <t>"T1"4</t>
  </si>
  <si>
    <t>253</t>
  </si>
  <si>
    <t>61162-T1R</t>
  </si>
  <si>
    <t>dveře interiérové jednokřídlé částečně prosklené ( Mastercarre), DTD, HPL laminát, bílé, 90x197, kování klika- klika, zámek vložkový- kompletní provedení dle PD ozn.T1</t>
  </si>
  <si>
    <t>767921247</t>
  </si>
  <si>
    <t>254</t>
  </si>
  <si>
    <t>766670021R</t>
  </si>
  <si>
    <t>Příplatek k montáži dveří za montáž zámku,kliky a štítku</t>
  </si>
  <si>
    <t>1820226303</t>
  </si>
  <si>
    <t>255</t>
  </si>
  <si>
    <t>766691916R</t>
  </si>
  <si>
    <t>Vyvěšení dřevěných křídel dveří pl do 2 m2 a odvoz na dílnu</t>
  </si>
  <si>
    <t>94319003</t>
  </si>
  <si>
    <t>"T4"2</t>
  </si>
  <si>
    <t>256</t>
  </si>
  <si>
    <t>766661-T4R</t>
  </si>
  <si>
    <t>Úprava dveřních křídel dvoukřídlových dřevěných dveří 1200/2400 mm náhrada skleněných výplní za plné kazetové – překližka, přetmelení, vybroušení,nový nátěr – barva bílá, kompletní provedení dle PD ozn.T4</t>
  </si>
  <si>
    <t>1345036941</t>
  </si>
  <si>
    <t>257</t>
  </si>
  <si>
    <t>766660-T4R</t>
  </si>
  <si>
    <t xml:space="preserve">Zpětné zavěšení dřevěných křídel dveří pl do 2 m2, seřízení  včetně dovozu z dílny</t>
  </si>
  <si>
    <t>-551295198</t>
  </si>
  <si>
    <t>Zpětné zavěšení dřevěných křídel dveří pl do 2 m2, seřízení včetně dovozu z dílny</t>
  </si>
  <si>
    <t>258</t>
  </si>
  <si>
    <t>766695213</t>
  </si>
  <si>
    <t>Montáž truhlářských prahů dveří jednokřídlových š přes 10 cm</t>
  </si>
  <si>
    <t>1436569418</t>
  </si>
  <si>
    <t>Montáž ostatních truhlářských konstrukcí prahů dveří jednokřídlových, šířky přes 100 mm</t>
  </si>
  <si>
    <t>https://podminky.urs.cz/item/CS_URS_2024_01/766695213</t>
  </si>
  <si>
    <t>259</t>
  </si>
  <si>
    <t>61187181R</t>
  </si>
  <si>
    <t>práh dveřní dřevěný dubový tl 20mm dl 920mm š 150mm</t>
  </si>
  <si>
    <t>461957814</t>
  </si>
  <si>
    <t>260</t>
  </si>
  <si>
    <t>61187157R</t>
  </si>
  <si>
    <t>práh dveřní dřevěný dubový tl 20mm dl 820mm š 120mm</t>
  </si>
  <si>
    <t>-1404384098</t>
  </si>
  <si>
    <t>261</t>
  </si>
  <si>
    <t>766811-T5R</t>
  </si>
  <si>
    <t xml:space="preserve">Montáž a dodávka čajová kuchyňka dl.1450 mm š  600 mm nateriál lamino DTD v bílém provedení- kompletní provedení dle PD ozn.T5</t>
  </si>
  <si>
    <t>-504176217</t>
  </si>
  <si>
    <t>Montáž a dodávka čajová kuchyňka dl.1450 mm š 600 mm nateriál lamino DTD v bílém provedení- kompletní provedení dle PD ozn.T5</t>
  </si>
  <si>
    <t>Poznámka k položce:_x000d_
"dřez a baterie viz zdravotechnika"</t>
  </si>
  <si>
    <t>262</t>
  </si>
  <si>
    <t>766811-T6R</t>
  </si>
  <si>
    <t xml:space="preserve">Montáž a dodávka čajová kuchyňka dl.2500 mm š  600 mm nateriál lamino DTD v bílém provedení- kompletní provedení dle PD ozn.T6</t>
  </si>
  <si>
    <t>1104580206</t>
  </si>
  <si>
    <t>Montáž a dodávka čajová kuchyňka dl.2500 mm š 600 mm nateriál lamino DTD v bílém provedení- kompletní provedení dle PD ozn.T6</t>
  </si>
  <si>
    <t>263</t>
  </si>
  <si>
    <t>766812821R</t>
  </si>
  <si>
    <t>Demontáž kuchyňské linky dřevěné dl do 1,5 m včetně uskladnění na určené místo dle pokynů správce</t>
  </si>
  <si>
    <t>1089804128</t>
  </si>
  <si>
    <t>Demontáž kuchyňské linky dřevěné včetně skříněk uchycených na stěně, délky do 1500 mm a uskladnění na určené místo dle pokynů správce</t>
  </si>
  <si>
    <t>"ředitelna"1</t>
  </si>
  <si>
    <t>264</t>
  </si>
  <si>
    <t>766812822R</t>
  </si>
  <si>
    <t>Demontáž kuchyňské linky dřevěné dl do 1,5 m včetně dřezu a sifonu a uskladnění na určené místo dle pokynů správce</t>
  </si>
  <si>
    <t>-113359735</t>
  </si>
  <si>
    <t>Demontáž kuchyňské linky dřevěné včetně dřezu a sifonu, délky do 1500 mm a uskladnění na určené místo dle pokynů správce</t>
  </si>
  <si>
    <t>265</t>
  </si>
  <si>
    <t>766825901R</t>
  </si>
  <si>
    <t>Opatrná demontáž atypické truhlářsky vyrobené sedací soupravy a uskladnění na určené místo dle pokynů správce</t>
  </si>
  <si>
    <t>86965856</t>
  </si>
  <si>
    <t>Opatrná demontáž atypické truhlářsky vyrobené sedací soupravy pro další použití a uskladnění na určené místo dle pokynů správce</t>
  </si>
  <si>
    <t>"sborovna"1</t>
  </si>
  <si>
    <t>266</t>
  </si>
  <si>
    <t>766826111R</t>
  </si>
  <si>
    <t>Opatrná demontáž krytů topného tělesa dřevěných a uskladnění na určené místo dle pokynů správce</t>
  </si>
  <si>
    <t>-1765098984</t>
  </si>
  <si>
    <t>Opatrná demontáž krytů topného tělesa dřevěných pro další použití, uskladnění na určené místo dle pokynů správce</t>
  </si>
  <si>
    <t>"sborovna"5,53*(0,72+0,22)</t>
  </si>
  <si>
    <t>267</t>
  </si>
  <si>
    <t>766892111R</t>
  </si>
  <si>
    <t>Demontáž záclonových garnýží dl do 2,0 m a uskladnění na určené místo dle pokynů správce</t>
  </si>
  <si>
    <t>1216572926</t>
  </si>
  <si>
    <t>"sborovna"2</t>
  </si>
  <si>
    <t>"m.č.106"2</t>
  </si>
  <si>
    <t>268</t>
  </si>
  <si>
    <t>998766123</t>
  </si>
  <si>
    <t>Přesun hmot tonážní pro kce truhlářské ruční v objektech v přes 12 do 24 m</t>
  </si>
  <si>
    <t>1791943411</t>
  </si>
  <si>
    <t>Přesun hmot pro konstrukce truhlářské stanovený z hmotnosti přesunovaného materiálu vodorovná dopravní vzdálenost do 50 m ruční (bez užití mechanizace) v objektech výšky přes 12 do 24 m</t>
  </si>
  <si>
    <t>https://podminky.urs.cz/item/CS_URS_2024_01/998766123</t>
  </si>
  <si>
    <t>767</t>
  </si>
  <si>
    <t>Konstrukce zámečnické</t>
  </si>
  <si>
    <t>269</t>
  </si>
  <si>
    <t>767122812</t>
  </si>
  <si>
    <t>Demontáž stěn s výplní z drátěné sítě, svařovaných</t>
  </si>
  <si>
    <t>-1956618923</t>
  </si>
  <si>
    <t>Demontáž stěn a příček s výplní z drátěné sítě svařovaných</t>
  </si>
  <si>
    <t>https://podminky.urs.cz/item/CS_URS_2024_01/767122812</t>
  </si>
  <si>
    <t>"klece šaten"</t>
  </si>
  <si>
    <t>"m.č.P005"(2,33+4,05)*3</t>
  </si>
  <si>
    <t>"m.č.P007 a P008"(4,09*2+5,34)*2</t>
  </si>
  <si>
    <t>270</t>
  </si>
  <si>
    <t>767991923R</t>
  </si>
  <si>
    <t>Odřezání ocel.profilů uzavřených (jekl ) 50/50 zapuštěných šatní klece u podlah a stropu</t>
  </si>
  <si>
    <t>2132133442</t>
  </si>
  <si>
    <t>"m.č.P005"4*2+1</t>
  </si>
  <si>
    <t>"m.č.P007 a P008"7*2+4</t>
  </si>
  <si>
    <t>771</t>
  </si>
  <si>
    <t>Podlahy z dlaždic</t>
  </si>
  <si>
    <t>271</t>
  </si>
  <si>
    <t>771473810</t>
  </si>
  <si>
    <t>Demontáž soklíků z dlaždic keramických lepených rovných</t>
  </si>
  <si>
    <t>-1701734487</t>
  </si>
  <si>
    <t>https://podminky.urs.cz/item/CS_URS_2024_01/771473810</t>
  </si>
  <si>
    <t>"m.č.P004"(2,81+3,99)*2-"dveře"1</t>
  </si>
  <si>
    <t>"m.č.P005-P009"(17,3+5,55+14,29+4,1+3,01)-"dveře"1*6</t>
  </si>
  <si>
    <t>"1NP"</t>
  </si>
  <si>
    <t>"m.č.P101 v místě drážky pro ZTI"0,6</t>
  </si>
  <si>
    <t>775</t>
  </si>
  <si>
    <t>Podlahy skládané</t>
  </si>
  <si>
    <t>272</t>
  </si>
  <si>
    <t>775411810</t>
  </si>
  <si>
    <t>Demontáž soklíků nebo lišt dřevěných přibíjených do suti</t>
  </si>
  <si>
    <t>-1143167490</t>
  </si>
  <si>
    <t>Demontáž soklíků nebo lišt dřevěných do suti přibíjených</t>
  </si>
  <si>
    <t>https://podminky.urs.cz/item/CS_URS_2024_01/775411810</t>
  </si>
  <si>
    <t>"m.č.210"(5,085+6,71)*2-1,2</t>
  </si>
  <si>
    <t>776</t>
  </si>
  <si>
    <t>Podlahy povlakové</t>
  </si>
  <si>
    <t>273</t>
  </si>
  <si>
    <t>776111116</t>
  </si>
  <si>
    <t>Odstranění zbytků lepidla z podkladu povlakových podlah broušením</t>
  </si>
  <si>
    <t>-1433413462</t>
  </si>
  <si>
    <t>Příprava podkladu povlakových podlah a stěn broušení podlah stávajícího podkladu pro odstranění lepidla (po starých krytinách)</t>
  </si>
  <si>
    <t>https://podminky.urs.cz/item/CS_URS_2024_01/776111116</t>
  </si>
  <si>
    <t>"část m.č.210"6,71*2,43</t>
  </si>
  <si>
    <t>274</t>
  </si>
  <si>
    <t>776111117</t>
  </si>
  <si>
    <t>Broušení stávajícího podkladu povlakových podlah diamantovým kotoučem</t>
  </si>
  <si>
    <t>785307331</t>
  </si>
  <si>
    <t>Příprava podkladu povlakových podlah a stěn broušení podlah stávajícího podkladu pro odstranění nerovností (diamantovým kotoučem)</t>
  </si>
  <si>
    <t>https://podminky.urs.cz/item/CS_URS_2024_01/776111117</t>
  </si>
  <si>
    <t>"chodba P003 v místech ostění dveří"0,57*4</t>
  </si>
  <si>
    <t>275</t>
  </si>
  <si>
    <t>776111311</t>
  </si>
  <si>
    <t>Vysátí podkladu povlakových podlah</t>
  </si>
  <si>
    <t>-907355296</t>
  </si>
  <si>
    <t>Příprava podkladu povlakových podlah a stěn vysátí podlah</t>
  </si>
  <si>
    <t>https://podminky.urs.cz/item/CS_URS_2024_01/776111311</t>
  </si>
  <si>
    <t>276</t>
  </si>
  <si>
    <t>776121112</t>
  </si>
  <si>
    <t>Vodou ředitelná penetrace savého podkladu povlakových podlah</t>
  </si>
  <si>
    <t>-2134231675</t>
  </si>
  <si>
    <t>Příprava podkladu povlakových podlah a stěn penetrace vodou ředitelná podlah</t>
  </si>
  <si>
    <t>https://podminky.urs.cz/item/CS_URS_2024_01/776121112</t>
  </si>
  <si>
    <t>277</t>
  </si>
  <si>
    <t>776121411</t>
  </si>
  <si>
    <t>Dvousložková penetrace dřevěného podkladu povlakových podlah</t>
  </si>
  <si>
    <t>1474651275</t>
  </si>
  <si>
    <t>Příprava podkladu povlakových podlah a stěn penetrace dvousložková podlah na dřevo (špachtlováním)</t>
  </si>
  <si>
    <t>https://podminky.urs.cz/item/CS_URS_2024_01/776121411</t>
  </si>
  <si>
    <t>278</t>
  </si>
  <si>
    <t>776141111</t>
  </si>
  <si>
    <t>Stěrka podlahová nivelační pro vyrovnání podkladu povlakových podlah pevnosti 20 MPa tl do 3 mm</t>
  </si>
  <si>
    <t>-64482529</t>
  </si>
  <si>
    <t>Příprava podkladu povlakových podlah a stěn vyrovnání samonivelační stěrkou podlah min.pevnosti 20 MPa, tloušťky do 3 mm</t>
  </si>
  <si>
    <t>https://podminky.urs.cz/item/CS_URS_2024_01/776141111</t>
  </si>
  <si>
    <t>279</t>
  </si>
  <si>
    <t>776141114</t>
  </si>
  <si>
    <t>Stěrka podlahová nivelační pro vyrovnání podkladu povlakových podlah pevnosti 20 MPa tl přes 8 do 10 mm</t>
  </si>
  <si>
    <t>-503896890</t>
  </si>
  <si>
    <t>Příprava podkladu povlakových podlah a stěn vyrovnání samonivelační stěrkou podlah min.pevnosti 20 MPa, tloušťky přes 8 do 10 mm</t>
  </si>
  <si>
    <t>https://podminky.urs.cz/item/CS_URS_2024_01/776141114</t>
  </si>
  <si>
    <t>280</t>
  </si>
  <si>
    <t>776201811</t>
  </si>
  <si>
    <t>Demontáž lepených povlakových podlah bez podložky ručně</t>
  </si>
  <si>
    <t>-618436811</t>
  </si>
  <si>
    <t>Demontáž povlakových podlahovin lepených ručně bez podložky</t>
  </si>
  <si>
    <t>https://podminky.urs.cz/item/CS_URS_2024_01/776201811</t>
  </si>
  <si>
    <t>"PVC"</t>
  </si>
  <si>
    <t>"m.č.P003 v místě dveří"0,57*7</t>
  </si>
  <si>
    <t>"koberec"</t>
  </si>
  <si>
    <t>"m.č.105"37,11</t>
  </si>
  <si>
    <t>"m.č.106"31,07</t>
  </si>
  <si>
    <t>281</t>
  </si>
  <si>
    <t>776511820R</t>
  </si>
  <si>
    <t xml:space="preserve">Odstranění  povlakových krytin s odříznutím PVC lepených ručně</t>
  </si>
  <si>
    <t>-1574094795</t>
  </si>
  <si>
    <t>Odstranění povlakových krytin s odříznutím PVC lepených ručně</t>
  </si>
  <si>
    <t>282</t>
  </si>
  <si>
    <t>776201902R</t>
  </si>
  <si>
    <t>Oprava a doplnění stávajících podlah podlahovinou z PVC pl přes 0,50 do 1 m2</t>
  </si>
  <si>
    <t>205864437</t>
  </si>
  <si>
    <t>Oprava a doplnění stávajících podlah podlahovinou z PVC, s napojením na stávající podlahovinu a očistěním podkladu plochy přes 0,50 do 1,00 m2</t>
  </si>
  <si>
    <t>"chodba P003 v místech ostění dveří"4</t>
  </si>
  <si>
    <t>283</t>
  </si>
  <si>
    <t>28412280R</t>
  </si>
  <si>
    <t>krytina podlahová PVC shodná se stávající</t>
  </si>
  <si>
    <t>-518343884</t>
  </si>
  <si>
    <t>284</t>
  </si>
  <si>
    <t>776221110R</t>
  </si>
  <si>
    <t xml:space="preserve">Lepení podlahovin z  pásů z PVC a CV (vinyl) včetně spojů</t>
  </si>
  <si>
    <t>356685939</t>
  </si>
  <si>
    <t xml:space="preserve">Montáž podlahovin z PVC a CV (vinyl) lepením z pásů včetně spojů
</t>
  </si>
  <si>
    <t>285</t>
  </si>
  <si>
    <t>28411151</t>
  </si>
  <si>
    <t>PVC vinyl heterogenní zátěžová tl 2,00mm nášlapná vrstva 0,70mm, hořlavost Bfl-s1, třída zátěže 34/43, útlum 4dB, bodová zátěž &lt;= 0,10mm, protiskluznost R10</t>
  </si>
  <si>
    <t>-1957846096</t>
  </si>
  <si>
    <t>91,52*1,1 'Přepočtené koeficientem množství</t>
  </si>
  <si>
    <t>286</t>
  </si>
  <si>
    <t>28411152</t>
  </si>
  <si>
    <t>PVC vinyl heterogenní akustická tl 2,85mm nášlapná vrstva 0,70mm, hořlavost Bfl-s1, třída zátěže 34/42, útlum 15dB, bodová zátěž &lt;= 0,10mm, protiskluznost R10</t>
  </si>
  <si>
    <t>1841870896</t>
  </si>
  <si>
    <t>157,3*1,1 'Přepočtené koeficientem množství</t>
  </si>
  <si>
    <t>287</t>
  </si>
  <si>
    <t>776410811</t>
  </si>
  <si>
    <t>Odstranění soklíků a lišt pryžových nebo plastových</t>
  </si>
  <si>
    <t>-2076937331</t>
  </si>
  <si>
    <t>Demontáž soklíků nebo lišt pryžových nebo plastových</t>
  </si>
  <si>
    <t>https://podminky.urs.cz/item/CS_URS_2024_01/776410811</t>
  </si>
  <si>
    <t>"m.č.P003"16,52-"dveře"1,1*7</t>
  </si>
  <si>
    <t>"m.č.002"(4,57+6,91+0,47)*2-"dveře"1,2</t>
  </si>
  <si>
    <t>"m.č.107"(2,96+7,06+0,47)*2-"dveře"1,2</t>
  </si>
  <si>
    <t>"m.č.105"(5,53+6,71)*2-"dveře"1,2</t>
  </si>
  <si>
    <t>"m.č.106"(4,6+5,53+0,21)*2-"dveře"0,9</t>
  </si>
  <si>
    <t>"část m.č.210"6,71+2,43*2</t>
  </si>
  <si>
    <t>288</t>
  </si>
  <si>
    <t>776411111</t>
  </si>
  <si>
    <t>Montáž obvodových soklíků výšky do 80 mm</t>
  </si>
  <si>
    <t>-1434995854</t>
  </si>
  <si>
    <t>Montáž soklíků lepením obvodových, výšky do 80 mm</t>
  </si>
  <si>
    <t>https://podminky.urs.cz/item/CS_URS_2024_01/776411111</t>
  </si>
  <si>
    <t>"m.č.P003"16,52-"dveře"1,1*4+"ostění"0,42*2*4</t>
  </si>
  <si>
    <t>"doplnění m.č.104 v zazdívce dveří"1</t>
  </si>
  <si>
    <t>"doplnění m.č.211"6,71</t>
  </si>
  <si>
    <t>289</t>
  </si>
  <si>
    <t>28411003</t>
  </si>
  <si>
    <t>lišta soklová PVC 30x30mm</t>
  </si>
  <si>
    <t>1993450732</t>
  </si>
  <si>
    <t>23,19*1,02 'Přepočtené koeficientem množství</t>
  </si>
  <si>
    <t>290</t>
  </si>
  <si>
    <t>776421111</t>
  </si>
  <si>
    <t>Montáž obvodových lišt lepením</t>
  </si>
  <si>
    <t>-732407927</t>
  </si>
  <si>
    <t>Montáž lišt obvodových lepených</t>
  </si>
  <si>
    <t>https://podminky.urs.cz/item/CS_URS_2024_01/776421111</t>
  </si>
  <si>
    <t>"m.č.P004"(5,55+2,81+0,68)*2-"dveře"(0,9+0,8*2)</t>
  </si>
  <si>
    <t>"m.č.P005"(5,55+3,48)*2-"dveře"(0,8*2+0,9)</t>
  </si>
  <si>
    <t>"m.č.P006"(5,55+3,1)*2-"dveře"(0,9+0,8)</t>
  </si>
  <si>
    <t>"m.č.P007"(5,55+7,46+0,65*2)*2-"dveře"0,9</t>
  </si>
  <si>
    <t>"m.č.002"(4,57+6,91+0,47+0,15)*2-"dveře"1,2-"obklad"(0,7+1,58)</t>
  </si>
  <si>
    <t>"m.č.105"(10,3+6,71)*2-"dveře"1,2-"obklad"(0,7+1,4)</t>
  </si>
  <si>
    <t>"m.č.107"(7,06+2,96+0,47)*2-"dveře"1,2</t>
  </si>
  <si>
    <t>"m.č.210"(5,085+6,71)*2-"dveře"1,2-"obklad"1,15</t>
  </si>
  <si>
    <t>291</t>
  </si>
  <si>
    <t>614181556R</t>
  </si>
  <si>
    <t>lišta soklová s MDF jádrem š 12,6 mm, h 100.0 mm odstín dle výběru</t>
  </si>
  <si>
    <t>1134341872</t>
  </si>
  <si>
    <t>166,92*1,02 'Přepočtené koeficientem množství</t>
  </si>
  <si>
    <t>292</t>
  </si>
  <si>
    <t>776421311</t>
  </si>
  <si>
    <t>Montáž přechodových samolepících lišt</t>
  </si>
  <si>
    <t>591926327</t>
  </si>
  <si>
    <t>Montáž lišt přechodových samolepících</t>
  </si>
  <si>
    <t>https://podminky.urs.cz/item/CS_URS_2024_01/776421311</t>
  </si>
  <si>
    <t>"ve dveřích"</t>
  </si>
  <si>
    <t>"m.č.002"1,2</t>
  </si>
  <si>
    <t>"m.č.105"1,2</t>
  </si>
  <si>
    <t>"m.č.107"1,2</t>
  </si>
  <si>
    <t>"m.č.210"1,2</t>
  </si>
  <si>
    <t>293</t>
  </si>
  <si>
    <t>590541305R</t>
  </si>
  <si>
    <t>profil přechodový elox.hliník samolepící 35mm</t>
  </si>
  <si>
    <t>-1925078989</t>
  </si>
  <si>
    <t>4,8*1,02 'Přepočtené koeficientem množství</t>
  </si>
  <si>
    <t>294</t>
  </si>
  <si>
    <t>776991815</t>
  </si>
  <si>
    <t>Demontáž, odstranění přechodové, ukončovací kovové lišty</t>
  </si>
  <si>
    <t>-358580095</t>
  </si>
  <si>
    <t xml:space="preserve">Ostatní práce odstranění kovové přechodové, ukončovací lišty </t>
  </si>
  <si>
    <t>"mezi dlažbou a PVC"</t>
  </si>
  <si>
    <t>"m.č.P004-P008"0,9*7</t>
  </si>
  <si>
    <t>295</t>
  </si>
  <si>
    <t>998776123</t>
  </si>
  <si>
    <t>Přesun hmot tonážní pro podlahy povlakové ruční v objektech v přes 12 do 24 m</t>
  </si>
  <si>
    <t>1260183270</t>
  </si>
  <si>
    <t>Přesun hmot pro podlahy povlakové stanovený z hmotnosti přesunovaného materiálu vodorovná dopravní vzdálenost do 50 m ruční (bez užití mechanizace) v objektech výšky přes 12 do 24 m</t>
  </si>
  <si>
    <t>https://podminky.urs.cz/item/CS_URS_2024_01/998776123</t>
  </si>
  <si>
    <t>781</t>
  </si>
  <si>
    <t>Dokončovací práce - obklady</t>
  </si>
  <si>
    <t>296</t>
  </si>
  <si>
    <t>781121011</t>
  </si>
  <si>
    <t>Nátěr penetrační na stěnu</t>
  </si>
  <si>
    <t>1573947064</t>
  </si>
  <si>
    <t>Příprava podkladu před provedením obkladu nátěr penetrační na stěnu</t>
  </si>
  <si>
    <t>https://podminky.urs.cz/item/CS_URS_2024_01/781121011</t>
  </si>
  <si>
    <t>" m.č. zdivo se stávající omítkou"</t>
  </si>
  <si>
    <t>"P004"(0,68+1,46)*0,6</t>
  </si>
  <si>
    <t>"P007"(2,5-1)*0,6</t>
  </si>
  <si>
    <t>"002"(0,7+1,58)*1,6</t>
  </si>
  <si>
    <t>"m.č.105"(1,4+0,7)*1,6</t>
  </si>
  <si>
    <t>"m.č.210"(1+0,15)*1,6</t>
  </si>
  <si>
    <t>297</t>
  </si>
  <si>
    <t>781151031</t>
  </si>
  <si>
    <t>Celoplošné vyrovnání podkladu stěrkou tl 3 mm</t>
  </si>
  <si>
    <t>-929171027</t>
  </si>
  <si>
    <t>Příprava podkladu před provedením obkladu celoplošné vyrovnání podkladu stěrkou, tloušťky 3 mm</t>
  </si>
  <si>
    <t>https://podminky.urs.cz/item/CS_URS_2024_01/781151031</t>
  </si>
  <si>
    <t>298</t>
  </si>
  <si>
    <t>781472219</t>
  </si>
  <si>
    <t>Montáž obkladů keramických hladkých lepených cementovým flexibilním lepidlem přes 22 do 25 ks/m2</t>
  </si>
  <si>
    <t>378058071</t>
  </si>
  <si>
    <t>Montáž keramických obkladů stěn lepených cementovým flexibilním lepidlem hladkých přes 22 do 25 ks/m2</t>
  </si>
  <si>
    <t>https://podminky.urs.cz/item/CS_URS_2024_01/781472219</t>
  </si>
  <si>
    <t>" m.č."</t>
  </si>
  <si>
    <t>"P004"(0,68*2+1,46)*0,6</t>
  </si>
  <si>
    <t>"P007"(2,5+0,65*2)*0,6</t>
  </si>
  <si>
    <t>299</t>
  </si>
  <si>
    <t>597617145R</t>
  </si>
  <si>
    <t>obklad keramický nemrazuvzdorný povrch hladký/matný 198 x 198 x 6,5 mm barva bílá</t>
  </si>
  <si>
    <t>1179108985</t>
  </si>
  <si>
    <t>12,82*1,1 'Přepočtené koeficientem množství</t>
  </si>
  <si>
    <t>300</t>
  </si>
  <si>
    <t>781472291</t>
  </si>
  <si>
    <t>Příplatek k montáži obkladů keramických lepených cementovým flexibilním lepidlem za plochu do 10 m2</t>
  </si>
  <si>
    <t>-1505694254</t>
  </si>
  <si>
    <t>Montáž keramických obkladů stěn lepených cementovým flexibilním lepidlem Příplatek k cenám za plochu do 10 m2 jednotlivě</t>
  </si>
  <si>
    <t>https://podminky.urs.cz/item/CS_URS_2024_01/781472291</t>
  </si>
  <si>
    <t>301</t>
  </si>
  <si>
    <t>781473923</t>
  </si>
  <si>
    <t>Výměna obkladačky keramické lepené velikosti přes 22 do 25 ks/m2</t>
  </si>
  <si>
    <t>-258664415</t>
  </si>
  <si>
    <t>Výměna keramické obkladačky lepené, velikosti přes 22 do 25 ks/m2</t>
  </si>
  <si>
    <t>https://podminky.urs.cz/item/CS_URS_2024_01/781473923</t>
  </si>
  <si>
    <t>"u umyvadla pro napojení vody a kanalizace"</t>
  </si>
  <si>
    <t>"m.č.208"15</t>
  </si>
  <si>
    <t>302</t>
  </si>
  <si>
    <t>59761704R</t>
  </si>
  <si>
    <t>obklad keramický nemrazuvzdorný povrch hladký shodný se stávajícím tl do 10mm přes 22 do 25ks/m2</t>
  </si>
  <si>
    <t>-2024057116</t>
  </si>
  <si>
    <t>303</t>
  </si>
  <si>
    <t>781473924</t>
  </si>
  <si>
    <t>Výměna obkladačky keramické lepené velikosti přes 25 do 35 ks/m2</t>
  </si>
  <si>
    <t>107277485</t>
  </si>
  <si>
    <t>Výměna keramické obkladačky lepené, velikosti přes 25 do 35 ks/m2</t>
  </si>
  <si>
    <t>https://podminky.urs.cz/item/CS_URS_2024_01/781473924</t>
  </si>
  <si>
    <t>"u umyvadel pro napojení vody a kanalizace"</t>
  </si>
  <si>
    <t>"m.č.PS02a"30</t>
  </si>
  <si>
    <t>"u výlevky a umyvadla pro napojení vody a kanalizace"</t>
  </si>
  <si>
    <t>"m.č.PS05"30</t>
  </si>
  <si>
    <t>304</t>
  </si>
  <si>
    <t>59761715R</t>
  </si>
  <si>
    <t>obklad keramický nemrazuvzdorný povrch hladký shodný se stávajícím tl do 10mm přes 25 do 35ks/m2</t>
  </si>
  <si>
    <t>808928772</t>
  </si>
  <si>
    <t>305</t>
  </si>
  <si>
    <t>781492251</t>
  </si>
  <si>
    <t>Montáž profilů ukončovacích lepených flexibilním cementovým lepidlem</t>
  </si>
  <si>
    <t>1639177860</t>
  </si>
  <si>
    <t>Obklad - dokončující práce montáž profilu lepeného flexibilním cementovým lepidlem ukončovacího</t>
  </si>
  <si>
    <t>https://podminky.urs.cz/item/CS_URS_2024_01/781492251</t>
  </si>
  <si>
    <t>"P004"2*0,6</t>
  </si>
  <si>
    <t>"P007"2*0,6</t>
  </si>
  <si>
    <t>"002"(0,7+1,58)+1,6*2</t>
  </si>
  <si>
    <t>"m.č.105"(1,4+0,7)+2*1,6</t>
  </si>
  <si>
    <t>"m.č.210"(1+0,15)+2*1,6</t>
  </si>
  <si>
    <t>306</t>
  </si>
  <si>
    <t>28342001</t>
  </si>
  <si>
    <t>lišta ukončovací z PVC 8mm</t>
  </si>
  <si>
    <t>-314223998</t>
  </si>
  <si>
    <t>17,53*1,05 'Přepočtené koeficientem množství</t>
  </si>
  <si>
    <t>307</t>
  </si>
  <si>
    <t>998781123</t>
  </si>
  <si>
    <t>Přesun hmot tonážní pro obklady keramické ruční v objektech v přes 12 do 24 m</t>
  </si>
  <si>
    <t>-864554517</t>
  </si>
  <si>
    <t>Přesun hmot pro obklady keramické stanovený z hmotnosti přesunovaného materiálu vodorovná dopravní vzdálenost do 50 m ruční (bez užití mechanizace) v objektech výšky přes 12 do 24 m</t>
  </si>
  <si>
    <t>https://podminky.urs.cz/item/CS_URS_2024_01/998781123</t>
  </si>
  <si>
    <t>783</t>
  </si>
  <si>
    <t>Dokončovací práce - nátěry</t>
  </si>
  <si>
    <t>308</t>
  </si>
  <si>
    <t>783301311</t>
  </si>
  <si>
    <t>Odmaštění zámečnických konstrukcí vodou ředitelným odmašťovačem</t>
  </si>
  <si>
    <t>-521633124</t>
  </si>
  <si>
    <t>Příprava podkladu zámečnických konstrukcí před provedením nátěru odmaštění odmašťovačem vodou ředitelným</t>
  </si>
  <si>
    <t>https://podminky.urs.cz/item/CS_URS_2024_01/783301311</t>
  </si>
  <si>
    <t>"nové ocel.zárubně"</t>
  </si>
  <si>
    <t>"Z1/L"(2*2+0,8)*(0,125+2*0,05)</t>
  </si>
  <si>
    <t>"Z2/L"(2*2+0,8)*(0,1+2*0,05)</t>
  </si>
  <si>
    <t>"Z3/P"(2*2+0,8)*(0,125+2*0,05)</t>
  </si>
  <si>
    <t>"stávající"</t>
  </si>
  <si>
    <t>"Z"(2*2+0,9)*(0,15+2*0,05)*4</t>
  </si>
  <si>
    <t>309</t>
  </si>
  <si>
    <t>783306811</t>
  </si>
  <si>
    <t>Odstranění nátěru ze zámečnických konstrukcí oškrábáním</t>
  </si>
  <si>
    <t>769450046</t>
  </si>
  <si>
    <t>Odstranění nátěrů ze zámečnických konstrukcí oškrábáním</t>
  </si>
  <si>
    <t>https://podminky.urs.cz/item/CS_URS_2024_01/783306811</t>
  </si>
  <si>
    <t>"stávající zárubně"</t>
  </si>
  <si>
    <t>310</t>
  </si>
  <si>
    <t>783314201</t>
  </si>
  <si>
    <t>Základní antikorozní jednonásobný syntetický standardní nátěr zámečnických konstrukcí</t>
  </si>
  <si>
    <t>788467052</t>
  </si>
  <si>
    <t>Základní antikorozní nátěr zámečnických konstrukcí jednonásobný syntetický standardní</t>
  </si>
  <si>
    <t>https://podminky.urs.cz/item/CS_URS_2024_01/783314201</t>
  </si>
  <si>
    <t>311</t>
  </si>
  <si>
    <t>783315101</t>
  </si>
  <si>
    <t>Mezinátěr jednonásobný syntetický standardní zámečnických konstrukcí</t>
  </si>
  <si>
    <t>1081601203</t>
  </si>
  <si>
    <t>Mezinátěr zámečnických konstrukcí jednonásobný syntetický standardní</t>
  </si>
  <si>
    <t>https://podminky.urs.cz/item/CS_URS_2024_01/783315101</t>
  </si>
  <si>
    <t>312</t>
  </si>
  <si>
    <t>783317101</t>
  </si>
  <si>
    <t>Krycí jednonásobný syntetický standardní nátěr zámečnických konstrukcí</t>
  </si>
  <si>
    <t>-652294810</t>
  </si>
  <si>
    <t>Krycí nátěr (email) zámečnických konstrukcí jednonásobný syntetický standardní</t>
  </si>
  <si>
    <t>https://podminky.urs.cz/item/CS_URS_2024_01/783317101</t>
  </si>
  <si>
    <t>313</t>
  </si>
  <si>
    <t>783322101</t>
  </si>
  <si>
    <t>Tmelení včetně přebroušení zámečnických konstrukcí disperzním tmelem</t>
  </si>
  <si>
    <t>-102647634</t>
  </si>
  <si>
    <t>Tmelení zámečnických konstrukcí včetně přebroušení tmelených míst, tmelem disperzním akrylátovým nebo latexovým</t>
  </si>
  <si>
    <t>https://podminky.urs.cz/item/CS_URS_2024_01/783322101</t>
  </si>
  <si>
    <t>314</t>
  </si>
  <si>
    <t>783601341</t>
  </si>
  <si>
    <t>Odrezivění litinových otopných těles před provedením nátěru</t>
  </si>
  <si>
    <t>-1194149962</t>
  </si>
  <si>
    <t>Příprava podkladu otopných těles před provedením nátěrů litinových odrezivěním bezoplachovým</t>
  </si>
  <si>
    <t>https://podminky.urs.cz/item/CS_URS_2024_01/783601341</t>
  </si>
  <si>
    <t>"zvětšené radiátory"23</t>
  </si>
  <si>
    <t>315</t>
  </si>
  <si>
    <t>783601345</t>
  </si>
  <si>
    <t>Odmaštění litinových otopných těles odmašťovačem vodou ředitelným před provedením nátěru</t>
  </si>
  <si>
    <t>853028461</t>
  </si>
  <si>
    <t>Příprava podkladu otopných těles před provedením nátěrů litinových odmaštěním vodou ředitelným</t>
  </si>
  <si>
    <t>https://podminky.urs.cz/item/CS_URS_2024_01/783601345</t>
  </si>
  <si>
    <t>"stávající radiátory m.č.P006-P007"17</t>
  </si>
  <si>
    <t>316</t>
  </si>
  <si>
    <t>783601441</t>
  </si>
  <si>
    <t>Ometením litinových otopných těles před provedením nátěru</t>
  </si>
  <si>
    <t>355162544</t>
  </si>
  <si>
    <t>Příprava podkladu otopných těles před provedením nátěrů litinových očištění ometením</t>
  </si>
  <si>
    <t>https://podminky.urs.cz/item/CS_URS_2024_01/783601441</t>
  </si>
  <si>
    <t>317</t>
  </si>
  <si>
    <t>783606811</t>
  </si>
  <si>
    <t>Odstranění nátěrů z článkových otopných těles obroušením</t>
  </si>
  <si>
    <t>910621822</t>
  </si>
  <si>
    <t>Odstranění nátěrů z otopných těles článkových obroušením</t>
  </si>
  <si>
    <t>https://podminky.urs.cz/item/CS_URS_2024_01/783606811</t>
  </si>
  <si>
    <t>"nesoudržné nátěry"</t>
  </si>
  <si>
    <t>318</t>
  </si>
  <si>
    <t>783614141</t>
  </si>
  <si>
    <t>Základní jednonásobný syntetický nátěr litinových otopných těles</t>
  </si>
  <si>
    <t>454177921</t>
  </si>
  <si>
    <t>Základní nátěr otopných těles jednonásobný litinových syntetický</t>
  </si>
  <si>
    <t>https://podminky.urs.cz/item/CS_URS_2024_01/783614141</t>
  </si>
  <si>
    <t>319</t>
  </si>
  <si>
    <t>783617141</t>
  </si>
  <si>
    <t>Krycí jednonásobný syntetický nátěr litinových otopných těles</t>
  </si>
  <si>
    <t>-860597708</t>
  </si>
  <si>
    <t>Krycí nátěr (email) otopných těles litinových jednonásobný syntetický</t>
  </si>
  <si>
    <t>https://podminky.urs.cz/item/CS_URS_2024_01/783617141</t>
  </si>
  <si>
    <t>320</t>
  </si>
  <si>
    <t>783617147</t>
  </si>
  <si>
    <t>Krycí dvojnásobný syntetický nátěr litinových otopných těles</t>
  </si>
  <si>
    <t>-1317198085</t>
  </si>
  <si>
    <t>Krycí nátěr (email) otopných těles litinových dvojnásobný syntetický</t>
  </si>
  <si>
    <t>https://podminky.urs.cz/item/CS_URS_2024_01/783617147</t>
  </si>
  <si>
    <t>321</t>
  </si>
  <si>
    <t>783622141</t>
  </si>
  <si>
    <t>Tmelení litinových otopných těles disperzním tmelem</t>
  </si>
  <si>
    <t>-253694842</t>
  </si>
  <si>
    <t>Tmelení otopných těles včetně přebroušení tmelených míst litinových, tmelem disperzním akrylátovým nebo latexovým</t>
  </si>
  <si>
    <t>https://podminky.urs.cz/item/CS_URS_2024_01/783622141</t>
  </si>
  <si>
    <t>784</t>
  </si>
  <si>
    <t>Dokončovací práce - malby a tapety</t>
  </si>
  <si>
    <t>322</t>
  </si>
  <si>
    <t>784111001</t>
  </si>
  <si>
    <t>Oprášení (ometení ) podkladu v místnostech v do 3,80 m</t>
  </si>
  <si>
    <t>12795183</t>
  </si>
  <si>
    <t>Oprášení (ometení) podkladu v místnostech výšky do 3,80 m</t>
  </si>
  <si>
    <t>https://podminky.urs.cz/item/CS_URS_2024_01/784111001</t>
  </si>
  <si>
    <t>"m.č.P003 stěna s vybouráním zárubní"16,52*3</t>
  </si>
  <si>
    <t>"m.č.P004 mimo oškrábání"(2,13+2,53+0,68+1,46+2,81)*2,9</t>
  </si>
  <si>
    <t>"m.č.P005 mimo oškrábání"(3,48*2)*2,9</t>
  </si>
  <si>
    <t>"m.č.P006"(3,1*2)*2,9</t>
  </si>
  <si>
    <t>"m.č.P007"(7,46+5,55+3+2,5+1,71)*2,9</t>
  </si>
  <si>
    <t>323</t>
  </si>
  <si>
    <t>784111003</t>
  </si>
  <si>
    <t>Oprášení (ometení ) podkladu v místnostech v přes 3,80 do 5,00 m</t>
  </si>
  <si>
    <t>1339817826</t>
  </si>
  <si>
    <t>Oprášení (ometení) podkladu v místnostech výšky přes 3,80 do 5,00 m</t>
  </si>
  <si>
    <t>https://podminky.urs.cz/item/CS_URS_2024_01/784111003</t>
  </si>
  <si>
    <t>"m.č.002"(4,57+6,91)*2*4,04-"dveře"1,2*2,4+"ostění"(1,52+2,45*1)*0,47-"okna"1,58*2,94*2+"ostění"(2,94*2+1,58)*(0,16+0,32)+(3,66*2+1,58)*0,15</t>
  </si>
  <si>
    <t>+"strop"6,91*4,57</t>
  </si>
  <si>
    <t>"m.č.105"(10,3+6,71)*2*4,12-"dveře"1,2*2,5-"okna"(1,58*2,94)*4+"ostění"(2,94*2+1,58)*0,16*4+"strop"10,3*6,71</t>
  </si>
  <si>
    <t>"m.č.107"(7,06+2,96)*2*4,12-"dveře"1,2*2,5+"ostění"(2,65*2+1,56)*0,47-"okno"(1,58*2,94)+"ostění"(2,94*2+1,58)*0,16+"strop"7,06*2,96</t>
  </si>
  <si>
    <t>"m.č.210 mimo oškrábání"5,085*2*3,8-"dveře"1,2*2,5-"okna"(1,6*2,94)*2+"ostění"(2,94*2+1,6)*0,16*2</t>
  </si>
  <si>
    <t>"m.č.211 "(5,08*2+6,71)*4,19-"okna"(1,6*2,94*2)+"ostění"(2,94*2+1,6)*0,16*2- "dveře"1,2*2,5+"strop"34,09-"omyvatelný nátěr"15,89</t>
  </si>
  <si>
    <t>324</t>
  </si>
  <si>
    <t>784121001</t>
  </si>
  <si>
    <t>Oškrabání malby v místnostech v do 3,80 m</t>
  </si>
  <si>
    <t>-2049356109</t>
  </si>
  <si>
    <t>Oškrabání malby v místnostech výšky do 3,80 m</t>
  </si>
  <si>
    <t>https://podminky.urs.cz/item/CS_URS_2024_01/784121001</t>
  </si>
  <si>
    <t>"ponechané zdivo pod perlinku"</t>
  </si>
  <si>
    <t>"m.č.P004"3,99*2,9+"u kuch.linky"0,68*2*2,9</t>
  </si>
  <si>
    <t>"m.č.P005"3,99*2,9</t>
  </si>
  <si>
    <t>"ponechané zdivo pod keram.obklad"</t>
  </si>
  <si>
    <t>"m.č.P004 u kuch.linky"(0,68+1,46)*0,6</t>
  </si>
  <si>
    <t>"m.č.P007 u kuch.linky"(2,5-1)*0,6</t>
  </si>
  <si>
    <t>"m.č.002 u umyvadla"(0,7+1,58)*1,6</t>
  </si>
  <si>
    <t>"m.č.105 u umyvadla"(0,7+1,4)*1,6</t>
  </si>
  <si>
    <t>"částečně oškrábná malba stěny m.č.210"(6,71+0,15)*3,83</t>
  </si>
  <si>
    <t>325</t>
  </si>
  <si>
    <t>784181121</t>
  </si>
  <si>
    <t>Hloubková jednonásobná bezbarvá penetrace podkladu v místnostech v do 3,80 m</t>
  </si>
  <si>
    <t>1464571034</t>
  </si>
  <si>
    <t>Penetrace podkladu jednonásobná hloubková akrylátová bezbarvá v místnostech výšky do 3,80 m</t>
  </si>
  <si>
    <t>https://podminky.urs.cz/item/CS_URS_2024_01/784181121</t>
  </si>
  <si>
    <t>"m.č.P003 stěna s vybouráním zárubní "16,52*3-"dveře"0,9*2*4+"ostění"(2,06*2+1,08)*0,42*4+"ostění niky"(1,08+1,16)*2*0,42*3</t>
  </si>
  <si>
    <t>-"linkrusta"(8,01+13,44)</t>
  </si>
  <si>
    <t>"m.č.P002 u schodiště nová stěna"1,46*3</t>
  </si>
  <si>
    <t>"m.č.P004"(5,55+2,81+0,68)*2*2,9+"podhled"13,77</t>
  </si>
  <si>
    <t>"m.č.P005"(5,55+3,48)*2*2,9+"podhled"19,31</t>
  </si>
  <si>
    <t>"m.č.P006"(5,55+3,1)*2*2,9+"podhled"17,2</t>
  </si>
  <si>
    <t>"m.č.P007"(5,55+7,46+0,65*2)*2*2,9+"podhled"41,24</t>
  </si>
  <si>
    <t>"SDK zákryt m.č.PS04"(1,29*1,35+0,7*1,53)</t>
  </si>
  <si>
    <t>326</t>
  </si>
  <si>
    <t>784181123</t>
  </si>
  <si>
    <t>Hloubková jednonásobná bezbarvá penetrace podkladu v místnostech v přes 3,80 do 5,00 m</t>
  </si>
  <si>
    <t>657093440</t>
  </si>
  <si>
    <t>Penetrace podkladu jednonásobná hloubková akrylátová bezbarvá v místnostech výšky přes 3,80 do 5,00 m</t>
  </si>
  <si>
    <t>https://podminky.urs.cz/item/CS_URS_2024_01/784181123</t>
  </si>
  <si>
    <t>-"linkrusta"39,04</t>
  </si>
  <si>
    <t>"m.č.210"(5,085+6,71)*2*3,8-"dveře"1,2*2,5-"okna"(1,6*2,94)*2+"ostění"(2,94*2+1,6)*0,16*2+ "podhled"34,03</t>
  </si>
  <si>
    <t>-"linkrusta"28,864</t>
  </si>
  <si>
    <t>+"nová příčka m.č.211 nad linkrustu"6,71*(4,19-1,6)</t>
  </si>
  <si>
    <t>327</t>
  </si>
  <si>
    <t>784221101</t>
  </si>
  <si>
    <t>Dvojnásobné bílé malby ze směsí za sucha dobře otěruvzdorných v místnostech do 3,80 m</t>
  </si>
  <si>
    <t>973205086</t>
  </si>
  <si>
    <t>Malby z malířských směsí otěruvzdorných za sucha dvojnásobné, bílé za sucha otěruvzdorné dobře v místnostech výšky do 3,80 m</t>
  </si>
  <si>
    <t>https://podminky.urs.cz/item/CS_URS_2024_01/784221101</t>
  </si>
  <si>
    <t>"jako penetrace"371,978</t>
  </si>
  <si>
    <t>328</t>
  </si>
  <si>
    <t>784221103</t>
  </si>
  <si>
    <t>Dvojnásobné bílé malby ze směsí za sucha dobře otěruvzdorných v místnostech přes 3,80 do 5,00 m</t>
  </si>
  <si>
    <t>-862361750</t>
  </si>
  <si>
    <t>Malby z malířských směsí otěruvzdorných za sucha dvojnásobné, bílé za sucha otěruvzdorné dobře v místnostech výšky přes 3,80 do 5,00 m</t>
  </si>
  <si>
    <t>https://podminky.urs.cz/item/CS_URS_2024_01/784221103</t>
  </si>
  <si>
    <t>"jako penetrace"553,657</t>
  </si>
  <si>
    <t>329</t>
  </si>
  <si>
    <t>784221161R</t>
  </si>
  <si>
    <t>Příplatek k cenám 2x maleb za sucha otěruvzdorných za barevnou malbu v odstínu dle stávajícího</t>
  </si>
  <si>
    <t>-1105610235</t>
  </si>
  <si>
    <t>"m.č.211 "(5,08*2+6,71)*4,19-"okna"(1,6*2,94*2)+"ostění"(2,94*2+1,6)*0,16*2- "dveře"1,2*2,5-"omyvatelný nátěr"15,89</t>
  </si>
  <si>
    <t>330</t>
  </si>
  <si>
    <t>784950031R</t>
  </si>
  <si>
    <t>Oprava a doplnění maleb z malířských směsí, barevnost dle stávajících maleb</t>
  </si>
  <si>
    <t>-815616522</t>
  </si>
  <si>
    <t>"ostatní místnosti dotčené stavební činností"</t>
  </si>
  <si>
    <t>"m.č.PS02a nad obklad"1*(3,01-1,8) +"strop"0,5</t>
  </si>
  <si>
    <t>"m.č.PS04 nad nátěr"0,5*(3,01-1,5)</t>
  </si>
  <si>
    <t>"m.č.PS05 nad obklad"(2,11+0,4)*(3,16-1,8)+"strop"0,4*2,11</t>
  </si>
  <si>
    <t>"m.č.S07"1*2</t>
  </si>
  <si>
    <t>"m.č.S08"2,5+"strop"1,2</t>
  </si>
  <si>
    <t>"m.č.P002"(1,56+0,5)*3,01+"strop"3,02*0,5</t>
  </si>
  <si>
    <t>"m.č.104"6,71*(4-1,6)</t>
  </si>
  <si>
    <t>"2NP"</t>
  </si>
  <si>
    <t>"m.č.208"1,5*4</t>
  </si>
  <si>
    <t>331</t>
  </si>
  <si>
    <t>784660111</t>
  </si>
  <si>
    <t>Linkrustace s vrchním nátěrem syntetickým v místnosti v do 3,80 m</t>
  </si>
  <si>
    <t>1677079495</t>
  </si>
  <si>
    <t>Linkrustace s vrchním nátěrem syntetickým v místnostech výšky do 3,80 m</t>
  </si>
  <si>
    <t>https://podminky.urs.cz/item/CS_URS_2024_01/784660111</t>
  </si>
  <si>
    <t>"doplnění v místě zazdívek m.č.P003"1,1*0,9*3</t>
  </si>
  <si>
    <t>"doplnění v místě ostění dveří m.č.P003"1,5*0,42*2*4</t>
  </si>
  <si>
    <t>332</t>
  </si>
  <si>
    <t>784660113</t>
  </si>
  <si>
    <t>Linkrustace s vrchním nátěrem syntetickým v místnosti v přes 3,80 do 5,00 m</t>
  </si>
  <si>
    <t>110156361</t>
  </si>
  <si>
    <t>Linkrustace s vrchním nátěrem syntetickým v místnostech výšky přes 3,80 do 5,00 m</t>
  </si>
  <si>
    <t>https://podminky.urs.cz/item/CS_URS_2024_01/784660113</t>
  </si>
  <si>
    <t>"doplnění na zazdívce m.č.1.04"1,6</t>
  </si>
  <si>
    <t>"nová m.č.105 mimo parapetní zdivo"(10,3+6,71)*2*1,6-"obklad"(0,7+1,4)*1,6-"dveře"1,2*1,6-"parape."(1,58*1,6)*4</t>
  </si>
  <si>
    <t>"nová m.č.210 mimo parapetní zdivo"(6,71+5,085)*2*1,6-"obklad"(1+0,15)*1,6-"dveře"1,2*1,6-"parapet."1,6*1,6*2</t>
  </si>
  <si>
    <t>"nová m.č.211"6,71*1,6</t>
  </si>
  <si>
    <t>333</t>
  </si>
  <si>
    <t>784660125</t>
  </si>
  <si>
    <t>Příplatek k cenám linkrustace za provedení malé pl v rozsahu jednotlivě přes 0,5 do 1,0 m2</t>
  </si>
  <si>
    <t>1319232785</t>
  </si>
  <si>
    <t>Linkrustace s vrchním nátěrem Příplatek k cenám linkrustace za provádění malé plochy při obnově nebo doplnění linkrusty v rozsahu plochy jednotlivě přes 0,5 do 1,0 m2</t>
  </si>
  <si>
    <t>https://podminky.urs.cz/item/CS_URS_2024_01/784660125</t>
  </si>
  <si>
    <t>"doplnění v místě zazdívek m.č.P003"3</t>
  </si>
  <si>
    <t>"doplnění v místě ostění dveří"2*4</t>
  </si>
  <si>
    <t>334</t>
  </si>
  <si>
    <t>784660141</t>
  </si>
  <si>
    <t>Jednonásobný obnovovací syntetický nátěr linkrusty v místnosti v do 3,80 m</t>
  </si>
  <si>
    <t>1077951913</t>
  </si>
  <si>
    <t>Linkrustace obnovovací nátěr linkrusty, jednonásobný syntetický v místnostech výšky do 3,80 m</t>
  </si>
  <si>
    <t>https://podminky.urs.cz/item/CS_URS_2024_01/784660141</t>
  </si>
  <si>
    <t>"oprava stávajícího nátěru"</t>
  </si>
  <si>
    <t>"m.č.P003 stěna s dveřmi"16,52*1,5-"dveře a zazdívky"1,08*1,5*7</t>
  </si>
  <si>
    <t>335</t>
  </si>
  <si>
    <t>784660143</t>
  </si>
  <si>
    <t>Jednonásobný obnovovací syntetický nátěr linkrusty v místnosti v přes 3,80 do 5,00 m</t>
  </si>
  <si>
    <t>911885453</t>
  </si>
  <si>
    <t>Linkrustace obnovovací nátěr linkrusty, jednonásobný syntetický v místnostech výšky přes 3,80 do 5,00 m</t>
  </si>
  <si>
    <t>https://podminky.urs.cz/item/CS_URS_2024_01/784660143</t>
  </si>
  <si>
    <t>"m.č.1.04"6,71*1,6-"nová"1,6-"obklad"1,27*1,6</t>
  </si>
  <si>
    <t>"m.č.211 "(6,71+5,08*2)*1,6-"obklad"(0,66+1,88)*1,6-"dveře"1,2*1,6-"okna"1,6*1,6*2</t>
  </si>
  <si>
    <t>Práce a dodávky M</t>
  </si>
  <si>
    <t>46-M</t>
  </si>
  <si>
    <t>Zemní práce při extr.mont.pracích</t>
  </si>
  <si>
    <t>336</t>
  </si>
  <si>
    <t>460941111</t>
  </si>
  <si>
    <t>Vyplnění a omítnutí rýh při elektroinstalacích ve stropech hl do 3 cm a š do 3 cm</t>
  </si>
  <si>
    <t>527160061</t>
  </si>
  <si>
    <t>Vyplnění rýh vyplnění a omítnutí rýh ve stropech hloubky do 3 cm a šířky do 3 cm</t>
  </si>
  <si>
    <t>https://podminky.urs.cz/item/CS_URS_2024_01/460941111</t>
  </si>
  <si>
    <t>337</t>
  </si>
  <si>
    <t>460941211</t>
  </si>
  <si>
    <t>Vyplnění a omítnutí rýh při elektroinstalacích ve stěnách hl do 3 cm a š do 3 cm</t>
  </si>
  <si>
    <t>1108687923</t>
  </si>
  <si>
    <t>Vyplnění rýh vyplnění a omítnutí rýh ve stěnách hloubky do 3 cm a šířky do 3 cm</t>
  </si>
  <si>
    <t>https://podminky.urs.cz/item/CS_URS_2024_01/460941211</t>
  </si>
  <si>
    <t>338</t>
  </si>
  <si>
    <t>460941221</t>
  </si>
  <si>
    <t>Vyplnění a omítnutí rýh při elektroinstalacích ve stěnách hl přes 3 do 5 cm a š do 5 cm</t>
  </si>
  <si>
    <t>-1771147519</t>
  </si>
  <si>
    <t>Vyplnění rýh vyplnění a omítnutí rýh ve stěnách hloubky přes 3 do 5 cm a šířky do 5 cm</t>
  </si>
  <si>
    <t>https://podminky.urs.cz/item/CS_URS_2024_01/460941221</t>
  </si>
  <si>
    <t>339</t>
  </si>
  <si>
    <t>460941231</t>
  </si>
  <si>
    <t>Vyplnění a omítnutí rýh při elektroinstalacích ve stěnách hl přes 5 do 7 cm a š do 7 cm</t>
  </si>
  <si>
    <t>-634243002</t>
  </si>
  <si>
    <t>Vyplnění rýh vyplnění a omítnutí rýh ve stěnách hloubky přes 5 do 7 cm a šířky do 7 cm</t>
  </si>
  <si>
    <t>https://podminky.urs.cz/item/CS_URS_2024_01/460941231</t>
  </si>
  <si>
    <t>340</t>
  </si>
  <si>
    <t>468094111</t>
  </si>
  <si>
    <t>Vyvrtání otvorů pro elektroinstalační krabice ve stěnách z cihel hloubky do 6 cm</t>
  </si>
  <si>
    <t>1015676640</t>
  </si>
  <si>
    <t>Vyvrtání otvorů pro elektroinstalační krabice ve stěnách z cihel, hloubky do 6 cm</t>
  </si>
  <si>
    <t>https://podminky.urs.cz/item/CS_URS_2024_01/468094111</t>
  </si>
  <si>
    <t>341</t>
  </si>
  <si>
    <t>460680347R</t>
  </si>
  <si>
    <t>Průrazy otvorů do zdiva cihelného včetně začištění pr.50 mm, tloušťky do 15 cm</t>
  </si>
  <si>
    <t>-1767446317</t>
  </si>
  <si>
    <t>342</t>
  </si>
  <si>
    <t>460680348R</t>
  </si>
  <si>
    <t>Průrazy otvorů do zdiva cihelného včetně začištění pr.50 mm, tloušťky do 65 cm</t>
  </si>
  <si>
    <t>706124192</t>
  </si>
  <si>
    <t>343</t>
  </si>
  <si>
    <t>460680350R</t>
  </si>
  <si>
    <t xml:space="preserve">Průrazy otvorů do stropu včetně  začištění pr.50 mm, tloušťky do 30 cm</t>
  </si>
  <si>
    <t>1376370223</t>
  </si>
  <si>
    <t>Průrazy otvorů do stropu včetně začištění pr.50 mm, tloušťky do 30 cm</t>
  </si>
  <si>
    <t>344</t>
  </si>
  <si>
    <t>468094131</t>
  </si>
  <si>
    <t>Vyvrtání otvorů pro elektroinstalační krabice ve stěnách z pórobetonových tvárnic hloubky do 6 cm</t>
  </si>
  <si>
    <t>934430206</t>
  </si>
  <si>
    <t>Vyvrtání otvorů pro elektroinstalační krabice ve stěnách z pórobetonových tvárnic, hloubky do 6 cm</t>
  </si>
  <si>
    <t>https://podminky.urs.cz/item/CS_URS_2024_01/468094131</t>
  </si>
  <si>
    <t>345</t>
  </si>
  <si>
    <t>468094151R</t>
  </si>
  <si>
    <t>Vyvrtání otvorů pro elektroinstalační krabice ve stěnách ze sádrokartonu průměru do 80 mm</t>
  </si>
  <si>
    <t>-573016515</t>
  </si>
  <si>
    <t>346</t>
  </si>
  <si>
    <t>468101421</t>
  </si>
  <si>
    <t>Vysekání rýh pro montáž trubek a kabelů v cihelných zdech hl přes 3 do 5 cm a š do 5 cm</t>
  </si>
  <si>
    <t>1314417177</t>
  </si>
  <si>
    <t>Vysekání rýh pro montáž trubek a kabelů v cihelných zdech hloubky přes 3 do 5 cm a šířky do 5 cm</t>
  </si>
  <si>
    <t>https://podminky.urs.cz/item/CS_URS_2024_01/468101421</t>
  </si>
  <si>
    <t>347</t>
  </si>
  <si>
    <t>468101431</t>
  </si>
  <si>
    <t>Vysekání rýh pro montáž trubek a kabelů v cihelných zdech hl přes 5 do 7 cm a š do 7 cm</t>
  </si>
  <si>
    <t>1541723009</t>
  </si>
  <si>
    <t>Vysekání rýh pro montáž trubek a kabelů v cihelných zdech hloubky přes 5 do 7 cm a šířky do 7 cm</t>
  </si>
  <si>
    <t>https://podminky.urs.cz/item/CS_URS_2024_01/468101431</t>
  </si>
  <si>
    <t>348</t>
  </si>
  <si>
    <t>468111121</t>
  </si>
  <si>
    <t>Frézování drážek pro vodiče ve stěnách z cihel včetně omítky do 3x3 cm</t>
  </si>
  <si>
    <t>-916883170</t>
  </si>
  <si>
    <t>Frézování drážek pro vodiče ve stěnách z cihel včetně omítky, rozměru do 3x3 cm</t>
  </si>
  <si>
    <t>https://podminky.urs.cz/item/CS_URS_2024_01/468111121</t>
  </si>
  <si>
    <t>349</t>
  </si>
  <si>
    <t>468112121</t>
  </si>
  <si>
    <t>Frézování drážek pro vodiče ve stropech z cihel včetně omítky do 3x3 cm</t>
  </si>
  <si>
    <t>1693587365</t>
  </si>
  <si>
    <t>Frézování drážek pro vodiče ve stropech nebo klenbách z cihel včetně omítky, rozměru do 3x3 cm</t>
  </si>
  <si>
    <t>https://podminky.urs.cz/item/CS_URS_2024_01/468112121</t>
  </si>
  <si>
    <t>350</t>
  </si>
  <si>
    <t>469971111</t>
  </si>
  <si>
    <t>Svislá doprava suti a vybouraných hmot při elektromontážích za první podlaží</t>
  </si>
  <si>
    <t>-864639653</t>
  </si>
  <si>
    <t>Odvoz suti a vybouraných hmot svislá doprava suti a vybouraných hmot za první podlaží</t>
  </si>
  <si>
    <t>https://podminky.urs.cz/item/CS_URS_2024_01/469971111</t>
  </si>
  <si>
    <t>351</t>
  </si>
  <si>
    <t>469971121</t>
  </si>
  <si>
    <t>Příplatek ke svislé dopravě suti a vybouraných hmot při elektromontážích za každé další podlaží</t>
  </si>
  <si>
    <t>-1902144556</t>
  </si>
  <si>
    <t>Odvoz suti a vybouraných hmot svislá doprava suti a vybouraných hmot Příplatek k ceně za každé další podlaží</t>
  </si>
  <si>
    <t>https://podminky.urs.cz/item/CS_URS_2024_01/469971121</t>
  </si>
  <si>
    <t>2,289*2 'Přepočtené koeficientem množství</t>
  </si>
  <si>
    <t>352</t>
  </si>
  <si>
    <t>469972111</t>
  </si>
  <si>
    <t>Odvoz suti a vybouraných hmot při elektromontážích do 1 km</t>
  </si>
  <si>
    <t>-256927307</t>
  </si>
  <si>
    <t>Odvoz suti a vybouraných hmot odvoz suti a vybouraných hmot do 1 km</t>
  </si>
  <si>
    <t>https://podminky.urs.cz/item/CS_URS_2024_01/469972111</t>
  </si>
  <si>
    <t>353</t>
  </si>
  <si>
    <t>469972121</t>
  </si>
  <si>
    <t>Příplatek k odvozu suti a vybouraných hmot při elektromontážích za každý další 1 km</t>
  </si>
  <si>
    <t>478973766</t>
  </si>
  <si>
    <t>Odvoz suti a vybouraných hmot odvoz suti a vybouraných hmot Příplatek k ceně za každý další i započatý 1 km</t>
  </si>
  <si>
    <t>https://podminky.urs.cz/item/CS_URS_2024_01/469972121</t>
  </si>
  <si>
    <t>2,289*19 'Přepočtené koeficientem množství</t>
  </si>
  <si>
    <t>354</t>
  </si>
  <si>
    <t>469973124</t>
  </si>
  <si>
    <t>Poplatek za uložení na recyklační skládce (skládkovné) odpadu směsného stavebního a demoličního kód odpadu 17 09 04</t>
  </si>
  <si>
    <t>615513663</t>
  </si>
  <si>
    <t>Poplatek za uložení stavebního odpadu (skládkovné) na recyklační skládce směsného stavebního a demoličního zatříděného do Katalogu odpadů pod kódem 17 09 04</t>
  </si>
  <si>
    <t>https://podminky.urs.cz/item/CS_URS_2024_01/469973124</t>
  </si>
  <si>
    <t>355</t>
  </si>
  <si>
    <t>469981111</t>
  </si>
  <si>
    <t>Přesun hmot pro pomocné stavební práce při elektromotážích</t>
  </si>
  <si>
    <t>-1635131762</t>
  </si>
  <si>
    <t>Přesun hmot pro pomocné stavební práce při elektromontážích dopravní vzdálenost do 1 000 m</t>
  </si>
  <si>
    <t>https://podminky.urs.cz/item/CS_URS_2024_01/469981111</t>
  </si>
  <si>
    <t>HZS</t>
  </si>
  <si>
    <t>Hodinové zúčtovací sazby</t>
  </si>
  <si>
    <t>356</t>
  </si>
  <si>
    <t>HZS1291</t>
  </si>
  <si>
    <t>Hodinová zúčtovací sazba pomocný stavební dělník</t>
  </si>
  <si>
    <t>hod</t>
  </si>
  <si>
    <t>512</t>
  </si>
  <si>
    <t>651416366</t>
  </si>
  <si>
    <t>Hodinové zúčtovací sazby profesí HSV zemní a pomocné práce pomocný stavební dělník</t>
  </si>
  <si>
    <t>https://podminky.urs.cz/item/CS_URS_2024_01/HZS1291</t>
  </si>
  <si>
    <t>"vystěhování a nastěhování vybavení interiéru místnosti dotčené stavební činností"40</t>
  </si>
  <si>
    <t>VRN</t>
  </si>
  <si>
    <t>Vedlejší rozpočtové náklady</t>
  </si>
  <si>
    <t>VRN1</t>
  </si>
  <si>
    <t>Průzkumné, geodetické a projektové práce</t>
  </si>
  <si>
    <t>357</t>
  </si>
  <si>
    <t>013254000</t>
  </si>
  <si>
    <t>Dokumentace skutečného provedení stavby</t>
  </si>
  <si>
    <t>1024</t>
  </si>
  <si>
    <t>3443407</t>
  </si>
  <si>
    <t>https://podminky.urs.cz/item/CS_URS_2024_01/013254000</t>
  </si>
  <si>
    <t>VRN3</t>
  </si>
  <si>
    <t>Zařízení staveniště</t>
  </si>
  <si>
    <t>358</t>
  </si>
  <si>
    <t>030001000</t>
  </si>
  <si>
    <t>431715726</t>
  </si>
  <si>
    <t>https://podminky.urs.cz/item/CS_URS_2024_01/030001000</t>
  </si>
  <si>
    <t>VRN4</t>
  </si>
  <si>
    <t>Inženýrská činnost</t>
  </si>
  <si>
    <t>359</t>
  </si>
  <si>
    <t>045002000</t>
  </si>
  <si>
    <t>Kompletační a koordinační činnost</t>
  </si>
  <si>
    <t>1236962408</t>
  </si>
  <si>
    <t>https://podminky.urs.cz/item/CS_URS_2024_01/045002000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</si>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</sst>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6261" TargetMode="External" /><Relationship Id="rId2" Type="http://schemas.openxmlformats.org/officeDocument/2006/relationships/hyperlink" Target="https://podminky.urs.cz/item/CS_URS_2024_01/317142432" TargetMode="External" /><Relationship Id="rId3" Type="http://schemas.openxmlformats.org/officeDocument/2006/relationships/hyperlink" Target="https://podminky.urs.cz/item/CS_URS_2024_01/317944321" TargetMode="External" /><Relationship Id="rId4" Type="http://schemas.openxmlformats.org/officeDocument/2006/relationships/hyperlink" Target="https://podminky.urs.cz/item/CS_URS_2024_01/340236212" TargetMode="External" /><Relationship Id="rId5" Type="http://schemas.openxmlformats.org/officeDocument/2006/relationships/hyperlink" Target="https://podminky.urs.cz/item/CS_URS_2024_01/340271035" TargetMode="External" /><Relationship Id="rId6" Type="http://schemas.openxmlformats.org/officeDocument/2006/relationships/hyperlink" Target="https://podminky.urs.cz/item/CS_URS_2024_01/340271045" TargetMode="External" /><Relationship Id="rId7" Type="http://schemas.openxmlformats.org/officeDocument/2006/relationships/hyperlink" Target="https://podminky.urs.cz/item/CS_URS_2024_01/342272225" TargetMode="External" /><Relationship Id="rId8" Type="http://schemas.openxmlformats.org/officeDocument/2006/relationships/hyperlink" Target="https://podminky.urs.cz/item/CS_URS_2024_01/342272235" TargetMode="External" /><Relationship Id="rId9" Type="http://schemas.openxmlformats.org/officeDocument/2006/relationships/hyperlink" Target="https://podminky.urs.cz/item/CS_URS_2024_01/342291121" TargetMode="External" /><Relationship Id="rId10" Type="http://schemas.openxmlformats.org/officeDocument/2006/relationships/hyperlink" Target="https://podminky.urs.cz/item/CS_URS_2024_01/346244361" TargetMode="External" /><Relationship Id="rId11" Type="http://schemas.openxmlformats.org/officeDocument/2006/relationships/hyperlink" Target="https://podminky.urs.cz/item/CS_URS_2024_01/346244371" TargetMode="External" /><Relationship Id="rId12" Type="http://schemas.openxmlformats.org/officeDocument/2006/relationships/hyperlink" Target="https://podminky.urs.cz/item/CS_URS_2024_01/411388531" TargetMode="External" /><Relationship Id="rId13" Type="http://schemas.openxmlformats.org/officeDocument/2006/relationships/hyperlink" Target="https://podminky.urs.cz/item/CS_URS_2024_01/611315222" TargetMode="External" /><Relationship Id="rId14" Type="http://schemas.openxmlformats.org/officeDocument/2006/relationships/hyperlink" Target="https://podminky.urs.cz/item/CS_URS_2024_01/611315421" TargetMode="External" /><Relationship Id="rId15" Type="http://schemas.openxmlformats.org/officeDocument/2006/relationships/hyperlink" Target="https://podminky.urs.cz/item/CS_URS_2024_01/611325222" TargetMode="External" /><Relationship Id="rId16" Type="http://schemas.openxmlformats.org/officeDocument/2006/relationships/hyperlink" Target="https://podminky.urs.cz/item/CS_URS_2024_01/612131121" TargetMode="External" /><Relationship Id="rId17" Type="http://schemas.openxmlformats.org/officeDocument/2006/relationships/hyperlink" Target="https://podminky.urs.cz/item/CS_URS_2024_01/612315122" TargetMode="External" /><Relationship Id="rId18" Type="http://schemas.openxmlformats.org/officeDocument/2006/relationships/hyperlink" Target="https://podminky.urs.cz/item/CS_URS_2024_01/612325111" TargetMode="External" /><Relationship Id="rId19" Type="http://schemas.openxmlformats.org/officeDocument/2006/relationships/hyperlink" Target="https://podminky.urs.cz/item/CS_URS_2024_01/612325113" TargetMode="External" /><Relationship Id="rId20" Type="http://schemas.openxmlformats.org/officeDocument/2006/relationships/hyperlink" Target="https://podminky.urs.cz/item/CS_URS_2024_01/612325223" TargetMode="External" /><Relationship Id="rId21" Type="http://schemas.openxmlformats.org/officeDocument/2006/relationships/hyperlink" Target="https://podminky.urs.cz/item/CS_URS_2024_01/612142001" TargetMode="External" /><Relationship Id="rId22" Type="http://schemas.openxmlformats.org/officeDocument/2006/relationships/hyperlink" Target="https://podminky.urs.cz/item/CS_URS_2024_01/612311131" TargetMode="External" /><Relationship Id="rId23" Type="http://schemas.openxmlformats.org/officeDocument/2006/relationships/hyperlink" Target="https://podminky.urs.cz/item/CS_URS_2024_01/612315222" TargetMode="External" /><Relationship Id="rId24" Type="http://schemas.openxmlformats.org/officeDocument/2006/relationships/hyperlink" Target="https://podminky.urs.cz/item/CS_URS_2024_01/612315421" TargetMode="External" /><Relationship Id="rId25" Type="http://schemas.openxmlformats.org/officeDocument/2006/relationships/hyperlink" Target="https://podminky.urs.cz/item/CS_URS_2024_01/612321131" TargetMode="External" /><Relationship Id="rId26" Type="http://schemas.openxmlformats.org/officeDocument/2006/relationships/hyperlink" Target="https://podminky.urs.cz/item/CS_URS_2024_01/612325302" TargetMode="External" /><Relationship Id="rId27" Type="http://schemas.openxmlformats.org/officeDocument/2006/relationships/hyperlink" Target="https://podminky.urs.cz/item/CS_URS_2024_01/612325421" TargetMode="External" /><Relationship Id="rId28" Type="http://schemas.openxmlformats.org/officeDocument/2006/relationships/hyperlink" Target="https://podminky.urs.cz/item/CS_URS_2024_01/619991001" TargetMode="External" /><Relationship Id="rId29" Type="http://schemas.openxmlformats.org/officeDocument/2006/relationships/hyperlink" Target="https://podminky.urs.cz/item/CS_URS_2024_01/619991005" TargetMode="External" /><Relationship Id="rId30" Type="http://schemas.openxmlformats.org/officeDocument/2006/relationships/hyperlink" Target="https://podminky.urs.cz/item/CS_URS_2024_01/619991011" TargetMode="External" /><Relationship Id="rId31" Type="http://schemas.openxmlformats.org/officeDocument/2006/relationships/hyperlink" Target="https://podminky.urs.cz/item/CS_URS_2024_01/619996117" TargetMode="External" /><Relationship Id="rId32" Type="http://schemas.openxmlformats.org/officeDocument/2006/relationships/hyperlink" Target="https://podminky.urs.cz/item/CS_URS_2024_01/622143003" TargetMode="External" /><Relationship Id="rId33" Type="http://schemas.openxmlformats.org/officeDocument/2006/relationships/hyperlink" Target="https://podminky.urs.cz/item/CS_URS_2024_01/631311131" TargetMode="External" /><Relationship Id="rId34" Type="http://schemas.openxmlformats.org/officeDocument/2006/relationships/hyperlink" Target="https://podminky.urs.cz/item/CS_URS_2024_01/631312141" TargetMode="External" /><Relationship Id="rId35" Type="http://schemas.openxmlformats.org/officeDocument/2006/relationships/hyperlink" Target="https://podminky.urs.cz/item/CS_URS_2024_01/949101111" TargetMode="External" /><Relationship Id="rId36" Type="http://schemas.openxmlformats.org/officeDocument/2006/relationships/hyperlink" Target="https://podminky.urs.cz/item/CS_URS_2024_01/949101112" TargetMode="External" /><Relationship Id="rId37" Type="http://schemas.openxmlformats.org/officeDocument/2006/relationships/hyperlink" Target="https://podminky.urs.cz/item/CS_URS_2024_01/952901111" TargetMode="External" /><Relationship Id="rId38" Type="http://schemas.openxmlformats.org/officeDocument/2006/relationships/hyperlink" Target="https://podminky.urs.cz/item/CS_URS_2024_01/952901114" TargetMode="External" /><Relationship Id="rId39" Type="http://schemas.openxmlformats.org/officeDocument/2006/relationships/hyperlink" Target="https://podminky.urs.cz/item/CS_URS_2024_01/952902021" TargetMode="External" /><Relationship Id="rId40" Type="http://schemas.openxmlformats.org/officeDocument/2006/relationships/hyperlink" Target="https://podminky.urs.cz/item/CS_URS_2024_01/952902031" TargetMode="External" /><Relationship Id="rId41" Type="http://schemas.openxmlformats.org/officeDocument/2006/relationships/hyperlink" Target="https://podminky.urs.cz/item/CS_URS_2024_01/952902221" TargetMode="External" /><Relationship Id="rId42" Type="http://schemas.openxmlformats.org/officeDocument/2006/relationships/hyperlink" Target="https://podminky.urs.cz/item/CS_URS_2024_01/952902231" TargetMode="External" /><Relationship Id="rId43" Type="http://schemas.openxmlformats.org/officeDocument/2006/relationships/hyperlink" Target="https://podminky.urs.cz/item/CS_URS_2024_01/953943211" TargetMode="External" /><Relationship Id="rId44" Type="http://schemas.openxmlformats.org/officeDocument/2006/relationships/hyperlink" Target="https://podminky.urs.cz/item/CS_URS_2024_01/962084130" TargetMode="External" /><Relationship Id="rId45" Type="http://schemas.openxmlformats.org/officeDocument/2006/relationships/hyperlink" Target="https://podminky.urs.cz/item/CS_URS_2024_01/962086110" TargetMode="External" /><Relationship Id="rId46" Type="http://schemas.openxmlformats.org/officeDocument/2006/relationships/hyperlink" Target="https://podminky.urs.cz/item/CS_URS_2024_01/968072455" TargetMode="External" /><Relationship Id="rId47" Type="http://schemas.openxmlformats.org/officeDocument/2006/relationships/hyperlink" Target="https://podminky.urs.cz/item/CS_URS_2024_01/968082016" TargetMode="External" /><Relationship Id="rId48" Type="http://schemas.openxmlformats.org/officeDocument/2006/relationships/hyperlink" Target="https://podminky.urs.cz/item/CS_URS_2024_01/971033331" TargetMode="External" /><Relationship Id="rId49" Type="http://schemas.openxmlformats.org/officeDocument/2006/relationships/hyperlink" Target="https://podminky.urs.cz/item/CS_URS_2024_01/971033361" TargetMode="External" /><Relationship Id="rId50" Type="http://schemas.openxmlformats.org/officeDocument/2006/relationships/hyperlink" Target="https://podminky.urs.cz/item/CS_URS_2024_01/971033621" TargetMode="External" /><Relationship Id="rId51" Type="http://schemas.openxmlformats.org/officeDocument/2006/relationships/hyperlink" Target="https://podminky.urs.cz/item/CS_URS_2024_01/972054491" TargetMode="External" /><Relationship Id="rId52" Type="http://schemas.openxmlformats.org/officeDocument/2006/relationships/hyperlink" Target="https://podminky.urs.cz/item/CS_URS_2024_01/973031324" TargetMode="External" /><Relationship Id="rId53" Type="http://schemas.openxmlformats.org/officeDocument/2006/relationships/hyperlink" Target="https://podminky.urs.cz/item/CS_URS_2024_01/974031153" TargetMode="External" /><Relationship Id="rId54" Type="http://schemas.openxmlformats.org/officeDocument/2006/relationships/hyperlink" Target="https://podminky.urs.cz/item/CS_URS_2024_01/974031167" TargetMode="External" /><Relationship Id="rId55" Type="http://schemas.openxmlformats.org/officeDocument/2006/relationships/hyperlink" Target="https://podminky.urs.cz/item/CS_URS_2024_01/974031169" TargetMode="External" /><Relationship Id="rId56" Type="http://schemas.openxmlformats.org/officeDocument/2006/relationships/hyperlink" Target="https://podminky.urs.cz/item/CS_URS_2024_01/974031287" TargetMode="External" /><Relationship Id="rId57" Type="http://schemas.openxmlformats.org/officeDocument/2006/relationships/hyperlink" Target="https://podminky.urs.cz/item/CS_URS_2024_01/974031664" TargetMode="External" /><Relationship Id="rId58" Type="http://schemas.openxmlformats.org/officeDocument/2006/relationships/hyperlink" Target="https://podminky.urs.cz/item/CS_URS_2024_01/974042544" TargetMode="External" /><Relationship Id="rId59" Type="http://schemas.openxmlformats.org/officeDocument/2006/relationships/hyperlink" Target="https://podminky.urs.cz/item/CS_URS_2024_01/976082131" TargetMode="External" /><Relationship Id="rId60" Type="http://schemas.openxmlformats.org/officeDocument/2006/relationships/hyperlink" Target="https://podminky.urs.cz/item/CS_URS_2024_01/977151115" TargetMode="External" /><Relationship Id="rId61" Type="http://schemas.openxmlformats.org/officeDocument/2006/relationships/hyperlink" Target="https://podminky.urs.cz/item/CS_URS_2024_01/977311112" TargetMode="External" /><Relationship Id="rId62" Type="http://schemas.openxmlformats.org/officeDocument/2006/relationships/hyperlink" Target="https://podminky.urs.cz/item/CS_URS_2024_01/978011111" TargetMode="External" /><Relationship Id="rId63" Type="http://schemas.openxmlformats.org/officeDocument/2006/relationships/hyperlink" Target="https://podminky.urs.cz/item/CS_URS_2024_01/978013121" TargetMode="External" /><Relationship Id="rId64" Type="http://schemas.openxmlformats.org/officeDocument/2006/relationships/hyperlink" Target="https://podminky.urs.cz/item/CS_URS_2024_01/978013191" TargetMode="External" /><Relationship Id="rId65" Type="http://schemas.openxmlformats.org/officeDocument/2006/relationships/hyperlink" Target="https://podminky.urs.cz/item/CS_URS_2024_01/997013215" TargetMode="External" /><Relationship Id="rId66" Type="http://schemas.openxmlformats.org/officeDocument/2006/relationships/hyperlink" Target="https://podminky.urs.cz/item/CS_URS_2024_01/997013501" TargetMode="External" /><Relationship Id="rId67" Type="http://schemas.openxmlformats.org/officeDocument/2006/relationships/hyperlink" Target="https://podminky.urs.cz/item/CS_URS_2024_01/997013509" TargetMode="External" /><Relationship Id="rId68" Type="http://schemas.openxmlformats.org/officeDocument/2006/relationships/hyperlink" Target="https://podminky.urs.cz/item/CS_URS_2024_01/997013631" TargetMode="External" /><Relationship Id="rId69" Type="http://schemas.openxmlformats.org/officeDocument/2006/relationships/hyperlink" Target="https://podminky.urs.cz/item/CS_URS_2024_01/997013869" TargetMode="External" /><Relationship Id="rId70" Type="http://schemas.openxmlformats.org/officeDocument/2006/relationships/hyperlink" Target="https://podminky.urs.cz/item/CS_URS_2024_01/998018003" TargetMode="External" /><Relationship Id="rId71" Type="http://schemas.openxmlformats.org/officeDocument/2006/relationships/hyperlink" Target="https://podminky.urs.cz/item/CS_URS_2024_01/721140903" TargetMode="External" /><Relationship Id="rId72" Type="http://schemas.openxmlformats.org/officeDocument/2006/relationships/hyperlink" Target="https://podminky.urs.cz/item/CS_URS_2024_01/721140905" TargetMode="External" /><Relationship Id="rId73" Type="http://schemas.openxmlformats.org/officeDocument/2006/relationships/hyperlink" Target="https://podminky.urs.cz/item/CS_URS_2024_01/721140913" TargetMode="External" /><Relationship Id="rId74" Type="http://schemas.openxmlformats.org/officeDocument/2006/relationships/hyperlink" Target="https://podminky.urs.cz/item/CS_URS_2024_01/721171803" TargetMode="External" /><Relationship Id="rId75" Type="http://schemas.openxmlformats.org/officeDocument/2006/relationships/hyperlink" Target="https://podminky.urs.cz/item/CS_URS_2024_01/721171902" TargetMode="External" /><Relationship Id="rId76" Type="http://schemas.openxmlformats.org/officeDocument/2006/relationships/hyperlink" Target="https://podminky.urs.cz/item/CS_URS_2024_01/721171912" TargetMode="External" /><Relationship Id="rId77" Type="http://schemas.openxmlformats.org/officeDocument/2006/relationships/hyperlink" Target="https://podminky.urs.cz/item/CS_URS_2024_01/721174024" TargetMode="External" /><Relationship Id="rId78" Type="http://schemas.openxmlformats.org/officeDocument/2006/relationships/hyperlink" Target="https://podminky.urs.cz/item/CS_URS_2024_01/721174042" TargetMode="External" /><Relationship Id="rId79" Type="http://schemas.openxmlformats.org/officeDocument/2006/relationships/hyperlink" Target="https://podminky.urs.cz/item/CS_URS_2024_01/721174043" TargetMode="External" /><Relationship Id="rId80" Type="http://schemas.openxmlformats.org/officeDocument/2006/relationships/hyperlink" Target="https://podminky.urs.cz/item/CS_URS_2024_01/721174044" TargetMode="External" /><Relationship Id="rId81" Type="http://schemas.openxmlformats.org/officeDocument/2006/relationships/hyperlink" Target="https://podminky.urs.cz/item/CS_URS_2024_01/721194104" TargetMode="External" /><Relationship Id="rId82" Type="http://schemas.openxmlformats.org/officeDocument/2006/relationships/hyperlink" Target="https://podminky.urs.cz/item/CS_URS_2024_01/721274122" TargetMode="External" /><Relationship Id="rId83" Type="http://schemas.openxmlformats.org/officeDocument/2006/relationships/hyperlink" Target="https://podminky.urs.cz/item/CS_URS_2024_01/721290111" TargetMode="External" /><Relationship Id="rId84" Type="http://schemas.openxmlformats.org/officeDocument/2006/relationships/hyperlink" Target="https://podminky.urs.cz/item/CS_URS_2024_01/998721123" TargetMode="External" /><Relationship Id="rId85" Type="http://schemas.openxmlformats.org/officeDocument/2006/relationships/hyperlink" Target="https://podminky.urs.cz/item/CS_URS_2024_01/722175002" TargetMode="External" /><Relationship Id="rId86" Type="http://schemas.openxmlformats.org/officeDocument/2006/relationships/hyperlink" Target="https://podminky.urs.cz/item/CS_URS_2024_01/722175003" TargetMode="External" /><Relationship Id="rId87" Type="http://schemas.openxmlformats.org/officeDocument/2006/relationships/hyperlink" Target="https://podminky.urs.cz/item/CS_URS_2024_01/722179191" TargetMode="External" /><Relationship Id="rId88" Type="http://schemas.openxmlformats.org/officeDocument/2006/relationships/hyperlink" Target="https://podminky.urs.cz/item/CS_URS_2024_01/722181211" TargetMode="External" /><Relationship Id="rId89" Type="http://schemas.openxmlformats.org/officeDocument/2006/relationships/hyperlink" Target="https://podminky.urs.cz/item/CS_URS_2024_01/722181212" TargetMode="External" /><Relationship Id="rId90" Type="http://schemas.openxmlformats.org/officeDocument/2006/relationships/hyperlink" Target="https://podminky.urs.cz/item/CS_URS_2024_01/722181251" TargetMode="External" /><Relationship Id="rId91" Type="http://schemas.openxmlformats.org/officeDocument/2006/relationships/hyperlink" Target="https://podminky.urs.cz/item/CS_URS_2024_01/722181252" TargetMode="External" /><Relationship Id="rId92" Type="http://schemas.openxmlformats.org/officeDocument/2006/relationships/hyperlink" Target="https://podminky.urs.cz/item/CS_URS_2024_01/722190401" TargetMode="External" /><Relationship Id="rId93" Type="http://schemas.openxmlformats.org/officeDocument/2006/relationships/hyperlink" Target="https://podminky.urs.cz/item/CS_URS_2024_01/722190901" TargetMode="External" /><Relationship Id="rId94" Type="http://schemas.openxmlformats.org/officeDocument/2006/relationships/hyperlink" Target="https://podminky.urs.cz/item/CS_URS_2024_01/722220111" TargetMode="External" /><Relationship Id="rId95" Type="http://schemas.openxmlformats.org/officeDocument/2006/relationships/hyperlink" Target="https://podminky.urs.cz/item/CS_URS_2024_01/722220121" TargetMode="External" /><Relationship Id="rId96" Type="http://schemas.openxmlformats.org/officeDocument/2006/relationships/hyperlink" Target="https://podminky.urs.cz/item/CS_URS_2024_01/722232044" TargetMode="External" /><Relationship Id="rId97" Type="http://schemas.openxmlformats.org/officeDocument/2006/relationships/hyperlink" Target="https://podminky.urs.cz/item/CS_URS_2024_01/722232045" TargetMode="External" /><Relationship Id="rId98" Type="http://schemas.openxmlformats.org/officeDocument/2006/relationships/hyperlink" Target="https://podminky.urs.cz/item/CS_URS_2024_01/722290234" TargetMode="External" /><Relationship Id="rId99" Type="http://schemas.openxmlformats.org/officeDocument/2006/relationships/hyperlink" Target="https://podminky.urs.cz/item/CS_URS_2024_01/722290246" TargetMode="External" /><Relationship Id="rId100" Type="http://schemas.openxmlformats.org/officeDocument/2006/relationships/hyperlink" Target="https://podminky.urs.cz/item/CS_URS_2024_01/998722123" TargetMode="External" /><Relationship Id="rId101" Type="http://schemas.openxmlformats.org/officeDocument/2006/relationships/hyperlink" Target="https://podminky.urs.cz/item/CS_URS_2024_01/725210911" TargetMode="External" /><Relationship Id="rId102" Type="http://schemas.openxmlformats.org/officeDocument/2006/relationships/hyperlink" Target="https://podminky.urs.cz/item/CS_URS_2024_01/725210982" TargetMode="External" /><Relationship Id="rId103" Type="http://schemas.openxmlformats.org/officeDocument/2006/relationships/hyperlink" Target="https://podminky.urs.cz/item/CS_URS_2024_01/725210983" TargetMode="External" /><Relationship Id="rId104" Type="http://schemas.openxmlformats.org/officeDocument/2006/relationships/hyperlink" Target="https://podminky.urs.cz/item/CS_URS_2024_01/725211601" TargetMode="External" /><Relationship Id="rId105" Type="http://schemas.openxmlformats.org/officeDocument/2006/relationships/hyperlink" Target="https://podminky.urs.cz/item/CS_URS_2024_01/725319111" TargetMode="External" /><Relationship Id="rId106" Type="http://schemas.openxmlformats.org/officeDocument/2006/relationships/hyperlink" Target="https://podminky.urs.cz/item/CS_URS_2024_01/725330911" TargetMode="External" /><Relationship Id="rId107" Type="http://schemas.openxmlformats.org/officeDocument/2006/relationships/hyperlink" Target="https://podminky.urs.cz/item/CS_URS_2024_01/725330912" TargetMode="External" /><Relationship Id="rId108" Type="http://schemas.openxmlformats.org/officeDocument/2006/relationships/hyperlink" Target="https://podminky.urs.cz/item/CS_URS_2024_01/725330919" TargetMode="External" /><Relationship Id="rId109" Type="http://schemas.openxmlformats.org/officeDocument/2006/relationships/hyperlink" Target="https://podminky.urs.cz/item/CS_URS_2024_01/725800924" TargetMode="External" /><Relationship Id="rId110" Type="http://schemas.openxmlformats.org/officeDocument/2006/relationships/hyperlink" Target="https://podminky.urs.cz/item/CS_URS_2024_01/725800995" TargetMode="External" /><Relationship Id="rId111" Type="http://schemas.openxmlformats.org/officeDocument/2006/relationships/hyperlink" Target="https://podminky.urs.cz/item/CS_URS_2024_01/725813111" TargetMode="External" /><Relationship Id="rId112" Type="http://schemas.openxmlformats.org/officeDocument/2006/relationships/hyperlink" Target="https://podminky.urs.cz/item/CS_URS_2024_01/725820801" TargetMode="External" /><Relationship Id="rId113" Type="http://schemas.openxmlformats.org/officeDocument/2006/relationships/hyperlink" Target="https://podminky.urs.cz/item/CS_URS_2024_01/725821325" TargetMode="External" /><Relationship Id="rId114" Type="http://schemas.openxmlformats.org/officeDocument/2006/relationships/hyperlink" Target="https://podminky.urs.cz/item/CS_URS_2024_01/725829121" TargetMode="External" /><Relationship Id="rId115" Type="http://schemas.openxmlformats.org/officeDocument/2006/relationships/hyperlink" Target="https://podminky.urs.cz/item/CS_URS_2024_01/725851315" TargetMode="External" /><Relationship Id="rId116" Type="http://schemas.openxmlformats.org/officeDocument/2006/relationships/hyperlink" Target="https://podminky.urs.cz/item/CS_URS_2024_01/725861101" TargetMode="External" /><Relationship Id="rId117" Type="http://schemas.openxmlformats.org/officeDocument/2006/relationships/hyperlink" Target="https://podminky.urs.cz/item/CS_URS_2024_01/998725123" TargetMode="External" /><Relationship Id="rId118" Type="http://schemas.openxmlformats.org/officeDocument/2006/relationships/hyperlink" Target="https://podminky.urs.cz/item/CS_URS_2024_01/735191905" TargetMode="External" /><Relationship Id="rId119" Type="http://schemas.openxmlformats.org/officeDocument/2006/relationships/hyperlink" Target="https://podminky.urs.cz/item/CS_URS_2024_01/741110051" TargetMode="External" /><Relationship Id="rId120" Type="http://schemas.openxmlformats.org/officeDocument/2006/relationships/hyperlink" Target="https://podminky.urs.cz/item/CS_URS_2024_01/741110052" TargetMode="External" /><Relationship Id="rId121" Type="http://schemas.openxmlformats.org/officeDocument/2006/relationships/hyperlink" Target="https://podminky.urs.cz/item/CS_URS_2024_01/741110061" TargetMode="External" /><Relationship Id="rId122" Type="http://schemas.openxmlformats.org/officeDocument/2006/relationships/hyperlink" Target="https://podminky.urs.cz/item/CS_URS_2024_01/741110062" TargetMode="External" /><Relationship Id="rId123" Type="http://schemas.openxmlformats.org/officeDocument/2006/relationships/hyperlink" Target="https://podminky.urs.cz/item/CS_URS_2024_01/741112001" TargetMode="External" /><Relationship Id="rId124" Type="http://schemas.openxmlformats.org/officeDocument/2006/relationships/hyperlink" Target="https://podminky.urs.cz/item/CS_URS_2024_01/741112061" TargetMode="External" /><Relationship Id="rId125" Type="http://schemas.openxmlformats.org/officeDocument/2006/relationships/hyperlink" Target="https://podminky.urs.cz/item/CS_URS_2024_01/741112062" TargetMode="External" /><Relationship Id="rId126" Type="http://schemas.openxmlformats.org/officeDocument/2006/relationships/hyperlink" Target="https://podminky.urs.cz/item/CS_URS_2024_01/741122015" TargetMode="External" /><Relationship Id="rId127" Type="http://schemas.openxmlformats.org/officeDocument/2006/relationships/hyperlink" Target="https://podminky.urs.cz/item/CS_URS_2024_01/741122016" TargetMode="External" /><Relationship Id="rId128" Type="http://schemas.openxmlformats.org/officeDocument/2006/relationships/hyperlink" Target="https://podminky.urs.cz/item/CS_URS_2024_01/741122122" TargetMode="External" /><Relationship Id="rId129" Type="http://schemas.openxmlformats.org/officeDocument/2006/relationships/hyperlink" Target="https://podminky.urs.cz/item/CS_URS_2024_01/741122211" TargetMode="External" /><Relationship Id="rId130" Type="http://schemas.openxmlformats.org/officeDocument/2006/relationships/hyperlink" Target="https://podminky.urs.cz/item/CS_URS_2024_01/742124002" TargetMode="External" /><Relationship Id="rId131" Type="http://schemas.openxmlformats.org/officeDocument/2006/relationships/hyperlink" Target="https://podminky.urs.cz/item/CS_URS_2024_01/742430031" TargetMode="External" /><Relationship Id="rId132" Type="http://schemas.openxmlformats.org/officeDocument/2006/relationships/hyperlink" Target="https://podminky.urs.cz/item/CS_URS_2024_01/741310101" TargetMode="External" /><Relationship Id="rId133" Type="http://schemas.openxmlformats.org/officeDocument/2006/relationships/hyperlink" Target="https://podminky.urs.cz/item/CS_URS_2024_01/741310121" TargetMode="External" /><Relationship Id="rId134" Type="http://schemas.openxmlformats.org/officeDocument/2006/relationships/hyperlink" Target="https://podminky.urs.cz/item/CS_URS_2024_01/741310122" TargetMode="External" /><Relationship Id="rId135" Type="http://schemas.openxmlformats.org/officeDocument/2006/relationships/hyperlink" Target="https://podminky.urs.cz/item/CS_URS_2024_01/741310126" TargetMode="External" /><Relationship Id="rId136" Type="http://schemas.openxmlformats.org/officeDocument/2006/relationships/hyperlink" Target="https://podminky.urs.cz/item/CS_URS_2024_01/741313001" TargetMode="External" /><Relationship Id="rId137" Type="http://schemas.openxmlformats.org/officeDocument/2006/relationships/hyperlink" Target="https://podminky.urs.cz/item/CS_URS_2024_01/762511263" TargetMode="External" /><Relationship Id="rId138" Type="http://schemas.openxmlformats.org/officeDocument/2006/relationships/hyperlink" Target="https://podminky.urs.cz/item/CS_URS_2024_01/998762123" TargetMode="External" /><Relationship Id="rId139" Type="http://schemas.openxmlformats.org/officeDocument/2006/relationships/hyperlink" Target="https://podminky.urs.cz/item/CS_URS_2024_01/763111414" TargetMode="External" /><Relationship Id="rId140" Type="http://schemas.openxmlformats.org/officeDocument/2006/relationships/hyperlink" Target="https://podminky.urs.cz/item/CS_URS_2024_01/763111713" TargetMode="External" /><Relationship Id="rId141" Type="http://schemas.openxmlformats.org/officeDocument/2006/relationships/hyperlink" Target="https://podminky.urs.cz/item/CS_URS_2024_01/763111751" TargetMode="External" /><Relationship Id="rId142" Type="http://schemas.openxmlformats.org/officeDocument/2006/relationships/hyperlink" Target="https://podminky.urs.cz/item/CS_URS_2024_01/763112312" TargetMode="External" /><Relationship Id="rId143" Type="http://schemas.openxmlformats.org/officeDocument/2006/relationships/hyperlink" Target="https://podminky.urs.cz/item/CS_URS_2024_01/763131411" TargetMode="External" /><Relationship Id="rId144" Type="http://schemas.openxmlformats.org/officeDocument/2006/relationships/hyperlink" Target="https://podminky.urs.cz/item/CS_URS_2024_01/763131831" TargetMode="External" /><Relationship Id="rId145" Type="http://schemas.openxmlformats.org/officeDocument/2006/relationships/hyperlink" Target="https://podminky.urs.cz/item/CS_URS_2024_01/763164531" TargetMode="External" /><Relationship Id="rId146" Type="http://schemas.openxmlformats.org/officeDocument/2006/relationships/hyperlink" Target="https://podminky.urs.cz/item/CS_URS_2024_01/763164651" TargetMode="External" /><Relationship Id="rId147" Type="http://schemas.openxmlformats.org/officeDocument/2006/relationships/hyperlink" Target="https://podminky.urs.cz/item/CS_URS_2024_01/763181311" TargetMode="External" /><Relationship Id="rId148" Type="http://schemas.openxmlformats.org/officeDocument/2006/relationships/hyperlink" Target="https://podminky.urs.cz/item/CS_URS_2024_01/763181411" TargetMode="External" /><Relationship Id="rId149" Type="http://schemas.openxmlformats.org/officeDocument/2006/relationships/hyperlink" Target="https://podminky.urs.cz/item/CS_URS_2024_01/998763333" TargetMode="External" /><Relationship Id="rId150" Type="http://schemas.openxmlformats.org/officeDocument/2006/relationships/hyperlink" Target="https://podminky.urs.cz/item/CS_URS_2024_01/766411811" TargetMode="External" /><Relationship Id="rId151" Type="http://schemas.openxmlformats.org/officeDocument/2006/relationships/hyperlink" Target="https://podminky.urs.cz/item/CS_URS_2024_01/766491851" TargetMode="External" /><Relationship Id="rId152" Type="http://schemas.openxmlformats.org/officeDocument/2006/relationships/hyperlink" Target="https://podminky.urs.cz/item/CS_URS_2024_01/766491853" TargetMode="External" /><Relationship Id="rId153" Type="http://schemas.openxmlformats.org/officeDocument/2006/relationships/hyperlink" Target="https://podminky.urs.cz/item/CS_URS_2024_01/766660001" TargetMode="External" /><Relationship Id="rId154" Type="http://schemas.openxmlformats.org/officeDocument/2006/relationships/hyperlink" Target="https://podminky.urs.cz/item/CS_URS_2024_01/766660002" TargetMode="External" /><Relationship Id="rId155" Type="http://schemas.openxmlformats.org/officeDocument/2006/relationships/hyperlink" Target="https://podminky.urs.cz/item/CS_URS_2024_01/766695213" TargetMode="External" /><Relationship Id="rId156" Type="http://schemas.openxmlformats.org/officeDocument/2006/relationships/hyperlink" Target="https://podminky.urs.cz/item/CS_URS_2024_01/998766123" TargetMode="External" /><Relationship Id="rId157" Type="http://schemas.openxmlformats.org/officeDocument/2006/relationships/hyperlink" Target="https://podminky.urs.cz/item/CS_URS_2024_01/767122812" TargetMode="External" /><Relationship Id="rId158" Type="http://schemas.openxmlformats.org/officeDocument/2006/relationships/hyperlink" Target="https://podminky.urs.cz/item/CS_URS_2024_01/771473810" TargetMode="External" /><Relationship Id="rId159" Type="http://schemas.openxmlformats.org/officeDocument/2006/relationships/hyperlink" Target="https://podminky.urs.cz/item/CS_URS_2024_01/775411810" TargetMode="External" /><Relationship Id="rId160" Type="http://schemas.openxmlformats.org/officeDocument/2006/relationships/hyperlink" Target="https://podminky.urs.cz/item/CS_URS_2024_01/776111116" TargetMode="External" /><Relationship Id="rId161" Type="http://schemas.openxmlformats.org/officeDocument/2006/relationships/hyperlink" Target="https://podminky.urs.cz/item/CS_URS_2024_01/776111117" TargetMode="External" /><Relationship Id="rId162" Type="http://schemas.openxmlformats.org/officeDocument/2006/relationships/hyperlink" Target="https://podminky.urs.cz/item/CS_URS_2024_01/776111311" TargetMode="External" /><Relationship Id="rId163" Type="http://schemas.openxmlformats.org/officeDocument/2006/relationships/hyperlink" Target="https://podminky.urs.cz/item/CS_URS_2024_01/776121112" TargetMode="External" /><Relationship Id="rId164" Type="http://schemas.openxmlformats.org/officeDocument/2006/relationships/hyperlink" Target="https://podminky.urs.cz/item/CS_URS_2024_01/776121411" TargetMode="External" /><Relationship Id="rId165" Type="http://schemas.openxmlformats.org/officeDocument/2006/relationships/hyperlink" Target="https://podminky.urs.cz/item/CS_URS_2024_01/776141111" TargetMode="External" /><Relationship Id="rId166" Type="http://schemas.openxmlformats.org/officeDocument/2006/relationships/hyperlink" Target="https://podminky.urs.cz/item/CS_URS_2024_01/776141114" TargetMode="External" /><Relationship Id="rId167" Type="http://schemas.openxmlformats.org/officeDocument/2006/relationships/hyperlink" Target="https://podminky.urs.cz/item/CS_URS_2024_01/776201811" TargetMode="External" /><Relationship Id="rId168" Type="http://schemas.openxmlformats.org/officeDocument/2006/relationships/hyperlink" Target="https://podminky.urs.cz/item/CS_URS_2024_01/776410811" TargetMode="External" /><Relationship Id="rId169" Type="http://schemas.openxmlformats.org/officeDocument/2006/relationships/hyperlink" Target="https://podminky.urs.cz/item/CS_URS_2024_01/776411111" TargetMode="External" /><Relationship Id="rId170" Type="http://schemas.openxmlformats.org/officeDocument/2006/relationships/hyperlink" Target="https://podminky.urs.cz/item/CS_URS_2024_01/776421111" TargetMode="External" /><Relationship Id="rId171" Type="http://schemas.openxmlformats.org/officeDocument/2006/relationships/hyperlink" Target="https://podminky.urs.cz/item/CS_URS_2024_01/776421311" TargetMode="External" /><Relationship Id="rId172" Type="http://schemas.openxmlformats.org/officeDocument/2006/relationships/hyperlink" Target="https://podminky.urs.cz/item/CS_URS_2024_01/998776123" TargetMode="External" /><Relationship Id="rId173" Type="http://schemas.openxmlformats.org/officeDocument/2006/relationships/hyperlink" Target="https://podminky.urs.cz/item/CS_URS_2024_01/781121011" TargetMode="External" /><Relationship Id="rId174" Type="http://schemas.openxmlformats.org/officeDocument/2006/relationships/hyperlink" Target="https://podminky.urs.cz/item/CS_URS_2024_01/781151031" TargetMode="External" /><Relationship Id="rId175" Type="http://schemas.openxmlformats.org/officeDocument/2006/relationships/hyperlink" Target="https://podminky.urs.cz/item/CS_URS_2024_01/781472219" TargetMode="External" /><Relationship Id="rId176" Type="http://schemas.openxmlformats.org/officeDocument/2006/relationships/hyperlink" Target="https://podminky.urs.cz/item/CS_URS_2024_01/781472291" TargetMode="External" /><Relationship Id="rId177" Type="http://schemas.openxmlformats.org/officeDocument/2006/relationships/hyperlink" Target="https://podminky.urs.cz/item/CS_URS_2024_01/781473923" TargetMode="External" /><Relationship Id="rId178" Type="http://schemas.openxmlformats.org/officeDocument/2006/relationships/hyperlink" Target="https://podminky.urs.cz/item/CS_URS_2024_01/781473924" TargetMode="External" /><Relationship Id="rId179" Type="http://schemas.openxmlformats.org/officeDocument/2006/relationships/hyperlink" Target="https://podminky.urs.cz/item/CS_URS_2024_01/781492251" TargetMode="External" /><Relationship Id="rId180" Type="http://schemas.openxmlformats.org/officeDocument/2006/relationships/hyperlink" Target="https://podminky.urs.cz/item/CS_URS_2024_01/998781123" TargetMode="External" /><Relationship Id="rId181" Type="http://schemas.openxmlformats.org/officeDocument/2006/relationships/hyperlink" Target="https://podminky.urs.cz/item/CS_URS_2024_01/783301311" TargetMode="External" /><Relationship Id="rId182" Type="http://schemas.openxmlformats.org/officeDocument/2006/relationships/hyperlink" Target="https://podminky.urs.cz/item/CS_URS_2024_01/783306811" TargetMode="External" /><Relationship Id="rId183" Type="http://schemas.openxmlformats.org/officeDocument/2006/relationships/hyperlink" Target="https://podminky.urs.cz/item/CS_URS_2024_01/783314201" TargetMode="External" /><Relationship Id="rId184" Type="http://schemas.openxmlformats.org/officeDocument/2006/relationships/hyperlink" Target="https://podminky.urs.cz/item/CS_URS_2024_01/783315101" TargetMode="External" /><Relationship Id="rId185" Type="http://schemas.openxmlformats.org/officeDocument/2006/relationships/hyperlink" Target="https://podminky.urs.cz/item/CS_URS_2024_01/783317101" TargetMode="External" /><Relationship Id="rId186" Type="http://schemas.openxmlformats.org/officeDocument/2006/relationships/hyperlink" Target="https://podminky.urs.cz/item/CS_URS_2024_01/783322101" TargetMode="External" /><Relationship Id="rId187" Type="http://schemas.openxmlformats.org/officeDocument/2006/relationships/hyperlink" Target="https://podminky.urs.cz/item/CS_URS_2024_01/783601341" TargetMode="External" /><Relationship Id="rId188" Type="http://schemas.openxmlformats.org/officeDocument/2006/relationships/hyperlink" Target="https://podminky.urs.cz/item/CS_URS_2024_01/783601345" TargetMode="External" /><Relationship Id="rId189" Type="http://schemas.openxmlformats.org/officeDocument/2006/relationships/hyperlink" Target="https://podminky.urs.cz/item/CS_URS_2024_01/783601441" TargetMode="External" /><Relationship Id="rId190" Type="http://schemas.openxmlformats.org/officeDocument/2006/relationships/hyperlink" Target="https://podminky.urs.cz/item/CS_URS_2024_01/783606811" TargetMode="External" /><Relationship Id="rId191" Type="http://schemas.openxmlformats.org/officeDocument/2006/relationships/hyperlink" Target="https://podminky.urs.cz/item/CS_URS_2024_01/783614141" TargetMode="External" /><Relationship Id="rId192" Type="http://schemas.openxmlformats.org/officeDocument/2006/relationships/hyperlink" Target="https://podminky.urs.cz/item/CS_URS_2024_01/783617141" TargetMode="External" /><Relationship Id="rId193" Type="http://schemas.openxmlformats.org/officeDocument/2006/relationships/hyperlink" Target="https://podminky.urs.cz/item/CS_URS_2024_01/783617147" TargetMode="External" /><Relationship Id="rId194" Type="http://schemas.openxmlformats.org/officeDocument/2006/relationships/hyperlink" Target="https://podminky.urs.cz/item/CS_URS_2024_01/783622141" TargetMode="External" /><Relationship Id="rId195" Type="http://schemas.openxmlformats.org/officeDocument/2006/relationships/hyperlink" Target="https://podminky.urs.cz/item/CS_URS_2024_01/784111001" TargetMode="External" /><Relationship Id="rId196" Type="http://schemas.openxmlformats.org/officeDocument/2006/relationships/hyperlink" Target="https://podminky.urs.cz/item/CS_URS_2024_01/784111003" TargetMode="External" /><Relationship Id="rId197" Type="http://schemas.openxmlformats.org/officeDocument/2006/relationships/hyperlink" Target="https://podminky.urs.cz/item/CS_URS_2024_01/784121001" TargetMode="External" /><Relationship Id="rId198" Type="http://schemas.openxmlformats.org/officeDocument/2006/relationships/hyperlink" Target="https://podminky.urs.cz/item/CS_URS_2024_01/784181121" TargetMode="External" /><Relationship Id="rId199" Type="http://schemas.openxmlformats.org/officeDocument/2006/relationships/hyperlink" Target="https://podminky.urs.cz/item/CS_URS_2024_01/784181123" TargetMode="External" /><Relationship Id="rId200" Type="http://schemas.openxmlformats.org/officeDocument/2006/relationships/hyperlink" Target="https://podminky.urs.cz/item/CS_URS_2024_01/784221101" TargetMode="External" /><Relationship Id="rId201" Type="http://schemas.openxmlformats.org/officeDocument/2006/relationships/hyperlink" Target="https://podminky.urs.cz/item/CS_URS_2024_01/784221103" TargetMode="External" /><Relationship Id="rId202" Type="http://schemas.openxmlformats.org/officeDocument/2006/relationships/hyperlink" Target="https://podminky.urs.cz/item/CS_URS_2024_01/784660111" TargetMode="External" /><Relationship Id="rId203" Type="http://schemas.openxmlformats.org/officeDocument/2006/relationships/hyperlink" Target="https://podminky.urs.cz/item/CS_URS_2024_01/784660113" TargetMode="External" /><Relationship Id="rId204" Type="http://schemas.openxmlformats.org/officeDocument/2006/relationships/hyperlink" Target="https://podminky.urs.cz/item/CS_URS_2024_01/784660125" TargetMode="External" /><Relationship Id="rId205" Type="http://schemas.openxmlformats.org/officeDocument/2006/relationships/hyperlink" Target="https://podminky.urs.cz/item/CS_URS_2024_01/784660141" TargetMode="External" /><Relationship Id="rId206" Type="http://schemas.openxmlformats.org/officeDocument/2006/relationships/hyperlink" Target="https://podminky.urs.cz/item/CS_URS_2024_01/784660143" TargetMode="External" /><Relationship Id="rId207" Type="http://schemas.openxmlformats.org/officeDocument/2006/relationships/hyperlink" Target="https://podminky.urs.cz/item/CS_URS_2024_01/460941111" TargetMode="External" /><Relationship Id="rId208" Type="http://schemas.openxmlformats.org/officeDocument/2006/relationships/hyperlink" Target="https://podminky.urs.cz/item/CS_URS_2024_01/460941211" TargetMode="External" /><Relationship Id="rId209" Type="http://schemas.openxmlformats.org/officeDocument/2006/relationships/hyperlink" Target="https://podminky.urs.cz/item/CS_URS_2024_01/460941221" TargetMode="External" /><Relationship Id="rId210" Type="http://schemas.openxmlformats.org/officeDocument/2006/relationships/hyperlink" Target="https://podminky.urs.cz/item/CS_URS_2024_01/460941231" TargetMode="External" /><Relationship Id="rId211" Type="http://schemas.openxmlformats.org/officeDocument/2006/relationships/hyperlink" Target="https://podminky.urs.cz/item/CS_URS_2024_01/468094111" TargetMode="External" /><Relationship Id="rId212" Type="http://schemas.openxmlformats.org/officeDocument/2006/relationships/hyperlink" Target="https://podminky.urs.cz/item/CS_URS_2024_01/468094131" TargetMode="External" /><Relationship Id="rId213" Type="http://schemas.openxmlformats.org/officeDocument/2006/relationships/hyperlink" Target="https://podminky.urs.cz/item/CS_URS_2024_01/468101421" TargetMode="External" /><Relationship Id="rId214" Type="http://schemas.openxmlformats.org/officeDocument/2006/relationships/hyperlink" Target="https://podminky.urs.cz/item/CS_URS_2024_01/468101431" TargetMode="External" /><Relationship Id="rId215" Type="http://schemas.openxmlformats.org/officeDocument/2006/relationships/hyperlink" Target="https://podminky.urs.cz/item/CS_URS_2024_01/468111121" TargetMode="External" /><Relationship Id="rId216" Type="http://schemas.openxmlformats.org/officeDocument/2006/relationships/hyperlink" Target="https://podminky.urs.cz/item/CS_URS_2024_01/468112121" TargetMode="External" /><Relationship Id="rId217" Type="http://schemas.openxmlformats.org/officeDocument/2006/relationships/hyperlink" Target="https://podminky.urs.cz/item/CS_URS_2024_01/469971111" TargetMode="External" /><Relationship Id="rId218" Type="http://schemas.openxmlformats.org/officeDocument/2006/relationships/hyperlink" Target="https://podminky.urs.cz/item/CS_URS_2024_01/469971121" TargetMode="External" /><Relationship Id="rId219" Type="http://schemas.openxmlformats.org/officeDocument/2006/relationships/hyperlink" Target="https://podminky.urs.cz/item/CS_URS_2024_01/469972111" TargetMode="External" /><Relationship Id="rId220" Type="http://schemas.openxmlformats.org/officeDocument/2006/relationships/hyperlink" Target="https://podminky.urs.cz/item/CS_URS_2024_01/469972121" TargetMode="External" /><Relationship Id="rId221" Type="http://schemas.openxmlformats.org/officeDocument/2006/relationships/hyperlink" Target="https://podminky.urs.cz/item/CS_URS_2024_01/469973124" TargetMode="External" /><Relationship Id="rId222" Type="http://schemas.openxmlformats.org/officeDocument/2006/relationships/hyperlink" Target="https://podminky.urs.cz/item/CS_URS_2024_01/469981111" TargetMode="External" /><Relationship Id="rId223" Type="http://schemas.openxmlformats.org/officeDocument/2006/relationships/hyperlink" Target="https://podminky.urs.cz/item/CS_URS_2024_01/HZS1291" TargetMode="External" /><Relationship Id="rId224" Type="http://schemas.openxmlformats.org/officeDocument/2006/relationships/hyperlink" Target="https://podminky.urs.cz/item/CS_URS_2024_01/013254000" TargetMode="External" /><Relationship Id="rId225" Type="http://schemas.openxmlformats.org/officeDocument/2006/relationships/hyperlink" Target="https://podminky.urs.cz/item/CS_URS_2024_01/030001000" TargetMode="External" /><Relationship Id="rId226" Type="http://schemas.openxmlformats.org/officeDocument/2006/relationships/hyperlink" Target="https://podminky.urs.cz/item/CS_URS_2024_01/045002000" TargetMode="External" /><Relationship Id="rId2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29</v>
      </c>
      <c r="AL10" s="25"/>
      <c r="AM10" s="25"/>
      <c r="AN10" s="30" t="s">
        <v>21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31</v>
      </c>
      <c r="AL11" s="25"/>
      <c r="AM11" s="25"/>
      <c r="AN11" s="30" t="s">
        <v>21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29</v>
      </c>
      <c r="AL13" s="25"/>
      <c r="AM13" s="25"/>
      <c r="AN13" s="38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31</v>
      </c>
      <c r="AL14" s="25"/>
      <c r="AM14" s="25"/>
      <c r="AN14" s="38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29</v>
      </c>
      <c r="AL16" s="25"/>
      <c r="AM16" s="25"/>
      <c r="AN16" s="30" t="s">
        <v>21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31</v>
      </c>
      <c r="AL17" s="25"/>
      <c r="AM17" s="25"/>
      <c r="AN17" s="30" t="s">
        <v>21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29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31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36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39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41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42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43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44</v>
      </c>
      <c r="E29" s="51"/>
      <c r="F29" s="35" t="s">
        <v>45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46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47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48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49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3-2024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Stavební úpravy objektu ZŠ a MŠ Radlická - zvýšení počtu učeben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Praha 5, Radlická 115/140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26. 3. 2024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28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MČ Praha 5, nám. 14. října 4, Praha 5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34</v>
      </c>
      <c r="AJ49" s="44"/>
      <c r="AK49" s="44"/>
      <c r="AL49" s="44"/>
      <c r="AM49" s="77" t="str">
        <f>IF(E17="","",E17)</f>
        <v xml:space="preserve"> </v>
      </c>
      <c r="AN49" s="68"/>
      <c r="AO49" s="68"/>
      <c r="AP49" s="68"/>
      <c r="AQ49" s="44"/>
      <c r="AR49" s="48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32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37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8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21</v>
      </c>
      <c r="AR54" s="108"/>
      <c r="AS54" s="109">
        <f>ROUND(AS55,2)</f>
        <v>0</v>
      </c>
      <c r="AT54" s="110">
        <f>ROUND(SUM(AV54:AW54),2)</f>
        <v>0</v>
      </c>
      <c r="AU54" s="111">
        <f>ROUND(AU55,5)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ROUND(AZ55,2)</f>
        <v>0</v>
      </c>
      <c r="BA54" s="110">
        <f>ROUND(BA55,2)</f>
        <v>0</v>
      </c>
      <c r="BB54" s="110">
        <f>ROUND(BB55,2)</f>
        <v>0</v>
      </c>
      <c r="BC54" s="110">
        <f>ROUND(BC55,2)</f>
        <v>0</v>
      </c>
      <c r="BD54" s="112">
        <f>ROUND(BD55,2)</f>
        <v>0</v>
      </c>
      <c r="BE54" s="6"/>
      <c r="BS54" s="113" t="s">
        <v>73</v>
      </c>
      <c r="BT54" s="113" t="s">
        <v>74</v>
      </c>
      <c r="BV54" s="113" t="s">
        <v>75</v>
      </c>
      <c r="BW54" s="113" t="s">
        <v>5</v>
      </c>
      <c r="BX54" s="113" t="s">
        <v>76</v>
      </c>
      <c r="CL54" s="113" t="s">
        <v>19</v>
      </c>
    </row>
    <row r="55" s="7" customFormat="1" ht="24.75" customHeight="1">
      <c r="A55" s="114" t="s">
        <v>77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17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'3-2024 - Stavební úpravy ...'!J28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'3-2024 - Stavební úpravy ...'!P103</f>
        <v>0</v>
      </c>
      <c r="AV55" s="123">
        <f>'3-2024 - Stavební úpravy ...'!J31</f>
        <v>0</v>
      </c>
      <c r="AW55" s="123">
        <f>'3-2024 - Stavební úpravy ...'!J32</f>
        <v>0</v>
      </c>
      <c r="AX55" s="123">
        <f>'3-2024 - Stavební úpravy ...'!J33</f>
        <v>0</v>
      </c>
      <c r="AY55" s="123">
        <f>'3-2024 - Stavební úpravy ...'!J34</f>
        <v>0</v>
      </c>
      <c r="AZ55" s="123">
        <f>'3-2024 - Stavební úpravy ...'!F31</f>
        <v>0</v>
      </c>
      <c r="BA55" s="123">
        <f>'3-2024 - Stavební úpravy ...'!F32</f>
        <v>0</v>
      </c>
      <c r="BB55" s="123">
        <f>'3-2024 - Stavební úpravy ...'!F33</f>
        <v>0</v>
      </c>
      <c r="BC55" s="123">
        <f>'3-2024 - Stavební úpravy ...'!F34</f>
        <v>0</v>
      </c>
      <c r="BD55" s="125">
        <f>'3-2024 - Stavební úpravy ...'!F35</f>
        <v>0</v>
      </c>
      <c r="BE55" s="7"/>
      <c r="BT55" s="126" t="s">
        <v>79</v>
      </c>
      <c r="BU55" s="126" t="s">
        <v>80</v>
      </c>
      <c r="BV55" s="126" t="s">
        <v>75</v>
      </c>
      <c r="BW55" s="126" t="s">
        <v>5</v>
      </c>
      <c r="BX55" s="126" t="s">
        <v>76</v>
      </c>
      <c r="CL55" s="126" t="s">
        <v>19</v>
      </c>
    </row>
    <row r="56" s="2" customFormat="1" ht="30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8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</row>
    <row r="57" s="2" customFormat="1" ht="6.96" customHeight="1">
      <c r="A57" s="42"/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48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</sheetData>
  <sheetProtection sheet="1" formatColumns="0" formatRows="0" objects="1" scenarios="1" spinCount="100000" saltValue="aOr2FIU5yKcsJE5QMuWnoWZ4tIJdWNY2YWQzH2NZnQE2fL6mOHPhlJoYOzPuDVvCdJvP+9zxS19xZWGaacpC0A==" hashValue="jmoJMYXrl29ehOO4OtLLuGDr3YK8J7srq5LbuyxRwypzxKu1t4elNGmyExb7W2q31Xx6/8Hm3XgPS1KejzNxP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3-2024 - Stavební úpravy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81</v>
      </c>
    </row>
    <row r="4" s="1" customFormat="1" ht="24.96" customHeight="1">
      <c r="B4" s="23"/>
      <c r="D4" s="129" t="s">
        <v>82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2"/>
      <c r="B6" s="48"/>
      <c r="C6" s="42"/>
      <c r="D6" s="131" t="s">
        <v>16</v>
      </c>
      <c r="E6" s="42"/>
      <c r="F6" s="42"/>
      <c r="G6" s="42"/>
      <c r="H6" s="42"/>
      <c r="I6" s="42"/>
      <c r="J6" s="42"/>
      <c r="K6" s="42"/>
      <c r="L6" s="13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="2" customFormat="1" ht="30" customHeight="1">
      <c r="A7" s="42"/>
      <c r="B7" s="48"/>
      <c r="C7" s="42"/>
      <c r="D7" s="42"/>
      <c r="E7" s="133" t="s">
        <v>17</v>
      </c>
      <c r="F7" s="42"/>
      <c r="G7" s="42"/>
      <c r="H7" s="42"/>
      <c r="I7" s="42"/>
      <c r="J7" s="42"/>
      <c r="K7" s="42"/>
      <c r="L7" s="13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="2" customFormat="1">
      <c r="A8" s="42"/>
      <c r="B8" s="48"/>
      <c r="C8" s="42"/>
      <c r="D8" s="42"/>
      <c r="E8" s="42"/>
      <c r="F8" s="42"/>
      <c r="G8" s="42"/>
      <c r="H8" s="42"/>
      <c r="I8" s="42"/>
      <c r="J8" s="42"/>
      <c r="K8" s="42"/>
      <c r="L8" s="13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2" customHeight="1">
      <c r="A9" s="42"/>
      <c r="B9" s="48"/>
      <c r="C9" s="42"/>
      <c r="D9" s="131" t="s">
        <v>18</v>
      </c>
      <c r="E9" s="42"/>
      <c r="F9" s="134" t="s">
        <v>19</v>
      </c>
      <c r="G9" s="42"/>
      <c r="H9" s="42"/>
      <c r="I9" s="131" t="s">
        <v>20</v>
      </c>
      <c r="J9" s="134" t="s">
        <v>21</v>
      </c>
      <c r="K9" s="42"/>
      <c r="L9" s="13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31" t="s">
        <v>22</v>
      </c>
      <c r="E10" s="42"/>
      <c r="F10" s="134" t="s">
        <v>23</v>
      </c>
      <c r="G10" s="42"/>
      <c r="H10" s="42"/>
      <c r="I10" s="131" t="s">
        <v>24</v>
      </c>
      <c r="J10" s="135" t="str">
        <f>'Rekapitulace stavby'!AN8</f>
        <v>26. 3. 2024</v>
      </c>
      <c r="K10" s="42"/>
      <c r="L10" s="13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21.84" customHeight="1">
      <c r="A11" s="42"/>
      <c r="B11" s="48"/>
      <c r="C11" s="42"/>
      <c r="D11" s="136" t="s">
        <v>26</v>
      </c>
      <c r="E11" s="42"/>
      <c r="F11" s="137" t="s">
        <v>27</v>
      </c>
      <c r="G11" s="42"/>
      <c r="H11" s="42"/>
      <c r="I11" s="42"/>
      <c r="J11" s="42"/>
      <c r="K11" s="42"/>
      <c r="L11" s="13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1" t="s">
        <v>28</v>
      </c>
      <c r="E12" s="42"/>
      <c r="F12" s="42"/>
      <c r="G12" s="42"/>
      <c r="H12" s="42"/>
      <c r="I12" s="131" t="s">
        <v>29</v>
      </c>
      <c r="J12" s="134" t="s">
        <v>21</v>
      </c>
      <c r="K12" s="42"/>
      <c r="L12" s="13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8" customHeight="1">
      <c r="A13" s="42"/>
      <c r="B13" s="48"/>
      <c r="C13" s="42"/>
      <c r="D13" s="42"/>
      <c r="E13" s="134" t="s">
        <v>30</v>
      </c>
      <c r="F13" s="42"/>
      <c r="G13" s="42"/>
      <c r="H13" s="42"/>
      <c r="I13" s="131" t="s">
        <v>31</v>
      </c>
      <c r="J13" s="134" t="s">
        <v>21</v>
      </c>
      <c r="K13" s="42"/>
      <c r="L13" s="13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6.96" customHeigh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3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31" t="s">
        <v>32</v>
      </c>
      <c r="E15" s="42"/>
      <c r="F15" s="42"/>
      <c r="G15" s="42"/>
      <c r="H15" s="42"/>
      <c r="I15" s="131" t="s">
        <v>29</v>
      </c>
      <c r="J15" s="36" t="str">
        <f>'Rekapitulace stavby'!AN13</f>
        <v>Vyplň údaj</v>
      </c>
      <c r="K15" s="42"/>
      <c r="L15" s="13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8" customHeight="1">
      <c r="A16" s="42"/>
      <c r="B16" s="48"/>
      <c r="C16" s="42"/>
      <c r="D16" s="42"/>
      <c r="E16" s="36" t="str">
        <f>'Rekapitulace stavby'!E14</f>
        <v>Vyplň údaj</v>
      </c>
      <c r="F16" s="134"/>
      <c r="G16" s="134"/>
      <c r="H16" s="134"/>
      <c r="I16" s="131" t="s">
        <v>31</v>
      </c>
      <c r="J16" s="36" t="str">
        <f>'Rekapitulace stavby'!AN14</f>
        <v>Vyplň údaj</v>
      </c>
      <c r="K16" s="42"/>
      <c r="L16" s="13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6.96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3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31" t="s">
        <v>34</v>
      </c>
      <c r="E18" s="42"/>
      <c r="F18" s="42"/>
      <c r="G18" s="42"/>
      <c r="H18" s="42"/>
      <c r="I18" s="131" t="s">
        <v>29</v>
      </c>
      <c r="J18" s="134" t="str">
        <f>IF('Rekapitulace stavby'!AN16="","",'Rekapitulace stavby'!AN16)</f>
        <v/>
      </c>
      <c r="K18" s="42"/>
      <c r="L18" s="13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4" t="str">
        <f>IF('Rekapitulace stavby'!E17="","",'Rekapitulace stavby'!E17)</f>
        <v xml:space="preserve"> </v>
      </c>
      <c r="F19" s="42"/>
      <c r="G19" s="42"/>
      <c r="H19" s="42"/>
      <c r="I19" s="131" t="s">
        <v>31</v>
      </c>
      <c r="J19" s="134" t="str">
        <f>IF('Rekapitulace stavby'!AN17="","",'Rekapitulace stavby'!AN17)</f>
        <v/>
      </c>
      <c r="K19" s="42"/>
      <c r="L19" s="13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3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31" t="s">
        <v>37</v>
      </c>
      <c r="E21" s="42"/>
      <c r="F21" s="42"/>
      <c r="G21" s="42"/>
      <c r="H21" s="42"/>
      <c r="I21" s="131" t="s">
        <v>29</v>
      </c>
      <c r="J21" s="134" t="str">
        <f>IF('Rekapitulace stavby'!AN19="","",'Rekapitulace stavby'!AN19)</f>
        <v/>
      </c>
      <c r="K21" s="42"/>
      <c r="L21" s="13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134" t="str">
        <f>IF('Rekapitulace stavby'!E20="","",'Rekapitulace stavby'!E20)</f>
        <v xml:space="preserve"> </v>
      </c>
      <c r="F22" s="42"/>
      <c r="G22" s="42"/>
      <c r="H22" s="42"/>
      <c r="I22" s="131" t="s">
        <v>31</v>
      </c>
      <c r="J22" s="134" t="str">
        <f>IF('Rekapitulace stavby'!AN20="","",'Rekapitulace stavby'!AN20)</f>
        <v/>
      </c>
      <c r="K22" s="42"/>
      <c r="L22" s="13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3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31" t="s">
        <v>38</v>
      </c>
      <c r="E24" s="42"/>
      <c r="F24" s="42"/>
      <c r="G24" s="42"/>
      <c r="H24" s="42"/>
      <c r="I24" s="42"/>
      <c r="J24" s="42"/>
      <c r="K24" s="42"/>
      <c r="L24" s="13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8" customFormat="1" ht="71.25" customHeight="1">
      <c r="A25" s="138"/>
      <c r="B25" s="139"/>
      <c r="C25" s="138"/>
      <c r="D25" s="138"/>
      <c r="E25" s="140" t="s">
        <v>39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3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142"/>
      <c r="E27" s="142"/>
      <c r="F27" s="142"/>
      <c r="G27" s="142"/>
      <c r="H27" s="142"/>
      <c r="I27" s="142"/>
      <c r="J27" s="142"/>
      <c r="K27" s="142"/>
      <c r="L27" s="13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25.44" customHeight="1">
      <c r="A28" s="42"/>
      <c r="B28" s="48"/>
      <c r="C28" s="42"/>
      <c r="D28" s="143" t="s">
        <v>40</v>
      </c>
      <c r="E28" s="42"/>
      <c r="F28" s="42"/>
      <c r="G28" s="42"/>
      <c r="H28" s="42"/>
      <c r="I28" s="42"/>
      <c r="J28" s="144">
        <f>ROUND(J103, 2)</f>
        <v>0</v>
      </c>
      <c r="K28" s="42"/>
      <c r="L28" s="13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2"/>
      <c r="E29" s="142"/>
      <c r="F29" s="142"/>
      <c r="G29" s="142"/>
      <c r="H29" s="142"/>
      <c r="I29" s="142"/>
      <c r="J29" s="142"/>
      <c r="K29" s="142"/>
      <c r="L29" s="13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4.4" customHeight="1">
      <c r="A30" s="42"/>
      <c r="B30" s="48"/>
      <c r="C30" s="42"/>
      <c r="D30" s="42"/>
      <c r="E30" s="42"/>
      <c r="F30" s="145" t="s">
        <v>42</v>
      </c>
      <c r="G30" s="42"/>
      <c r="H30" s="42"/>
      <c r="I30" s="145" t="s">
        <v>41</v>
      </c>
      <c r="J30" s="145" t="s">
        <v>43</v>
      </c>
      <c r="K30" s="42"/>
      <c r="L30" s="13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14.4" customHeight="1">
      <c r="A31" s="42"/>
      <c r="B31" s="48"/>
      <c r="C31" s="42"/>
      <c r="D31" s="146" t="s">
        <v>44</v>
      </c>
      <c r="E31" s="131" t="s">
        <v>45</v>
      </c>
      <c r="F31" s="147">
        <f>ROUND((SUM(BE103:BE1912)),  2)</f>
        <v>0</v>
      </c>
      <c r="G31" s="42"/>
      <c r="H31" s="42"/>
      <c r="I31" s="148">
        <v>0.20999999999999999</v>
      </c>
      <c r="J31" s="147">
        <f>ROUND(((SUM(BE103:BE1912))*I31),  2)</f>
        <v>0</v>
      </c>
      <c r="K31" s="42"/>
      <c r="L31" s="13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131" t="s">
        <v>46</v>
      </c>
      <c r="F32" s="147">
        <f>ROUND((SUM(BF103:BF1912)),  2)</f>
        <v>0</v>
      </c>
      <c r="G32" s="42"/>
      <c r="H32" s="42"/>
      <c r="I32" s="148">
        <v>0.12</v>
      </c>
      <c r="J32" s="147">
        <f>ROUND(((SUM(BF103:BF1912))*I32),  2)</f>
        <v>0</v>
      </c>
      <c r="K32" s="42"/>
      <c r="L32" s="13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hidden="1" s="2" customFormat="1" ht="14.4" customHeight="1">
      <c r="A33" s="42"/>
      <c r="B33" s="48"/>
      <c r="C33" s="42"/>
      <c r="D33" s="42"/>
      <c r="E33" s="131" t="s">
        <v>47</v>
      </c>
      <c r="F33" s="147">
        <f>ROUND((SUM(BG103:BG1912)),  2)</f>
        <v>0</v>
      </c>
      <c r="G33" s="42"/>
      <c r="H33" s="42"/>
      <c r="I33" s="148">
        <v>0.20999999999999999</v>
      </c>
      <c r="J33" s="147">
        <f>0</f>
        <v>0</v>
      </c>
      <c r="K33" s="42"/>
      <c r="L33" s="13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hidden="1" s="2" customFormat="1" ht="14.4" customHeight="1">
      <c r="A34" s="42"/>
      <c r="B34" s="48"/>
      <c r="C34" s="42"/>
      <c r="D34" s="42"/>
      <c r="E34" s="131" t="s">
        <v>48</v>
      </c>
      <c r="F34" s="147">
        <f>ROUND((SUM(BH103:BH1912)),  2)</f>
        <v>0</v>
      </c>
      <c r="G34" s="42"/>
      <c r="H34" s="42"/>
      <c r="I34" s="148">
        <v>0.12</v>
      </c>
      <c r="J34" s="147">
        <f>0</f>
        <v>0</v>
      </c>
      <c r="K34" s="42"/>
      <c r="L34" s="13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1" t="s">
        <v>49</v>
      </c>
      <c r="F35" s="147">
        <f>ROUND((SUM(BI103:BI1912)),  2)</f>
        <v>0</v>
      </c>
      <c r="G35" s="42"/>
      <c r="H35" s="42"/>
      <c r="I35" s="148">
        <v>0</v>
      </c>
      <c r="J35" s="147">
        <f>0</f>
        <v>0</v>
      </c>
      <c r="K35" s="42"/>
      <c r="L35" s="13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6.96" customHeight="1">
      <c r="A36" s="42"/>
      <c r="B36" s="48"/>
      <c r="C36" s="42"/>
      <c r="D36" s="42"/>
      <c r="E36" s="42"/>
      <c r="F36" s="42"/>
      <c r="G36" s="42"/>
      <c r="H36" s="42"/>
      <c r="I36" s="42"/>
      <c r="J36" s="42"/>
      <c r="K36" s="42"/>
      <c r="L36" s="13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25.44" customHeight="1">
      <c r="A37" s="42"/>
      <c r="B37" s="48"/>
      <c r="C37" s="149"/>
      <c r="D37" s="150" t="s">
        <v>50</v>
      </c>
      <c r="E37" s="151"/>
      <c r="F37" s="151"/>
      <c r="G37" s="152" t="s">
        <v>51</v>
      </c>
      <c r="H37" s="153" t="s">
        <v>52</v>
      </c>
      <c r="I37" s="151"/>
      <c r="J37" s="154">
        <f>SUM(J28:J35)</f>
        <v>0</v>
      </c>
      <c r="K37" s="155"/>
      <c r="L37" s="13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3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42" s="2" customFormat="1" ht="6.96" customHeight="1">
      <c r="A42" s="42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3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4.96" customHeight="1">
      <c r="A43" s="42"/>
      <c r="B43" s="43"/>
      <c r="C43" s="26" t="s">
        <v>83</v>
      </c>
      <c r="D43" s="44"/>
      <c r="E43" s="44"/>
      <c r="F43" s="44"/>
      <c r="G43" s="44"/>
      <c r="H43" s="44"/>
      <c r="I43" s="44"/>
      <c r="J43" s="44"/>
      <c r="K43" s="44"/>
      <c r="L43" s="13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6.96" customHeight="1">
      <c r="A44" s="4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13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12" customHeight="1">
      <c r="A45" s="42"/>
      <c r="B45" s="43"/>
      <c r="C45" s="35" t="s">
        <v>16</v>
      </c>
      <c r="D45" s="44"/>
      <c r="E45" s="44"/>
      <c r="F45" s="44"/>
      <c r="G45" s="44"/>
      <c r="H45" s="44"/>
      <c r="I45" s="44"/>
      <c r="J45" s="44"/>
      <c r="K45" s="44"/>
      <c r="L45" s="13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30" customHeight="1">
      <c r="A46" s="42"/>
      <c r="B46" s="43"/>
      <c r="C46" s="44"/>
      <c r="D46" s="44"/>
      <c r="E46" s="73" t="str">
        <f>E7</f>
        <v>Stavební úpravy objektu ZŠ a MŠ Radlická - zvýšení počtu učeben</v>
      </c>
      <c r="F46" s="44"/>
      <c r="G46" s="44"/>
      <c r="H46" s="44"/>
      <c r="I46" s="44"/>
      <c r="J46" s="44"/>
      <c r="K46" s="44"/>
      <c r="L46" s="13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6.96" customHeight="1">
      <c r="A47" s="4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13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2" customHeight="1">
      <c r="A48" s="42"/>
      <c r="B48" s="43"/>
      <c r="C48" s="35" t="s">
        <v>22</v>
      </c>
      <c r="D48" s="44"/>
      <c r="E48" s="44"/>
      <c r="F48" s="30" t="str">
        <f>F10</f>
        <v>Praha 5, Radlická 115/140</v>
      </c>
      <c r="G48" s="44"/>
      <c r="H48" s="44"/>
      <c r="I48" s="35" t="s">
        <v>24</v>
      </c>
      <c r="J48" s="76" t="str">
        <f>IF(J10="","",J10)</f>
        <v>26. 3. 2024</v>
      </c>
      <c r="K48" s="44"/>
      <c r="L48" s="13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6.96" customHeight="1">
      <c r="A49" s="4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13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5.15" customHeight="1">
      <c r="A50" s="42"/>
      <c r="B50" s="43"/>
      <c r="C50" s="35" t="s">
        <v>28</v>
      </c>
      <c r="D50" s="44"/>
      <c r="E50" s="44"/>
      <c r="F50" s="30" t="str">
        <f>E13</f>
        <v>MČ Praha 5, nám. 14. října 4, Praha 5</v>
      </c>
      <c r="G50" s="44"/>
      <c r="H50" s="44"/>
      <c r="I50" s="35" t="s">
        <v>34</v>
      </c>
      <c r="J50" s="40" t="str">
        <f>E19</f>
        <v xml:space="preserve"> </v>
      </c>
      <c r="K50" s="44"/>
      <c r="L50" s="13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5.15" customHeight="1">
      <c r="A51" s="42"/>
      <c r="B51" s="43"/>
      <c r="C51" s="35" t="s">
        <v>32</v>
      </c>
      <c r="D51" s="44"/>
      <c r="E51" s="44"/>
      <c r="F51" s="30" t="str">
        <f>IF(E16="","",E16)</f>
        <v>Vyplň údaj</v>
      </c>
      <c r="G51" s="44"/>
      <c r="H51" s="44"/>
      <c r="I51" s="35" t="s">
        <v>37</v>
      </c>
      <c r="J51" s="40" t="str">
        <f>E22</f>
        <v xml:space="preserve"> </v>
      </c>
      <c r="K51" s="44"/>
      <c r="L51" s="13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0.32" customHeight="1">
      <c r="A52" s="4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13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29.28" customHeight="1">
      <c r="A53" s="42"/>
      <c r="B53" s="43"/>
      <c r="C53" s="160" t="s">
        <v>84</v>
      </c>
      <c r="D53" s="161"/>
      <c r="E53" s="161"/>
      <c r="F53" s="161"/>
      <c r="G53" s="161"/>
      <c r="H53" s="161"/>
      <c r="I53" s="161"/>
      <c r="J53" s="162" t="s">
        <v>85</v>
      </c>
      <c r="K53" s="161"/>
      <c r="L53" s="13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0.32" customHeight="1">
      <c r="A54" s="4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13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22.8" customHeight="1">
      <c r="A55" s="42"/>
      <c r="B55" s="43"/>
      <c r="C55" s="163" t="s">
        <v>72</v>
      </c>
      <c r="D55" s="44"/>
      <c r="E55" s="44"/>
      <c r="F55" s="44"/>
      <c r="G55" s="44"/>
      <c r="H55" s="44"/>
      <c r="I55" s="44"/>
      <c r="J55" s="106">
        <f>J103</f>
        <v>0</v>
      </c>
      <c r="K55" s="44"/>
      <c r="L55" s="13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U55" s="20" t="s">
        <v>86</v>
      </c>
    </row>
    <row r="56" s="9" customFormat="1" ht="24.96" customHeight="1">
      <c r="A56" s="9"/>
      <c r="B56" s="164"/>
      <c r="C56" s="165"/>
      <c r="D56" s="166" t="s">
        <v>87</v>
      </c>
      <c r="E56" s="167"/>
      <c r="F56" s="167"/>
      <c r="G56" s="167"/>
      <c r="H56" s="167"/>
      <c r="I56" s="167"/>
      <c r="J56" s="168">
        <f>J104</f>
        <v>0</v>
      </c>
      <c r="K56" s="165"/>
      <c r="L56" s="16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0"/>
      <c r="C57" s="171"/>
      <c r="D57" s="172" t="s">
        <v>88</v>
      </c>
      <c r="E57" s="173"/>
      <c r="F57" s="173"/>
      <c r="G57" s="173"/>
      <c r="H57" s="173"/>
      <c r="I57" s="173"/>
      <c r="J57" s="174">
        <f>J105</f>
        <v>0</v>
      </c>
      <c r="K57" s="171"/>
      <c r="L57" s="175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0"/>
      <c r="C58" s="171"/>
      <c r="D58" s="172" t="s">
        <v>89</v>
      </c>
      <c r="E58" s="173"/>
      <c r="F58" s="173"/>
      <c r="G58" s="173"/>
      <c r="H58" s="173"/>
      <c r="I58" s="173"/>
      <c r="J58" s="174">
        <f>J171</f>
        <v>0</v>
      </c>
      <c r="K58" s="171"/>
      <c r="L58" s="175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0"/>
      <c r="C59" s="171"/>
      <c r="D59" s="172" t="s">
        <v>90</v>
      </c>
      <c r="E59" s="173"/>
      <c r="F59" s="173"/>
      <c r="G59" s="173"/>
      <c r="H59" s="173"/>
      <c r="I59" s="173"/>
      <c r="J59" s="174">
        <f>J185</f>
        <v>0</v>
      </c>
      <c r="K59" s="171"/>
      <c r="L59" s="175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0"/>
      <c r="C60" s="171"/>
      <c r="D60" s="172" t="s">
        <v>91</v>
      </c>
      <c r="E60" s="173"/>
      <c r="F60" s="173"/>
      <c r="G60" s="173"/>
      <c r="H60" s="173"/>
      <c r="I60" s="173"/>
      <c r="J60" s="174">
        <f>J439</f>
        <v>0</v>
      </c>
      <c r="K60" s="171"/>
      <c r="L60" s="175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0"/>
      <c r="C61" s="171"/>
      <c r="D61" s="172" t="s">
        <v>92</v>
      </c>
      <c r="E61" s="173"/>
      <c r="F61" s="173"/>
      <c r="G61" s="173"/>
      <c r="H61" s="173"/>
      <c r="I61" s="173"/>
      <c r="J61" s="174">
        <f>J697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93</v>
      </c>
      <c r="E62" s="173"/>
      <c r="F62" s="173"/>
      <c r="G62" s="173"/>
      <c r="H62" s="173"/>
      <c r="I62" s="173"/>
      <c r="J62" s="174">
        <f>J720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4"/>
      <c r="C63" s="165"/>
      <c r="D63" s="166" t="s">
        <v>94</v>
      </c>
      <c r="E63" s="167"/>
      <c r="F63" s="167"/>
      <c r="G63" s="167"/>
      <c r="H63" s="167"/>
      <c r="I63" s="167"/>
      <c r="J63" s="168">
        <f>J724</f>
        <v>0</v>
      </c>
      <c r="K63" s="165"/>
      <c r="L63" s="16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0"/>
      <c r="C64" s="171"/>
      <c r="D64" s="172" t="s">
        <v>95</v>
      </c>
      <c r="E64" s="173"/>
      <c r="F64" s="173"/>
      <c r="G64" s="173"/>
      <c r="H64" s="173"/>
      <c r="I64" s="173"/>
      <c r="J64" s="174">
        <f>J725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96</v>
      </c>
      <c r="E65" s="173"/>
      <c r="F65" s="173"/>
      <c r="G65" s="173"/>
      <c r="H65" s="173"/>
      <c r="I65" s="173"/>
      <c r="J65" s="174">
        <f>J789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97</v>
      </c>
      <c r="E66" s="173"/>
      <c r="F66" s="173"/>
      <c r="G66" s="173"/>
      <c r="H66" s="173"/>
      <c r="I66" s="173"/>
      <c r="J66" s="174">
        <f>J848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98</v>
      </c>
      <c r="E67" s="173"/>
      <c r="F67" s="173"/>
      <c r="G67" s="173"/>
      <c r="H67" s="173"/>
      <c r="I67" s="173"/>
      <c r="J67" s="174">
        <f>J953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99</v>
      </c>
      <c r="E68" s="173"/>
      <c r="F68" s="173"/>
      <c r="G68" s="173"/>
      <c r="H68" s="173"/>
      <c r="I68" s="173"/>
      <c r="J68" s="174">
        <f>J1002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100</v>
      </c>
      <c r="E69" s="173"/>
      <c r="F69" s="173"/>
      <c r="G69" s="173"/>
      <c r="H69" s="173"/>
      <c r="I69" s="173"/>
      <c r="J69" s="174">
        <f>J1181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101</v>
      </c>
      <c r="E70" s="173"/>
      <c r="F70" s="173"/>
      <c r="G70" s="173"/>
      <c r="H70" s="173"/>
      <c r="I70" s="173"/>
      <c r="J70" s="174">
        <f>J1193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102</v>
      </c>
      <c r="E71" s="173"/>
      <c r="F71" s="173"/>
      <c r="G71" s="173"/>
      <c r="H71" s="173"/>
      <c r="I71" s="173"/>
      <c r="J71" s="174">
        <f>J1245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103</v>
      </c>
      <c r="E72" s="173"/>
      <c r="F72" s="173"/>
      <c r="G72" s="173"/>
      <c r="H72" s="173"/>
      <c r="I72" s="173"/>
      <c r="J72" s="174">
        <f>J1326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104</v>
      </c>
      <c r="E73" s="173"/>
      <c r="F73" s="173"/>
      <c r="G73" s="173"/>
      <c r="H73" s="173"/>
      <c r="I73" s="173"/>
      <c r="J73" s="174">
        <f>J1339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105</v>
      </c>
      <c r="E74" s="173"/>
      <c r="F74" s="173"/>
      <c r="G74" s="173"/>
      <c r="H74" s="173"/>
      <c r="I74" s="173"/>
      <c r="J74" s="174">
        <f>J1350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106</v>
      </c>
      <c r="E75" s="173"/>
      <c r="F75" s="173"/>
      <c r="G75" s="173"/>
      <c r="H75" s="173"/>
      <c r="I75" s="173"/>
      <c r="J75" s="174">
        <f>J1355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107</v>
      </c>
      <c r="E76" s="173"/>
      <c r="F76" s="173"/>
      <c r="G76" s="173"/>
      <c r="H76" s="173"/>
      <c r="I76" s="173"/>
      <c r="J76" s="174">
        <f>J1515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108</v>
      </c>
      <c r="E77" s="173"/>
      <c r="F77" s="173"/>
      <c r="G77" s="173"/>
      <c r="H77" s="173"/>
      <c r="I77" s="173"/>
      <c r="J77" s="174">
        <f>J1587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109</v>
      </c>
      <c r="E78" s="173"/>
      <c r="F78" s="173"/>
      <c r="G78" s="173"/>
      <c r="H78" s="173"/>
      <c r="I78" s="173"/>
      <c r="J78" s="174">
        <f>J1692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4"/>
      <c r="C79" s="165"/>
      <c r="D79" s="166" t="s">
        <v>110</v>
      </c>
      <c r="E79" s="167"/>
      <c r="F79" s="167"/>
      <c r="G79" s="167"/>
      <c r="H79" s="167"/>
      <c r="I79" s="167"/>
      <c r="J79" s="168">
        <f>J1835</f>
        <v>0</v>
      </c>
      <c r="K79" s="165"/>
      <c r="L79" s="16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0"/>
      <c r="C80" s="171"/>
      <c r="D80" s="172" t="s">
        <v>111</v>
      </c>
      <c r="E80" s="173"/>
      <c r="F80" s="173"/>
      <c r="G80" s="173"/>
      <c r="H80" s="173"/>
      <c r="I80" s="173"/>
      <c r="J80" s="174">
        <f>J1836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4"/>
      <c r="C81" s="165"/>
      <c r="D81" s="166" t="s">
        <v>112</v>
      </c>
      <c r="E81" s="167"/>
      <c r="F81" s="167"/>
      <c r="G81" s="167"/>
      <c r="H81" s="167"/>
      <c r="I81" s="167"/>
      <c r="J81" s="168">
        <f>J1895</f>
        <v>0</v>
      </c>
      <c r="K81" s="165"/>
      <c r="L81" s="16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64"/>
      <c r="C82" s="165"/>
      <c r="D82" s="166" t="s">
        <v>113</v>
      </c>
      <c r="E82" s="167"/>
      <c r="F82" s="167"/>
      <c r="G82" s="167"/>
      <c r="H82" s="167"/>
      <c r="I82" s="167"/>
      <c r="J82" s="168">
        <f>J1900</f>
        <v>0</v>
      </c>
      <c r="K82" s="165"/>
      <c r="L82" s="16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70"/>
      <c r="C83" s="171"/>
      <c r="D83" s="172" t="s">
        <v>114</v>
      </c>
      <c r="E83" s="173"/>
      <c r="F83" s="173"/>
      <c r="G83" s="173"/>
      <c r="H83" s="173"/>
      <c r="I83" s="173"/>
      <c r="J83" s="174">
        <f>J1901</f>
        <v>0</v>
      </c>
      <c r="K83" s="171"/>
      <c r="L83" s="17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0"/>
      <c r="C84" s="171"/>
      <c r="D84" s="172" t="s">
        <v>115</v>
      </c>
      <c r="E84" s="173"/>
      <c r="F84" s="173"/>
      <c r="G84" s="173"/>
      <c r="H84" s="173"/>
      <c r="I84" s="173"/>
      <c r="J84" s="174">
        <f>J1905</f>
        <v>0</v>
      </c>
      <c r="K84" s="171"/>
      <c r="L84" s="17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0"/>
      <c r="C85" s="171"/>
      <c r="D85" s="172" t="s">
        <v>116</v>
      </c>
      <c r="E85" s="173"/>
      <c r="F85" s="173"/>
      <c r="G85" s="173"/>
      <c r="H85" s="173"/>
      <c r="I85" s="173"/>
      <c r="J85" s="174">
        <f>J1909</f>
        <v>0</v>
      </c>
      <c r="K85" s="171"/>
      <c r="L85" s="17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91" s="2" customFormat="1" ht="6.96" customHeight="1">
      <c r="A91" s="42"/>
      <c r="B91" s="65"/>
      <c r="C91" s="66"/>
      <c r="D91" s="66"/>
      <c r="E91" s="66"/>
      <c r="F91" s="66"/>
      <c r="G91" s="66"/>
      <c r="H91" s="66"/>
      <c r="I91" s="66"/>
      <c r="J91" s="66"/>
      <c r="K91" s="66"/>
      <c r="L91" s="13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4.96" customHeight="1">
      <c r="A92" s="42"/>
      <c r="B92" s="43"/>
      <c r="C92" s="26" t="s">
        <v>117</v>
      </c>
      <c r="D92" s="44"/>
      <c r="E92" s="44"/>
      <c r="F92" s="44"/>
      <c r="G92" s="44"/>
      <c r="H92" s="44"/>
      <c r="I92" s="44"/>
      <c r="J92" s="44"/>
      <c r="K92" s="44"/>
      <c r="L92" s="13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16</v>
      </c>
      <c r="D94" s="44"/>
      <c r="E94" s="44"/>
      <c r="F94" s="44"/>
      <c r="G94" s="44"/>
      <c r="H94" s="44"/>
      <c r="I94" s="44"/>
      <c r="J94" s="44"/>
      <c r="K94" s="44"/>
      <c r="L94" s="13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30" customHeight="1">
      <c r="A95" s="42"/>
      <c r="B95" s="43"/>
      <c r="C95" s="44"/>
      <c r="D95" s="44"/>
      <c r="E95" s="73" t="str">
        <f>E7</f>
        <v>Stavební úpravy objektu ZŠ a MŠ Radlická - zvýšení počtu učeben</v>
      </c>
      <c r="F95" s="44"/>
      <c r="G95" s="44"/>
      <c r="H95" s="44"/>
      <c r="I95" s="44"/>
      <c r="J95" s="44"/>
      <c r="K95" s="44"/>
      <c r="L95" s="13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22</v>
      </c>
      <c r="D97" s="44"/>
      <c r="E97" s="44"/>
      <c r="F97" s="30" t="str">
        <f>F10</f>
        <v>Praha 5, Radlická 115/140</v>
      </c>
      <c r="G97" s="44"/>
      <c r="H97" s="44"/>
      <c r="I97" s="35" t="s">
        <v>24</v>
      </c>
      <c r="J97" s="76" t="str">
        <f>IF(J10="","",J10)</f>
        <v>26. 3. 2024</v>
      </c>
      <c r="K97" s="44"/>
      <c r="L97" s="13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3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5.15" customHeight="1">
      <c r="A99" s="42"/>
      <c r="B99" s="43"/>
      <c r="C99" s="35" t="s">
        <v>28</v>
      </c>
      <c r="D99" s="44"/>
      <c r="E99" s="44"/>
      <c r="F99" s="30" t="str">
        <f>E13</f>
        <v>MČ Praha 5, nám. 14. října 4, Praha 5</v>
      </c>
      <c r="G99" s="44"/>
      <c r="H99" s="44"/>
      <c r="I99" s="35" t="s">
        <v>34</v>
      </c>
      <c r="J99" s="40" t="str">
        <f>E19</f>
        <v xml:space="preserve"> </v>
      </c>
      <c r="K99" s="44"/>
      <c r="L99" s="13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5.15" customHeight="1">
      <c r="A100" s="42"/>
      <c r="B100" s="43"/>
      <c r="C100" s="35" t="s">
        <v>32</v>
      </c>
      <c r="D100" s="44"/>
      <c r="E100" s="44"/>
      <c r="F100" s="30" t="str">
        <f>IF(E16="","",E16)</f>
        <v>Vyplň údaj</v>
      </c>
      <c r="G100" s="44"/>
      <c r="H100" s="44"/>
      <c r="I100" s="35" t="s">
        <v>37</v>
      </c>
      <c r="J100" s="40" t="str">
        <f>E22</f>
        <v xml:space="preserve"> </v>
      </c>
      <c r="K100" s="44"/>
      <c r="L100" s="13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0.32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11" customFormat="1" ht="29.28" customHeight="1">
      <c r="A102" s="176"/>
      <c r="B102" s="177"/>
      <c r="C102" s="178" t="s">
        <v>118</v>
      </c>
      <c r="D102" s="179" t="s">
        <v>59</v>
      </c>
      <c r="E102" s="179" t="s">
        <v>55</v>
      </c>
      <c r="F102" s="179" t="s">
        <v>56</v>
      </c>
      <c r="G102" s="179" t="s">
        <v>119</v>
      </c>
      <c r="H102" s="179" t="s">
        <v>120</v>
      </c>
      <c r="I102" s="179" t="s">
        <v>121</v>
      </c>
      <c r="J102" s="179" t="s">
        <v>85</v>
      </c>
      <c r="K102" s="180" t="s">
        <v>122</v>
      </c>
      <c r="L102" s="181"/>
      <c r="M102" s="96" t="s">
        <v>21</v>
      </c>
      <c r="N102" s="97" t="s">
        <v>44</v>
      </c>
      <c r="O102" s="97" t="s">
        <v>123</v>
      </c>
      <c r="P102" s="97" t="s">
        <v>124</v>
      </c>
      <c r="Q102" s="97" t="s">
        <v>125</v>
      </c>
      <c r="R102" s="97" t="s">
        <v>126</v>
      </c>
      <c r="S102" s="97" t="s">
        <v>127</v>
      </c>
      <c r="T102" s="98" t="s">
        <v>128</v>
      </c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</row>
    <row r="103" s="2" customFormat="1" ht="22.8" customHeight="1">
      <c r="A103" s="42"/>
      <c r="B103" s="43"/>
      <c r="C103" s="103" t="s">
        <v>129</v>
      </c>
      <c r="D103" s="44"/>
      <c r="E103" s="44"/>
      <c r="F103" s="44"/>
      <c r="G103" s="44"/>
      <c r="H103" s="44"/>
      <c r="I103" s="44"/>
      <c r="J103" s="182">
        <f>BK103</f>
        <v>0</v>
      </c>
      <c r="K103" s="44"/>
      <c r="L103" s="48"/>
      <c r="M103" s="99"/>
      <c r="N103" s="183"/>
      <c r="O103" s="100"/>
      <c r="P103" s="184">
        <f>P104+P724+P1835+P1895+P1900</f>
        <v>0</v>
      </c>
      <c r="Q103" s="100"/>
      <c r="R103" s="184">
        <f>R104+R724+R1835+R1895+R1900</f>
        <v>24.956055059999997</v>
      </c>
      <c r="S103" s="100"/>
      <c r="T103" s="185">
        <f>T104+T724+T1835+T1895+T1900</f>
        <v>27.768047460000009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73</v>
      </c>
      <c r="AU103" s="20" t="s">
        <v>86</v>
      </c>
      <c r="BK103" s="186">
        <f>BK104+BK724+BK1835+BK1895+BK1900</f>
        <v>0</v>
      </c>
    </row>
    <row r="104" s="12" customFormat="1" ht="25.92" customHeight="1">
      <c r="A104" s="12"/>
      <c r="B104" s="187"/>
      <c r="C104" s="188"/>
      <c r="D104" s="189" t="s">
        <v>73</v>
      </c>
      <c r="E104" s="190" t="s">
        <v>130</v>
      </c>
      <c r="F104" s="190" t="s">
        <v>131</v>
      </c>
      <c r="G104" s="188"/>
      <c r="H104" s="188"/>
      <c r="I104" s="191"/>
      <c r="J104" s="192">
        <f>BK104</f>
        <v>0</v>
      </c>
      <c r="K104" s="188"/>
      <c r="L104" s="193"/>
      <c r="M104" s="194"/>
      <c r="N104" s="195"/>
      <c r="O104" s="195"/>
      <c r="P104" s="196">
        <f>P105+P171+P185+P439+P697+P720</f>
        <v>0</v>
      </c>
      <c r="Q104" s="195"/>
      <c r="R104" s="196">
        <f>R105+R171+R185+R439+R697+R720</f>
        <v>12.37465952</v>
      </c>
      <c r="S104" s="195"/>
      <c r="T104" s="197">
        <f>T105+T171+T185+T439+T697+T720</f>
        <v>23.605986840000007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79</v>
      </c>
      <c r="AT104" s="199" t="s">
        <v>73</v>
      </c>
      <c r="AU104" s="199" t="s">
        <v>74</v>
      </c>
      <c r="AY104" s="198" t="s">
        <v>132</v>
      </c>
      <c r="BK104" s="200">
        <f>BK105+BK171+BK185+BK439+BK697+BK720</f>
        <v>0</v>
      </c>
    </row>
    <row r="105" s="12" customFormat="1" ht="22.8" customHeight="1">
      <c r="A105" s="12"/>
      <c r="B105" s="187"/>
      <c r="C105" s="188"/>
      <c r="D105" s="189" t="s">
        <v>73</v>
      </c>
      <c r="E105" s="201" t="s">
        <v>133</v>
      </c>
      <c r="F105" s="201" t="s">
        <v>134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SUM(P106:P170)</f>
        <v>0</v>
      </c>
      <c r="Q105" s="195"/>
      <c r="R105" s="196">
        <f>SUM(R106:R170)</f>
        <v>2.8524995799999999</v>
      </c>
      <c r="S105" s="195"/>
      <c r="T105" s="197">
        <f>SUM(T106:T170)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79</v>
      </c>
      <c r="AT105" s="199" t="s">
        <v>73</v>
      </c>
      <c r="AU105" s="199" t="s">
        <v>79</v>
      </c>
      <c r="AY105" s="198" t="s">
        <v>132</v>
      </c>
      <c r="BK105" s="200">
        <f>SUM(BK106:BK170)</f>
        <v>0</v>
      </c>
    </row>
    <row r="106" s="2" customFormat="1" ht="37.8" customHeight="1">
      <c r="A106" s="42"/>
      <c r="B106" s="43"/>
      <c r="C106" s="203" t="s">
        <v>79</v>
      </c>
      <c r="D106" s="203" t="s">
        <v>135</v>
      </c>
      <c r="E106" s="204" t="s">
        <v>136</v>
      </c>
      <c r="F106" s="205" t="s">
        <v>137</v>
      </c>
      <c r="G106" s="206" t="s">
        <v>138</v>
      </c>
      <c r="H106" s="207">
        <v>2</v>
      </c>
      <c r="I106" s="208"/>
      <c r="J106" s="209">
        <f>ROUND(I106*H106,2)</f>
        <v>0</v>
      </c>
      <c r="K106" s="205" t="s">
        <v>139</v>
      </c>
      <c r="L106" s="48"/>
      <c r="M106" s="210" t="s">
        <v>21</v>
      </c>
      <c r="N106" s="211" t="s">
        <v>45</v>
      </c>
      <c r="O106" s="88"/>
      <c r="P106" s="212">
        <f>O106*H106</f>
        <v>0</v>
      </c>
      <c r="Q106" s="212">
        <v>0.096860000000000002</v>
      </c>
      <c r="R106" s="212">
        <f>Q106*H106</f>
        <v>0.19372</v>
      </c>
      <c r="S106" s="212">
        <v>0</v>
      </c>
      <c r="T106" s="213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4" t="s">
        <v>140</v>
      </c>
      <c r="AT106" s="214" t="s">
        <v>135</v>
      </c>
      <c r="AU106" s="214" t="s">
        <v>81</v>
      </c>
      <c r="AY106" s="20" t="s">
        <v>132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0" t="s">
        <v>79</v>
      </c>
      <c r="BK106" s="215">
        <f>ROUND(I106*H106,2)</f>
        <v>0</v>
      </c>
      <c r="BL106" s="20" t="s">
        <v>140</v>
      </c>
      <c r="BM106" s="214" t="s">
        <v>141</v>
      </c>
    </row>
    <row r="107" s="2" customFormat="1">
      <c r="A107" s="42"/>
      <c r="B107" s="43"/>
      <c r="C107" s="44"/>
      <c r="D107" s="216" t="s">
        <v>142</v>
      </c>
      <c r="E107" s="44"/>
      <c r="F107" s="217" t="s">
        <v>143</v>
      </c>
      <c r="G107" s="44"/>
      <c r="H107" s="44"/>
      <c r="I107" s="218"/>
      <c r="J107" s="44"/>
      <c r="K107" s="44"/>
      <c r="L107" s="48"/>
      <c r="M107" s="219"/>
      <c r="N107" s="220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142</v>
      </c>
      <c r="AU107" s="20" t="s">
        <v>81</v>
      </c>
    </row>
    <row r="108" s="2" customFormat="1">
      <c r="A108" s="42"/>
      <c r="B108" s="43"/>
      <c r="C108" s="44"/>
      <c r="D108" s="221" t="s">
        <v>144</v>
      </c>
      <c r="E108" s="44"/>
      <c r="F108" s="222" t="s">
        <v>145</v>
      </c>
      <c r="G108" s="44"/>
      <c r="H108" s="44"/>
      <c r="I108" s="218"/>
      <c r="J108" s="44"/>
      <c r="K108" s="44"/>
      <c r="L108" s="48"/>
      <c r="M108" s="219"/>
      <c r="N108" s="220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144</v>
      </c>
      <c r="AU108" s="20" t="s">
        <v>81</v>
      </c>
    </row>
    <row r="109" s="13" customFormat="1">
      <c r="A109" s="13"/>
      <c r="B109" s="223"/>
      <c r="C109" s="224"/>
      <c r="D109" s="216" t="s">
        <v>146</v>
      </c>
      <c r="E109" s="225" t="s">
        <v>21</v>
      </c>
      <c r="F109" s="226" t="s">
        <v>147</v>
      </c>
      <c r="G109" s="224"/>
      <c r="H109" s="225" t="s">
        <v>21</v>
      </c>
      <c r="I109" s="227"/>
      <c r="J109" s="224"/>
      <c r="K109" s="224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146</v>
      </c>
      <c r="AU109" s="232" t="s">
        <v>81</v>
      </c>
      <c r="AV109" s="13" t="s">
        <v>79</v>
      </c>
      <c r="AW109" s="13" t="s">
        <v>36</v>
      </c>
      <c r="AX109" s="13" t="s">
        <v>74</v>
      </c>
      <c r="AY109" s="232" t="s">
        <v>132</v>
      </c>
    </row>
    <row r="110" s="14" customFormat="1">
      <c r="A110" s="14"/>
      <c r="B110" s="233"/>
      <c r="C110" s="234"/>
      <c r="D110" s="216" t="s">
        <v>146</v>
      </c>
      <c r="E110" s="235" t="s">
        <v>21</v>
      </c>
      <c r="F110" s="236" t="s">
        <v>148</v>
      </c>
      <c r="G110" s="234"/>
      <c r="H110" s="237">
        <v>1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146</v>
      </c>
      <c r="AU110" s="243" t="s">
        <v>81</v>
      </c>
      <c r="AV110" s="14" t="s">
        <v>81</v>
      </c>
      <c r="AW110" s="14" t="s">
        <v>36</v>
      </c>
      <c r="AX110" s="14" t="s">
        <v>74</v>
      </c>
      <c r="AY110" s="243" t="s">
        <v>132</v>
      </c>
    </row>
    <row r="111" s="14" customFormat="1">
      <c r="A111" s="14"/>
      <c r="B111" s="233"/>
      <c r="C111" s="234"/>
      <c r="D111" s="216" t="s">
        <v>146</v>
      </c>
      <c r="E111" s="235" t="s">
        <v>21</v>
      </c>
      <c r="F111" s="236" t="s">
        <v>149</v>
      </c>
      <c r="G111" s="234"/>
      <c r="H111" s="237">
        <v>1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146</v>
      </c>
      <c r="AU111" s="243" t="s">
        <v>81</v>
      </c>
      <c r="AV111" s="14" t="s">
        <v>81</v>
      </c>
      <c r="AW111" s="14" t="s">
        <v>36</v>
      </c>
      <c r="AX111" s="14" t="s">
        <v>74</v>
      </c>
      <c r="AY111" s="243" t="s">
        <v>132</v>
      </c>
    </row>
    <row r="112" s="15" customFormat="1">
      <c r="A112" s="15"/>
      <c r="B112" s="244"/>
      <c r="C112" s="245"/>
      <c r="D112" s="216" t="s">
        <v>146</v>
      </c>
      <c r="E112" s="246" t="s">
        <v>21</v>
      </c>
      <c r="F112" s="247" t="s">
        <v>150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4" t="s">
        <v>146</v>
      </c>
      <c r="AU112" s="254" t="s">
        <v>81</v>
      </c>
      <c r="AV112" s="15" t="s">
        <v>140</v>
      </c>
      <c r="AW112" s="15" t="s">
        <v>36</v>
      </c>
      <c r="AX112" s="15" t="s">
        <v>79</v>
      </c>
      <c r="AY112" s="254" t="s">
        <v>132</v>
      </c>
    </row>
    <row r="113" s="2" customFormat="1" ht="37.8" customHeight="1">
      <c r="A113" s="42"/>
      <c r="B113" s="43"/>
      <c r="C113" s="203" t="s">
        <v>81</v>
      </c>
      <c r="D113" s="203" t="s">
        <v>135</v>
      </c>
      <c r="E113" s="204" t="s">
        <v>151</v>
      </c>
      <c r="F113" s="205" t="s">
        <v>152</v>
      </c>
      <c r="G113" s="206" t="s">
        <v>153</v>
      </c>
      <c r="H113" s="207">
        <v>1.2250000000000001</v>
      </c>
      <c r="I113" s="208"/>
      <c r="J113" s="209">
        <f>ROUND(I113*H113,2)</f>
        <v>0</v>
      </c>
      <c r="K113" s="205" t="s">
        <v>21</v>
      </c>
      <c r="L113" s="48"/>
      <c r="M113" s="210" t="s">
        <v>21</v>
      </c>
      <c r="N113" s="211" t="s">
        <v>45</v>
      </c>
      <c r="O113" s="88"/>
      <c r="P113" s="212">
        <f>O113*H113</f>
        <v>0</v>
      </c>
      <c r="Q113" s="212">
        <v>0.58179999999999998</v>
      </c>
      <c r="R113" s="212">
        <f>Q113*H113</f>
        <v>0.71270500000000003</v>
      </c>
      <c r="S113" s="212">
        <v>0</v>
      </c>
      <c r="T113" s="213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4" t="s">
        <v>140</v>
      </c>
      <c r="AT113" s="214" t="s">
        <v>135</v>
      </c>
      <c r="AU113" s="214" t="s">
        <v>81</v>
      </c>
      <c r="AY113" s="20" t="s">
        <v>132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0" t="s">
        <v>79</v>
      </c>
      <c r="BK113" s="215">
        <f>ROUND(I113*H113,2)</f>
        <v>0</v>
      </c>
      <c r="BL113" s="20" t="s">
        <v>140</v>
      </c>
      <c r="BM113" s="214" t="s">
        <v>154</v>
      </c>
    </row>
    <row r="114" s="2" customFormat="1">
      <c r="A114" s="42"/>
      <c r="B114" s="43"/>
      <c r="C114" s="44"/>
      <c r="D114" s="216" t="s">
        <v>142</v>
      </c>
      <c r="E114" s="44"/>
      <c r="F114" s="217" t="s">
        <v>155</v>
      </c>
      <c r="G114" s="44"/>
      <c r="H114" s="44"/>
      <c r="I114" s="218"/>
      <c r="J114" s="44"/>
      <c r="K114" s="44"/>
      <c r="L114" s="48"/>
      <c r="M114" s="219"/>
      <c r="N114" s="220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142</v>
      </c>
      <c r="AU114" s="20" t="s">
        <v>81</v>
      </c>
    </row>
    <row r="115" s="13" customFormat="1">
      <c r="A115" s="13"/>
      <c r="B115" s="223"/>
      <c r="C115" s="224"/>
      <c r="D115" s="216" t="s">
        <v>146</v>
      </c>
      <c r="E115" s="225" t="s">
        <v>21</v>
      </c>
      <c r="F115" s="226" t="s">
        <v>156</v>
      </c>
      <c r="G115" s="224"/>
      <c r="H115" s="225" t="s">
        <v>21</v>
      </c>
      <c r="I115" s="227"/>
      <c r="J115" s="224"/>
      <c r="K115" s="224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146</v>
      </c>
      <c r="AU115" s="232" t="s">
        <v>81</v>
      </c>
      <c r="AV115" s="13" t="s">
        <v>79</v>
      </c>
      <c r="AW115" s="13" t="s">
        <v>36</v>
      </c>
      <c r="AX115" s="13" t="s">
        <v>74</v>
      </c>
      <c r="AY115" s="232" t="s">
        <v>132</v>
      </c>
    </row>
    <row r="116" s="14" customFormat="1">
      <c r="A116" s="14"/>
      <c r="B116" s="233"/>
      <c r="C116" s="234"/>
      <c r="D116" s="216" t="s">
        <v>146</v>
      </c>
      <c r="E116" s="235" t="s">
        <v>21</v>
      </c>
      <c r="F116" s="236" t="s">
        <v>157</v>
      </c>
      <c r="G116" s="234"/>
      <c r="H116" s="237">
        <v>1.2250000000000001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3" t="s">
        <v>146</v>
      </c>
      <c r="AU116" s="243" t="s">
        <v>81</v>
      </c>
      <c r="AV116" s="14" t="s">
        <v>81</v>
      </c>
      <c r="AW116" s="14" t="s">
        <v>36</v>
      </c>
      <c r="AX116" s="14" t="s">
        <v>79</v>
      </c>
      <c r="AY116" s="243" t="s">
        <v>132</v>
      </c>
    </row>
    <row r="117" s="2" customFormat="1" ht="33" customHeight="1">
      <c r="A117" s="42"/>
      <c r="B117" s="43"/>
      <c r="C117" s="203" t="s">
        <v>133</v>
      </c>
      <c r="D117" s="203" t="s">
        <v>135</v>
      </c>
      <c r="E117" s="204" t="s">
        <v>158</v>
      </c>
      <c r="F117" s="205" t="s">
        <v>159</v>
      </c>
      <c r="G117" s="206" t="s">
        <v>138</v>
      </c>
      <c r="H117" s="207">
        <v>1</v>
      </c>
      <c r="I117" s="208"/>
      <c r="J117" s="209">
        <f>ROUND(I117*H117,2)</f>
        <v>0</v>
      </c>
      <c r="K117" s="205" t="s">
        <v>139</v>
      </c>
      <c r="L117" s="48"/>
      <c r="M117" s="210" t="s">
        <v>21</v>
      </c>
      <c r="N117" s="211" t="s">
        <v>45</v>
      </c>
      <c r="O117" s="88"/>
      <c r="P117" s="212">
        <f>O117*H117</f>
        <v>0</v>
      </c>
      <c r="Q117" s="212">
        <v>0.032349999999999997</v>
      </c>
      <c r="R117" s="212">
        <f>Q117*H117</f>
        <v>0.032349999999999997</v>
      </c>
      <c r="S117" s="212">
        <v>0</v>
      </c>
      <c r="T117" s="213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4" t="s">
        <v>140</v>
      </c>
      <c r="AT117" s="214" t="s">
        <v>135</v>
      </c>
      <c r="AU117" s="214" t="s">
        <v>81</v>
      </c>
      <c r="AY117" s="20" t="s">
        <v>132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0" t="s">
        <v>79</v>
      </c>
      <c r="BK117" s="215">
        <f>ROUND(I117*H117,2)</f>
        <v>0</v>
      </c>
      <c r="BL117" s="20" t="s">
        <v>140</v>
      </c>
      <c r="BM117" s="214" t="s">
        <v>160</v>
      </c>
    </row>
    <row r="118" s="2" customFormat="1">
      <c r="A118" s="42"/>
      <c r="B118" s="43"/>
      <c r="C118" s="44"/>
      <c r="D118" s="216" t="s">
        <v>142</v>
      </c>
      <c r="E118" s="44"/>
      <c r="F118" s="217" t="s">
        <v>161</v>
      </c>
      <c r="G118" s="44"/>
      <c r="H118" s="44"/>
      <c r="I118" s="218"/>
      <c r="J118" s="44"/>
      <c r="K118" s="44"/>
      <c r="L118" s="48"/>
      <c r="M118" s="219"/>
      <c r="N118" s="220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142</v>
      </c>
      <c r="AU118" s="20" t="s">
        <v>81</v>
      </c>
    </row>
    <row r="119" s="2" customFormat="1">
      <c r="A119" s="42"/>
      <c r="B119" s="43"/>
      <c r="C119" s="44"/>
      <c r="D119" s="221" t="s">
        <v>144</v>
      </c>
      <c r="E119" s="44"/>
      <c r="F119" s="222" t="s">
        <v>162</v>
      </c>
      <c r="G119" s="44"/>
      <c r="H119" s="44"/>
      <c r="I119" s="218"/>
      <c r="J119" s="44"/>
      <c r="K119" s="44"/>
      <c r="L119" s="48"/>
      <c r="M119" s="219"/>
      <c r="N119" s="220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144</v>
      </c>
      <c r="AU119" s="20" t="s">
        <v>81</v>
      </c>
    </row>
    <row r="120" s="14" customFormat="1">
      <c r="A120" s="14"/>
      <c r="B120" s="233"/>
      <c r="C120" s="234"/>
      <c r="D120" s="216" t="s">
        <v>146</v>
      </c>
      <c r="E120" s="235" t="s">
        <v>21</v>
      </c>
      <c r="F120" s="236" t="s">
        <v>163</v>
      </c>
      <c r="G120" s="234"/>
      <c r="H120" s="237">
        <v>1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146</v>
      </c>
      <c r="AU120" s="243" t="s">
        <v>81</v>
      </c>
      <c r="AV120" s="14" t="s">
        <v>81</v>
      </c>
      <c r="AW120" s="14" t="s">
        <v>36</v>
      </c>
      <c r="AX120" s="14" t="s">
        <v>79</v>
      </c>
      <c r="AY120" s="243" t="s">
        <v>132</v>
      </c>
    </row>
    <row r="121" s="2" customFormat="1" ht="24.15" customHeight="1">
      <c r="A121" s="42"/>
      <c r="B121" s="43"/>
      <c r="C121" s="203" t="s">
        <v>140</v>
      </c>
      <c r="D121" s="203" t="s">
        <v>135</v>
      </c>
      <c r="E121" s="204" t="s">
        <v>164</v>
      </c>
      <c r="F121" s="205" t="s">
        <v>165</v>
      </c>
      <c r="G121" s="206" t="s">
        <v>166</v>
      </c>
      <c r="H121" s="207">
        <v>0.0089999999999999993</v>
      </c>
      <c r="I121" s="208"/>
      <c r="J121" s="209">
        <f>ROUND(I121*H121,2)</f>
        <v>0</v>
      </c>
      <c r="K121" s="205" t="s">
        <v>139</v>
      </c>
      <c r="L121" s="48"/>
      <c r="M121" s="210" t="s">
        <v>21</v>
      </c>
      <c r="N121" s="211" t="s">
        <v>45</v>
      </c>
      <c r="O121" s="88"/>
      <c r="P121" s="212">
        <f>O121*H121</f>
        <v>0</v>
      </c>
      <c r="Q121" s="212">
        <v>1.0900000000000001</v>
      </c>
      <c r="R121" s="212">
        <f>Q121*H121</f>
        <v>0.0098099999999999993</v>
      </c>
      <c r="S121" s="212">
        <v>0</v>
      </c>
      <c r="T121" s="213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4" t="s">
        <v>140</v>
      </c>
      <c r="AT121" s="214" t="s">
        <v>135</v>
      </c>
      <c r="AU121" s="214" t="s">
        <v>81</v>
      </c>
      <c r="AY121" s="20" t="s">
        <v>132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0" t="s">
        <v>79</v>
      </c>
      <c r="BK121" s="215">
        <f>ROUND(I121*H121,2)</f>
        <v>0</v>
      </c>
      <c r="BL121" s="20" t="s">
        <v>140</v>
      </c>
      <c r="BM121" s="214" t="s">
        <v>167</v>
      </c>
    </row>
    <row r="122" s="2" customFormat="1">
      <c r="A122" s="42"/>
      <c r="B122" s="43"/>
      <c r="C122" s="44"/>
      <c r="D122" s="216" t="s">
        <v>142</v>
      </c>
      <c r="E122" s="44"/>
      <c r="F122" s="217" t="s">
        <v>168</v>
      </c>
      <c r="G122" s="44"/>
      <c r="H122" s="44"/>
      <c r="I122" s="218"/>
      <c r="J122" s="44"/>
      <c r="K122" s="44"/>
      <c r="L122" s="48"/>
      <c r="M122" s="219"/>
      <c r="N122" s="220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142</v>
      </c>
      <c r="AU122" s="20" t="s">
        <v>81</v>
      </c>
    </row>
    <row r="123" s="2" customFormat="1">
      <c r="A123" s="42"/>
      <c r="B123" s="43"/>
      <c r="C123" s="44"/>
      <c r="D123" s="221" t="s">
        <v>144</v>
      </c>
      <c r="E123" s="44"/>
      <c r="F123" s="222" t="s">
        <v>169</v>
      </c>
      <c r="G123" s="44"/>
      <c r="H123" s="44"/>
      <c r="I123" s="218"/>
      <c r="J123" s="44"/>
      <c r="K123" s="44"/>
      <c r="L123" s="48"/>
      <c r="M123" s="219"/>
      <c r="N123" s="220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144</v>
      </c>
      <c r="AU123" s="20" t="s">
        <v>81</v>
      </c>
    </row>
    <row r="124" s="13" customFormat="1">
      <c r="A124" s="13"/>
      <c r="B124" s="223"/>
      <c r="C124" s="224"/>
      <c r="D124" s="216" t="s">
        <v>146</v>
      </c>
      <c r="E124" s="225" t="s">
        <v>21</v>
      </c>
      <c r="F124" s="226" t="s">
        <v>170</v>
      </c>
      <c r="G124" s="224"/>
      <c r="H124" s="225" t="s">
        <v>21</v>
      </c>
      <c r="I124" s="227"/>
      <c r="J124" s="224"/>
      <c r="K124" s="224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146</v>
      </c>
      <c r="AU124" s="232" t="s">
        <v>81</v>
      </c>
      <c r="AV124" s="13" t="s">
        <v>79</v>
      </c>
      <c r="AW124" s="13" t="s">
        <v>36</v>
      </c>
      <c r="AX124" s="13" t="s">
        <v>74</v>
      </c>
      <c r="AY124" s="232" t="s">
        <v>132</v>
      </c>
    </row>
    <row r="125" s="14" customFormat="1">
      <c r="A125" s="14"/>
      <c r="B125" s="233"/>
      <c r="C125" s="234"/>
      <c r="D125" s="216" t="s">
        <v>146</v>
      </c>
      <c r="E125" s="235" t="s">
        <v>21</v>
      </c>
      <c r="F125" s="236" t="s">
        <v>171</v>
      </c>
      <c r="G125" s="234"/>
      <c r="H125" s="237">
        <v>0.0089999999999999993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146</v>
      </c>
      <c r="AU125" s="243" t="s">
        <v>81</v>
      </c>
      <c r="AV125" s="14" t="s">
        <v>81</v>
      </c>
      <c r="AW125" s="14" t="s">
        <v>36</v>
      </c>
      <c r="AX125" s="14" t="s">
        <v>79</v>
      </c>
      <c r="AY125" s="243" t="s">
        <v>132</v>
      </c>
    </row>
    <row r="126" s="2" customFormat="1" ht="33" customHeight="1">
      <c r="A126" s="42"/>
      <c r="B126" s="43"/>
      <c r="C126" s="203" t="s">
        <v>172</v>
      </c>
      <c r="D126" s="203" t="s">
        <v>135</v>
      </c>
      <c r="E126" s="204" t="s">
        <v>173</v>
      </c>
      <c r="F126" s="205" t="s">
        <v>174</v>
      </c>
      <c r="G126" s="206" t="s">
        <v>138</v>
      </c>
      <c r="H126" s="207">
        <v>2</v>
      </c>
      <c r="I126" s="208"/>
      <c r="J126" s="209">
        <f>ROUND(I126*H126,2)</f>
        <v>0</v>
      </c>
      <c r="K126" s="205" t="s">
        <v>139</v>
      </c>
      <c r="L126" s="48"/>
      <c r="M126" s="210" t="s">
        <v>21</v>
      </c>
      <c r="N126" s="211" t="s">
        <v>45</v>
      </c>
      <c r="O126" s="88"/>
      <c r="P126" s="212">
        <f>O126*H126</f>
        <v>0</v>
      </c>
      <c r="Q126" s="212">
        <v>0.02555</v>
      </c>
      <c r="R126" s="212">
        <f>Q126*H126</f>
        <v>0.0511</v>
      </c>
      <c r="S126" s="212">
        <v>0</v>
      </c>
      <c r="T126" s="213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4" t="s">
        <v>140</v>
      </c>
      <c r="AT126" s="214" t="s">
        <v>135</v>
      </c>
      <c r="AU126" s="214" t="s">
        <v>81</v>
      </c>
      <c r="AY126" s="20" t="s">
        <v>132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0" t="s">
        <v>79</v>
      </c>
      <c r="BK126" s="215">
        <f>ROUND(I126*H126,2)</f>
        <v>0</v>
      </c>
      <c r="BL126" s="20" t="s">
        <v>140</v>
      </c>
      <c r="BM126" s="214" t="s">
        <v>175</v>
      </c>
    </row>
    <row r="127" s="2" customFormat="1">
      <c r="A127" s="42"/>
      <c r="B127" s="43"/>
      <c r="C127" s="44"/>
      <c r="D127" s="216" t="s">
        <v>142</v>
      </c>
      <c r="E127" s="44"/>
      <c r="F127" s="217" t="s">
        <v>176</v>
      </c>
      <c r="G127" s="44"/>
      <c r="H127" s="44"/>
      <c r="I127" s="218"/>
      <c r="J127" s="44"/>
      <c r="K127" s="44"/>
      <c r="L127" s="48"/>
      <c r="M127" s="219"/>
      <c r="N127" s="220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142</v>
      </c>
      <c r="AU127" s="20" t="s">
        <v>81</v>
      </c>
    </row>
    <row r="128" s="2" customFormat="1">
      <c r="A128" s="42"/>
      <c r="B128" s="43"/>
      <c r="C128" s="44"/>
      <c r="D128" s="221" t="s">
        <v>144</v>
      </c>
      <c r="E128" s="44"/>
      <c r="F128" s="222" t="s">
        <v>177</v>
      </c>
      <c r="G128" s="44"/>
      <c r="H128" s="44"/>
      <c r="I128" s="218"/>
      <c r="J128" s="44"/>
      <c r="K128" s="44"/>
      <c r="L128" s="48"/>
      <c r="M128" s="219"/>
      <c r="N128" s="220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144</v>
      </c>
      <c r="AU128" s="20" t="s">
        <v>81</v>
      </c>
    </row>
    <row r="129" s="13" customFormat="1">
      <c r="A129" s="13"/>
      <c r="B129" s="223"/>
      <c r="C129" s="224"/>
      <c r="D129" s="216" t="s">
        <v>146</v>
      </c>
      <c r="E129" s="225" t="s">
        <v>21</v>
      </c>
      <c r="F129" s="226" t="s">
        <v>178</v>
      </c>
      <c r="G129" s="224"/>
      <c r="H129" s="225" t="s">
        <v>21</v>
      </c>
      <c r="I129" s="227"/>
      <c r="J129" s="224"/>
      <c r="K129" s="224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146</v>
      </c>
      <c r="AU129" s="232" t="s">
        <v>81</v>
      </c>
      <c r="AV129" s="13" t="s">
        <v>79</v>
      </c>
      <c r="AW129" s="13" t="s">
        <v>36</v>
      </c>
      <c r="AX129" s="13" t="s">
        <v>74</v>
      </c>
      <c r="AY129" s="232" t="s">
        <v>132</v>
      </c>
    </row>
    <row r="130" s="14" customFormat="1">
      <c r="A130" s="14"/>
      <c r="B130" s="233"/>
      <c r="C130" s="234"/>
      <c r="D130" s="216" t="s">
        <v>146</v>
      </c>
      <c r="E130" s="235" t="s">
        <v>21</v>
      </c>
      <c r="F130" s="236" t="s">
        <v>179</v>
      </c>
      <c r="G130" s="234"/>
      <c r="H130" s="237">
        <v>2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146</v>
      </c>
      <c r="AU130" s="243" t="s">
        <v>81</v>
      </c>
      <c r="AV130" s="14" t="s">
        <v>81</v>
      </c>
      <c r="AW130" s="14" t="s">
        <v>36</v>
      </c>
      <c r="AX130" s="14" t="s">
        <v>79</v>
      </c>
      <c r="AY130" s="243" t="s">
        <v>132</v>
      </c>
    </row>
    <row r="131" s="2" customFormat="1" ht="33" customHeight="1">
      <c r="A131" s="42"/>
      <c r="B131" s="43"/>
      <c r="C131" s="203" t="s">
        <v>180</v>
      </c>
      <c r="D131" s="203" t="s">
        <v>135</v>
      </c>
      <c r="E131" s="204" t="s">
        <v>181</v>
      </c>
      <c r="F131" s="205" t="s">
        <v>182</v>
      </c>
      <c r="G131" s="206" t="s">
        <v>183</v>
      </c>
      <c r="H131" s="207">
        <v>4.032</v>
      </c>
      <c r="I131" s="208"/>
      <c r="J131" s="209">
        <f>ROUND(I131*H131,2)</f>
        <v>0</v>
      </c>
      <c r="K131" s="205" t="s">
        <v>139</v>
      </c>
      <c r="L131" s="48"/>
      <c r="M131" s="210" t="s">
        <v>21</v>
      </c>
      <c r="N131" s="211" t="s">
        <v>45</v>
      </c>
      <c r="O131" s="88"/>
      <c r="P131" s="212">
        <f>O131*H131</f>
        <v>0</v>
      </c>
      <c r="Q131" s="212">
        <v>0.07009</v>
      </c>
      <c r="R131" s="212">
        <f>Q131*H131</f>
        <v>0.28260288</v>
      </c>
      <c r="S131" s="212">
        <v>0</v>
      </c>
      <c r="T131" s="213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4" t="s">
        <v>140</v>
      </c>
      <c r="AT131" s="214" t="s">
        <v>135</v>
      </c>
      <c r="AU131" s="214" t="s">
        <v>81</v>
      </c>
      <c r="AY131" s="20" t="s">
        <v>132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0" t="s">
        <v>79</v>
      </c>
      <c r="BK131" s="215">
        <f>ROUND(I131*H131,2)</f>
        <v>0</v>
      </c>
      <c r="BL131" s="20" t="s">
        <v>140</v>
      </c>
      <c r="BM131" s="214" t="s">
        <v>184</v>
      </c>
    </row>
    <row r="132" s="2" customFormat="1">
      <c r="A132" s="42"/>
      <c r="B132" s="43"/>
      <c r="C132" s="44"/>
      <c r="D132" s="216" t="s">
        <v>142</v>
      </c>
      <c r="E132" s="44"/>
      <c r="F132" s="217" t="s">
        <v>185</v>
      </c>
      <c r="G132" s="44"/>
      <c r="H132" s="44"/>
      <c r="I132" s="218"/>
      <c r="J132" s="44"/>
      <c r="K132" s="44"/>
      <c r="L132" s="48"/>
      <c r="M132" s="219"/>
      <c r="N132" s="220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142</v>
      </c>
      <c r="AU132" s="20" t="s">
        <v>81</v>
      </c>
    </row>
    <row r="133" s="2" customFormat="1">
      <c r="A133" s="42"/>
      <c r="B133" s="43"/>
      <c r="C133" s="44"/>
      <c r="D133" s="221" t="s">
        <v>144</v>
      </c>
      <c r="E133" s="44"/>
      <c r="F133" s="222" t="s">
        <v>186</v>
      </c>
      <c r="G133" s="44"/>
      <c r="H133" s="44"/>
      <c r="I133" s="218"/>
      <c r="J133" s="44"/>
      <c r="K133" s="44"/>
      <c r="L133" s="48"/>
      <c r="M133" s="219"/>
      <c r="N133" s="220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144</v>
      </c>
      <c r="AU133" s="20" t="s">
        <v>81</v>
      </c>
    </row>
    <row r="134" s="13" customFormat="1">
      <c r="A134" s="13"/>
      <c r="B134" s="223"/>
      <c r="C134" s="224"/>
      <c r="D134" s="216" t="s">
        <v>146</v>
      </c>
      <c r="E134" s="225" t="s">
        <v>21</v>
      </c>
      <c r="F134" s="226" t="s">
        <v>187</v>
      </c>
      <c r="G134" s="224"/>
      <c r="H134" s="225" t="s">
        <v>21</v>
      </c>
      <c r="I134" s="227"/>
      <c r="J134" s="224"/>
      <c r="K134" s="224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146</v>
      </c>
      <c r="AU134" s="232" t="s">
        <v>81</v>
      </c>
      <c r="AV134" s="13" t="s">
        <v>79</v>
      </c>
      <c r="AW134" s="13" t="s">
        <v>36</v>
      </c>
      <c r="AX134" s="13" t="s">
        <v>74</v>
      </c>
      <c r="AY134" s="232" t="s">
        <v>132</v>
      </c>
    </row>
    <row r="135" s="14" customFormat="1">
      <c r="A135" s="14"/>
      <c r="B135" s="233"/>
      <c r="C135" s="234"/>
      <c r="D135" s="216" t="s">
        <v>146</v>
      </c>
      <c r="E135" s="235" t="s">
        <v>21</v>
      </c>
      <c r="F135" s="236" t="s">
        <v>188</v>
      </c>
      <c r="G135" s="234"/>
      <c r="H135" s="237">
        <v>4.032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146</v>
      </c>
      <c r="AU135" s="243" t="s">
        <v>81</v>
      </c>
      <c r="AV135" s="14" t="s">
        <v>81</v>
      </c>
      <c r="AW135" s="14" t="s">
        <v>36</v>
      </c>
      <c r="AX135" s="14" t="s">
        <v>79</v>
      </c>
      <c r="AY135" s="243" t="s">
        <v>132</v>
      </c>
    </row>
    <row r="136" s="2" customFormat="1" ht="33" customHeight="1">
      <c r="A136" s="42"/>
      <c r="B136" s="43"/>
      <c r="C136" s="203" t="s">
        <v>189</v>
      </c>
      <c r="D136" s="203" t="s">
        <v>135</v>
      </c>
      <c r="E136" s="204" t="s">
        <v>190</v>
      </c>
      <c r="F136" s="205" t="s">
        <v>191</v>
      </c>
      <c r="G136" s="206" t="s">
        <v>183</v>
      </c>
      <c r="H136" s="207">
        <v>6.1799999999999997</v>
      </c>
      <c r="I136" s="208"/>
      <c r="J136" s="209">
        <f>ROUND(I136*H136,2)</f>
        <v>0</v>
      </c>
      <c r="K136" s="205" t="s">
        <v>139</v>
      </c>
      <c r="L136" s="48"/>
      <c r="M136" s="210" t="s">
        <v>21</v>
      </c>
      <c r="N136" s="211" t="s">
        <v>45</v>
      </c>
      <c r="O136" s="88"/>
      <c r="P136" s="212">
        <f>O136*H136</f>
        <v>0</v>
      </c>
      <c r="Q136" s="212">
        <v>0.079210000000000003</v>
      </c>
      <c r="R136" s="212">
        <f>Q136*H136</f>
        <v>0.4895178</v>
      </c>
      <c r="S136" s="212">
        <v>0</v>
      </c>
      <c r="T136" s="213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4" t="s">
        <v>140</v>
      </c>
      <c r="AT136" s="214" t="s">
        <v>135</v>
      </c>
      <c r="AU136" s="214" t="s">
        <v>81</v>
      </c>
      <c r="AY136" s="20" t="s">
        <v>132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0" t="s">
        <v>79</v>
      </c>
      <c r="BK136" s="215">
        <f>ROUND(I136*H136,2)</f>
        <v>0</v>
      </c>
      <c r="BL136" s="20" t="s">
        <v>140</v>
      </c>
      <c r="BM136" s="214" t="s">
        <v>192</v>
      </c>
    </row>
    <row r="137" s="2" customFormat="1">
      <c r="A137" s="42"/>
      <c r="B137" s="43"/>
      <c r="C137" s="44"/>
      <c r="D137" s="216" t="s">
        <v>142</v>
      </c>
      <c r="E137" s="44"/>
      <c r="F137" s="217" t="s">
        <v>193</v>
      </c>
      <c r="G137" s="44"/>
      <c r="H137" s="44"/>
      <c r="I137" s="218"/>
      <c r="J137" s="44"/>
      <c r="K137" s="44"/>
      <c r="L137" s="48"/>
      <c r="M137" s="219"/>
      <c r="N137" s="220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142</v>
      </c>
      <c r="AU137" s="20" t="s">
        <v>81</v>
      </c>
    </row>
    <row r="138" s="2" customFormat="1">
      <c r="A138" s="42"/>
      <c r="B138" s="43"/>
      <c r="C138" s="44"/>
      <c r="D138" s="221" t="s">
        <v>144</v>
      </c>
      <c r="E138" s="44"/>
      <c r="F138" s="222" t="s">
        <v>194</v>
      </c>
      <c r="G138" s="44"/>
      <c r="H138" s="44"/>
      <c r="I138" s="218"/>
      <c r="J138" s="44"/>
      <c r="K138" s="44"/>
      <c r="L138" s="48"/>
      <c r="M138" s="219"/>
      <c r="N138" s="220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144</v>
      </c>
      <c r="AU138" s="20" t="s">
        <v>81</v>
      </c>
    </row>
    <row r="139" s="13" customFormat="1">
      <c r="A139" s="13"/>
      <c r="B139" s="223"/>
      <c r="C139" s="224"/>
      <c r="D139" s="216" t="s">
        <v>146</v>
      </c>
      <c r="E139" s="225" t="s">
        <v>21</v>
      </c>
      <c r="F139" s="226" t="s">
        <v>187</v>
      </c>
      <c r="G139" s="224"/>
      <c r="H139" s="225" t="s">
        <v>21</v>
      </c>
      <c r="I139" s="227"/>
      <c r="J139" s="224"/>
      <c r="K139" s="224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146</v>
      </c>
      <c r="AU139" s="232" t="s">
        <v>81</v>
      </c>
      <c r="AV139" s="13" t="s">
        <v>79</v>
      </c>
      <c r="AW139" s="13" t="s">
        <v>36</v>
      </c>
      <c r="AX139" s="13" t="s">
        <v>74</v>
      </c>
      <c r="AY139" s="232" t="s">
        <v>132</v>
      </c>
    </row>
    <row r="140" s="14" customFormat="1">
      <c r="A140" s="14"/>
      <c r="B140" s="233"/>
      <c r="C140" s="234"/>
      <c r="D140" s="216" t="s">
        <v>146</v>
      </c>
      <c r="E140" s="235" t="s">
        <v>21</v>
      </c>
      <c r="F140" s="236" t="s">
        <v>195</v>
      </c>
      <c r="G140" s="234"/>
      <c r="H140" s="237">
        <v>2.0600000000000001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146</v>
      </c>
      <c r="AU140" s="243" t="s">
        <v>81</v>
      </c>
      <c r="AV140" s="14" t="s">
        <v>81</v>
      </c>
      <c r="AW140" s="14" t="s">
        <v>36</v>
      </c>
      <c r="AX140" s="14" t="s">
        <v>74</v>
      </c>
      <c r="AY140" s="243" t="s">
        <v>132</v>
      </c>
    </row>
    <row r="141" s="14" customFormat="1">
      <c r="A141" s="14"/>
      <c r="B141" s="233"/>
      <c r="C141" s="234"/>
      <c r="D141" s="216" t="s">
        <v>146</v>
      </c>
      <c r="E141" s="235" t="s">
        <v>21</v>
      </c>
      <c r="F141" s="236" t="s">
        <v>196</v>
      </c>
      <c r="G141" s="234"/>
      <c r="H141" s="237">
        <v>4.1200000000000001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146</v>
      </c>
      <c r="AU141" s="243" t="s">
        <v>81</v>
      </c>
      <c r="AV141" s="14" t="s">
        <v>81</v>
      </c>
      <c r="AW141" s="14" t="s">
        <v>36</v>
      </c>
      <c r="AX141" s="14" t="s">
        <v>74</v>
      </c>
      <c r="AY141" s="243" t="s">
        <v>132</v>
      </c>
    </row>
    <row r="142" s="15" customFormat="1">
      <c r="A142" s="15"/>
      <c r="B142" s="244"/>
      <c r="C142" s="245"/>
      <c r="D142" s="216" t="s">
        <v>146</v>
      </c>
      <c r="E142" s="246" t="s">
        <v>21</v>
      </c>
      <c r="F142" s="247" t="s">
        <v>150</v>
      </c>
      <c r="G142" s="245"/>
      <c r="H142" s="248">
        <v>6.1799999999999997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4" t="s">
        <v>146</v>
      </c>
      <c r="AU142" s="254" t="s">
        <v>81</v>
      </c>
      <c r="AV142" s="15" t="s">
        <v>140</v>
      </c>
      <c r="AW142" s="15" t="s">
        <v>36</v>
      </c>
      <c r="AX142" s="15" t="s">
        <v>79</v>
      </c>
      <c r="AY142" s="254" t="s">
        <v>132</v>
      </c>
    </row>
    <row r="143" s="2" customFormat="1" ht="24.15" customHeight="1">
      <c r="A143" s="42"/>
      <c r="B143" s="43"/>
      <c r="C143" s="203" t="s">
        <v>197</v>
      </c>
      <c r="D143" s="203" t="s">
        <v>135</v>
      </c>
      <c r="E143" s="204" t="s">
        <v>198</v>
      </c>
      <c r="F143" s="205" t="s">
        <v>199</v>
      </c>
      <c r="G143" s="206" t="s">
        <v>183</v>
      </c>
      <c r="H143" s="207">
        <v>4.6799999999999997</v>
      </c>
      <c r="I143" s="208"/>
      <c r="J143" s="209">
        <f>ROUND(I143*H143,2)</f>
        <v>0</v>
      </c>
      <c r="K143" s="205" t="s">
        <v>139</v>
      </c>
      <c r="L143" s="48"/>
      <c r="M143" s="210" t="s">
        <v>21</v>
      </c>
      <c r="N143" s="211" t="s">
        <v>45</v>
      </c>
      <c r="O143" s="88"/>
      <c r="P143" s="212">
        <f>O143*H143</f>
        <v>0</v>
      </c>
      <c r="Q143" s="212">
        <v>0.061719999999999997</v>
      </c>
      <c r="R143" s="212">
        <f>Q143*H143</f>
        <v>0.28884959999999998</v>
      </c>
      <c r="S143" s="212">
        <v>0</v>
      </c>
      <c r="T143" s="213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4" t="s">
        <v>140</v>
      </c>
      <c r="AT143" s="214" t="s">
        <v>135</v>
      </c>
      <c r="AU143" s="214" t="s">
        <v>81</v>
      </c>
      <c r="AY143" s="20" t="s">
        <v>132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0" t="s">
        <v>79</v>
      </c>
      <c r="BK143" s="215">
        <f>ROUND(I143*H143,2)</f>
        <v>0</v>
      </c>
      <c r="BL143" s="20" t="s">
        <v>140</v>
      </c>
      <c r="BM143" s="214" t="s">
        <v>200</v>
      </c>
    </row>
    <row r="144" s="2" customFormat="1">
      <c r="A144" s="42"/>
      <c r="B144" s="43"/>
      <c r="C144" s="44"/>
      <c r="D144" s="216" t="s">
        <v>142</v>
      </c>
      <c r="E144" s="44"/>
      <c r="F144" s="217" t="s">
        <v>201</v>
      </c>
      <c r="G144" s="44"/>
      <c r="H144" s="44"/>
      <c r="I144" s="218"/>
      <c r="J144" s="44"/>
      <c r="K144" s="44"/>
      <c r="L144" s="48"/>
      <c r="M144" s="219"/>
      <c r="N144" s="220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142</v>
      </c>
      <c r="AU144" s="20" t="s">
        <v>81</v>
      </c>
    </row>
    <row r="145" s="2" customFormat="1">
      <c r="A145" s="42"/>
      <c r="B145" s="43"/>
      <c r="C145" s="44"/>
      <c r="D145" s="221" t="s">
        <v>144</v>
      </c>
      <c r="E145" s="44"/>
      <c r="F145" s="222" t="s">
        <v>202</v>
      </c>
      <c r="G145" s="44"/>
      <c r="H145" s="44"/>
      <c r="I145" s="218"/>
      <c r="J145" s="44"/>
      <c r="K145" s="44"/>
      <c r="L145" s="48"/>
      <c r="M145" s="219"/>
      <c r="N145" s="220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144</v>
      </c>
      <c r="AU145" s="20" t="s">
        <v>81</v>
      </c>
    </row>
    <row r="146" s="14" customFormat="1">
      <c r="A146" s="14"/>
      <c r="B146" s="233"/>
      <c r="C146" s="234"/>
      <c r="D146" s="216" t="s">
        <v>146</v>
      </c>
      <c r="E146" s="235" t="s">
        <v>21</v>
      </c>
      <c r="F146" s="236" t="s">
        <v>203</v>
      </c>
      <c r="G146" s="234"/>
      <c r="H146" s="237">
        <v>4.6799999999999997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146</v>
      </c>
      <c r="AU146" s="243" t="s">
        <v>81</v>
      </c>
      <c r="AV146" s="14" t="s">
        <v>81</v>
      </c>
      <c r="AW146" s="14" t="s">
        <v>36</v>
      </c>
      <c r="AX146" s="14" t="s">
        <v>79</v>
      </c>
      <c r="AY146" s="243" t="s">
        <v>132</v>
      </c>
    </row>
    <row r="147" s="2" customFormat="1" ht="24.15" customHeight="1">
      <c r="A147" s="42"/>
      <c r="B147" s="43"/>
      <c r="C147" s="203" t="s">
        <v>204</v>
      </c>
      <c r="D147" s="203" t="s">
        <v>135</v>
      </c>
      <c r="E147" s="204" t="s">
        <v>205</v>
      </c>
      <c r="F147" s="205" t="s">
        <v>206</v>
      </c>
      <c r="G147" s="206" t="s">
        <v>183</v>
      </c>
      <c r="H147" s="207">
        <v>2.7799999999999998</v>
      </c>
      <c r="I147" s="208"/>
      <c r="J147" s="209">
        <f>ROUND(I147*H147,2)</f>
        <v>0</v>
      </c>
      <c r="K147" s="205" t="s">
        <v>139</v>
      </c>
      <c r="L147" s="48"/>
      <c r="M147" s="210" t="s">
        <v>21</v>
      </c>
      <c r="N147" s="211" t="s">
        <v>45</v>
      </c>
      <c r="O147" s="88"/>
      <c r="P147" s="212">
        <f>O147*H147</f>
        <v>0</v>
      </c>
      <c r="Q147" s="212">
        <v>0.069980000000000001</v>
      </c>
      <c r="R147" s="212">
        <f>Q147*H147</f>
        <v>0.19454439999999998</v>
      </c>
      <c r="S147" s="212">
        <v>0</v>
      </c>
      <c r="T147" s="213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4" t="s">
        <v>140</v>
      </c>
      <c r="AT147" s="214" t="s">
        <v>135</v>
      </c>
      <c r="AU147" s="214" t="s">
        <v>81</v>
      </c>
      <c r="AY147" s="20" t="s">
        <v>132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0" t="s">
        <v>79</v>
      </c>
      <c r="BK147" s="215">
        <f>ROUND(I147*H147,2)</f>
        <v>0</v>
      </c>
      <c r="BL147" s="20" t="s">
        <v>140</v>
      </c>
      <c r="BM147" s="214" t="s">
        <v>207</v>
      </c>
    </row>
    <row r="148" s="2" customFormat="1">
      <c r="A148" s="42"/>
      <c r="B148" s="43"/>
      <c r="C148" s="44"/>
      <c r="D148" s="216" t="s">
        <v>142</v>
      </c>
      <c r="E148" s="44"/>
      <c r="F148" s="217" t="s">
        <v>208</v>
      </c>
      <c r="G148" s="44"/>
      <c r="H148" s="44"/>
      <c r="I148" s="218"/>
      <c r="J148" s="44"/>
      <c r="K148" s="44"/>
      <c r="L148" s="48"/>
      <c r="M148" s="219"/>
      <c r="N148" s="220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142</v>
      </c>
      <c r="AU148" s="20" t="s">
        <v>81</v>
      </c>
    </row>
    <row r="149" s="2" customFormat="1">
      <c r="A149" s="42"/>
      <c r="B149" s="43"/>
      <c r="C149" s="44"/>
      <c r="D149" s="221" t="s">
        <v>144</v>
      </c>
      <c r="E149" s="44"/>
      <c r="F149" s="222" t="s">
        <v>209</v>
      </c>
      <c r="G149" s="44"/>
      <c r="H149" s="44"/>
      <c r="I149" s="218"/>
      <c r="J149" s="44"/>
      <c r="K149" s="44"/>
      <c r="L149" s="48"/>
      <c r="M149" s="219"/>
      <c r="N149" s="220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144</v>
      </c>
      <c r="AU149" s="20" t="s">
        <v>81</v>
      </c>
    </row>
    <row r="150" s="14" customFormat="1">
      <c r="A150" s="14"/>
      <c r="B150" s="233"/>
      <c r="C150" s="234"/>
      <c r="D150" s="216" t="s">
        <v>146</v>
      </c>
      <c r="E150" s="235" t="s">
        <v>21</v>
      </c>
      <c r="F150" s="236" t="s">
        <v>210</v>
      </c>
      <c r="G150" s="234"/>
      <c r="H150" s="237">
        <v>2.7799999999999998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146</v>
      </c>
      <c r="AU150" s="243" t="s">
        <v>81</v>
      </c>
      <c r="AV150" s="14" t="s">
        <v>81</v>
      </c>
      <c r="AW150" s="14" t="s">
        <v>36</v>
      </c>
      <c r="AX150" s="14" t="s">
        <v>79</v>
      </c>
      <c r="AY150" s="243" t="s">
        <v>132</v>
      </c>
    </row>
    <row r="151" s="2" customFormat="1" ht="24.15" customHeight="1">
      <c r="A151" s="42"/>
      <c r="B151" s="43"/>
      <c r="C151" s="203" t="s">
        <v>211</v>
      </c>
      <c r="D151" s="203" t="s">
        <v>135</v>
      </c>
      <c r="E151" s="204" t="s">
        <v>212</v>
      </c>
      <c r="F151" s="205" t="s">
        <v>213</v>
      </c>
      <c r="G151" s="206" t="s">
        <v>214</v>
      </c>
      <c r="H151" s="207">
        <v>38.280000000000001</v>
      </c>
      <c r="I151" s="208"/>
      <c r="J151" s="209">
        <f>ROUND(I151*H151,2)</f>
        <v>0</v>
      </c>
      <c r="K151" s="205" t="s">
        <v>139</v>
      </c>
      <c r="L151" s="48"/>
      <c r="M151" s="210" t="s">
        <v>21</v>
      </c>
      <c r="N151" s="211" t="s">
        <v>45</v>
      </c>
      <c r="O151" s="88"/>
      <c r="P151" s="212">
        <f>O151*H151</f>
        <v>0</v>
      </c>
      <c r="Q151" s="212">
        <v>0.00012999999999999999</v>
      </c>
      <c r="R151" s="212">
        <f>Q151*H151</f>
        <v>0.0049763999999999997</v>
      </c>
      <c r="S151" s="212">
        <v>0</v>
      </c>
      <c r="T151" s="213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4" t="s">
        <v>140</v>
      </c>
      <c r="AT151" s="214" t="s">
        <v>135</v>
      </c>
      <c r="AU151" s="214" t="s">
        <v>81</v>
      </c>
      <c r="AY151" s="20" t="s">
        <v>132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0" t="s">
        <v>79</v>
      </c>
      <c r="BK151" s="215">
        <f>ROUND(I151*H151,2)</f>
        <v>0</v>
      </c>
      <c r="BL151" s="20" t="s">
        <v>140</v>
      </c>
      <c r="BM151" s="214" t="s">
        <v>215</v>
      </c>
    </row>
    <row r="152" s="2" customFormat="1">
      <c r="A152" s="42"/>
      <c r="B152" s="43"/>
      <c r="C152" s="44"/>
      <c r="D152" s="216" t="s">
        <v>142</v>
      </c>
      <c r="E152" s="44"/>
      <c r="F152" s="217" t="s">
        <v>216</v>
      </c>
      <c r="G152" s="44"/>
      <c r="H152" s="44"/>
      <c r="I152" s="218"/>
      <c r="J152" s="44"/>
      <c r="K152" s="44"/>
      <c r="L152" s="48"/>
      <c r="M152" s="219"/>
      <c r="N152" s="220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142</v>
      </c>
      <c r="AU152" s="20" t="s">
        <v>81</v>
      </c>
    </row>
    <row r="153" s="2" customFormat="1">
      <c r="A153" s="42"/>
      <c r="B153" s="43"/>
      <c r="C153" s="44"/>
      <c r="D153" s="221" t="s">
        <v>144</v>
      </c>
      <c r="E153" s="44"/>
      <c r="F153" s="222" t="s">
        <v>217</v>
      </c>
      <c r="G153" s="44"/>
      <c r="H153" s="44"/>
      <c r="I153" s="218"/>
      <c r="J153" s="44"/>
      <c r="K153" s="44"/>
      <c r="L153" s="48"/>
      <c r="M153" s="219"/>
      <c r="N153" s="220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144</v>
      </c>
      <c r="AU153" s="20" t="s">
        <v>81</v>
      </c>
    </row>
    <row r="154" s="13" customFormat="1">
      <c r="A154" s="13"/>
      <c r="B154" s="223"/>
      <c r="C154" s="224"/>
      <c r="D154" s="216" t="s">
        <v>146</v>
      </c>
      <c r="E154" s="225" t="s">
        <v>21</v>
      </c>
      <c r="F154" s="226" t="s">
        <v>218</v>
      </c>
      <c r="G154" s="224"/>
      <c r="H154" s="225" t="s">
        <v>21</v>
      </c>
      <c r="I154" s="227"/>
      <c r="J154" s="224"/>
      <c r="K154" s="224"/>
      <c r="L154" s="228"/>
      <c r="M154" s="229"/>
      <c r="N154" s="230"/>
      <c r="O154" s="230"/>
      <c r="P154" s="230"/>
      <c r="Q154" s="230"/>
      <c r="R154" s="230"/>
      <c r="S154" s="230"/>
      <c r="T154" s="23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146</v>
      </c>
      <c r="AU154" s="232" t="s">
        <v>81</v>
      </c>
      <c r="AV154" s="13" t="s">
        <v>79</v>
      </c>
      <c r="AW154" s="13" t="s">
        <v>36</v>
      </c>
      <c r="AX154" s="13" t="s">
        <v>74</v>
      </c>
      <c r="AY154" s="232" t="s">
        <v>132</v>
      </c>
    </row>
    <row r="155" s="14" customFormat="1">
      <c r="A155" s="14"/>
      <c r="B155" s="233"/>
      <c r="C155" s="234"/>
      <c r="D155" s="216" t="s">
        <v>146</v>
      </c>
      <c r="E155" s="235" t="s">
        <v>21</v>
      </c>
      <c r="F155" s="236" t="s">
        <v>219</v>
      </c>
      <c r="G155" s="234"/>
      <c r="H155" s="237">
        <v>12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146</v>
      </c>
      <c r="AU155" s="243" t="s">
        <v>81</v>
      </c>
      <c r="AV155" s="14" t="s">
        <v>81</v>
      </c>
      <c r="AW155" s="14" t="s">
        <v>36</v>
      </c>
      <c r="AX155" s="14" t="s">
        <v>74</v>
      </c>
      <c r="AY155" s="243" t="s">
        <v>132</v>
      </c>
    </row>
    <row r="156" s="14" customFormat="1">
      <c r="A156" s="14"/>
      <c r="B156" s="233"/>
      <c r="C156" s="234"/>
      <c r="D156" s="216" t="s">
        <v>146</v>
      </c>
      <c r="E156" s="235" t="s">
        <v>21</v>
      </c>
      <c r="F156" s="236" t="s">
        <v>220</v>
      </c>
      <c r="G156" s="234"/>
      <c r="H156" s="237">
        <v>12.48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3" t="s">
        <v>146</v>
      </c>
      <c r="AU156" s="243" t="s">
        <v>81</v>
      </c>
      <c r="AV156" s="14" t="s">
        <v>81</v>
      </c>
      <c r="AW156" s="14" t="s">
        <v>36</v>
      </c>
      <c r="AX156" s="14" t="s">
        <v>74</v>
      </c>
      <c r="AY156" s="243" t="s">
        <v>132</v>
      </c>
    </row>
    <row r="157" s="14" customFormat="1">
      <c r="A157" s="14"/>
      <c r="B157" s="233"/>
      <c r="C157" s="234"/>
      <c r="D157" s="216" t="s">
        <v>146</v>
      </c>
      <c r="E157" s="235" t="s">
        <v>21</v>
      </c>
      <c r="F157" s="236" t="s">
        <v>221</v>
      </c>
      <c r="G157" s="234"/>
      <c r="H157" s="237">
        <v>5.4000000000000004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146</v>
      </c>
      <c r="AU157" s="243" t="s">
        <v>81</v>
      </c>
      <c r="AV157" s="14" t="s">
        <v>81</v>
      </c>
      <c r="AW157" s="14" t="s">
        <v>36</v>
      </c>
      <c r="AX157" s="14" t="s">
        <v>74</v>
      </c>
      <c r="AY157" s="243" t="s">
        <v>132</v>
      </c>
    </row>
    <row r="158" s="16" customFormat="1">
      <c r="A158" s="16"/>
      <c r="B158" s="255"/>
      <c r="C158" s="256"/>
      <c r="D158" s="216" t="s">
        <v>146</v>
      </c>
      <c r="E158" s="257" t="s">
        <v>21</v>
      </c>
      <c r="F158" s="258" t="s">
        <v>222</v>
      </c>
      <c r="G158" s="256"/>
      <c r="H158" s="259">
        <v>29.879999999999999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65" t="s">
        <v>146</v>
      </c>
      <c r="AU158" s="265" t="s">
        <v>81</v>
      </c>
      <c r="AV158" s="16" t="s">
        <v>133</v>
      </c>
      <c r="AW158" s="16" t="s">
        <v>36</v>
      </c>
      <c r="AX158" s="16" t="s">
        <v>74</v>
      </c>
      <c r="AY158" s="265" t="s">
        <v>132</v>
      </c>
    </row>
    <row r="159" s="14" customFormat="1">
      <c r="A159" s="14"/>
      <c r="B159" s="233"/>
      <c r="C159" s="234"/>
      <c r="D159" s="216" t="s">
        <v>146</v>
      </c>
      <c r="E159" s="235" t="s">
        <v>21</v>
      </c>
      <c r="F159" s="236" t="s">
        <v>223</v>
      </c>
      <c r="G159" s="234"/>
      <c r="H159" s="237">
        <v>8.4000000000000004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146</v>
      </c>
      <c r="AU159" s="243" t="s">
        <v>81</v>
      </c>
      <c r="AV159" s="14" t="s">
        <v>81</v>
      </c>
      <c r="AW159" s="14" t="s">
        <v>36</v>
      </c>
      <c r="AX159" s="14" t="s">
        <v>74</v>
      </c>
      <c r="AY159" s="243" t="s">
        <v>132</v>
      </c>
    </row>
    <row r="160" s="15" customFormat="1">
      <c r="A160" s="15"/>
      <c r="B160" s="244"/>
      <c r="C160" s="245"/>
      <c r="D160" s="216" t="s">
        <v>146</v>
      </c>
      <c r="E160" s="246" t="s">
        <v>21</v>
      </c>
      <c r="F160" s="247" t="s">
        <v>150</v>
      </c>
      <c r="G160" s="245"/>
      <c r="H160" s="248">
        <v>38.280000000000001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4" t="s">
        <v>146</v>
      </c>
      <c r="AU160" s="254" t="s">
        <v>81</v>
      </c>
      <c r="AV160" s="15" t="s">
        <v>140</v>
      </c>
      <c r="AW160" s="15" t="s">
        <v>36</v>
      </c>
      <c r="AX160" s="15" t="s">
        <v>79</v>
      </c>
      <c r="AY160" s="254" t="s">
        <v>132</v>
      </c>
    </row>
    <row r="161" s="2" customFormat="1" ht="24.15" customHeight="1">
      <c r="A161" s="42"/>
      <c r="B161" s="43"/>
      <c r="C161" s="203" t="s">
        <v>224</v>
      </c>
      <c r="D161" s="203" t="s">
        <v>135</v>
      </c>
      <c r="E161" s="204" t="s">
        <v>225</v>
      </c>
      <c r="F161" s="205" t="s">
        <v>226</v>
      </c>
      <c r="G161" s="206" t="s">
        <v>183</v>
      </c>
      <c r="H161" s="207">
        <v>4</v>
      </c>
      <c r="I161" s="208"/>
      <c r="J161" s="209">
        <f>ROUND(I161*H161,2)</f>
        <v>0</v>
      </c>
      <c r="K161" s="205" t="s">
        <v>139</v>
      </c>
      <c r="L161" s="48"/>
      <c r="M161" s="210" t="s">
        <v>21</v>
      </c>
      <c r="N161" s="211" t="s">
        <v>45</v>
      </c>
      <c r="O161" s="88"/>
      <c r="P161" s="212">
        <f>O161*H161</f>
        <v>0</v>
      </c>
      <c r="Q161" s="212">
        <v>0.12335</v>
      </c>
      <c r="R161" s="212">
        <f>Q161*H161</f>
        <v>0.49340000000000001</v>
      </c>
      <c r="S161" s="212">
        <v>0</v>
      </c>
      <c r="T161" s="213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4" t="s">
        <v>140</v>
      </c>
      <c r="AT161" s="214" t="s">
        <v>135</v>
      </c>
      <c r="AU161" s="214" t="s">
        <v>81</v>
      </c>
      <c r="AY161" s="20" t="s">
        <v>132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0" t="s">
        <v>79</v>
      </c>
      <c r="BK161" s="215">
        <f>ROUND(I161*H161,2)</f>
        <v>0</v>
      </c>
      <c r="BL161" s="20" t="s">
        <v>140</v>
      </c>
      <c r="BM161" s="214" t="s">
        <v>227</v>
      </c>
    </row>
    <row r="162" s="2" customFormat="1">
      <c r="A162" s="42"/>
      <c r="B162" s="43"/>
      <c r="C162" s="44"/>
      <c r="D162" s="216" t="s">
        <v>142</v>
      </c>
      <c r="E162" s="44"/>
      <c r="F162" s="217" t="s">
        <v>228</v>
      </c>
      <c r="G162" s="44"/>
      <c r="H162" s="44"/>
      <c r="I162" s="218"/>
      <c r="J162" s="44"/>
      <c r="K162" s="44"/>
      <c r="L162" s="48"/>
      <c r="M162" s="219"/>
      <c r="N162" s="220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142</v>
      </c>
      <c r="AU162" s="20" t="s">
        <v>81</v>
      </c>
    </row>
    <row r="163" s="2" customFormat="1">
      <c r="A163" s="42"/>
      <c r="B163" s="43"/>
      <c r="C163" s="44"/>
      <c r="D163" s="221" t="s">
        <v>144</v>
      </c>
      <c r="E163" s="44"/>
      <c r="F163" s="222" t="s">
        <v>229</v>
      </c>
      <c r="G163" s="44"/>
      <c r="H163" s="44"/>
      <c r="I163" s="218"/>
      <c r="J163" s="44"/>
      <c r="K163" s="44"/>
      <c r="L163" s="48"/>
      <c r="M163" s="219"/>
      <c r="N163" s="220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144</v>
      </c>
      <c r="AU163" s="20" t="s">
        <v>81</v>
      </c>
    </row>
    <row r="164" s="14" customFormat="1">
      <c r="A164" s="14"/>
      <c r="B164" s="233"/>
      <c r="C164" s="234"/>
      <c r="D164" s="216" t="s">
        <v>146</v>
      </c>
      <c r="E164" s="235" t="s">
        <v>21</v>
      </c>
      <c r="F164" s="236" t="s">
        <v>230</v>
      </c>
      <c r="G164" s="234"/>
      <c r="H164" s="237">
        <v>4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146</v>
      </c>
      <c r="AU164" s="243" t="s">
        <v>81</v>
      </c>
      <c r="AV164" s="14" t="s">
        <v>81</v>
      </c>
      <c r="AW164" s="14" t="s">
        <v>36</v>
      </c>
      <c r="AX164" s="14" t="s">
        <v>79</v>
      </c>
      <c r="AY164" s="243" t="s">
        <v>132</v>
      </c>
    </row>
    <row r="165" s="2" customFormat="1" ht="24.15" customHeight="1">
      <c r="A165" s="42"/>
      <c r="B165" s="43"/>
      <c r="C165" s="203" t="s">
        <v>8</v>
      </c>
      <c r="D165" s="203" t="s">
        <v>135</v>
      </c>
      <c r="E165" s="204" t="s">
        <v>231</v>
      </c>
      <c r="F165" s="205" t="s">
        <v>232</v>
      </c>
      <c r="G165" s="206" t="s">
        <v>183</v>
      </c>
      <c r="H165" s="207">
        <v>0.39000000000000001</v>
      </c>
      <c r="I165" s="208"/>
      <c r="J165" s="209">
        <f>ROUND(I165*H165,2)</f>
        <v>0</v>
      </c>
      <c r="K165" s="205" t="s">
        <v>139</v>
      </c>
      <c r="L165" s="48"/>
      <c r="M165" s="210" t="s">
        <v>21</v>
      </c>
      <c r="N165" s="211" t="s">
        <v>45</v>
      </c>
      <c r="O165" s="88"/>
      <c r="P165" s="212">
        <f>O165*H165</f>
        <v>0</v>
      </c>
      <c r="Q165" s="212">
        <v>0.25364999999999999</v>
      </c>
      <c r="R165" s="212">
        <f>Q165*H165</f>
        <v>0.098923499999999998</v>
      </c>
      <c r="S165" s="212">
        <v>0</v>
      </c>
      <c r="T165" s="213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4" t="s">
        <v>140</v>
      </c>
      <c r="AT165" s="214" t="s">
        <v>135</v>
      </c>
      <c r="AU165" s="214" t="s">
        <v>81</v>
      </c>
      <c r="AY165" s="20" t="s">
        <v>132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0" t="s">
        <v>79</v>
      </c>
      <c r="BK165" s="215">
        <f>ROUND(I165*H165,2)</f>
        <v>0</v>
      </c>
      <c r="BL165" s="20" t="s">
        <v>140</v>
      </c>
      <c r="BM165" s="214" t="s">
        <v>233</v>
      </c>
    </row>
    <row r="166" s="2" customFormat="1">
      <c r="A166" s="42"/>
      <c r="B166" s="43"/>
      <c r="C166" s="44"/>
      <c r="D166" s="216" t="s">
        <v>142</v>
      </c>
      <c r="E166" s="44"/>
      <c r="F166" s="217" t="s">
        <v>234</v>
      </c>
      <c r="G166" s="44"/>
      <c r="H166" s="44"/>
      <c r="I166" s="218"/>
      <c r="J166" s="44"/>
      <c r="K166" s="44"/>
      <c r="L166" s="48"/>
      <c r="M166" s="219"/>
      <c r="N166" s="220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142</v>
      </c>
      <c r="AU166" s="20" t="s">
        <v>81</v>
      </c>
    </row>
    <row r="167" s="2" customFormat="1">
      <c r="A167" s="42"/>
      <c r="B167" s="43"/>
      <c r="C167" s="44"/>
      <c r="D167" s="221" t="s">
        <v>144</v>
      </c>
      <c r="E167" s="44"/>
      <c r="F167" s="222" t="s">
        <v>235</v>
      </c>
      <c r="G167" s="44"/>
      <c r="H167" s="44"/>
      <c r="I167" s="218"/>
      <c r="J167" s="44"/>
      <c r="K167" s="44"/>
      <c r="L167" s="48"/>
      <c r="M167" s="219"/>
      <c r="N167" s="220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144</v>
      </c>
      <c r="AU167" s="20" t="s">
        <v>81</v>
      </c>
    </row>
    <row r="168" s="14" customFormat="1">
      <c r="A168" s="14"/>
      <c r="B168" s="233"/>
      <c r="C168" s="234"/>
      <c r="D168" s="216" t="s">
        <v>146</v>
      </c>
      <c r="E168" s="235" t="s">
        <v>21</v>
      </c>
      <c r="F168" s="236" t="s">
        <v>236</v>
      </c>
      <c r="G168" s="234"/>
      <c r="H168" s="237">
        <v>0.089999999999999997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146</v>
      </c>
      <c r="AU168" s="243" t="s">
        <v>81</v>
      </c>
      <c r="AV168" s="14" t="s">
        <v>81</v>
      </c>
      <c r="AW168" s="14" t="s">
        <v>36</v>
      </c>
      <c r="AX168" s="14" t="s">
        <v>74</v>
      </c>
      <c r="AY168" s="243" t="s">
        <v>132</v>
      </c>
    </row>
    <row r="169" s="14" customFormat="1">
      <c r="A169" s="14"/>
      <c r="B169" s="233"/>
      <c r="C169" s="234"/>
      <c r="D169" s="216" t="s">
        <v>146</v>
      </c>
      <c r="E169" s="235" t="s">
        <v>21</v>
      </c>
      <c r="F169" s="236" t="s">
        <v>237</v>
      </c>
      <c r="G169" s="234"/>
      <c r="H169" s="237">
        <v>0.29999999999999999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146</v>
      </c>
      <c r="AU169" s="243" t="s">
        <v>81</v>
      </c>
      <c r="AV169" s="14" t="s">
        <v>81</v>
      </c>
      <c r="AW169" s="14" t="s">
        <v>36</v>
      </c>
      <c r="AX169" s="14" t="s">
        <v>74</v>
      </c>
      <c r="AY169" s="243" t="s">
        <v>132</v>
      </c>
    </row>
    <row r="170" s="15" customFormat="1">
      <c r="A170" s="15"/>
      <c r="B170" s="244"/>
      <c r="C170" s="245"/>
      <c r="D170" s="216" t="s">
        <v>146</v>
      </c>
      <c r="E170" s="246" t="s">
        <v>21</v>
      </c>
      <c r="F170" s="247" t="s">
        <v>150</v>
      </c>
      <c r="G170" s="245"/>
      <c r="H170" s="248">
        <v>0.39000000000000001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4" t="s">
        <v>146</v>
      </c>
      <c r="AU170" s="254" t="s">
        <v>81</v>
      </c>
      <c r="AV170" s="15" t="s">
        <v>140</v>
      </c>
      <c r="AW170" s="15" t="s">
        <v>36</v>
      </c>
      <c r="AX170" s="15" t="s">
        <v>79</v>
      </c>
      <c r="AY170" s="254" t="s">
        <v>132</v>
      </c>
    </row>
    <row r="171" s="12" customFormat="1" ht="22.8" customHeight="1">
      <c r="A171" s="12"/>
      <c r="B171" s="187"/>
      <c r="C171" s="188"/>
      <c r="D171" s="189" t="s">
        <v>73</v>
      </c>
      <c r="E171" s="201" t="s">
        <v>140</v>
      </c>
      <c r="F171" s="201" t="s">
        <v>238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SUM(P172:P184)</f>
        <v>0</v>
      </c>
      <c r="Q171" s="195"/>
      <c r="R171" s="196">
        <f>SUM(R172:R184)</f>
        <v>0.54220049999999997</v>
      </c>
      <c r="S171" s="195"/>
      <c r="T171" s="197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8" t="s">
        <v>79</v>
      </c>
      <c r="AT171" s="199" t="s">
        <v>73</v>
      </c>
      <c r="AU171" s="199" t="s">
        <v>79</v>
      </c>
      <c r="AY171" s="198" t="s">
        <v>132</v>
      </c>
      <c r="BK171" s="200">
        <f>SUM(BK172:BK184)</f>
        <v>0</v>
      </c>
    </row>
    <row r="172" s="2" customFormat="1" ht="16.5" customHeight="1">
      <c r="A172" s="42"/>
      <c r="B172" s="43"/>
      <c r="C172" s="203" t="s">
        <v>239</v>
      </c>
      <c r="D172" s="203" t="s">
        <v>135</v>
      </c>
      <c r="E172" s="204" t="s">
        <v>240</v>
      </c>
      <c r="F172" s="205" t="s">
        <v>241</v>
      </c>
      <c r="G172" s="206" t="s">
        <v>153</v>
      </c>
      <c r="H172" s="207">
        <v>0.22500000000000001</v>
      </c>
      <c r="I172" s="208"/>
      <c r="J172" s="209">
        <f>ROUND(I172*H172,2)</f>
        <v>0</v>
      </c>
      <c r="K172" s="205" t="s">
        <v>139</v>
      </c>
      <c r="L172" s="48"/>
      <c r="M172" s="210" t="s">
        <v>21</v>
      </c>
      <c r="N172" s="211" t="s">
        <v>45</v>
      </c>
      <c r="O172" s="88"/>
      <c r="P172" s="212">
        <f>O172*H172</f>
        <v>0</v>
      </c>
      <c r="Q172" s="212">
        <v>2.40978</v>
      </c>
      <c r="R172" s="212">
        <f>Q172*H172</f>
        <v>0.54220049999999997</v>
      </c>
      <c r="S172" s="212">
        <v>0</v>
      </c>
      <c r="T172" s="213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4" t="s">
        <v>140</v>
      </c>
      <c r="AT172" s="214" t="s">
        <v>135</v>
      </c>
      <c r="AU172" s="214" t="s">
        <v>81</v>
      </c>
      <c r="AY172" s="20" t="s">
        <v>132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0" t="s">
        <v>79</v>
      </c>
      <c r="BK172" s="215">
        <f>ROUND(I172*H172,2)</f>
        <v>0</v>
      </c>
      <c r="BL172" s="20" t="s">
        <v>140</v>
      </c>
      <c r="BM172" s="214" t="s">
        <v>242</v>
      </c>
    </row>
    <row r="173" s="2" customFormat="1">
      <c r="A173" s="42"/>
      <c r="B173" s="43"/>
      <c r="C173" s="44"/>
      <c r="D173" s="216" t="s">
        <v>142</v>
      </c>
      <c r="E173" s="44"/>
      <c r="F173" s="217" t="s">
        <v>243</v>
      </c>
      <c r="G173" s="44"/>
      <c r="H173" s="44"/>
      <c r="I173" s="218"/>
      <c r="J173" s="44"/>
      <c r="K173" s="44"/>
      <c r="L173" s="48"/>
      <c r="M173" s="219"/>
      <c r="N173" s="220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142</v>
      </c>
      <c r="AU173" s="20" t="s">
        <v>81</v>
      </c>
    </row>
    <row r="174" s="2" customFormat="1">
      <c r="A174" s="42"/>
      <c r="B174" s="43"/>
      <c r="C174" s="44"/>
      <c r="D174" s="221" t="s">
        <v>144</v>
      </c>
      <c r="E174" s="44"/>
      <c r="F174" s="222" t="s">
        <v>244</v>
      </c>
      <c r="G174" s="44"/>
      <c r="H174" s="44"/>
      <c r="I174" s="218"/>
      <c r="J174" s="44"/>
      <c r="K174" s="44"/>
      <c r="L174" s="48"/>
      <c r="M174" s="219"/>
      <c r="N174" s="220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144</v>
      </c>
      <c r="AU174" s="20" t="s">
        <v>81</v>
      </c>
    </row>
    <row r="175" s="13" customFormat="1">
      <c r="A175" s="13"/>
      <c r="B175" s="223"/>
      <c r="C175" s="224"/>
      <c r="D175" s="216" t="s">
        <v>146</v>
      </c>
      <c r="E175" s="225" t="s">
        <v>21</v>
      </c>
      <c r="F175" s="226" t="s">
        <v>245</v>
      </c>
      <c r="G175" s="224"/>
      <c r="H175" s="225" t="s">
        <v>21</v>
      </c>
      <c r="I175" s="227"/>
      <c r="J175" s="224"/>
      <c r="K175" s="224"/>
      <c r="L175" s="228"/>
      <c r="M175" s="229"/>
      <c r="N175" s="230"/>
      <c r="O175" s="230"/>
      <c r="P175" s="230"/>
      <c r="Q175" s="230"/>
      <c r="R175" s="230"/>
      <c r="S175" s="230"/>
      <c r="T175" s="23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2" t="s">
        <v>146</v>
      </c>
      <c r="AU175" s="232" t="s">
        <v>81</v>
      </c>
      <c r="AV175" s="13" t="s">
        <v>79</v>
      </c>
      <c r="AW175" s="13" t="s">
        <v>36</v>
      </c>
      <c r="AX175" s="13" t="s">
        <v>74</v>
      </c>
      <c r="AY175" s="232" t="s">
        <v>132</v>
      </c>
    </row>
    <row r="176" s="13" customFormat="1">
      <c r="A176" s="13"/>
      <c r="B176" s="223"/>
      <c r="C176" s="224"/>
      <c r="D176" s="216" t="s">
        <v>146</v>
      </c>
      <c r="E176" s="225" t="s">
        <v>21</v>
      </c>
      <c r="F176" s="226" t="s">
        <v>246</v>
      </c>
      <c r="G176" s="224"/>
      <c r="H176" s="225" t="s">
        <v>21</v>
      </c>
      <c r="I176" s="227"/>
      <c r="J176" s="224"/>
      <c r="K176" s="224"/>
      <c r="L176" s="228"/>
      <c r="M176" s="229"/>
      <c r="N176" s="230"/>
      <c r="O176" s="230"/>
      <c r="P176" s="230"/>
      <c r="Q176" s="230"/>
      <c r="R176" s="230"/>
      <c r="S176" s="230"/>
      <c r="T176" s="23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2" t="s">
        <v>146</v>
      </c>
      <c r="AU176" s="232" t="s">
        <v>81</v>
      </c>
      <c r="AV176" s="13" t="s">
        <v>79</v>
      </c>
      <c r="AW176" s="13" t="s">
        <v>36</v>
      </c>
      <c r="AX176" s="13" t="s">
        <v>74</v>
      </c>
      <c r="AY176" s="232" t="s">
        <v>132</v>
      </c>
    </row>
    <row r="177" s="14" customFormat="1">
      <c r="A177" s="14"/>
      <c r="B177" s="233"/>
      <c r="C177" s="234"/>
      <c r="D177" s="216" t="s">
        <v>146</v>
      </c>
      <c r="E177" s="235" t="s">
        <v>21</v>
      </c>
      <c r="F177" s="236" t="s">
        <v>247</v>
      </c>
      <c r="G177" s="234"/>
      <c r="H177" s="237">
        <v>0.074999999999999997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146</v>
      </c>
      <c r="AU177" s="243" t="s">
        <v>81</v>
      </c>
      <c r="AV177" s="14" t="s">
        <v>81</v>
      </c>
      <c r="AW177" s="14" t="s">
        <v>36</v>
      </c>
      <c r="AX177" s="14" t="s">
        <v>74</v>
      </c>
      <c r="AY177" s="243" t="s">
        <v>132</v>
      </c>
    </row>
    <row r="178" s="14" customFormat="1">
      <c r="A178" s="14"/>
      <c r="B178" s="233"/>
      <c r="C178" s="234"/>
      <c r="D178" s="216" t="s">
        <v>146</v>
      </c>
      <c r="E178" s="235" t="s">
        <v>21</v>
      </c>
      <c r="F178" s="236" t="s">
        <v>248</v>
      </c>
      <c r="G178" s="234"/>
      <c r="H178" s="237">
        <v>0.074999999999999997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146</v>
      </c>
      <c r="AU178" s="243" t="s">
        <v>81</v>
      </c>
      <c r="AV178" s="14" t="s">
        <v>81</v>
      </c>
      <c r="AW178" s="14" t="s">
        <v>36</v>
      </c>
      <c r="AX178" s="14" t="s">
        <v>74</v>
      </c>
      <c r="AY178" s="243" t="s">
        <v>132</v>
      </c>
    </row>
    <row r="179" s="16" customFormat="1">
      <c r="A179" s="16"/>
      <c r="B179" s="255"/>
      <c r="C179" s="256"/>
      <c r="D179" s="216" t="s">
        <v>146</v>
      </c>
      <c r="E179" s="257" t="s">
        <v>21</v>
      </c>
      <c r="F179" s="258" t="s">
        <v>222</v>
      </c>
      <c r="G179" s="256"/>
      <c r="H179" s="259">
        <v>0.14999999999999999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65" t="s">
        <v>146</v>
      </c>
      <c r="AU179" s="265" t="s">
        <v>81</v>
      </c>
      <c r="AV179" s="16" t="s">
        <v>133</v>
      </c>
      <c r="AW179" s="16" t="s">
        <v>36</v>
      </c>
      <c r="AX179" s="16" t="s">
        <v>74</v>
      </c>
      <c r="AY179" s="265" t="s">
        <v>132</v>
      </c>
    </row>
    <row r="180" s="13" customFormat="1">
      <c r="A180" s="13"/>
      <c r="B180" s="223"/>
      <c r="C180" s="224"/>
      <c r="D180" s="216" t="s">
        <v>146</v>
      </c>
      <c r="E180" s="225" t="s">
        <v>21</v>
      </c>
      <c r="F180" s="226" t="s">
        <v>245</v>
      </c>
      <c r="G180" s="224"/>
      <c r="H180" s="225" t="s">
        <v>21</v>
      </c>
      <c r="I180" s="227"/>
      <c r="J180" s="224"/>
      <c r="K180" s="224"/>
      <c r="L180" s="228"/>
      <c r="M180" s="229"/>
      <c r="N180" s="230"/>
      <c r="O180" s="230"/>
      <c r="P180" s="230"/>
      <c r="Q180" s="230"/>
      <c r="R180" s="230"/>
      <c r="S180" s="230"/>
      <c r="T180" s="23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2" t="s">
        <v>146</v>
      </c>
      <c r="AU180" s="232" t="s">
        <v>81</v>
      </c>
      <c r="AV180" s="13" t="s">
        <v>79</v>
      </c>
      <c r="AW180" s="13" t="s">
        <v>36</v>
      </c>
      <c r="AX180" s="13" t="s">
        <v>74</v>
      </c>
      <c r="AY180" s="232" t="s">
        <v>132</v>
      </c>
    </row>
    <row r="181" s="13" customFormat="1">
      <c r="A181" s="13"/>
      <c r="B181" s="223"/>
      <c r="C181" s="224"/>
      <c r="D181" s="216" t="s">
        <v>146</v>
      </c>
      <c r="E181" s="225" t="s">
        <v>21</v>
      </c>
      <c r="F181" s="226" t="s">
        <v>249</v>
      </c>
      <c r="G181" s="224"/>
      <c r="H181" s="225" t="s">
        <v>21</v>
      </c>
      <c r="I181" s="227"/>
      <c r="J181" s="224"/>
      <c r="K181" s="224"/>
      <c r="L181" s="228"/>
      <c r="M181" s="229"/>
      <c r="N181" s="230"/>
      <c r="O181" s="230"/>
      <c r="P181" s="230"/>
      <c r="Q181" s="230"/>
      <c r="R181" s="230"/>
      <c r="S181" s="230"/>
      <c r="T181" s="23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2" t="s">
        <v>146</v>
      </c>
      <c r="AU181" s="232" t="s">
        <v>81</v>
      </c>
      <c r="AV181" s="13" t="s">
        <v>79</v>
      </c>
      <c r="AW181" s="13" t="s">
        <v>36</v>
      </c>
      <c r="AX181" s="13" t="s">
        <v>74</v>
      </c>
      <c r="AY181" s="232" t="s">
        <v>132</v>
      </c>
    </row>
    <row r="182" s="14" customFormat="1">
      <c r="A182" s="14"/>
      <c r="B182" s="233"/>
      <c r="C182" s="234"/>
      <c r="D182" s="216" t="s">
        <v>146</v>
      </c>
      <c r="E182" s="235" t="s">
        <v>21</v>
      </c>
      <c r="F182" s="236" t="s">
        <v>250</v>
      </c>
      <c r="G182" s="234"/>
      <c r="H182" s="237">
        <v>0.074999999999999997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146</v>
      </c>
      <c r="AU182" s="243" t="s">
        <v>81</v>
      </c>
      <c r="AV182" s="14" t="s">
        <v>81</v>
      </c>
      <c r="AW182" s="14" t="s">
        <v>36</v>
      </c>
      <c r="AX182" s="14" t="s">
        <v>74</v>
      </c>
      <c r="AY182" s="243" t="s">
        <v>132</v>
      </c>
    </row>
    <row r="183" s="16" customFormat="1">
      <c r="A183" s="16"/>
      <c r="B183" s="255"/>
      <c r="C183" s="256"/>
      <c r="D183" s="216" t="s">
        <v>146</v>
      </c>
      <c r="E183" s="257" t="s">
        <v>21</v>
      </c>
      <c r="F183" s="258" t="s">
        <v>222</v>
      </c>
      <c r="G183" s="256"/>
      <c r="H183" s="259">
        <v>0.074999999999999997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5" t="s">
        <v>146</v>
      </c>
      <c r="AU183" s="265" t="s">
        <v>81</v>
      </c>
      <c r="AV183" s="16" t="s">
        <v>133</v>
      </c>
      <c r="AW183" s="16" t="s">
        <v>36</v>
      </c>
      <c r="AX183" s="16" t="s">
        <v>74</v>
      </c>
      <c r="AY183" s="265" t="s">
        <v>132</v>
      </c>
    </row>
    <row r="184" s="15" customFormat="1">
      <c r="A184" s="15"/>
      <c r="B184" s="244"/>
      <c r="C184" s="245"/>
      <c r="D184" s="216" t="s">
        <v>146</v>
      </c>
      <c r="E184" s="246" t="s">
        <v>21</v>
      </c>
      <c r="F184" s="247" t="s">
        <v>150</v>
      </c>
      <c r="G184" s="245"/>
      <c r="H184" s="248">
        <v>0.22500000000000001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4" t="s">
        <v>146</v>
      </c>
      <c r="AU184" s="254" t="s">
        <v>81</v>
      </c>
      <c r="AV184" s="15" t="s">
        <v>140</v>
      </c>
      <c r="AW184" s="15" t="s">
        <v>36</v>
      </c>
      <c r="AX184" s="15" t="s">
        <v>79</v>
      </c>
      <c r="AY184" s="254" t="s">
        <v>132</v>
      </c>
    </row>
    <row r="185" s="12" customFormat="1" ht="22.8" customHeight="1">
      <c r="A185" s="12"/>
      <c r="B185" s="187"/>
      <c r="C185" s="188"/>
      <c r="D185" s="189" t="s">
        <v>73</v>
      </c>
      <c r="E185" s="201" t="s">
        <v>180</v>
      </c>
      <c r="F185" s="201" t="s">
        <v>251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SUM(P186:P438)</f>
        <v>0</v>
      </c>
      <c r="Q185" s="195"/>
      <c r="R185" s="196">
        <f>SUM(R186:R438)</f>
        <v>8.8594414199999996</v>
      </c>
      <c r="S185" s="195"/>
      <c r="T185" s="197">
        <f>SUM(T186:T438)</f>
        <v>1.1570658399999998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8" t="s">
        <v>79</v>
      </c>
      <c r="AT185" s="199" t="s">
        <v>73</v>
      </c>
      <c r="AU185" s="199" t="s">
        <v>79</v>
      </c>
      <c r="AY185" s="198" t="s">
        <v>132</v>
      </c>
      <c r="BK185" s="200">
        <f>SUM(BK186:BK438)</f>
        <v>0</v>
      </c>
    </row>
    <row r="186" s="2" customFormat="1" ht="24.15" customHeight="1">
      <c r="A186" s="42"/>
      <c r="B186" s="43"/>
      <c r="C186" s="203" t="s">
        <v>252</v>
      </c>
      <c r="D186" s="203" t="s">
        <v>135</v>
      </c>
      <c r="E186" s="204" t="s">
        <v>253</v>
      </c>
      <c r="F186" s="205" t="s">
        <v>254</v>
      </c>
      <c r="G186" s="206" t="s">
        <v>138</v>
      </c>
      <c r="H186" s="207">
        <v>1</v>
      </c>
      <c r="I186" s="208"/>
      <c r="J186" s="209">
        <f>ROUND(I186*H186,2)</f>
        <v>0</v>
      </c>
      <c r="K186" s="205" t="s">
        <v>139</v>
      </c>
      <c r="L186" s="48"/>
      <c r="M186" s="210" t="s">
        <v>21</v>
      </c>
      <c r="N186" s="211" t="s">
        <v>45</v>
      </c>
      <c r="O186" s="88"/>
      <c r="P186" s="212">
        <f>O186*H186</f>
        <v>0</v>
      </c>
      <c r="Q186" s="212">
        <v>0.01</v>
      </c>
      <c r="R186" s="212">
        <f>Q186*H186</f>
        <v>0.01</v>
      </c>
      <c r="S186" s="212">
        <v>0</v>
      </c>
      <c r="T186" s="213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4" t="s">
        <v>140</v>
      </c>
      <c r="AT186" s="214" t="s">
        <v>135</v>
      </c>
      <c r="AU186" s="214" t="s">
        <v>81</v>
      </c>
      <c r="AY186" s="20" t="s">
        <v>132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0" t="s">
        <v>79</v>
      </c>
      <c r="BK186" s="215">
        <f>ROUND(I186*H186,2)</f>
        <v>0</v>
      </c>
      <c r="BL186" s="20" t="s">
        <v>140</v>
      </c>
      <c r="BM186" s="214" t="s">
        <v>255</v>
      </c>
    </row>
    <row r="187" s="2" customFormat="1">
      <c r="A187" s="42"/>
      <c r="B187" s="43"/>
      <c r="C187" s="44"/>
      <c r="D187" s="216" t="s">
        <v>142</v>
      </c>
      <c r="E187" s="44"/>
      <c r="F187" s="217" t="s">
        <v>256</v>
      </c>
      <c r="G187" s="44"/>
      <c r="H187" s="44"/>
      <c r="I187" s="218"/>
      <c r="J187" s="44"/>
      <c r="K187" s="44"/>
      <c r="L187" s="48"/>
      <c r="M187" s="219"/>
      <c r="N187" s="220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142</v>
      </c>
      <c r="AU187" s="20" t="s">
        <v>81</v>
      </c>
    </row>
    <row r="188" s="2" customFormat="1">
      <c r="A188" s="42"/>
      <c r="B188" s="43"/>
      <c r="C188" s="44"/>
      <c r="D188" s="221" t="s">
        <v>144</v>
      </c>
      <c r="E188" s="44"/>
      <c r="F188" s="222" t="s">
        <v>257</v>
      </c>
      <c r="G188" s="44"/>
      <c r="H188" s="44"/>
      <c r="I188" s="218"/>
      <c r="J188" s="44"/>
      <c r="K188" s="44"/>
      <c r="L188" s="48"/>
      <c r="M188" s="219"/>
      <c r="N188" s="220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144</v>
      </c>
      <c r="AU188" s="20" t="s">
        <v>81</v>
      </c>
    </row>
    <row r="189" s="14" customFormat="1">
      <c r="A189" s="14"/>
      <c r="B189" s="233"/>
      <c r="C189" s="234"/>
      <c r="D189" s="216" t="s">
        <v>146</v>
      </c>
      <c r="E189" s="235" t="s">
        <v>21</v>
      </c>
      <c r="F189" s="236" t="s">
        <v>258</v>
      </c>
      <c r="G189" s="234"/>
      <c r="H189" s="237">
        <v>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146</v>
      </c>
      <c r="AU189" s="243" t="s">
        <v>81</v>
      </c>
      <c r="AV189" s="14" t="s">
        <v>81</v>
      </c>
      <c r="AW189" s="14" t="s">
        <v>36</v>
      </c>
      <c r="AX189" s="14" t="s">
        <v>79</v>
      </c>
      <c r="AY189" s="243" t="s">
        <v>132</v>
      </c>
    </row>
    <row r="190" s="2" customFormat="1" ht="24.15" customHeight="1">
      <c r="A190" s="42"/>
      <c r="B190" s="43"/>
      <c r="C190" s="203" t="s">
        <v>259</v>
      </c>
      <c r="D190" s="203" t="s">
        <v>135</v>
      </c>
      <c r="E190" s="204" t="s">
        <v>260</v>
      </c>
      <c r="F190" s="205" t="s">
        <v>261</v>
      </c>
      <c r="G190" s="206" t="s">
        <v>183</v>
      </c>
      <c r="H190" s="207">
        <v>155.68000000000001</v>
      </c>
      <c r="I190" s="208"/>
      <c r="J190" s="209">
        <f>ROUND(I190*H190,2)</f>
        <v>0</v>
      </c>
      <c r="K190" s="205" t="s">
        <v>139</v>
      </c>
      <c r="L190" s="48"/>
      <c r="M190" s="210" t="s">
        <v>21</v>
      </c>
      <c r="N190" s="211" t="s">
        <v>45</v>
      </c>
      <c r="O190" s="88"/>
      <c r="P190" s="212">
        <f>O190*H190</f>
        <v>0</v>
      </c>
      <c r="Q190" s="212">
        <v>0.0057999999999999996</v>
      </c>
      <c r="R190" s="212">
        <f>Q190*H190</f>
        <v>0.90294399999999997</v>
      </c>
      <c r="S190" s="212">
        <v>0</v>
      </c>
      <c r="T190" s="213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4" t="s">
        <v>140</v>
      </c>
      <c r="AT190" s="214" t="s">
        <v>135</v>
      </c>
      <c r="AU190" s="214" t="s">
        <v>81</v>
      </c>
      <c r="AY190" s="20" t="s">
        <v>132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0" t="s">
        <v>79</v>
      </c>
      <c r="BK190" s="215">
        <f>ROUND(I190*H190,2)</f>
        <v>0</v>
      </c>
      <c r="BL190" s="20" t="s">
        <v>140</v>
      </c>
      <c r="BM190" s="214" t="s">
        <v>262</v>
      </c>
    </row>
    <row r="191" s="2" customFormat="1">
      <c r="A191" s="42"/>
      <c r="B191" s="43"/>
      <c r="C191" s="44"/>
      <c r="D191" s="216" t="s">
        <v>142</v>
      </c>
      <c r="E191" s="44"/>
      <c r="F191" s="217" t="s">
        <v>263</v>
      </c>
      <c r="G191" s="44"/>
      <c r="H191" s="44"/>
      <c r="I191" s="218"/>
      <c r="J191" s="44"/>
      <c r="K191" s="44"/>
      <c r="L191" s="48"/>
      <c r="M191" s="219"/>
      <c r="N191" s="220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142</v>
      </c>
      <c r="AU191" s="20" t="s">
        <v>81</v>
      </c>
    </row>
    <row r="192" s="2" customFormat="1">
      <c r="A192" s="42"/>
      <c r="B192" s="43"/>
      <c r="C192" s="44"/>
      <c r="D192" s="221" t="s">
        <v>144</v>
      </c>
      <c r="E192" s="44"/>
      <c r="F192" s="222" t="s">
        <v>264</v>
      </c>
      <c r="G192" s="44"/>
      <c r="H192" s="44"/>
      <c r="I192" s="218"/>
      <c r="J192" s="44"/>
      <c r="K192" s="44"/>
      <c r="L192" s="48"/>
      <c r="M192" s="219"/>
      <c r="N192" s="220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144</v>
      </c>
      <c r="AU192" s="20" t="s">
        <v>81</v>
      </c>
    </row>
    <row r="193" s="14" customFormat="1">
      <c r="A193" s="14"/>
      <c r="B193" s="233"/>
      <c r="C193" s="234"/>
      <c r="D193" s="216" t="s">
        <v>146</v>
      </c>
      <c r="E193" s="235" t="s">
        <v>21</v>
      </c>
      <c r="F193" s="236" t="s">
        <v>265</v>
      </c>
      <c r="G193" s="234"/>
      <c r="H193" s="237">
        <v>31.579000000000001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146</v>
      </c>
      <c r="AU193" s="243" t="s">
        <v>81</v>
      </c>
      <c r="AV193" s="14" t="s">
        <v>81</v>
      </c>
      <c r="AW193" s="14" t="s">
        <v>36</v>
      </c>
      <c r="AX193" s="14" t="s">
        <v>74</v>
      </c>
      <c r="AY193" s="243" t="s">
        <v>132</v>
      </c>
    </row>
    <row r="194" s="14" customFormat="1">
      <c r="A194" s="14"/>
      <c r="B194" s="233"/>
      <c r="C194" s="234"/>
      <c r="D194" s="216" t="s">
        <v>146</v>
      </c>
      <c r="E194" s="235" t="s">
        <v>21</v>
      </c>
      <c r="F194" s="236" t="s">
        <v>266</v>
      </c>
      <c r="G194" s="234"/>
      <c r="H194" s="237">
        <v>69.113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146</v>
      </c>
      <c r="AU194" s="243" t="s">
        <v>81</v>
      </c>
      <c r="AV194" s="14" t="s">
        <v>81</v>
      </c>
      <c r="AW194" s="14" t="s">
        <v>36</v>
      </c>
      <c r="AX194" s="14" t="s">
        <v>74</v>
      </c>
      <c r="AY194" s="243" t="s">
        <v>132</v>
      </c>
    </row>
    <row r="195" s="14" customFormat="1">
      <c r="A195" s="14"/>
      <c r="B195" s="233"/>
      <c r="C195" s="234"/>
      <c r="D195" s="216" t="s">
        <v>146</v>
      </c>
      <c r="E195" s="235" t="s">
        <v>21</v>
      </c>
      <c r="F195" s="236" t="s">
        <v>267</v>
      </c>
      <c r="G195" s="234"/>
      <c r="H195" s="237">
        <v>20.898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146</v>
      </c>
      <c r="AU195" s="243" t="s">
        <v>81</v>
      </c>
      <c r="AV195" s="14" t="s">
        <v>81</v>
      </c>
      <c r="AW195" s="14" t="s">
        <v>36</v>
      </c>
      <c r="AX195" s="14" t="s">
        <v>74</v>
      </c>
      <c r="AY195" s="243" t="s">
        <v>132</v>
      </c>
    </row>
    <row r="196" s="14" customFormat="1">
      <c r="A196" s="14"/>
      <c r="B196" s="233"/>
      <c r="C196" s="234"/>
      <c r="D196" s="216" t="s">
        <v>146</v>
      </c>
      <c r="E196" s="235" t="s">
        <v>21</v>
      </c>
      <c r="F196" s="236" t="s">
        <v>268</v>
      </c>
      <c r="G196" s="234"/>
      <c r="H196" s="237">
        <v>34.090000000000003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146</v>
      </c>
      <c r="AU196" s="243" t="s">
        <v>81</v>
      </c>
      <c r="AV196" s="14" t="s">
        <v>81</v>
      </c>
      <c r="AW196" s="14" t="s">
        <v>36</v>
      </c>
      <c r="AX196" s="14" t="s">
        <v>74</v>
      </c>
      <c r="AY196" s="243" t="s">
        <v>132</v>
      </c>
    </row>
    <row r="197" s="15" customFormat="1">
      <c r="A197" s="15"/>
      <c r="B197" s="244"/>
      <c r="C197" s="245"/>
      <c r="D197" s="216" t="s">
        <v>146</v>
      </c>
      <c r="E197" s="246" t="s">
        <v>21</v>
      </c>
      <c r="F197" s="247" t="s">
        <v>150</v>
      </c>
      <c r="G197" s="245"/>
      <c r="H197" s="248">
        <v>155.68000000000001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4" t="s">
        <v>146</v>
      </c>
      <c r="AU197" s="254" t="s">
        <v>81</v>
      </c>
      <c r="AV197" s="15" t="s">
        <v>140</v>
      </c>
      <c r="AW197" s="15" t="s">
        <v>36</v>
      </c>
      <c r="AX197" s="15" t="s">
        <v>79</v>
      </c>
      <c r="AY197" s="254" t="s">
        <v>132</v>
      </c>
    </row>
    <row r="198" s="2" customFormat="1" ht="24.15" customHeight="1">
      <c r="A198" s="42"/>
      <c r="B198" s="43"/>
      <c r="C198" s="203" t="s">
        <v>269</v>
      </c>
      <c r="D198" s="203" t="s">
        <v>135</v>
      </c>
      <c r="E198" s="204" t="s">
        <v>270</v>
      </c>
      <c r="F198" s="205" t="s">
        <v>271</v>
      </c>
      <c r="G198" s="206" t="s">
        <v>138</v>
      </c>
      <c r="H198" s="207">
        <v>1</v>
      </c>
      <c r="I198" s="208"/>
      <c r="J198" s="209">
        <f>ROUND(I198*H198,2)</f>
        <v>0</v>
      </c>
      <c r="K198" s="205" t="s">
        <v>139</v>
      </c>
      <c r="L198" s="48"/>
      <c r="M198" s="210" t="s">
        <v>21</v>
      </c>
      <c r="N198" s="211" t="s">
        <v>45</v>
      </c>
      <c r="O198" s="88"/>
      <c r="P198" s="212">
        <f>O198*H198</f>
        <v>0</v>
      </c>
      <c r="Q198" s="212">
        <v>0.010200000000000001</v>
      </c>
      <c r="R198" s="212">
        <f>Q198*H198</f>
        <v>0.010200000000000001</v>
      </c>
      <c r="S198" s="212">
        <v>0</v>
      </c>
      <c r="T198" s="213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4" t="s">
        <v>140</v>
      </c>
      <c r="AT198" s="214" t="s">
        <v>135</v>
      </c>
      <c r="AU198" s="214" t="s">
        <v>81</v>
      </c>
      <c r="AY198" s="20" t="s">
        <v>132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0" t="s">
        <v>79</v>
      </c>
      <c r="BK198" s="215">
        <f>ROUND(I198*H198,2)</f>
        <v>0</v>
      </c>
      <c r="BL198" s="20" t="s">
        <v>140</v>
      </c>
      <c r="BM198" s="214" t="s">
        <v>272</v>
      </c>
    </row>
    <row r="199" s="2" customFormat="1">
      <c r="A199" s="42"/>
      <c r="B199" s="43"/>
      <c r="C199" s="44"/>
      <c r="D199" s="216" t="s">
        <v>142</v>
      </c>
      <c r="E199" s="44"/>
      <c r="F199" s="217" t="s">
        <v>273</v>
      </c>
      <c r="G199" s="44"/>
      <c r="H199" s="44"/>
      <c r="I199" s="218"/>
      <c r="J199" s="44"/>
      <c r="K199" s="44"/>
      <c r="L199" s="48"/>
      <c r="M199" s="219"/>
      <c r="N199" s="220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142</v>
      </c>
      <c r="AU199" s="20" t="s">
        <v>81</v>
      </c>
    </row>
    <row r="200" s="2" customFormat="1">
      <c r="A200" s="42"/>
      <c r="B200" s="43"/>
      <c r="C200" s="44"/>
      <c r="D200" s="221" t="s">
        <v>144</v>
      </c>
      <c r="E200" s="44"/>
      <c r="F200" s="222" t="s">
        <v>274</v>
      </c>
      <c r="G200" s="44"/>
      <c r="H200" s="44"/>
      <c r="I200" s="218"/>
      <c r="J200" s="44"/>
      <c r="K200" s="44"/>
      <c r="L200" s="48"/>
      <c r="M200" s="219"/>
      <c r="N200" s="220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144</v>
      </c>
      <c r="AU200" s="20" t="s">
        <v>81</v>
      </c>
    </row>
    <row r="201" s="13" customFormat="1">
      <c r="A201" s="13"/>
      <c r="B201" s="223"/>
      <c r="C201" s="224"/>
      <c r="D201" s="216" t="s">
        <v>146</v>
      </c>
      <c r="E201" s="225" t="s">
        <v>21</v>
      </c>
      <c r="F201" s="226" t="s">
        <v>275</v>
      </c>
      <c r="G201" s="224"/>
      <c r="H201" s="225" t="s">
        <v>21</v>
      </c>
      <c r="I201" s="227"/>
      <c r="J201" s="224"/>
      <c r="K201" s="224"/>
      <c r="L201" s="228"/>
      <c r="M201" s="229"/>
      <c r="N201" s="230"/>
      <c r="O201" s="230"/>
      <c r="P201" s="230"/>
      <c r="Q201" s="230"/>
      <c r="R201" s="230"/>
      <c r="S201" s="230"/>
      <c r="T201" s="23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2" t="s">
        <v>146</v>
      </c>
      <c r="AU201" s="232" t="s">
        <v>81</v>
      </c>
      <c r="AV201" s="13" t="s">
        <v>79</v>
      </c>
      <c r="AW201" s="13" t="s">
        <v>36</v>
      </c>
      <c r="AX201" s="13" t="s">
        <v>74</v>
      </c>
      <c r="AY201" s="232" t="s">
        <v>132</v>
      </c>
    </row>
    <row r="202" s="14" customFormat="1">
      <c r="A202" s="14"/>
      <c r="B202" s="233"/>
      <c r="C202" s="234"/>
      <c r="D202" s="216" t="s">
        <v>146</v>
      </c>
      <c r="E202" s="235" t="s">
        <v>21</v>
      </c>
      <c r="F202" s="236" t="s">
        <v>276</v>
      </c>
      <c r="G202" s="234"/>
      <c r="H202" s="237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146</v>
      </c>
      <c r="AU202" s="243" t="s">
        <v>81</v>
      </c>
      <c r="AV202" s="14" t="s">
        <v>81</v>
      </c>
      <c r="AW202" s="14" t="s">
        <v>36</v>
      </c>
      <c r="AX202" s="14" t="s">
        <v>79</v>
      </c>
      <c r="AY202" s="243" t="s">
        <v>132</v>
      </c>
    </row>
    <row r="203" s="2" customFormat="1" ht="24.15" customHeight="1">
      <c r="A203" s="42"/>
      <c r="B203" s="43"/>
      <c r="C203" s="203" t="s">
        <v>277</v>
      </c>
      <c r="D203" s="203" t="s">
        <v>135</v>
      </c>
      <c r="E203" s="204" t="s">
        <v>278</v>
      </c>
      <c r="F203" s="205" t="s">
        <v>279</v>
      </c>
      <c r="G203" s="206" t="s">
        <v>183</v>
      </c>
      <c r="H203" s="207">
        <v>24.434000000000001</v>
      </c>
      <c r="I203" s="208"/>
      <c r="J203" s="209">
        <f>ROUND(I203*H203,2)</f>
        <v>0</v>
      </c>
      <c r="K203" s="205" t="s">
        <v>139</v>
      </c>
      <c r="L203" s="48"/>
      <c r="M203" s="210" t="s">
        <v>21</v>
      </c>
      <c r="N203" s="211" t="s">
        <v>45</v>
      </c>
      <c r="O203" s="88"/>
      <c r="P203" s="212">
        <f>O203*H203</f>
        <v>0</v>
      </c>
      <c r="Q203" s="212">
        <v>0.00025999999999999998</v>
      </c>
      <c r="R203" s="212">
        <f>Q203*H203</f>
        <v>0.0063528399999999994</v>
      </c>
      <c r="S203" s="212">
        <v>0</v>
      </c>
      <c r="T203" s="213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4" t="s">
        <v>140</v>
      </c>
      <c r="AT203" s="214" t="s">
        <v>135</v>
      </c>
      <c r="AU203" s="214" t="s">
        <v>81</v>
      </c>
      <c r="AY203" s="20" t="s">
        <v>132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0" t="s">
        <v>79</v>
      </c>
      <c r="BK203" s="215">
        <f>ROUND(I203*H203,2)</f>
        <v>0</v>
      </c>
      <c r="BL203" s="20" t="s">
        <v>140</v>
      </c>
      <c r="BM203" s="214" t="s">
        <v>280</v>
      </c>
    </row>
    <row r="204" s="2" customFormat="1">
      <c r="A204" s="42"/>
      <c r="B204" s="43"/>
      <c r="C204" s="44"/>
      <c r="D204" s="216" t="s">
        <v>142</v>
      </c>
      <c r="E204" s="44"/>
      <c r="F204" s="217" t="s">
        <v>281</v>
      </c>
      <c r="G204" s="44"/>
      <c r="H204" s="44"/>
      <c r="I204" s="218"/>
      <c r="J204" s="44"/>
      <c r="K204" s="44"/>
      <c r="L204" s="48"/>
      <c r="M204" s="219"/>
      <c r="N204" s="220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142</v>
      </c>
      <c r="AU204" s="20" t="s">
        <v>81</v>
      </c>
    </row>
    <row r="205" s="2" customFormat="1">
      <c r="A205" s="42"/>
      <c r="B205" s="43"/>
      <c r="C205" s="44"/>
      <c r="D205" s="221" t="s">
        <v>144</v>
      </c>
      <c r="E205" s="44"/>
      <c r="F205" s="222" t="s">
        <v>282</v>
      </c>
      <c r="G205" s="44"/>
      <c r="H205" s="44"/>
      <c r="I205" s="218"/>
      <c r="J205" s="44"/>
      <c r="K205" s="44"/>
      <c r="L205" s="48"/>
      <c r="M205" s="219"/>
      <c r="N205" s="220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144</v>
      </c>
      <c r="AU205" s="20" t="s">
        <v>81</v>
      </c>
    </row>
    <row r="206" s="14" customFormat="1">
      <c r="A206" s="14"/>
      <c r="B206" s="233"/>
      <c r="C206" s="234"/>
      <c r="D206" s="216" t="s">
        <v>146</v>
      </c>
      <c r="E206" s="235" t="s">
        <v>21</v>
      </c>
      <c r="F206" s="236" t="s">
        <v>283</v>
      </c>
      <c r="G206" s="234"/>
      <c r="H206" s="237">
        <v>24.434000000000001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146</v>
      </c>
      <c r="AU206" s="243" t="s">
        <v>81</v>
      </c>
      <c r="AV206" s="14" t="s">
        <v>81</v>
      </c>
      <c r="AW206" s="14" t="s">
        <v>36</v>
      </c>
      <c r="AX206" s="14" t="s">
        <v>79</v>
      </c>
      <c r="AY206" s="243" t="s">
        <v>132</v>
      </c>
    </row>
    <row r="207" s="2" customFormat="1" ht="24.15" customHeight="1">
      <c r="A207" s="42"/>
      <c r="B207" s="43"/>
      <c r="C207" s="203" t="s">
        <v>284</v>
      </c>
      <c r="D207" s="203" t="s">
        <v>135</v>
      </c>
      <c r="E207" s="204" t="s">
        <v>285</v>
      </c>
      <c r="F207" s="205" t="s">
        <v>286</v>
      </c>
      <c r="G207" s="206" t="s">
        <v>183</v>
      </c>
      <c r="H207" s="207">
        <v>0.29999999999999999</v>
      </c>
      <c r="I207" s="208"/>
      <c r="J207" s="209">
        <f>ROUND(I207*H207,2)</f>
        <v>0</v>
      </c>
      <c r="K207" s="205" t="s">
        <v>139</v>
      </c>
      <c r="L207" s="48"/>
      <c r="M207" s="210" t="s">
        <v>21</v>
      </c>
      <c r="N207" s="211" t="s">
        <v>45</v>
      </c>
      <c r="O207" s="88"/>
      <c r="P207" s="212">
        <f>O207*H207</f>
        <v>0</v>
      </c>
      <c r="Q207" s="212">
        <v>0.040629999999999999</v>
      </c>
      <c r="R207" s="212">
        <f>Q207*H207</f>
        <v>0.012189</v>
      </c>
      <c r="S207" s="212">
        <v>0</v>
      </c>
      <c r="T207" s="213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4" t="s">
        <v>140</v>
      </c>
      <c r="AT207" s="214" t="s">
        <v>135</v>
      </c>
      <c r="AU207" s="214" t="s">
        <v>81</v>
      </c>
      <c r="AY207" s="20" t="s">
        <v>132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0" t="s">
        <v>79</v>
      </c>
      <c r="BK207" s="215">
        <f>ROUND(I207*H207,2)</f>
        <v>0</v>
      </c>
      <c r="BL207" s="20" t="s">
        <v>140</v>
      </c>
      <c r="BM207" s="214" t="s">
        <v>287</v>
      </c>
    </row>
    <row r="208" s="2" customFormat="1">
      <c r="A208" s="42"/>
      <c r="B208" s="43"/>
      <c r="C208" s="44"/>
      <c r="D208" s="216" t="s">
        <v>142</v>
      </c>
      <c r="E208" s="44"/>
      <c r="F208" s="217" t="s">
        <v>288</v>
      </c>
      <c r="G208" s="44"/>
      <c r="H208" s="44"/>
      <c r="I208" s="218"/>
      <c r="J208" s="44"/>
      <c r="K208" s="44"/>
      <c r="L208" s="48"/>
      <c r="M208" s="219"/>
      <c r="N208" s="220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142</v>
      </c>
      <c r="AU208" s="20" t="s">
        <v>81</v>
      </c>
    </row>
    <row r="209" s="2" customFormat="1">
      <c r="A209" s="42"/>
      <c r="B209" s="43"/>
      <c r="C209" s="44"/>
      <c r="D209" s="221" t="s">
        <v>144</v>
      </c>
      <c r="E209" s="44"/>
      <c r="F209" s="222" t="s">
        <v>289</v>
      </c>
      <c r="G209" s="44"/>
      <c r="H209" s="44"/>
      <c r="I209" s="218"/>
      <c r="J209" s="44"/>
      <c r="K209" s="44"/>
      <c r="L209" s="48"/>
      <c r="M209" s="219"/>
      <c r="N209" s="220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144</v>
      </c>
      <c r="AU209" s="20" t="s">
        <v>81</v>
      </c>
    </row>
    <row r="210" s="13" customFormat="1">
      <c r="A210" s="13"/>
      <c r="B210" s="223"/>
      <c r="C210" s="224"/>
      <c r="D210" s="216" t="s">
        <v>146</v>
      </c>
      <c r="E210" s="225" t="s">
        <v>21</v>
      </c>
      <c r="F210" s="226" t="s">
        <v>290</v>
      </c>
      <c r="G210" s="224"/>
      <c r="H210" s="225" t="s">
        <v>21</v>
      </c>
      <c r="I210" s="227"/>
      <c r="J210" s="224"/>
      <c r="K210" s="224"/>
      <c r="L210" s="228"/>
      <c r="M210" s="229"/>
      <c r="N210" s="230"/>
      <c r="O210" s="230"/>
      <c r="P210" s="230"/>
      <c r="Q210" s="230"/>
      <c r="R210" s="230"/>
      <c r="S210" s="230"/>
      <c r="T210" s="23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2" t="s">
        <v>146</v>
      </c>
      <c r="AU210" s="232" t="s">
        <v>81</v>
      </c>
      <c r="AV210" s="13" t="s">
        <v>79</v>
      </c>
      <c r="AW210" s="13" t="s">
        <v>36</v>
      </c>
      <c r="AX210" s="13" t="s">
        <v>74</v>
      </c>
      <c r="AY210" s="232" t="s">
        <v>132</v>
      </c>
    </row>
    <row r="211" s="14" customFormat="1">
      <c r="A211" s="14"/>
      <c r="B211" s="233"/>
      <c r="C211" s="234"/>
      <c r="D211" s="216" t="s">
        <v>146</v>
      </c>
      <c r="E211" s="235" t="s">
        <v>21</v>
      </c>
      <c r="F211" s="236" t="s">
        <v>237</v>
      </c>
      <c r="G211" s="234"/>
      <c r="H211" s="237">
        <v>0.29999999999999999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146</v>
      </c>
      <c r="AU211" s="243" t="s">
        <v>81</v>
      </c>
      <c r="AV211" s="14" t="s">
        <v>81</v>
      </c>
      <c r="AW211" s="14" t="s">
        <v>36</v>
      </c>
      <c r="AX211" s="14" t="s">
        <v>79</v>
      </c>
      <c r="AY211" s="243" t="s">
        <v>132</v>
      </c>
    </row>
    <row r="212" s="2" customFormat="1" ht="24.15" customHeight="1">
      <c r="A212" s="42"/>
      <c r="B212" s="43"/>
      <c r="C212" s="203" t="s">
        <v>291</v>
      </c>
      <c r="D212" s="203" t="s">
        <v>135</v>
      </c>
      <c r="E212" s="204" t="s">
        <v>292</v>
      </c>
      <c r="F212" s="205" t="s">
        <v>293</v>
      </c>
      <c r="G212" s="206" t="s">
        <v>183</v>
      </c>
      <c r="H212" s="207">
        <v>0.59999999999999998</v>
      </c>
      <c r="I212" s="208"/>
      <c r="J212" s="209">
        <f>ROUND(I212*H212,2)</f>
        <v>0</v>
      </c>
      <c r="K212" s="205" t="s">
        <v>139</v>
      </c>
      <c r="L212" s="48"/>
      <c r="M212" s="210" t="s">
        <v>21</v>
      </c>
      <c r="N212" s="211" t="s">
        <v>45</v>
      </c>
      <c r="O212" s="88"/>
      <c r="P212" s="212">
        <f>O212*H212</f>
        <v>0</v>
      </c>
      <c r="Q212" s="212">
        <v>0.038199999999999998</v>
      </c>
      <c r="R212" s="212">
        <f>Q212*H212</f>
        <v>0.022919999999999999</v>
      </c>
      <c r="S212" s="212">
        <v>0</v>
      </c>
      <c r="T212" s="213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4" t="s">
        <v>140</v>
      </c>
      <c r="AT212" s="214" t="s">
        <v>135</v>
      </c>
      <c r="AU212" s="214" t="s">
        <v>81</v>
      </c>
      <c r="AY212" s="20" t="s">
        <v>132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0" t="s">
        <v>79</v>
      </c>
      <c r="BK212" s="215">
        <f>ROUND(I212*H212,2)</f>
        <v>0</v>
      </c>
      <c r="BL212" s="20" t="s">
        <v>140</v>
      </c>
      <c r="BM212" s="214" t="s">
        <v>294</v>
      </c>
    </row>
    <row r="213" s="2" customFormat="1">
      <c r="A213" s="42"/>
      <c r="B213" s="43"/>
      <c r="C213" s="44"/>
      <c r="D213" s="216" t="s">
        <v>142</v>
      </c>
      <c r="E213" s="44"/>
      <c r="F213" s="217" t="s">
        <v>295</v>
      </c>
      <c r="G213" s="44"/>
      <c r="H213" s="44"/>
      <c r="I213" s="218"/>
      <c r="J213" s="44"/>
      <c r="K213" s="44"/>
      <c r="L213" s="48"/>
      <c r="M213" s="219"/>
      <c r="N213" s="220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142</v>
      </c>
      <c r="AU213" s="20" t="s">
        <v>81</v>
      </c>
    </row>
    <row r="214" s="2" customFormat="1">
      <c r="A214" s="42"/>
      <c r="B214" s="43"/>
      <c r="C214" s="44"/>
      <c r="D214" s="221" t="s">
        <v>144</v>
      </c>
      <c r="E214" s="44"/>
      <c r="F214" s="222" t="s">
        <v>296</v>
      </c>
      <c r="G214" s="44"/>
      <c r="H214" s="44"/>
      <c r="I214" s="218"/>
      <c r="J214" s="44"/>
      <c r="K214" s="44"/>
      <c r="L214" s="48"/>
      <c r="M214" s="219"/>
      <c r="N214" s="220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144</v>
      </c>
      <c r="AU214" s="20" t="s">
        <v>81</v>
      </c>
    </row>
    <row r="215" s="13" customFormat="1">
      <c r="A215" s="13"/>
      <c r="B215" s="223"/>
      <c r="C215" s="224"/>
      <c r="D215" s="216" t="s">
        <v>146</v>
      </c>
      <c r="E215" s="225" t="s">
        <v>21</v>
      </c>
      <c r="F215" s="226" t="s">
        <v>297</v>
      </c>
      <c r="G215" s="224"/>
      <c r="H215" s="225" t="s">
        <v>21</v>
      </c>
      <c r="I215" s="227"/>
      <c r="J215" s="224"/>
      <c r="K215" s="224"/>
      <c r="L215" s="228"/>
      <c r="M215" s="229"/>
      <c r="N215" s="230"/>
      <c r="O215" s="230"/>
      <c r="P215" s="230"/>
      <c r="Q215" s="230"/>
      <c r="R215" s="230"/>
      <c r="S215" s="230"/>
      <c r="T215" s="23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2" t="s">
        <v>146</v>
      </c>
      <c r="AU215" s="232" t="s">
        <v>81</v>
      </c>
      <c r="AV215" s="13" t="s">
        <v>79</v>
      </c>
      <c r="AW215" s="13" t="s">
        <v>36</v>
      </c>
      <c r="AX215" s="13" t="s">
        <v>74</v>
      </c>
      <c r="AY215" s="232" t="s">
        <v>132</v>
      </c>
    </row>
    <row r="216" s="14" customFormat="1">
      <c r="A216" s="14"/>
      <c r="B216" s="233"/>
      <c r="C216" s="234"/>
      <c r="D216" s="216" t="s">
        <v>146</v>
      </c>
      <c r="E216" s="235" t="s">
        <v>21</v>
      </c>
      <c r="F216" s="236" t="s">
        <v>298</v>
      </c>
      <c r="G216" s="234"/>
      <c r="H216" s="237">
        <v>0.59999999999999998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146</v>
      </c>
      <c r="AU216" s="243" t="s">
        <v>81</v>
      </c>
      <c r="AV216" s="14" t="s">
        <v>81</v>
      </c>
      <c r="AW216" s="14" t="s">
        <v>36</v>
      </c>
      <c r="AX216" s="14" t="s">
        <v>79</v>
      </c>
      <c r="AY216" s="243" t="s">
        <v>132</v>
      </c>
    </row>
    <row r="217" s="2" customFormat="1" ht="24.15" customHeight="1">
      <c r="A217" s="42"/>
      <c r="B217" s="43"/>
      <c r="C217" s="203" t="s">
        <v>299</v>
      </c>
      <c r="D217" s="203" t="s">
        <v>135</v>
      </c>
      <c r="E217" s="204" t="s">
        <v>300</v>
      </c>
      <c r="F217" s="205" t="s">
        <v>301</v>
      </c>
      <c r="G217" s="206" t="s">
        <v>183</v>
      </c>
      <c r="H217" s="207">
        <v>0.90000000000000002</v>
      </c>
      <c r="I217" s="208"/>
      <c r="J217" s="209">
        <f>ROUND(I217*H217,2)</f>
        <v>0</v>
      </c>
      <c r="K217" s="205" t="s">
        <v>139</v>
      </c>
      <c r="L217" s="48"/>
      <c r="M217" s="210" t="s">
        <v>21</v>
      </c>
      <c r="N217" s="211" t="s">
        <v>45</v>
      </c>
      <c r="O217" s="88"/>
      <c r="P217" s="212">
        <f>O217*H217</f>
        <v>0</v>
      </c>
      <c r="Q217" s="212">
        <v>0.038199999999999998</v>
      </c>
      <c r="R217" s="212">
        <f>Q217*H217</f>
        <v>0.034380000000000001</v>
      </c>
      <c r="S217" s="212">
        <v>0</v>
      </c>
      <c r="T217" s="213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4" t="s">
        <v>140</v>
      </c>
      <c r="AT217" s="214" t="s">
        <v>135</v>
      </c>
      <c r="AU217" s="214" t="s">
        <v>81</v>
      </c>
      <c r="AY217" s="20" t="s">
        <v>132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0" t="s">
        <v>79</v>
      </c>
      <c r="BK217" s="215">
        <f>ROUND(I217*H217,2)</f>
        <v>0</v>
      </c>
      <c r="BL217" s="20" t="s">
        <v>140</v>
      </c>
      <c r="BM217" s="214" t="s">
        <v>302</v>
      </c>
    </row>
    <row r="218" s="2" customFormat="1">
      <c r="A218" s="42"/>
      <c r="B218" s="43"/>
      <c r="C218" s="44"/>
      <c r="D218" s="216" t="s">
        <v>142</v>
      </c>
      <c r="E218" s="44"/>
      <c r="F218" s="217" t="s">
        <v>303</v>
      </c>
      <c r="G218" s="44"/>
      <c r="H218" s="44"/>
      <c r="I218" s="218"/>
      <c r="J218" s="44"/>
      <c r="K218" s="44"/>
      <c r="L218" s="48"/>
      <c r="M218" s="219"/>
      <c r="N218" s="220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142</v>
      </c>
      <c r="AU218" s="20" t="s">
        <v>81</v>
      </c>
    </row>
    <row r="219" s="2" customFormat="1">
      <c r="A219" s="42"/>
      <c r="B219" s="43"/>
      <c r="C219" s="44"/>
      <c r="D219" s="221" t="s">
        <v>144</v>
      </c>
      <c r="E219" s="44"/>
      <c r="F219" s="222" t="s">
        <v>304</v>
      </c>
      <c r="G219" s="44"/>
      <c r="H219" s="44"/>
      <c r="I219" s="218"/>
      <c r="J219" s="44"/>
      <c r="K219" s="44"/>
      <c r="L219" s="48"/>
      <c r="M219" s="219"/>
      <c r="N219" s="220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144</v>
      </c>
      <c r="AU219" s="20" t="s">
        <v>81</v>
      </c>
    </row>
    <row r="220" s="13" customFormat="1">
      <c r="A220" s="13"/>
      <c r="B220" s="223"/>
      <c r="C220" s="224"/>
      <c r="D220" s="216" t="s">
        <v>146</v>
      </c>
      <c r="E220" s="225" t="s">
        <v>21</v>
      </c>
      <c r="F220" s="226" t="s">
        <v>297</v>
      </c>
      <c r="G220" s="224"/>
      <c r="H220" s="225" t="s">
        <v>21</v>
      </c>
      <c r="I220" s="227"/>
      <c r="J220" s="224"/>
      <c r="K220" s="224"/>
      <c r="L220" s="228"/>
      <c r="M220" s="229"/>
      <c r="N220" s="230"/>
      <c r="O220" s="230"/>
      <c r="P220" s="230"/>
      <c r="Q220" s="230"/>
      <c r="R220" s="230"/>
      <c r="S220" s="230"/>
      <c r="T220" s="23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2" t="s">
        <v>146</v>
      </c>
      <c r="AU220" s="232" t="s">
        <v>81</v>
      </c>
      <c r="AV220" s="13" t="s">
        <v>79</v>
      </c>
      <c r="AW220" s="13" t="s">
        <v>36</v>
      </c>
      <c r="AX220" s="13" t="s">
        <v>74</v>
      </c>
      <c r="AY220" s="232" t="s">
        <v>132</v>
      </c>
    </row>
    <row r="221" s="14" customFormat="1">
      <c r="A221" s="14"/>
      <c r="B221" s="233"/>
      <c r="C221" s="234"/>
      <c r="D221" s="216" t="s">
        <v>146</v>
      </c>
      <c r="E221" s="235" t="s">
        <v>21</v>
      </c>
      <c r="F221" s="236" t="s">
        <v>305</v>
      </c>
      <c r="G221" s="234"/>
      <c r="H221" s="237">
        <v>0.90000000000000002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146</v>
      </c>
      <c r="AU221" s="243" t="s">
        <v>81</v>
      </c>
      <c r="AV221" s="14" t="s">
        <v>81</v>
      </c>
      <c r="AW221" s="14" t="s">
        <v>36</v>
      </c>
      <c r="AX221" s="14" t="s">
        <v>79</v>
      </c>
      <c r="AY221" s="243" t="s">
        <v>132</v>
      </c>
    </row>
    <row r="222" s="2" customFormat="1" ht="24.15" customHeight="1">
      <c r="A222" s="42"/>
      <c r="B222" s="43"/>
      <c r="C222" s="203" t="s">
        <v>7</v>
      </c>
      <c r="D222" s="203" t="s">
        <v>135</v>
      </c>
      <c r="E222" s="204" t="s">
        <v>306</v>
      </c>
      <c r="F222" s="205" t="s">
        <v>307</v>
      </c>
      <c r="G222" s="206" t="s">
        <v>138</v>
      </c>
      <c r="H222" s="207">
        <v>1</v>
      </c>
      <c r="I222" s="208"/>
      <c r="J222" s="209">
        <f>ROUND(I222*H222,2)</f>
        <v>0</v>
      </c>
      <c r="K222" s="205" t="s">
        <v>139</v>
      </c>
      <c r="L222" s="48"/>
      <c r="M222" s="210" t="s">
        <v>21</v>
      </c>
      <c r="N222" s="211" t="s">
        <v>45</v>
      </c>
      <c r="O222" s="88"/>
      <c r="P222" s="212">
        <f>O222*H222</f>
        <v>0</v>
      </c>
      <c r="Q222" s="212">
        <v>0.041500000000000002</v>
      </c>
      <c r="R222" s="212">
        <f>Q222*H222</f>
        <v>0.041500000000000002</v>
      </c>
      <c r="S222" s="212">
        <v>0</v>
      </c>
      <c r="T222" s="213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4" t="s">
        <v>140</v>
      </c>
      <c r="AT222" s="214" t="s">
        <v>135</v>
      </c>
      <c r="AU222" s="214" t="s">
        <v>81</v>
      </c>
      <c r="AY222" s="20" t="s">
        <v>132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0" t="s">
        <v>79</v>
      </c>
      <c r="BK222" s="215">
        <f>ROUND(I222*H222,2)</f>
        <v>0</v>
      </c>
      <c r="BL222" s="20" t="s">
        <v>140</v>
      </c>
      <c r="BM222" s="214" t="s">
        <v>308</v>
      </c>
    </row>
    <row r="223" s="2" customFormat="1">
      <c r="A223" s="42"/>
      <c r="B223" s="43"/>
      <c r="C223" s="44"/>
      <c r="D223" s="216" t="s">
        <v>142</v>
      </c>
      <c r="E223" s="44"/>
      <c r="F223" s="217" t="s">
        <v>309</v>
      </c>
      <c r="G223" s="44"/>
      <c r="H223" s="44"/>
      <c r="I223" s="218"/>
      <c r="J223" s="44"/>
      <c r="K223" s="44"/>
      <c r="L223" s="48"/>
      <c r="M223" s="219"/>
      <c r="N223" s="220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142</v>
      </c>
      <c r="AU223" s="20" t="s">
        <v>81</v>
      </c>
    </row>
    <row r="224" s="2" customFormat="1">
      <c r="A224" s="42"/>
      <c r="B224" s="43"/>
      <c r="C224" s="44"/>
      <c r="D224" s="221" t="s">
        <v>144</v>
      </c>
      <c r="E224" s="44"/>
      <c r="F224" s="222" t="s">
        <v>310</v>
      </c>
      <c r="G224" s="44"/>
      <c r="H224" s="44"/>
      <c r="I224" s="218"/>
      <c r="J224" s="44"/>
      <c r="K224" s="44"/>
      <c r="L224" s="48"/>
      <c r="M224" s="219"/>
      <c r="N224" s="220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144</v>
      </c>
      <c r="AU224" s="20" t="s">
        <v>81</v>
      </c>
    </row>
    <row r="225" s="14" customFormat="1">
      <c r="A225" s="14"/>
      <c r="B225" s="233"/>
      <c r="C225" s="234"/>
      <c r="D225" s="216" t="s">
        <v>146</v>
      </c>
      <c r="E225" s="235" t="s">
        <v>21</v>
      </c>
      <c r="F225" s="236" t="s">
        <v>311</v>
      </c>
      <c r="G225" s="234"/>
      <c r="H225" s="237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3" t="s">
        <v>146</v>
      </c>
      <c r="AU225" s="243" t="s">
        <v>81</v>
      </c>
      <c r="AV225" s="14" t="s">
        <v>81</v>
      </c>
      <c r="AW225" s="14" t="s">
        <v>36</v>
      </c>
      <c r="AX225" s="14" t="s">
        <v>79</v>
      </c>
      <c r="AY225" s="243" t="s">
        <v>132</v>
      </c>
    </row>
    <row r="226" s="2" customFormat="1" ht="21.75" customHeight="1">
      <c r="A226" s="42"/>
      <c r="B226" s="43"/>
      <c r="C226" s="203" t="s">
        <v>312</v>
      </c>
      <c r="D226" s="203" t="s">
        <v>135</v>
      </c>
      <c r="E226" s="204" t="s">
        <v>313</v>
      </c>
      <c r="F226" s="205" t="s">
        <v>314</v>
      </c>
      <c r="G226" s="206" t="s">
        <v>183</v>
      </c>
      <c r="H226" s="207">
        <v>17.5</v>
      </c>
      <c r="I226" s="208"/>
      <c r="J226" s="209">
        <f>ROUND(I226*H226,2)</f>
        <v>0</v>
      </c>
      <c r="K226" s="205" t="s">
        <v>21</v>
      </c>
      <c r="L226" s="48"/>
      <c r="M226" s="210" t="s">
        <v>21</v>
      </c>
      <c r="N226" s="211" t="s">
        <v>45</v>
      </c>
      <c r="O226" s="88"/>
      <c r="P226" s="212">
        <f>O226*H226</f>
        <v>0</v>
      </c>
      <c r="Q226" s="212">
        <v>0.017330000000000002</v>
      </c>
      <c r="R226" s="212">
        <f>Q226*H226</f>
        <v>0.30327500000000002</v>
      </c>
      <c r="S226" s="212">
        <v>0</v>
      </c>
      <c r="T226" s="213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4" t="s">
        <v>140</v>
      </c>
      <c r="AT226" s="214" t="s">
        <v>135</v>
      </c>
      <c r="AU226" s="214" t="s">
        <v>81</v>
      </c>
      <c r="AY226" s="20" t="s">
        <v>132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0" t="s">
        <v>79</v>
      </c>
      <c r="BK226" s="215">
        <f>ROUND(I226*H226,2)</f>
        <v>0</v>
      </c>
      <c r="BL226" s="20" t="s">
        <v>140</v>
      </c>
      <c r="BM226" s="214" t="s">
        <v>315</v>
      </c>
    </row>
    <row r="227" s="2" customFormat="1">
      <c r="A227" s="42"/>
      <c r="B227" s="43"/>
      <c r="C227" s="44"/>
      <c r="D227" s="216" t="s">
        <v>142</v>
      </c>
      <c r="E227" s="44"/>
      <c r="F227" s="217" t="s">
        <v>314</v>
      </c>
      <c r="G227" s="44"/>
      <c r="H227" s="44"/>
      <c r="I227" s="218"/>
      <c r="J227" s="44"/>
      <c r="K227" s="44"/>
      <c r="L227" s="48"/>
      <c r="M227" s="219"/>
      <c r="N227" s="220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142</v>
      </c>
      <c r="AU227" s="20" t="s">
        <v>81</v>
      </c>
    </row>
    <row r="228" s="13" customFormat="1">
      <c r="A228" s="13"/>
      <c r="B228" s="223"/>
      <c r="C228" s="224"/>
      <c r="D228" s="216" t="s">
        <v>146</v>
      </c>
      <c r="E228" s="225" t="s">
        <v>21</v>
      </c>
      <c r="F228" s="226" t="s">
        <v>316</v>
      </c>
      <c r="G228" s="224"/>
      <c r="H228" s="225" t="s">
        <v>21</v>
      </c>
      <c r="I228" s="227"/>
      <c r="J228" s="224"/>
      <c r="K228" s="224"/>
      <c r="L228" s="228"/>
      <c r="M228" s="229"/>
      <c r="N228" s="230"/>
      <c r="O228" s="230"/>
      <c r="P228" s="230"/>
      <c r="Q228" s="230"/>
      <c r="R228" s="230"/>
      <c r="S228" s="230"/>
      <c r="T228" s="23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2" t="s">
        <v>146</v>
      </c>
      <c r="AU228" s="232" t="s">
        <v>81</v>
      </c>
      <c r="AV228" s="13" t="s">
        <v>79</v>
      </c>
      <c r="AW228" s="13" t="s">
        <v>36</v>
      </c>
      <c r="AX228" s="13" t="s">
        <v>74</v>
      </c>
      <c r="AY228" s="232" t="s">
        <v>132</v>
      </c>
    </row>
    <row r="229" s="14" customFormat="1">
      <c r="A229" s="14"/>
      <c r="B229" s="233"/>
      <c r="C229" s="234"/>
      <c r="D229" s="216" t="s">
        <v>146</v>
      </c>
      <c r="E229" s="235" t="s">
        <v>21</v>
      </c>
      <c r="F229" s="236" t="s">
        <v>317</v>
      </c>
      <c r="G229" s="234"/>
      <c r="H229" s="237">
        <v>2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146</v>
      </c>
      <c r="AU229" s="243" t="s">
        <v>81</v>
      </c>
      <c r="AV229" s="14" t="s">
        <v>81</v>
      </c>
      <c r="AW229" s="14" t="s">
        <v>36</v>
      </c>
      <c r="AX229" s="14" t="s">
        <v>74</v>
      </c>
      <c r="AY229" s="243" t="s">
        <v>132</v>
      </c>
    </row>
    <row r="230" s="14" customFormat="1">
      <c r="A230" s="14"/>
      <c r="B230" s="233"/>
      <c r="C230" s="234"/>
      <c r="D230" s="216" t="s">
        <v>146</v>
      </c>
      <c r="E230" s="235" t="s">
        <v>21</v>
      </c>
      <c r="F230" s="236" t="s">
        <v>318</v>
      </c>
      <c r="G230" s="234"/>
      <c r="H230" s="237">
        <v>4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146</v>
      </c>
      <c r="AU230" s="243" t="s">
        <v>81</v>
      </c>
      <c r="AV230" s="14" t="s">
        <v>81</v>
      </c>
      <c r="AW230" s="14" t="s">
        <v>36</v>
      </c>
      <c r="AX230" s="14" t="s">
        <v>74</v>
      </c>
      <c r="AY230" s="243" t="s">
        <v>132</v>
      </c>
    </row>
    <row r="231" s="16" customFormat="1">
      <c r="A231" s="16"/>
      <c r="B231" s="255"/>
      <c r="C231" s="256"/>
      <c r="D231" s="216" t="s">
        <v>146</v>
      </c>
      <c r="E231" s="257" t="s">
        <v>21</v>
      </c>
      <c r="F231" s="258" t="s">
        <v>222</v>
      </c>
      <c r="G231" s="256"/>
      <c r="H231" s="259">
        <v>6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5" t="s">
        <v>146</v>
      </c>
      <c r="AU231" s="265" t="s">
        <v>81</v>
      </c>
      <c r="AV231" s="16" t="s">
        <v>133</v>
      </c>
      <c r="AW231" s="16" t="s">
        <v>36</v>
      </c>
      <c r="AX231" s="16" t="s">
        <v>74</v>
      </c>
      <c r="AY231" s="265" t="s">
        <v>132</v>
      </c>
    </row>
    <row r="232" s="14" customFormat="1">
      <c r="A232" s="14"/>
      <c r="B232" s="233"/>
      <c r="C232" s="234"/>
      <c r="D232" s="216" t="s">
        <v>146</v>
      </c>
      <c r="E232" s="235" t="s">
        <v>21</v>
      </c>
      <c r="F232" s="236" t="s">
        <v>319</v>
      </c>
      <c r="G232" s="234"/>
      <c r="H232" s="237">
        <v>0.5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146</v>
      </c>
      <c r="AU232" s="243" t="s">
        <v>81</v>
      </c>
      <c r="AV232" s="14" t="s">
        <v>81</v>
      </c>
      <c r="AW232" s="14" t="s">
        <v>36</v>
      </c>
      <c r="AX232" s="14" t="s">
        <v>74</v>
      </c>
      <c r="AY232" s="243" t="s">
        <v>132</v>
      </c>
    </row>
    <row r="233" s="16" customFormat="1">
      <c r="A233" s="16"/>
      <c r="B233" s="255"/>
      <c r="C233" s="256"/>
      <c r="D233" s="216" t="s">
        <v>146</v>
      </c>
      <c r="E233" s="257" t="s">
        <v>21</v>
      </c>
      <c r="F233" s="258" t="s">
        <v>222</v>
      </c>
      <c r="G233" s="256"/>
      <c r="H233" s="259">
        <v>0.5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5" t="s">
        <v>146</v>
      </c>
      <c r="AU233" s="265" t="s">
        <v>81</v>
      </c>
      <c r="AV233" s="16" t="s">
        <v>133</v>
      </c>
      <c r="AW233" s="16" t="s">
        <v>36</v>
      </c>
      <c r="AX233" s="16" t="s">
        <v>74</v>
      </c>
      <c r="AY233" s="265" t="s">
        <v>132</v>
      </c>
    </row>
    <row r="234" s="13" customFormat="1">
      <c r="A234" s="13"/>
      <c r="B234" s="223"/>
      <c r="C234" s="224"/>
      <c r="D234" s="216" t="s">
        <v>146</v>
      </c>
      <c r="E234" s="225" t="s">
        <v>21</v>
      </c>
      <c r="F234" s="226" t="s">
        <v>320</v>
      </c>
      <c r="G234" s="224"/>
      <c r="H234" s="225" t="s">
        <v>21</v>
      </c>
      <c r="I234" s="227"/>
      <c r="J234" s="224"/>
      <c r="K234" s="224"/>
      <c r="L234" s="228"/>
      <c r="M234" s="229"/>
      <c r="N234" s="230"/>
      <c r="O234" s="230"/>
      <c r="P234" s="230"/>
      <c r="Q234" s="230"/>
      <c r="R234" s="230"/>
      <c r="S234" s="230"/>
      <c r="T234" s="23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2" t="s">
        <v>146</v>
      </c>
      <c r="AU234" s="232" t="s">
        <v>81</v>
      </c>
      <c r="AV234" s="13" t="s">
        <v>79</v>
      </c>
      <c r="AW234" s="13" t="s">
        <v>36</v>
      </c>
      <c r="AX234" s="13" t="s">
        <v>74</v>
      </c>
      <c r="AY234" s="232" t="s">
        <v>132</v>
      </c>
    </row>
    <row r="235" s="14" customFormat="1">
      <c r="A235" s="14"/>
      <c r="B235" s="233"/>
      <c r="C235" s="234"/>
      <c r="D235" s="216" t="s">
        <v>146</v>
      </c>
      <c r="E235" s="235" t="s">
        <v>21</v>
      </c>
      <c r="F235" s="236" t="s">
        <v>321</v>
      </c>
      <c r="G235" s="234"/>
      <c r="H235" s="237">
        <v>4.5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146</v>
      </c>
      <c r="AU235" s="243" t="s">
        <v>81</v>
      </c>
      <c r="AV235" s="14" t="s">
        <v>81</v>
      </c>
      <c r="AW235" s="14" t="s">
        <v>36</v>
      </c>
      <c r="AX235" s="14" t="s">
        <v>74</v>
      </c>
      <c r="AY235" s="243" t="s">
        <v>132</v>
      </c>
    </row>
    <row r="236" s="14" customFormat="1">
      <c r="A236" s="14"/>
      <c r="B236" s="233"/>
      <c r="C236" s="234"/>
      <c r="D236" s="216" t="s">
        <v>146</v>
      </c>
      <c r="E236" s="235" t="s">
        <v>21</v>
      </c>
      <c r="F236" s="236" t="s">
        <v>322</v>
      </c>
      <c r="G236" s="234"/>
      <c r="H236" s="237">
        <v>6.5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146</v>
      </c>
      <c r="AU236" s="243" t="s">
        <v>81</v>
      </c>
      <c r="AV236" s="14" t="s">
        <v>81</v>
      </c>
      <c r="AW236" s="14" t="s">
        <v>36</v>
      </c>
      <c r="AX236" s="14" t="s">
        <v>74</v>
      </c>
      <c r="AY236" s="243" t="s">
        <v>132</v>
      </c>
    </row>
    <row r="237" s="16" customFormat="1">
      <c r="A237" s="16"/>
      <c r="B237" s="255"/>
      <c r="C237" s="256"/>
      <c r="D237" s="216" t="s">
        <v>146</v>
      </c>
      <c r="E237" s="257" t="s">
        <v>21</v>
      </c>
      <c r="F237" s="258" t="s">
        <v>222</v>
      </c>
      <c r="G237" s="256"/>
      <c r="H237" s="259">
        <v>11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65" t="s">
        <v>146</v>
      </c>
      <c r="AU237" s="265" t="s">
        <v>81</v>
      </c>
      <c r="AV237" s="16" t="s">
        <v>133</v>
      </c>
      <c r="AW237" s="16" t="s">
        <v>36</v>
      </c>
      <c r="AX237" s="16" t="s">
        <v>74</v>
      </c>
      <c r="AY237" s="265" t="s">
        <v>132</v>
      </c>
    </row>
    <row r="238" s="15" customFormat="1">
      <c r="A238" s="15"/>
      <c r="B238" s="244"/>
      <c r="C238" s="245"/>
      <c r="D238" s="216" t="s">
        <v>146</v>
      </c>
      <c r="E238" s="246" t="s">
        <v>21</v>
      </c>
      <c r="F238" s="247" t="s">
        <v>150</v>
      </c>
      <c r="G238" s="245"/>
      <c r="H238" s="248">
        <v>17.5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4" t="s">
        <v>146</v>
      </c>
      <c r="AU238" s="254" t="s">
        <v>81</v>
      </c>
      <c r="AV238" s="15" t="s">
        <v>140</v>
      </c>
      <c r="AW238" s="15" t="s">
        <v>36</v>
      </c>
      <c r="AX238" s="15" t="s">
        <v>79</v>
      </c>
      <c r="AY238" s="254" t="s">
        <v>132</v>
      </c>
    </row>
    <row r="239" s="2" customFormat="1" ht="21.75" customHeight="1">
      <c r="A239" s="42"/>
      <c r="B239" s="43"/>
      <c r="C239" s="203" t="s">
        <v>323</v>
      </c>
      <c r="D239" s="203" t="s">
        <v>135</v>
      </c>
      <c r="E239" s="204" t="s">
        <v>324</v>
      </c>
      <c r="F239" s="205" t="s">
        <v>325</v>
      </c>
      <c r="G239" s="206" t="s">
        <v>183</v>
      </c>
      <c r="H239" s="207">
        <v>65.087000000000003</v>
      </c>
      <c r="I239" s="208"/>
      <c r="J239" s="209">
        <f>ROUND(I239*H239,2)</f>
        <v>0</v>
      </c>
      <c r="K239" s="205" t="s">
        <v>139</v>
      </c>
      <c r="L239" s="48"/>
      <c r="M239" s="210" t="s">
        <v>21</v>
      </c>
      <c r="N239" s="211" t="s">
        <v>45</v>
      </c>
      <c r="O239" s="88"/>
      <c r="P239" s="212">
        <f>O239*H239</f>
        <v>0</v>
      </c>
      <c r="Q239" s="212">
        <v>0.0043800000000000002</v>
      </c>
      <c r="R239" s="212">
        <f>Q239*H239</f>
        <v>0.28508106000000005</v>
      </c>
      <c r="S239" s="212">
        <v>0</v>
      </c>
      <c r="T239" s="213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4" t="s">
        <v>140</v>
      </c>
      <c r="AT239" s="214" t="s">
        <v>135</v>
      </c>
      <c r="AU239" s="214" t="s">
        <v>81</v>
      </c>
      <c r="AY239" s="20" t="s">
        <v>132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0" t="s">
        <v>79</v>
      </c>
      <c r="BK239" s="215">
        <f>ROUND(I239*H239,2)</f>
        <v>0</v>
      </c>
      <c r="BL239" s="20" t="s">
        <v>140</v>
      </c>
      <c r="BM239" s="214" t="s">
        <v>326</v>
      </c>
    </row>
    <row r="240" s="2" customFormat="1">
      <c r="A240" s="42"/>
      <c r="B240" s="43"/>
      <c r="C240" s="44"/>
      <c r="D240" s="216" t="s">
        <v>142</v>
      </c>
      <c r="E240" s="44"/>
      <c r="F240" s="217" t="s">
        <v>327</v>
      </c>
      <c r="G240" s="44"/>
      <c r="H240" s="44"/>
      <c r="I240" s="218"/>
      <c r="J240" s="44"/>
      <c r="K240" s="44"/>
      <c r="L240" s="48"/>
      <c r="M240" s="219"/>
      <c r="N240" s="220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142</v>
      </c>
      <c r="AU240" s="20" t="s">
        <v>81</v>
      </c>
    </row>
    <row r="241" s="2" customFormat="1">
      <c r="A241" s="42"/>
      <c r="B241" s="43"/>
      <c r="C241" s="44"/>
      <c r="D241" s="221" t="s">
        <v>144</v>
      </c>
      <c r="E241" s="44"/>
      <c r="F241" s="222" t="s">
        <v>328</v>
      </c>
      <c r="G241" s="44"/>
      <c r="H241" s="44"/>
      <c r="I241" s="218"/>
      <c r="J241" s="44"/>
      <c r="K241" s="44"/>
      <c r="L241" s="48"/>
      <c r="M241" s="219"/>
      <c r="N241" s="220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144</v>
      </c>
      <c r="AU241" s="20" t="s">
        <v>81</v>
      </c>
    </row>
    <row r="242" s="13" customFormat="1">
      <c r="A242" s="13"/>
      <c r="B242" s="223"/>
      <c r="C242" s="224"/>
      <c r="D242" s="216" t="s">
        <v>146</v>
      </c>
      <c r="E242" s="225" t="s">
        <v>21</v>
      </c>
      <c r="F242" s="226" t="s">
        <v>329</v>
      </c>
      <c r="G242" s="224"/>
      <c r="H242" s="225" t="s">
        <v>21</v>
      </c>
      <c r="I242" s="227"/>
      <c r="J242" s="224"/>
      <c r="K242" s="224"/>
      <c r="L242" s="228"/>
      <c r="M242" s="229"/>
      <c r="N242" s="230"/>
      <c r="O242" s="230"/>
      <c r="P242" s="230"/>
      <c r="Q242" s="230"/>
      <c r="R242" s="230"/>
      <c r="S242" s="230"/>
      <c r="T242" s="23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2" t="s">
        <v>146</v>
      </c>
      <c r="AU242" s="232" t="s">
        <v>81</v>
      </c>
      <c r="AV242" s="13" t="s">
        <v>79</v>
      </c>
      <c r="AW242" s="13" t="s">
        <v>36</v>
      </c>
      <c r="AX242" s="13" t="s">
        <v>74</v>
      </c>
      <c r="AY242" s="232" t="s">
        <v>132</v>
      </c>
    </row>
    <row r="243" s="14" customFormat="1">
      <c r="A243" s="14"/>
      <c r="B243" s="233"/>
      <c r="C243" s="234"/>
      <c r="D243" s="216" t="s">
        <v>146</v>
      </c>
      <c r="E243" s="235" t="s">
        <v>21</v>
      </c>
      <c r="F243" s="236" t="s">
        <v>330</v>
      </c>
      <c r="G243" s="234"/>
      <c r="H243" s="237">
        <v>2.7799999999999998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146</v>
      </c>
      <c r="AU243" s="243" t="s">
        <v>81</v>
      </c>
      <c r="AV243" s="14" t="s">
        <v>81</v>
      </c>
      <c r="AW243" s="14" t="s">
        <v>36</v>
      </c>
      <c r="AX243" s="14" t="s">
        <v>74</v>
      </c>
      <c r="AY243" s="243" t="s">
        <v>132</v>
      </c>
    </row>
    <row r="244" s="14" customFormat="1">
      <c r="A244" s="14"/>
      <c r="B244" s="233"/>
      <c r="C244" s="234"/>
      <c r="D244" s="216" t="s">
        <v>146</v>
      </c>
      <c r="E244" s="235" t="s">
        <v>21</v>
      </c>
      <c r="F244" s="236" t="s">
        <v>331</v>
      </c>
      <c r="G244" s="234"/>
      <c r="H244" s="237">
        <v>2.7799999999999998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146</v>
      </c>
      <c r="AU244" s="243" t="s">
        <v>81</v>
      </c>
      <c r="AV244" s="14" t="s">
        <v>81</v>
      </c>
      <c r="AW244" s="14" t="s">
        <v>36</v>
      </c>
      <c r="AX244" s="14" t="s">
        <v>74</v>
      </c>
      <c r="AY244" s="243" t="s">
        <v>132</v>
      </c>
    </row>
    <row r="245" s="14" customFormat="1">
      <c r="A245" s="14"/>
      <c r="B245" s="233"/>
      <c r="C245" s="234"/>
      <c r="D245" s="216" t="s">
        <v>146</v>
      </c>
      <c r="E245" s="235" t="s">
        <v>21</v>
      </c>
      <c r="F245" s="236" t="s">
        <v>332</v>
      </c>
      <c r="G245" s="234"/>
      <c r="H245" s="237">
        <v>1.3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146</v>
      </c>
      <c r="AU245" s="243" t="s">
        <v>81</v>
      </c>
      <c r="AV245" s="14" t="s">
        <v>81</v>
      </c>
      <c r="AW245" s="14" t="s">
        <v>36</v>
      </c>
      <c r="AX245" s="14" t="s">
        <v>74</v>
      </c>
      <c r="AY245" s="243" t="s">
        <v>132</v>
      </c>
    </row>
    <row r="246" s="16" customFormat="1">
      <c r="A246" s="16"/>
      <c r="B246" s="255"/>
      <c r="C246" s="256"/>
      <c r="D246" s="216" t="s">
        <v>146</v>
      </c>
      <c r="E246" s="257" t="s">
        <v>21</v>
      </c>
      <c r="F246" s="258" t="s">
        <v>222</v>
      </c>
      <c r="G246" s="256"/>
      <c r="H246" s="259">
        <v>6.8600000000000003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65" t="s">
        <v>146</v>
      </c>
      <c r="AU246" s="265" t="s">
        <v>81</v>
      </c>
      <c r="AV246" s="16" t="s">
        <v>133</v>
      </c>
      <c r="AW246" s="16" t="s">
        <v>36</v>
      </c>
      <c r="AX246" s="16" t="s">
        <v>74</v>
      </c>
      <c r="AY246" s="265" t="s">
        <v>132</v>
      </c>
    </row>
    <row r="247" s="13" customFormat="1">
      <c r="A247" s="13"/>
      <c r="B247" s="223"/>
      <c r="C247" s="224"/>
      <c r="D247" s="216" t="s">
        <v>146</v>
      </c>
      <c r="E247" s="225" t="s">
        <v>21</v>
      </c>
      <c r="F247" s="226" t="s">
        <v>333</v>
      </c>
      <c r="G247" s="224"/>
      <c r="H247" s="225" t="s">
        <v>21</v>
      </c>
      <c r="I247" s="227"/>
      <c r="J247" s="224"/>
      <c r="K247" s="224"/>
      <c r="L247" s="228"/>
      <c r="M247" s="229"/>
      <c r="N247" s="230"/>
      <c r="O247" s="230"/>
      <c r="P247" s="230"/>
      <c r="Q247" s="230"/>
      <c r="R247" s="230"/>
      <c r="S247" s="230"/>
      <c r="T247" s="23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2" t="s">
        <v>146</v>
      </c>
      <c r="AU247" s="232" t="s">
        <v>81</v>
      </c>
      <c r="AV247" s="13" t="s">
        <v>79</v>
      </c>
      <c r="AW247" s="13" t="s">
        <v>36</v>
      </c>
      <c r="AX247" s="13" t="s">
        <v>74</v>
      </c>
      <c r="AY247" s="232" t="s">
        <v>132</v>
      </c>
    </row>
    <row r="248" s="14" customFormat="1">
      <c r="A248" s="14"/>
      <c r="B248" s="233"/>
      <c r="C248" s="234"/>
      <c r="D248" s="216" t="s">
        <v>146</v>
      </c>
      <c r="E248" s="235" t="s">
        <v>21</v>
      </c>
      <c r="F248" s="236" t="s">
        <v>196</v>
      </c>
      <c r="G248" s="234"/>
      <c r="H248" s="237">
        <v>4.1200000000000001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3" t="s">
        <v>146</v>
      </c>
      <c r="AU248" s="243" t="s">
        <v>81</v>
      </c>
      <c r="AV248" s="14" t="s">
        <v>81</v>
      </c>
      <c r="AW248" s="14" t="s">
        <v>36</v>
      </c>
      <c r="AX248" s="14" t="s">
        <v>74</v>
      </c>
      <c r="AY248" s="243" t="s">
        <v>132</v>
      </c>
    </row>
    <row r="249" s="14" customFormat="1">
      <c r="A249" s="14"/>
      <c r="B249" s="233"/>
      <c r="C249" s="234"/>
      <c r="D249" s="216" t="s">
        <v>146</v>
      </c>
      <c r="E249" s="235" t="s">
        <v>21</v>
      </c>
      <c r="F249" s="236" t="s">
        <v>334</v>
      </c>
      <c r="G249" s="234"/>
      <c r="H249" s="237">
        <v>2.0600000000000001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3" t="s">
        <v>146</v>
      </c>
      <c r="AU249" s="243" t="s">
        <v>81</v>
      </c>
      <c r="AV249" s="14" t="s">
        <v>81</v>
      </c>
      <c r="AW249" s="14" t="s">
        <v>36</v>
      </c>
      <c r="AX249" s="14" t="s">
        <v>74</v>
      </c>
      <c r="AY249" s="243" t="s">
        <v>132</v>
      </c>
    </row>
    <row r="250" s="14" customFormat="1">
      <c r="A250" s="14"/>
      <c r="B250" s="233"/>
      <c r="C250" s="234"/>
      <c r="D250" s="216" t="s">
        <v>146</v>
      </c>
      <c r="E250" s="235" t="s">
        <v>21</v>
      </c>
      <c r="F250" s="236" t="s">
        <v>335</v>
      </c>
      <c r="G250" s="234"/>
      <c r="H250" s="237">
        <v>8.0350000000000001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146</v>
      </c>
      <c r="AU250" s="243" t="s">
        <v>81</v>
      </c>
      <c r="AV250" s="14" t="s">
        <v>81</v>
      </c>
      <c r="AW250" s="14" t="s">
        <v>36</v>
      </c>
      <c r="AX250" s="14" t="s">
        <v>74</v>
      </c>
      <c r="AY250" s="243" t="s">
        <v>132</v>
      </c>
    </row>
    <row r="251" s="14" customFormat="1">
      <c r="A251" s="14"/>
      <c r="B251" s="233"/>
      <c r="C251" s="234"/>
      <c r="D251" s="216" t="s">
        <v>146</v>
      </c>
      <c r="E251" s="235" t="s">
        <v>21</v>
      </c>
      <c r="F251" s="236" t="s">
        <v>336</v>
      </c>
      <c r="G251" s="234"/>
      <c r="H251" s="237">
        <v>2.016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146</v>
      </c>
      <c r="AU251" s="243" t="s">
        <v>81</v>
      </c>
      <c r="AV251" s="14" t="s">
        <v>81</v>
      </c>
      <c r="AW251" s="14" t="s">
        <v>36</v>
      </c>
      <c r="AX251" s="14" t="s">
        <v>74</v>
      </c>
      <c r="AY251" s="243" t="s">
        <v>132</v>
      </c>
    </row>
    <row r="252" s="14" customFormat="1">
      <c r="A252" s="14"/>
      <c r="B252" s="233"/>
      <c r="C252" s="234"/>
      <c r="D252" s="216" t="s">
        <v>146</v>
      </c>
      <c r="E252" s="235" t="s">
        <v>21</v>
      </c>
      <c r="F252" s="236" t="s">
        <v>337</v>
      </c>
      <c r="G252" s="234"/>
      <c r="H252" s="237">
        <v>2.016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146</v>
      </c>
      <c r="AU252" s="243" t="s">
        <v>81</v>
      </c>
      <c r="AV252" s="14" t="s">
        <v>81</v>
      </c>
      <c r="AW252" s="14" t="s">
        <v>36</v>
      </c>
      <c r="AX252" s="14" t="s">
        <v>74</v>
      </c>
      <c r="AY252" s="243" t="s">
        <v>132</v>
      </c>
    </row>
    <row r="253" s="14" customFormat="1">
      <c r="A253" s="14"/>
      <c r="B253" s="233"/>
      <c r="C253" s="234"/>
      <c r="D253" s="216" t="s">
        <v>146</v>
      </c>
      <c r="E253" s="235" t="s">
        <v>21</v>
      </c>
      <c r="F253" s="236" t="s">
        <v>338</v>
      </c>
      <c r="G253" s="234"/>
      <c r="H253" s="237">
        <v>3.2999999999999998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146</v>
      </c>
      <c r="AU253" s="243" t="s">
        <v>81</v>
      </c>
      <c r="AV253" s="14" t="s">
        <v>81</v>
      </c>
      <c r="AW253" s="14" t="s">
        <v>36</v>
      </c>
      <c r="AX253" s="14" t="s">
        <v>74</v>
      </c>
      <c r="AY253" s="243" t="s">
        <v>132</v>
      </c>
    </row>
    <row r="254" s="16" customFormat="1">
      <c r="A254" s="16"/>
      <c r="B254" s="255"/>
      <c r="C254" s="256"/>
      <c r="D254" s="216" t="s">
        <v>146</v>
      </c>
      <c r="E254" s="257" t="s">
        <v>21</v>
      </c>
      <c r="F254" s="258" t="s">
        <v>222</v>
      </c>
      <c r="G254" s="256"/>
      <c r="H254" s="259">
        <v>21.547000000000001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5" t="s">
        <v>146</v>
      </c>
      <c r="AU254" s="265" t="s">
        <v>81</v>
      </c>
      <c r="AV254" s="16" t="s">
        <v>133</v>
      </c>
      <c r="AW254" s="16" t="s">
        <v>36</v>
      </c>
      <c r="AX254" s="16" t="s">
        <v>74</v>
      </c>
      <c r="AY254" s="265" t="s">
        <v>132</v>
      </c>
    </row>
    <row r="255" s="13" customFormat="1">
      <c r="A255" s="13"/>
      <c r="B255" s="223"/>
      <c r="C255" s="224"/>
      <c r="D255" s="216" t="s">
        <v>146</v>
      </c>
      <c r="E255" s="225" t="s">
        <v>21</v>
      </c>
      <c r="F255" s="226" t="s">
        <v>339</v>
      </c>
      <c r="G255" s="224"/>
      <c r="H255" s="225" t="s">
        <v>21</v>
      </c>
      <c r="I255" s="227"/>
      <c r="J255" s="224"/>
      <c r="K255" s="224"/>
      <c r="L255" s="228"/>
      <c r="M255" s="229"/>
      <c r="N255" s="230"/>
      <c r="O255" s="230"/>
      <c r="P255" s="230"/>
      <c r="Q255" s="230"/>
      <c r="R255" s="230"/>
      <c r="S255" s="230"/>
      <c r="T255" s="23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2" t="s">
        <v>146</v>
      </c>
      <c r="AU255" s="232" t="s">
        <v>81</v>
      </c>
      <c r="AV255" s="13" t="s">
        <v>79</v>
      </c>
      <c r="AW255" s="13" t="s">
        <v>36</v>
      </c>
      <c r="AX255" s="13" t="s">
        <v>74</v>
      </c>
      <c r="AY255" s="232" t="s">
        <v>132</v>
      </c>
    </row>
    <row r="256" s="14" customFormat="1">
      <c r="A256" s="14"/>
      <c r="B256" s="233"/>
      <c r="C256" s="234"/>
      <c r="D256" s="216" t="s">
        <v>146</v>
      </c>
      <c r="E256" s="235" t="s">
        <v>21</v>
      </c>
      <c r="F256" s="236" t="s">
        <v>340</v>
      </c>
      <c r="G256" s="234"/>
      <c r="H256" s="237">
        <v>19.43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146</v>
      </c>
      <c r="AU256" s="243" t="s">
        <v>81</v>
      </c>
      <c r="AV256" s="14" t="s">
        <v>81</v>
      </c>
      <c r="AW256" s="14" t="s">
        <v>36</v>
      </c>
      <c r="AX256" s="14" t="s">
        <v>74</v>
      </c>
      <c r="AY256" s="243" t="s">
        <v>132</v>
      </c>
    </row>
    <row r="257" s="14" customFormat="1">
      <c r="A257" s="14"/>
      <c r="B257" s="233"/>
      <c r="C257" s="234"/>
      <c r="D257" s="216" t="s">
        <v>146</v>
      </c>
      <c r="E257" s="235" t="s">
        <v>21</v>
      </c>
      <c r="F257" s="236" t="s">
        <v>341</v>
      </c>
      <c r="G257" s="234"/>
      <c r="H257" s="237">
        <v>15.050000000000001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146</v>
      </c>
      <c r="AU257" s="243" t="s">
        <v>81</v>
      </c>
      <c r="AV257" s="14" t="s">
        <v>81</v>
      </c>
      <c r="AW257" s="14" t="s">
        <v>36</v>
      </c>
      <c r="AX257" s="14" t="s">
        <v>74</v>
      </c>
      <c r="AY257" s="243" t="s">
        <v>132</v>
      </c>
    </row>
    <row r="258" s="14" customFormat="1">
      <c r="A258" s="14"/>
      <c r="B258" s="233"/>
      <c r="C258" s="234"/>
      <c r="D258" s="216" t="s">
        <v>146</v>
      </c>
      <c r="E258" s="235" t="s">
        <v>21</v>
      </c>
      <c r="F258" s="236" t="s">
        <v>342</v>
      </c>
      <c r="G258" s="234"/>
      <c r="H258" s="237">
        <v>2.2000000000000002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3" t="s">
        <v>146</v>
      </c>
      <c r="AU258" s="243" t="s">
        <v>81</v>
      </c>
      <c r="AV258" s="14" t="s">
        <v>81</v>
      </c>
      <c r="AW258" s="14" t="s">
        <v>36</v>
      </c>
      <c r="AX258" s="14" t="s">
        <v>74</v>
      </c>
      <c r="AY258" s="243" t="s">
        <v>132</v>
      </c>
    </row>
    <row r="259" s="16" customFormat="1">
      <c r="A259" s="16"/>
      <c r="B259" s="255"/>
      <c r="C259" s="256"/>
      <c r="D259" s="216" t="s">
        <v>146</v>
      </c>
      <c r="E259" s="257" t="s">
        <v>21</v>
      </c>
      <c r="F259" s="258" t="s">
        <v>222</v>
      </c>
      <c r="G259" s="256"/>
      <c r="H259" s="259">
        <v>36.68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65" t="s">
        <v>146</v>
      </c>
      <c r="AU259" s="265" t="s">
        <v>81</v>
      </c>
      <c r="AV259" s="16" t="s">
        <v>133</v>
      </c>
      <c r="AW259" s="16" t="s">
        <v>36</v>
      </c>
      <c r="AX259" s="16" t="s">
        <v>74</v>
      </c>
      <c r="AY259" s="265" t="s">
        <v>132</v>
      </c>
    </row>
    <row r="260" s="15" customFormat="1">
      <c r="A260" s="15"/>
      <c r="B260" s="244"/>
      <c r="C260" s="245"/>
      <c r="D260" s="216" t="s">
        <v>146</v>
      </c>
      <c r="E260" s="246" t="s">
        <v>21</v>
      </c>
      <c r="F260" s="247" t="s">
        <v>150</v>
      </c>
      <c r="G260" s="245"/>
      <c r="H260" s="248">
        <v>65.087000000000003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4" t="s">
        <v>146</v>
      </c>
      <c r="AU260" s="254" t="s">
        <v>81</v>
      </c>
      <c r="AV260" s="15" t="s">
        <v>140</v>
      </c>
      <c r="AW260" s="15" t="s">
        <v>36</v>
      </c>
      <c r="AX260" s="15" t="s">
        <v>79</v>
      </c>
      <c r="AY260" s="254" t="s">
        <v>132</v>
      </c>
    </row>
    <row r="261" s="2" customFormat="1" ht="16.5" customHeight="1">
      <c r="A261" s="42"/>
      <c r="B261" s="43"/>
      <c r="C261" s="203" t="s">
        <v>343</v>
      </c>
      <c r="D261" s="203" t="s">
        <v>135</v>
      </c>
      <c r="E261" s="204" t="s">
        <v>344</v>
      </c>
      <c r="F261" s="205" t="s">
        <v>345</v>
      </c>
      <c r="G261" s="206" t="s">
        <v>183</v>
      </c>
      <c r="H261" s="207">
        <v>28.466000000000001</v>
      </c>
      <c r="I261" s="208"/>
      <c r="J261" s="209">
        <f>ROUND(I261*H261,2)</f>
        <v>0</v>
      </c>
      <c r="K261" s="205" t="s">
        <v>139</v>
      </c>
      <c r="L261" s="48"/>
      <c r="M261" s="210" t="s">
        <v>21</v>
      </c>
      <c r="N261" s="211" t="s">
        <v>45</v>
      </c>
      <c r="O261" s="88"/>
      <c r="P261" s="212">
        <f>O261*H261</f>
        <v>0</v>
      </c>
      <c r="Q261" s="212">
        <v>0.0040000000000000001</v>
      </c>
      <c r="R261" s="212">
        <f>Q261*H261</f>
        <v>0.11386400000000001</v>
      </c>
      <c r="S261" s="212">
        <v>0</v>
      </c>
      <c r="T261" s="213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4" t="s">
        <v>140</v>
      </c>
      <c r="AT261" s="214" t="s">
        <v>135</v>
      </c>
      <c r="AU261" s="214" t="s">
        <v>81</v>
      </c>
      <c r="AY261" s="20" t="s">
        <v>132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0" t="s">
        <v>79</v>
      </c>
      <c r="BK261" s="215">
        <f>ROUND(I261*H261,2)</f>
        <v>0</v>
      </c>
      <c r="BL261" s="20" t="s">
        <v>140</v>
      </c>
      <c r="BM261" s="214" t="s">
        <v>346</v>
      </c>
    </row>
    <row r="262" s="2" customFormat="1">
      <c r="A262" s="42"/>
      <c r="B262" s="43"/>
      <c r="C262" s="44"/>
      <c r="D262" s="216" t="s">
        <v>142</v>
      </c>
      <c r="E262" s="44"/>
      <c r="F262" s="217" t="s">
        <v>347</v>
      </c>
      <c r="G262" s="44"/>
      <c r="H262" s="44"/>
      <c r="I262" s="218"/>
      <c r="J262" s="44"/>
      <c r="K262" s="44"/>
      <c r="L262" s="48"/>
      <c r="M262" s="219"/>
      <c r="N262" s="220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142</v>
      </c>
      <c r="AU262" s="20" t="s">
        <v>81</v>
      </c>
    </row>
    <row r="263" s="2" customFormat="1">
      <c r="A263" s="42"/>
      <c r="B263" s="43"/>
      <c r="C263" s="44"/>
      <c r="D263" s="221" t="s">
        <v>144</v>
      </c>
      <c r="E263" s="44"/>
      <c r="F263" s="222" t="s">
        <v>348</v>
      </c>
      <c r="G263" s="44"/>
      <c r="H263" s="44"/>
      <c r="I263" s="218"/>
      <c r="J263" s="44"/>
      <c r="K263" s="44"/>
      <c r="L263" s="48"/>
      <c r="M263" s="219"/>
      <c r="N263" s="220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144</v>
      </c>
      <c r="AU263" s="20" t="s">
        <v>81</v>
      </c>
    </row>
    <row r="264" s="13" customFormat="1">
      <c r="A264" s="13"/>
      <c r="B264" s="223"/>
      <c r="C264" s="224"/>
      <c r="D264" s="216" t="s">
        <v>146</v>
      </c>
      <c r="E264" s="225" t="s">
        <v>21</v>
      </c>
      <c r="F264" s="226" t="s">
        <v>333</v>
      </c>
      <c r="G264" s="224"/>
      <c r="H264" s="225" t="s">
        <v>21</v>
      </c>
      <c r="I264" s="227"/>
      <c r="J264" s="224"/>
      <c r="K264" s="224"/>
      <c r="L264" s="228"/>
      <c r="M264" s="229"/>
      <c r="N264" s="230"/>
      <c r="O264" s="230"/>
      <c r="P264" s="230"/>
      <c r="Q264" s="230"/>
      <c r="R264" s="230"/>
      <c r="S264" s="230"/>
      <c r="T264" s="23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2" t="s">
        <v>146</v>
      </c>
      <c r="AU264" s="232" t="s">
        <v>81</v>
      </c>
      <c r="AV264" s="13" t="s">
        <v>79</v>
      </c>
      <c r="AW264" s="13" t="s">
        <v>36</v>
      </c>
      <c r="AX264" s="13" t="s">
        <v>74</v>
      </c>
      <c r="AY264" s="232" t="s">
        <v>132</v>
      </c>
    </row>
    <row r="265" s="14" customFormat="1">
      <c r="A265" s="14"/>
      <c r="B265" s="233"/>
      <c r="C265" s="234"/>
      <c r="D265" s="216" t="s">
        <v>146</v>
      </c>
      <c r="E265" s="235" t="s">
        <v>21</v>
      </c>
      <c r="F265" s="236" t="s">
        <v>336</v>
      </c>
      <c r="G265" s="234"/>
      <c r="H265" s="237">
        <v>2.016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146</v>
      </c>
      <c r="AU265" s="243" t="s">
        <v>81</v>
      </c>
      <c r="AV265" s="14" t="s">
        <v>81</v>
      </c>
      <c r="AW265" s="14" t="s">
        <v>36</v>
      </c>
      <c r="AX265" s="14" t="s">
        <v>74</v>
      </c>
      <c r="AY265" s="243" t="s">
        <v>132</v>
      </c>
    </row>
    <row r="266" s="14" customFormat="1">
      <c r="A266" s="14"/>
      <c r="B266" s="233"/>
      <c r="C266" s="234"/>
      <c r="D266" s="216" t="s">
        <v>146</v>
      </c>
      <c r="E266" s="235" t="s">
        <v>21</v>
      </c>
      <c r="F266" s="236" t="s">
        <v>337</v>
      </c>
      <c r="G266" s="234"/>
      <c r="H266" s="237">
        <v>2.016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3" t="s">
        <v>146</v>
      </c>
      <c r="AU266" s="243" t="s">
        <v>81</v>
      </c>
      <c r="AV266" s="14" t="s">
        <v>81</v>
      </c>
      <c r="AW266" s="14" t="s">
        <v>36</v>
      </c>
      <c r="AX266" s="14" t="s">
        <v>74</v>
      </c>
      <c r="AY266" s="243" t="s">
        <v>132</v>
      </c>
    </row>
    <row r="267" s="14" customFormat="1">
      <c r="A267" s="14"/>
      <c r="B267" s="233"/>
      <c r="C267" s="234"/>
      <c r="D267" s="216" t="s">
        <v>146</v>
      </c>
      <c r="E267" s="235" t="s">
        <v>21</v>
      </c>
      <c r="F267" s="236" t="s">
        <v>283</v>
      </c>
      <c r="G267" s="234"/>
      <c r="H267" s="237">
        <v>24.434000000000001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146</v>
      </c>
      <c r="AU267" s="243" t="s">
        <v>81</v>
      </c>
      <c r="AV267" s="14" t="s">
        <v>81</v>
      </c>
      <c r="AW267" s="14" t="s">
        <v>36</v>
      </c>
      <c r="AX267" s="14" t="s">
        <v>74</v>
      </c>
      <c r="AY267" s="243" t="s">
        <v>132</v>
      </c>
    </row>
    <row r="268" s="15" customFormat="1">
      <c r="A268" s="15"/>
      <c r="B268" s="244"/>
      <c r="C268" s="245"/>
      <c r="D268" s="216" t="s">
        <v>146</v>
      </c>
      <c r="E268" s="246" t="s">
        <v>21</v>
      </c>
      <c r="F268" s="247" t="s">
        <v>150</v>
      </c>
      <c r="G268" s="245"/>
      <c r="H268" s="248">
        <v>28.466000000000001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4" t="s">
        <v>146</v>
      </c>
      <c r="AU268" s="254" t="s">
        <v>81</v>
      </c>
      <c r="AV268" s="15" t="s">
        <v>140</v>
      </c>
      <c r="AW268" s="15" t="s">
        <v>36</v>
      </c>
      <c r="AX268" s="15" t="s">
        <v>79</v>
      </c>
      <c r="AY268" s="254" t="s">
        <v>132</v>
      </c>
    </row>
    <row r="269" s="2" customFormat="1" ht="24.15" customHeight="1">
      <c r="A269" s="42"/>
      <c r="B269" s="43"/>
      <c r="C269" s="203" t="s">
        <v>349</v>
      </c>
      <c r="D269" s="203" t="s">
        <v>135</v>
      </c>
      <c r="E269" s="204" t="s">
        <v>350</v>
      </c>
      <c r="F269" s="205" t="s">
        <v>351</v>
      </c>
      <c r="G269" s="206" t="s">
        <v>138</v>
      </c>
      <c r="H269" s="207">
        <v>4</v>
      </c>
      <c r="I269" s="208"/>
      <c r="J269" s="209">
        <f>ROUND(I269*H269,2)</f>
        <v>0</v>
      </c>
      <c r="K269" s="205" t="s">
        <v>139</v>
      </c>
      <c r="L269" s="48"/>
      <c r="M269" s="210" t="s">
        <v>21</v>
      </c>
      <c r="N269" s="211" t="s">
        <v>45</v>
      </c>
      <c r="O269" s="88"/>
      <c r="P269" s="212">
        <f>O269*H269</f>
        <v>0</v>
      </c>
      <c r="Q269" s="212">
        <v>0.01</v>
      </c>
      <c r="R269" s="212">
        <f>Q269*H269</f>
        <v>0.040000000000000001</v>
      </c>
      <c r="S269" s="212">
        <v>0</v>
      </c>
      <c r="T269" s="213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4" t="s">
        <v>140</v>
      </c>
      <c r="AT269" s="214" t="s">
        <v>135</v>
      </c>
      <c r="AU269" s="214" t="s">
        <v>81</v>
      </c>
      <c r="AY269" s="20" t="s">
        <v>132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0" t="s">
        <v>79</v>
      </c>
      <c r="BK269" s="215">
        <f>ROUND(I269*H269,2)</f>
        <v>0</v>
      </c>
      <c r="BL269" s="20" t="s">
        <v>140</v>
      </c>
      <c r="BM269" s="214" t="s">
        <v>352</v>
      </c>
    </row>
    <row r="270" s="2" customFormat="1">
      <c r="A270" s="42"/>
      <c r="B270" s="43"/>
      <c r="C270" s="44"/>
      <c r="D270" s="216" t="s">
        <v>142</v>
      </c>
      <c r="E270" s="44"/>
      <c r="F270" s="217" t="s">
        <v>353</v>
      </c>
      <c r="G270" s="44"/>
      <c r="H270" s="44"/>
      <c r="I270" s="218"/>
      <c r="J270" s="44"/>
      <c r="K270" s="44"/>
      <c r="L270" s="48"/>
      <c r="M270" s="219"/>
      <c r="N270" s="220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142</v>
      </c>
      <c r="AU270" s="20" t="s">
        <v>81</v>
      </c>
    </row>
    <row r="271" s="2" customFormat="1">
      <c r="A271" s="42"/>
      <c r="B271" s="43"/>
      <c r="C271" s="44"/>
      <c r="D271" s="221" t="s">
        <v>144</v>
      </c>
      <c r="E271" s="44"/>
      <c r="F271" s="222" t="s">
        <v>354</v>
      </c>
      <c r="G271" s="44"/>
      <c r="H271" s="44"/>
      <c r="I271" s="218"/>
      <c r="J271" s="44"/>
      <c r="K271" s="44"/>
      <c r="L271" s="48"/>
      <c r="M271" s="219"/>
      <c r="N271" s="220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144</v>
      </c>
      <c r="AU271" s="20" t="s">
        <v>81</v>
      </c>
    </row>
    <row r="272" s="14" customFormat="1">
      <c r="A272" s="14"/>
      <c r="B272" s="233"/>
      <c r="C272" s="234"/>
      <c r="D272" s="216" t="s">
        <v>146</v>
      </c>
      <c r="E272" s="235" t="s">
        <v>21</v>
      </c>
      <c r="F272" s="236" t="s">
        <v>355</v>
      </c>
      <c r="G272" s="234"/>
      <c r="H272" s="237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146</v>
      </c>
      <c r="AU272" s="243" t="s">
        <v>81</v>
      </c>
      <c r="AV272" s="14" t="s">
        <v>81</v>
      </c>
      <c r="AW272" s="14" t="s">
        <v>36</v>
      </c>
      <c r="AX272" s="14" t="s">
        <v>74</v>
      </c>
      <c r="AY272" s="243" t="s">
        <v>132</v>
      </c>
    </row>
    <row r="273" s="14" customFormat="1">
      <c r="A273" s="14"/>
      <c r="B273" s="233"/>
      <c r="C273" s="234"/>
      <c r="D273" s="216" t="s">
        <v>146</v>
      </c>
      <c r="E273" s="235" t="s">
        <v>21</v>
      </c>
      <c r="F273" s="236" t="s">
        <v>356</v>
      </c>
      <c r="G273" s="234"/>
      <c r="H273" s="237">
        <v>2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3" t="s">
        <v>146</v>
      </c>
      <c r="AU273" s="243" t="s">
        <v>81</v>
      </c>
      <c r="AV273" s="14" t="s">
        <v>81</v>
      </c>
      <c r="AW273" s="14" t="s">
        <v>36</v>
      </c>
      <c r="AX273" s="14" t="s">
        <v>74</v>
      </c>
      <c r="AY273" s="243" t="s">
        <v>132</v>
      </c>
    </row>
    <row r="274" s="14" customFormat="1">
      <c r="A274" s="14"/>
      <c r="B274" s="233"/>
      <c r="C274" s="234"/>
      <c r="D274" s="216" t="s">
        <v>146</v>
      </c>
      <c r="E274" s="235" t="s">
        <v>21</v>
      </c>
      <c r="F274" s="236" t="s">
        <v>357</v>
      </c>
      <c r="G274" s="234"/>
      <c r="H274" s="237">
        <v>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146</v>
      </c>
      <c r="AU274" s="243" t="s">
        <v>81</v>
      </c>
      <c r="AV274" s="14" t="s">
        <v>81</v>
      </c>
      <c r="AW274" s="14" t="s">
        <v>36</v>
      </c>
      <c r="AX274" s="14" t="s">
        <v>74</v>
      </c>
      <c r="AY274" s="243" t="s">
        <v>132</v>
      </c>
    </row>
    <row r="275" s="15" customFormat="1">
      <c r="A275" s="15"/>
      <c r="B275" s="244"/>
      <c r="C275" s="245"/>
      <c r="D275" s="216" t="s">
        <v>146</v>
      </c>
      <c r="E275" s="246" t="s">
        <v>21</v>
      </c>
      <c r="F275" s="247" t="s">
        <v>150</v>
      </c>
      <c r="G275" s="245"/>
      <c r="H275" s="248">
        <v>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4" t="s">
        <v>146</v>
      </c>
      <c r="AU275" s="254" t="s">
        <v>81</v>
      </c>
      <c r="AV275" s="15" t="s">
        <v>140</v>
      </c>
      <c r="AW275" s="15" t="s">
        <v>36</v>
      </c>
      <c r="AX275" s="15" t="s">
        <v>79</v>
      </c>
      <c r="AY275" s="254" t="s">
        <v>132</v>
      </c>
    </row>
    <row r="276" s="2" customFormat="1" ht="24.15" customHeight="1">
      <c r="A276" s="42"/>
      <c r="B276" s="43"/>
      <c r="C276" s="203" t="s">
        <v>358</v>
      </c>
      <c r="D276" s="203" t="s">
        <v>135</v>
      </c>
      <c r="E276" s="204" t="s">
        <v>359</v>
      </c>
      <c r="F276" s="205" t="s">
        <v>360</v>
      </c>
      <c r="G276" s="206" t="s">
        <v>183</v>
      </c>
      <c r="H276" s="207">
        <v>421.97199999999998</v>
      </c>
      <c r="I276" s="208"/>
      <c r="J276" s="209">
        <f>ROUND(I276*H276,2)</f>
        <v>0</v>
      </c>
      <c r="K276" s="205" t="s">
        <v>139</v>
      </c>
      <c r="L276" s="48"/>
      <c r="M276" s="210" t="s">
        <v>21</v>
      </c>
      <c r="N276" s="211" t="s">
        <v>45</v>
      </c>
      <c r="O276" s="88"/>
      <c r="P276" s="212">
        <f>O276*H276</f>
        <v>0</v>
      </c>
      <c r="Q276" s="212">
        <v>0.0057999999999999996</v>
      </c>
      <c r="R276" s="212">
        <f>Q276*H276</f>
        <v>2.4474375999999998</v>
      </c>
      <c r="S276" s="212">
        <v>0</v>
      </c>
      <c r="T276" s="213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4" t="s">
        <v>140</v>
      </c>
      <c r="AT276" s="214" t="s">
        <v>135</v>
      </c>
      <c r="AU276" s="214" t="s">
        <v>81</v>
      </c>
      <c r="AY276" s="20" t="s">
        <v>132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0" t="s">
        <v>79</v>
      </c>
      <c r="BK276" s="215">
        <f>ROUND(I276*H276,2)</f>
        <v>0</v>
      </c>
      <c r="BL276" s="20" t="s">
        <v>140</v>
      </c>
      <c r="BM276" s="214" t="s">
        <v>361</v>
      </c>
    </row>
    <row r="277" s="2" customFormat="1">
      <c r="A277" s="42"/>
      <c r="B277" s="43"/>
      <c r="C277" s="44"/>
      <c r="D277" s="216" t="s">
        <v>142</v>
      </c>
      <c r="E277" s="44"/>
      <c r="F277" s="217" t="s">
        <v>362</v>
      </c>
      <c r="G277" s="44"/>
      <c r="H277" s="44"/>
      <c r="I277" s="218"/>
      <c r="J277" s="44"/>
      <c r="K277" s="44"/>
      <c r="L277" s="48"/>
      <c r="M277" s="219"/>
      <c r="N277" s="220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142</v>
      </c>
      <c r="AU277" s="20" t="s">
        <v>81</v>
      </c>
    </row>
    <row r="278" s="2" customFormat="1">
      <c r="A278" s="42"/>
      <c r="B278" s="43"/>
      <c r="C278" s="44"/>
      <c r="D278" s="221" t="s">
        <v>144</v>
      </c>
      <c r="E278" s="44"/>
      <c r="F278" s="222" t="s">
        <v>363</v>
      </c>
      <c r="G278" s="44"/>
      <c r="H278" s="44"/>
      <c r="I278" s="218"/>
      <c r="J278" s="44"/>
      <c r="K278" s="44"/>
      <c r="L278" s="48"/>
      <c r="M278" s="219"/>
      <c r="N278" s="220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144</v>
      </c>
      <c r="AU278" s="20" t="s">
        <v>81</v>
      </c>
    </row>
    <row r="279" s="14" customFormat="1">
      <c r="A279" s="14"/>
      <c r="B279" s="233"/>
      <c r="C279" s="234"/>
      <c r="D279" s="216" t="s">
        <v>146</v>
      </c>
      <c r="E279" s="235" t="s">
        <v>21</v>
      </c>
      <c r="F279" s="236" t="s">
        <v>364</v>
      </c>
      <c r="G279" s="234"/>
      <c r="H279" s="237">
        <v>88.567999999999998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3" t="s">
        <v>146</v>
      </c>
      <c r="AU279" s="243" t="s">
        <v>81</v>
      </c>
      <c r="AV279" s="14" t="s">
        <v>81</v>
      </c>
      <c r="AW279" s="14" t="s">
        <v>36</v>
      </c>
      <c r="AX279" s="14" t="s">
        <v>74</v>
      </c>
      <c r="AY279" s="243" t="s">
        <v>132</v>
      </c>
    </row>
    <row r="280" s="14" customFormat="1">
      <c r="A280" s="14"/>
      <c r="B280" s="233"/>
      <c r="C280" s="234"/>
      <c r="D280" s="216" t="s">
        <v>146</v>
      </c>
      <c r="E280" s="235" t="s">
        <v>21</v>
      </c>
      <c r="F280" s="236" t="s">
        <v>365</v>
      </c>
      <c r="G280" s="234"/>
      <c r="H280" s="237">
        <v>121.34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146</v>
      </c>
      <c r="AU280" s="243" t="s">
        <v>81</v>
      </c>
      <c r="AV280" s="14" t="s">
        <v>81</v>
      </c>
      <c r="AW280" s="14" t="s">
        <v>36</v>
      </c>
      <c r="AX280" s="14" t="s">
        <v>74</v>
      </c>
      <c r="AY280" s="243" t="s">
        <v>132</v>
      </c>
    </row>
    <row r="281" s="14" customFormat="1">
      <c r="A281" s="14"/>
      <c r="B281" s="233"/>
      <c r="C281" s="234"/>
      <c r="D281" s="216" t="s">
        <v>146</v>
      </c>
      <c r="E281" s="235" t="s">
        <v>21</v>
      </c>
      <c r="F281" s="236" t="s">
        <v>366</v>
      </c>
      <c r="G281" s="234"/>
      <c r="H281" s="237">
        <v>79.337000000000003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3" t="s">
        <v>146</v>
      </c>
      <c r="AU281" s="243" t="s">
        <v>81</v>
      </c>
      <c r="AV281" s="14" t="s">
        <v>81</v>
      </c>
      <c r="AW281" s="14" t="s">
        <v>36</v>
      </c>
      <c r="AX281" s="14" t="s">
        <v>74</v>
      </c>
      <c r="AY281" s="243" t="s">
        <v>132</v>
      </c>
    </row>
    <row r="282" s="14" customFormat="1">
      <c r="A282" s="14"/>
      <c r="B282" s="233"/>
      <c r="C282" s="234"/>
      <c r="D282" s="216" t="s">
        <v>146</v>
      </c>
      <c r="E282" s="235" t="s">
        <v>21</v>
      </c>
      <c r="F282" s="236" t="s">
        <v>367</v>
      </c>
      <c r="G282" s="234"/>
      <c r="H282" s="237">
        <v>22.792000000000002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3" t="s">
        <v>146</v>
      </c>
      <c r="AU282" s="243" t="s">
        <v>81</v>
      </c>
      <c r="AV282" s="14" t="s">
        <v>81</v>
      </c>
      <c r="AW282" s="14" t="s">
        <v>36</v>
      </c>
      <c r="AX282" s="14" t="s">
        <v>74</v>
      </c>
      <c r="AY282" s="243" t="s">
        <v>132</v>
      </c>
    </row>
    <row r="283" s="14" customFormat="1">
      <c r="A283" s="14"/>
      <c r="B283" s="233"/>
      <c r="C283" s="234"/>
      <c r="D283" s="216" t="s">
        <v>146</v>
      </c>
      <c r="E283" s="235" t="s">
        <v>21</v>
      </c>
      <c r="F283" s="236" t="s">
        <v>368</v>
      </c>
      <c r="G283" s="234"/>
      <c r="H283" s="237">
        <v>54.621000000000002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146</v>
      </c>
      <c r="AU283" s="243" t="s">
        <v>81</v>
      </c>
      <c r="AV283" s="14" t="s">
        <v>81</v>
      </c>
      <c r="AW283" s="14" t="s">
        <v>36</v>
      </c>
      <c r="AX283" s="14" t="s">
        <v>74</v>
      </c>
      <c r="AY283" s="243" t="s">
        <v>132</v>
      </c>
    </row>
    <row r="284" s="14" customFormat="1">
      <c r="A284" s="14"/>
      <c r="B284" s="233"/>
      <c r="C284" s="234"/>
      <c r="D284" s="216" t="s">
        <v>146</v>
      </c>
      <c r="E284" s="235" t="s">
        <v>21</v>
      </c>
      <c r="F284" s="236" t="s">
        <v>369</v>
      </c>
      <c r="G284" s="234"/>
      <c r="H284" s="237">
        <v>55.314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146</v>
      </c>
      <c r="AU284" s="243" t="s">
        <v>81</v>
      </c>
      <c r="AV284" s="14" t="s">
        <v>81</v>
      </c>
      <c r="AW284" s="14" t="s">
        <v>36</v>
      </c>
      <c r="AX284" s="14" t="s">
        <v>74</v>
      </c>
      <c r="AY284" s="243" t="s">
        <v>132</v>
      </c>
    </row>
    <row r="285" s="15" customFormat="1">
      <c r="A285" s="15"/>
      <c r="B285" s="244"/>
      <c r="C285" s="245"/>
      <c r="D285" s="216" t="s">
        <v>146</v>
      </c>
      <c r="E285" s="246" t="s">
        <v>21</v>
      </c>
      <c r="F285" s="247" t="s">
        <v>150</v>
      </c>
      <c r="G285" s="245"/>
      <c r="H285" s="248">
        <v>421.97199999999998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4" t="s">
        <v>146</v>
      </c>
      <c r="AU285" s="254" t="s">
        <v>81</v>
      </c>
      <c r="AV285" s="15" t="s">
        <v>140</v>
      </c>
      <c r="AW285" s="15" t="s">
        <v>36</v>
      </c>
      <c r="AX285" s="15" t="s">
        <v>79</v>
      </c>
      <c r="AY285" s="254" t="s">
        <v>132</v>
      </c>
    </row>
    <row r="286" s="2" customFormat="1" ht="21.75" customHeight="1">
      <c r="A286" s="42"/>
      <c r="B286" s="43"/>
      <c r="C286" s="203" t="s">
        <v>370</v>
      </c>
      <c r="D286" s="203" t="s">
        <v>135</v>
      </c>
      <c r="E286" s="204" t="s">
        <v>371</v>
      </c>
      <c r="F286" s="205" t="s">
        <v>372</v>
      </c>
      <c r="G286" s="206" t="s">
        <v>183</v>
      </c>
      <c r="H286" s="207">
        <v>54.255000000000003</v>
      </c>
      <c r="I286" s="208"/>
      <c r="J286" s="209">
        <f>ROUND(I286*H286,2)</f>
        <v>0</v>
      </c>
      <c r="K286" s="205" t="s">
        <v>139</v>
      </c>
      <c r="L286" s="48"/>
      <c r="M286" s="210" t="s">
        <v>21</v>
      </c>
      <c r="N286" s="211" t="s">
        <v>45</v>
      </c>
      <c r="O286" s="88"/>
      <c r="P286" s="212">
        <f>O286*H286</f>
        <v>0</v>
      </c>
      <c r="Q286" s="212">
        <v>0.0030000000000000001</v>
      </c>
      <c r="R286" s="212">
        <f>Q286*H286</f>
        <v>0.16276500000000002</v>
      </c>
      <c r="S286" s="212">
        <v>0</v>
      </c>
      <c r="T286" s="213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4" t="s">
        <v>140</v>
      </c>
      <c r="AT286" s="214" t="s">
        <v>135</v>
      </c>
      <c r="AU286" s="214" t="s">
        <v>81</v>
      </c>
      <c r="AY286" s="20" t="s">
        <v>132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0" t="s">
        <v>79</v>
      </c>
      <c r="BK286" s="215">
        <f>ROUND(I286*H286,2)</f>
        <v>0</v>
      </c>
      <c r="BL286" s="20" t="s">
        <v>140</v>
      </c>
      <c r="BM286" s="214" t="s">
        <v>373</v>
      </c>
    </row>
    <row r="287" s="2" customFormat="1">
      <c r="A287" s="42"/>
      <c r="B287" s="43"/>
      <c r="C287" s="44"/>
      <c r="D287" s="216" t="s">
        <v>142</v>
      </c>
      <c r="E287" s="44"/>
      <c r="F287" s="217" t="s">
        <v>374</v>
      </c>
      <c r="G287" s="44"/>
      <c r="H287" s="44"/>
      <c r="I287" s="218"/>
      <c r="J287" s="44"/>
      <c r="K287" s="44"/>
      <c r="L287" s="48"/>
      <c r="M287" s="219"/>
      <c r="N287" s="220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142</v>
      </c>
      <c r="AU287" s="20" t="s">
        <v>81</v>
      </c>
    </row>
    <row r="288" s="2" customFormat="1">
      <c r="A288" s="42"/>
      <c r="B288" s="43"/>
      <c r="C288" s="44"/>
      <c r="D288" s="221" t="s">
        <v>144</v>
      </c>
      <c r="E288" s="44"/>
      <c r="F288" s="222" t="s">
        <v>375</v>
      </c>
      <c r="G288" s="44"/>
      <c r="H288" s="44"/>
      <c r="I288" s="218"/>
      <c r="J288" s="44"/>
      <c r="K288" s="44"/>
      <c r="L288" s="48"/>
      <c r="M288" s="219"/>
      <c r="N288" s="220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144</v>
      </c>
      <c r="AU288" s="20" t="s">
        <v>81</v>
      </c>
    </row>
    <row r="289" s="13" customFormat="1">
      <c r="A289" s="13"/>
      <c r="B289" s="223"/>
      <c r="C289" s="224"/>
      <c r="D289" s="216" t="s">
        <v>146</v>
      </c>
      <c r="E289" s="225" t="s">
        <v>21</v>
      </c>
      <c r="F289" s="226" t="s">
        <v>329</v>
      </c>
      <c r="G289" s="224"/>
      <c r="H289" s="225" t="s">
        <v>21</v>
      </c>
      <c r="I289" s="227"/>
      <c r="J289" s="224"/>
      <c r="K289" s="224"/>
      <c r="L289" s="228"/>
      <c r="M289" s="229"/>
      <c r="N289" s="230"/>
      <c r="O289" s="230"/>
      <c r="P289" s="230"/>
      <c r="Q289" s="230"/>
      <c r="R289" s="230"/>
      <c r="S289" s="230"/>
      <c r="T289" s="23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2" t="s">
        <v>146</v>
      </c>
      <c r="AU289" s="232" t="s">
        <v>81</v>
      </c>
      <c r="AV289" s="13" t="s">
        <v>79</v>
      </c>
      <c r="AW289" s="13" t="s">
        <v>36</v>
      </c>
      <c r="AX289" s="13" t="s">
        <v>74</v>
      </c>
      <c r="AY289" s="232" t="s">
        <v>132</v>
      </c>
    </row>
    <row r="290" s="14" customFormat="1">
      <c r="A290" s="14"/>
      <c r="B290" s="233"/>
      <c r="C290" s="234"/>
      <c r="D290" s="216" t="s">
        <v>146</v>
      </c>
      <c r="E290" s="235" t="s">
        <v>21</v>
      </c>
      <c r="F290" s="236" t="s">
        <v>330</v>
      </c>
      <c r="G290" s="234"/>
      <c r="H290" s="237">
        <v>2.7799999999999998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146</v>
      </c>
      <c r="AU290" s="243" t="s">
        <v>81</v>
      </c>
      <c r="AV290" s="14" t="s">
        <v>81</v>
      </c>
      <c r="AW290" s="14" t="s">
        <v>36</v>
      </c>
      <c r="AX290" s="14" t="s">
        <v>74</v>
      </c>
      <c r="AY290" s="243" t="s">
        <v>132</v>
      </c>
    </row>
    <row r="291" s="14" customFormat="1">
      <c r="A291" s="14"/>
      <c r="B291" s="233"/>
      <c r="C291" s="234"/>
      <c r="D291" s="216" t="s">
        <v>146</v>
      </c>
      <c r="E291" s="235" t="s">
        <v>21</v>
      </c>
      <c r="F291" s="236" t="s">
        <v>331</v>
      </c>
      <c r="G291" s="234"/>
      <c r="H291" s="237">
        <v>2.7799999999999998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3" t="s">
        <v>146</v>
      </c>
      <c r="AU291" s="243" t="s">
        <v>81</v>
      </c>
      <c r="AV291" s="14" t="s">
        <v>81</v>
      </c>
      <c r="AW291" s="14" t="s">
        <v>36</v>
      </c>
      <c r="AX291" s="14" t="s">
        <v>74</v>
      </c>
      <c r="AY291" s="243" t="s">
        <v>132</v>
      </c>
    </row>
    <row r="292" s="16" customFormat="1">
      <c r="A292" s="16"/>
      <c r="B292" s="255"/>
      <c r="C292" s="256"/>
      <c r="D292" s="216" t="s">
        <v>146</v>
      </c>
      <c r="E292" s="257" t="s">
        <v>21</v>
      </c>
      <c r="F292" s="258" t="s">
        <v>222</v>
      </c>
      <c r="G292" s="256"/>
      <c r="H292" s="259">
        <v>5.5599999999999996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65" t="s">
        <v>146</v>
      </c>
      <c r="AU292" s="265" t="s">
        <v>81</v>
      </c>
      <c r="AV292" s="16" t="s">
        <v>133</v>
      </c>
      <c r="AW292" s="16" t="s">
        <v>36</v>
      </c>
      <c r="AX292" s="16" t="s">
        <v>74</v>
      </c>
      <c r="AY292" s="265" t="s">
        <v>132</v>
      </c>
    </row>
    <row r="293" s="13" customFormat="1">
      <c r="A293" s="13"/>
      <c r="B293" s="223"/>
      <c r="C293" s="224"/>
      <c r="D293" s="216" t="s">
        <v>146</v>
      </c>
      <c r="E293" s="225" t="s">
        <v>21</v>
      </c>
      <c r="F293" s="226" t="s">
        <v>333</v>
      </c>
      <c r="G293" s="224"/>
      <c r="H293" s="225" t="s">
        <v>21</v>
      </c>
      <c r="I293" s="227"/>
      <c r="J293" s="224"/>
      <c r="K293" s="224"/>
      <c r="L293" s="228"/>
      <c r="M293" s="229"/>
      <c r="N293" s="230"/>
      <c r="O293" s="230"/>
      <c r="P293" s="230"/>
      <c r="Q293" s="230"/>
      <c r="R293" s="230"/>
      <c r="S293" s="230"/>
      <c r="T293" s="23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2" t="s">
        <v>146</v>
      </c>
      <c r="AU293" s="232" t="s">
        <v>81</v>
      </c>
      <c r="AV293" s="13" t="s">
        <v>79</v>
      </c>
      <c r="AW293" s="13" t="s">
        <v>36</v>
      </c>
      <c r="AX293" s="13" t="s">
        <v>74</v>
      </c>
      <c r="AY293" s="232" t="s">
        <v>132</v>
      </c>
    </row>
    <row r="294" s="14" customFormat="1">
      <c r="A294" s="14"/>
      <c r="B294" s="233"/>
      <c r="C294" s="234"/>
      <c r="D294" s="216" t="s">
        <v>146</v>
      </c>
      <c r="E294" s="235" t="s">
        <v>21</v>
      </c>
      <c r="F294" s="236" t="s">
        <v>196</v>
      </c>
      <c r="G294" s="234"/>
      <c r="H294" s="237">
        <v>4.1200000000000001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3" t="s">
        <v>146</v>
      </c>
      <c r="AU294" s="243" t="s">
        <v>81</v>
      </c>
      <c r="AV294" s="14" t="s">
        <v>81</v>
      </c>
      <c r="AW294" s="14" t="s">
        <v>36</v>
      </c>
      <c r="AX294" s="14" t="s">
        <v>74</v>
      </c>
      <c r="AY294" s="243" t="s">
        <v>132</v>
      </c>
    </row>
    <row r="295" s="14" customFormat="1">
      <c r="A295" s="14"/>
      <c r="B295" s="233"/>
      <c r="C295" s="234"/>
      <c r="D295" s="216" t="s">
        <v>146</v>
      </c>
      <c r="E295" s="235" t="s">
        <v>21</v>
      </c>
      <c r="F295" s="236" t="s">
        <v>334</v>
      </c>
      <c r="G295" s="234"/>
      <c r="H295" s="237">
        <v>2.0600000000000001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3" t="s">
        <v>146</v>
      </c>
      <c r="AU295" s="243" t="s">
        <v>81</v>
      </c>
      <c r="AV295" s="14" t="s">
        <v>81</v>
      </c>
      <c r="AW295" s="14" t="s">
        <v>36</v>
      </c>
      <c r="AX295" s="14" t="s">
        <v>74</v>
      </c>
      <c r="AY295" s="243" t="s">
        <v>132</v>
      </c>
    </row>
    <row r="296" s="14" customFormat="1">
      <c r="A296" s="14"/>
      <c r="B296" s="233"/>
      <c r="C296" s="234"/>
      <c r="D296" s="216" t="s">
        <v>146</v>
      </c>
      <c r="E296" s="235" t="s">
        <v>21</v>
      </c>
      <c r="F296" s="236" t="s">
        <v>335</v>
      </c>
      <c r="G296" s="234"/>
      <c r="H296" s="237">
        <v>8.0350000000000001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146</v>
      </c>
      <c r="AU296" s="243" t="s">
        <v>81</v>
      </c>
      <c r="AV296" s="14" t="s">
        <v>81</v>
      </c>
      <c r="AW296" s="14" t="s">
        <v>36</v>
      </c>
      <c r="AX296" s="14" t="s">
        <v>74</v>
      </c>
      <c r="AY296" s="243" t="s">
        <v>132</v>
      </c>
    </row>
    <row r="297" s="16" customFormat="1">
      <c r="A297" s="16"/>
      <c r="B297" s="255"/>
      <c r="C297" s="256"/>
      <c r="D297" s="216" t="s">
        <v>146</v>
      </c>
      <c r="E297" s="257" t="s">
        <v>21</v>
      </c>
      <c r="F297" s="258" t="s">
        <v>222</v>
      </c>
      <c r="G297" s="256"/>
      <c r="H297" s="259">
        <v>14.215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65" t="s">
        <v>146</v>
      </c>
      <c r="AU297" s="265" t="s">
        <v>81</v>
      </c>
      <c r="AV297" s="16" t="s">
        <v>133</v>
      </c>
      <c r="AW297" s="16" t="s">
        <v>36</v>
      </c>
      <c r="AX297" s="16" t="s">
        <v>74</v>
      </c>
      <c r="AY297" s="265" t="s">
        <v>132</v>
      </c>
    </row>
    <row r="298" s="13" customFormat="1">
      <c r="A298" s="13"/>
      <c r="B298" s="223"/>
      <c r="C298" s="224"/>
      <c r="D298" s="216" t="s">
        <v>146</v>
      </c>
      <c r="E298" s="225" t="s">
        <v>21</v>
      </c>
      <c r="F298" s="226" t="s">
        <v>339</v>
      </c>
      <c r="G298" s="224"/>
      <c r="H298" s="225" t="s">
        <v>21</v>
      </c>
      <c r="I298" s="227"/>
      <c r="J298" s="224"/>
      <c r="K298" s="224"/>
      <c r="L298" s="228"/>
      <c r="M298" s="229"/>
      <c r="N298" s="230"/>
      <c r="O298" s="230"/>
      <c r="P298" s="230"/>
      <c r="Q298" s="230"/>
      <c r="R298" s="230"/>
      <c r="S298" s="230"/>
      <c r="T298" s="23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2" t="s">
        <v>146</v>
      </c>
      <c r="AU298" s="232" t="s">
        <v>81</v>
      </c>
      <c r="AV298" s="13" t="s">
        <v>79</v>
      </c>
      <c r="AW298" s="13" t="s">
        <v>36</v>
      </c>
      <c r="AX298" s="13" t="s">
        <v>74</v>
      </c>
      <c r="AY298" s="232" t="s">
        <v>132</v>
      </c>
    </row>
    <row r="299" s="14" customFormat="1">
      <c r="A299" s="14"/>
      <c r="B299" s="233"/>
      <c r="C299" s="234"/>
      <c r="D299" s="216" t="s">
        <v>146</v>
      </c>
      <c r="E299" s="235" t="s">
        <v>21</v>
      </c>
      <c r="F299" s="236" t="s">
        <v>340</v>
      </c>
      <c r="G299" s="234"/>
      <c r="H299" s="237">
        <v>19.43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146</v>
      </c>
      <c r="AU299" s="243" t="s">
        <v>81</v>
      </c>
      <c r="AV299" s="14" t="s">
        <v>81</v>
      </c>
      <c r="AW299" s="14" t="s">
        <v>36</v>
      </c>
      <c r="AX299" s="14" t="s">
        <v>74</v>
      </c>
      <c r="AY299" s="243" t="s">
        <v>132</v>
      </c>
    </row>
    <row r="300" s="14" customFormat="1">
      <c r="A300" s="14"/>
      <c r="B300" s="233"/>
      <c r="C300" s="234"/>
      <c r="D300" s="216" t="s">
        <v>146</v>
      </c>
      <c r="E300" s="235" t="s">
        <v>21</v>
      </c>
      <c r="F300" s="236" t="s">
        <v>341</v>
      </c>
      <c r="G300" s="234"/>
      <c r="H300" s="237">
        <v>15.050000000000001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3" t="s">
        <v>146</v>
      </c>
      <c r="AU300" s="243" t="s">
        <v>81</v>
      </c>
      <c r="AV300" s="14" t="s">
        <v>81</v>
      </c>
      <c r="AW300" s="14" t="s">
        <v>36</v>
      </c>
      <c r="AX300" s="14" t="s">
        <v>74</v>
      </c>
      <c r="AY300" s="243" t="s">
        <v>132</v>
      </c>
    </row>
    <row r="301" s="16" customFormat="1">
      <c r="A301" s="16"/>
      <c r="B301" s="255"/>
      <c r="C301" s="256"/>
      <c r="D301" s="216" t="s">
        <v>146</v>
      </c>
      <c r="E301" s="257" t="s">
        <v>21</v>
      </c>
      <c r="F301" s="258" t="s">
        <v>222</v>
      </c>
      <c r="G301" s="256"/>
      <c r="H301" s="259">
        <v>34.479999999999997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65" t="s">
        <v>146</v>
      </c>
      <c r="AU301" s="265" t="s">
        <v>81</v>
      </c>
      <c r="AV301" s="16" t="s">
        <v>133</v>
      </c>
      <c r="AW301" s="16" t="s">
        <v>36</v>
      </c>
      <c r="AX301" s="16" t="s">
        <v>74</v>
      </c>
      <c r="AY301" s="265" t="s">
        <v>132</v>
      </c>
    </row>
    <row r="302" s="15" customFormat="1">
      <c r="A302" s="15"/>
      <c r="B302" s="244"/>
      <c r="C302" s="245"/>
      <c r="D302" s="216" t="s">
        <v>146</v>
      </c>
      <c r="E302" s="246" t="s">
        <v>21</v>
      </c>
      <c r="F302" s="247" t="s">
        <v>150</v>
      </c>
      <c r="G302" s="245"/>
      <c r="H302" s="248">
        <v>54.255000000000003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4" t="s">
        <v>146</v>
      </c>
      <c r="AU302" s="254" t="s">
        <v>81</v>
      </c>
      <c r="AV302" s="15" t="s">
        <v>140</v>
      </c>
      <c r="AW302" s="15" t="s">
        <v>36</v>
      </c>
      <c r="AX302" s="15" t="s">
        <v>79</v>
      </c>
      <c r="AY302" s="254" t="s">
        <v>132</v>
      </c>
    </row>
    <row r="303" s="2" customFormat="1" ht="24.15" customHeight="1">
      <c r="A303" s="42"/>
      <c r="B303" s="43"/>
      <c r="C303" s="203" t="s">
        <v>376</v>
      </c>
      <c r="D303" s="203" t="s">
        <v>135</v>
      </c>
      <c r="E303" s="204" t="s">
        <v>377</v>
      </c>
      <c r="F303" s="205" t="s">
        <v>378</v>
      </c>
      <c r="G303" s="206" t="s">
        <v>183</v>
      </c>
      <c r="H303" s="207">
        <v>13.02</v>
      </c>
      <c r="I303" s="208"/>
      <c r="J303" s="209">
        <f>ROUND(I303*H303,2)</f>
        <v>0</v>
      </c>
      <c r="K303" s="205" t="s">
        <v>139</v>
      </c>
      <c r="L303" s="48"/>
      <c r="M303" s="210" t="s">
        <v>21</v>
      </c>
      <c r="N303" s="211" t="s">
        <v>45</v>
      </c>
      <c r="O303" s="88"/>
      <c r="P303" s="212">
        <f>O303*H303</f>
        <v>0</v>
      </c>
      <c r="Q303" s="212">
        <v>0.033579999999999999</v>
      </c>
      <c r="R303" s="212">
        <f>Q303*H303</f>
        <v>0.43721159999999998</v>
      </c>
      <c r="S303" s="212">
        <v>0</v>
      </c>
      <c r="T303" s="213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4" t="s">
        <v>140</v>
      </c>
      <c r="AT303" s="214" t="s">
        <v>135</v>
      </c>
      <c r="AU303" s="214" t="s">
        <v>81</v>
      </c>
      <c r="AY303" s="20" t="s">
        <v>132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0" t="s">
        <v>79</v>
      </c>
      <c r="BK303" s="215">
        <f>ROUND(I303*H303,2)</f>
        <v>0</v>
      </c>
      <c r="BL303" s="20" t="s">
        <v>140</v>
      </c>
      <c r="BM303" s="214" t="s">
        <v>379</v>
      </c>
    </row>
    <row r="304" s="2" customFormat="1">
      <c r="A304" s="42"/>
      <c r="B304" s="43"/>
      <c r="C304" s="44"/>
      <c r="D304" s="216" t="s">
        <v>142</v>
      </c>
      <c r="E304" s="44"/>
      <c r="F304" s="217" t="s">
        <v>380</v>
      </c>
      <c r="G304" s="44"/>
      <c r="H304" s="44"/>
      <c r="I304" s="218"/>
      <c r="J304" s="44"/>
      <c r="K304" s="44"/>
      <c r="L304" s="48"/>
      <c r="M304" s="219"/>
      <c r="N304" s="220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142</v>
      </c>
      <c r="AU304" s="20" t="s">
        <v>81</v>
      </c>
    </row>
    <row r="305" s="2" customFormat="1">
      <c r="A305" s="42"/>
      <c r="B305" s="43"/>
      <c r="C305" s="44"/>
      <c r="D305" s="221" t="s">
        <v>144</v>
      </c>
      <c r="E305" s="44"/>
      <c r="F305" s="222" t="s">
        <v>381</v>
      </c>
      <c r="G305" s="44"/>
      <c r="H305" s="44"/>
      <c r="I305" s="218"/>
      <c r="J305" s="44"/>
      <c r="K305" s="44"/>
      <c r="L305" s="48"/>
      <c r="M305" s="219"/>
      <c r="N305" s="220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144</v>
      </c>
      <c r="AU305" s="20" t="s">
        <v>81</v>
      </c>
    </row>
    <row r="306" s="13" customFormat="1">
      <c r="A306" s="13"/>
      <c r="B306" s="223"/>
      <c r="C306" s="224"/>
      <c r="D306" s="216" t="s">
        <v>146</v>
      </c>
      <c r="E306" s="225" t="s">
        <v>21</v>
      </c>
      <c r="F306" s="226" t="s">
        <v>382</v>
      </c>
      <c r="G306" s="224"/>
      <c r="H306" s="225" t="s">
        <v>21</v>
      </c>
      <c r="I306" s="227"/>
      <c r="J306" s="224"/>
      <c r="K306" s="224"/>
      <c r="L306" s="228"/>
      <c r="M306" s="229"/>
      <c r="N306" s="230"/>
      <c r="O306" s="230"/>
      <c r="P306" s="230"/>
      <c r="Q306" s="230"/>
      <c r="R306" s="230"/>
      <c r="S306" s="230"/>
      <c r="T306" s="23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2" t="s">
        <v>146</v>
      </c>
      <c r="AU306" s="232" t="s">
        <v>81</v>
      </c>
      <c r="AV306" s="13" t="s">
        <v>79</v>
      </c>
      <c r="AW306" s="13" t="s">
        <v>36</v>
      </c>
      <c r="AX306" s="13" t="s">
        <v>74</v>
      </c>
      <c r="AY306" s="232" t="s">
        <v>132</v>
      </c>
    </row>
    <row r="307" s="14" customFormat="1">
      <c r="A307" s="14"/>
      <c r="B307" s="233"/>
      <c r="C307" s="234"/>
      <c r="D307" s="216" t="s">
        <v>146</v>
      </c>
      <c r="E307" s="235" t="s">
        <v>21</v>
      </c>
      <c r="F307" s="236" t="s">
        <v>383</v>
      </c>
      <c r="G307" s="234"/>
      <c r="H307" s="237">
        <v>8.7360000000000007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3" t="s">
        <v>146</v>
      </c>
      <c r="AU307" s="243" t="s">
        <v>81</v>
      </c>
      <c r="AV307" s="14" t="s">
        <v>81</v>
      </c>
      <c r="AW307" s="14" t="s">
        <v>36</v>
      </c>
      <c r="AX307" s="14" t="s">
        <v>74</v>
      </c>
      <c r="AY307" s="243" t="s">
        <v>132</v>
      </c>
    </row>
    <row r="308" s="13" customFormat="1">
      <c r="A308" s="13"/>
      <c r="B308" s="223"/>
      <c r="C308" s="224"/>
      <c r="D308" s="216" t="s">
        <v>146</v>
      </c>
      <c r="E308" s="225" t="s">
        <v>21</v>
      </c>
      <c r="F308" s="226" t="s">
        <v>384</v>
      </c>
      <c r="G308" s="224"/>
      <c r="H308" s="225" t="s">
        <v>21</v>
      </c>
      <c r="I308" s="227"/>
      <c r="J308" s="224"/>
      <c r="K308" s="224"/>
      <c r="L308" s="228"/>
      <c r="M308" s="229"/>
      <c r="N308" s="230"/>
      <c r="O308" s="230"/>
      <c r="P308" s="230"/>
      <c r="Q308" s="230"/>
      <c r="R308" s="230"/>
      <c r="S308" s="230"/>
      <c r="T308" s="23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2" t="s">
        <v>146</v>
      </c>
      <c r="AU308" s="232" t="s">
        <v>81</v>
      </c>
      <c r="AV308" s="13" t="s">
        <v>79</v>
      </c>
      <c r="AW308" s="13" t="s">
        <v>36</v>
      </c>
      <c r="AX308" s="13" t="s">
        <v>74</v>
      </c>
      <c r="AY308" s="232" t="s">
        <v>132</v>
      </c>
    </row>
    <row r="309" s="14" customFormat="1">
      <c r="A309" s="14"/>
      <c r="B309" s="233"/>
      <c r="C309" s="234"/>
      <c r="D309" s="216" t="s">
        <v>146</v>
      </c>
      <c r="E309" s="235" t="s">
        <v>21</v>
      </c>
      <c r="F309" s="236" t="s">
        <v>385</v>
      </c>
      <c r="G309" s="234"/>
      <c r="H309" s="237">
        <v>4.2839999999999998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146</v>
      </c>
      <c r="AU309" s="243" t="s">
        <v>81</v>
      </c>
      <c r="AV309" s="14" t="s">
        <v>81</v>
      </c>
      <c r="AW309" s="14" t="s">
        <v>36</v>
      </c>
      <c r="AX309" s="14" t="s">
        <v>74</v>
      </c>
      <c r="AY309" s="243" t="s">
        <v>132</v>
      </c>
    </row>
    <row r="310" s="15" customFormat="1">
      <c r="A310" s="15"/>
      <c r="B310" s="244"/>
      <c r="C310" s="245"/>
      <c r="D310" s="216" t="s">
        <v>146</v>
      </c>
      <c r="E310" s="246" t="s">
        <v>21</v>
      </c>
      <c r="F310" s="247" t="s">
        <v>150</v>
      </c>
      <c r="G310" s="245"/>
      <c r="H310" s="248">
        <v>13.02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4" t="s">
        <v>146</v>
      </c>
      <c r="AU310" s="254" t="s">
        <v>81</v>
      </c>
      <c r="AV310" s="15" t="s">
        <v>140</v>
      </c>
      <c r="AW310" s="15" t="s">
        <v>36</v>
      </c>
      <c r="AX310" s="15" t="s">
        <v>79</v>
      </c>
      <c r="AY310" s="254" t="s">
        <v>132</v>
      </c>
    </row>
    <row r="311" s="2" customFormat="1" ht="24.15" customHeight="1">
      <c r="A311" s="42"/>
      <c r="B311" s="43"/>
      <c r="C311" s="203" t="s">
        <v>386</v>
      </c>
      <c r="D311" s="203" t="s">
        <v>135</v>
      </c>
      <c r="E311" s="204" t="s">
        <v>387</v>
      </c>
      <c r="F311" s="205" t="s">
        <v>388</v>
      </c>
      <c r="G311" s="206" t="s">
        <v>183</v>
      </c>
      <c r="H311" s="207">
        <v>173.316</v>
      </c>
      <c r="I311" s="208"/>
      <c r="J311" s="209">
        <f>ROUND(I311*H311,2)</f>
        <v>0</v>
      </c>
      <c r="K311" s="205" t="s">
        <v>139</v>
      </c>
      <c r="L311" s="48"/>
      <c r="M311" s="210" t="s">
        <v>21</v>
      </c>
      <c r="N311" s="211" t="s">
        <v>45</v>
      </c>
      <c r="O311" s="88"/>
      <c r="P311" s="212">
        <f>O311*H311</f>
        <v>0</v>
      </c>
      <c r="Q311" s="212">
        <v>0.0057000000000000002</v>
      </c>
      <c r="R311" s="212">
        <f>Q311*H311</f>
        <v>0.98790120000000003</v>
      </c>
      <c r="S311" s="212">
        <v>0</v>
      </c>
      <c r="T311" s="213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4" t="s">
        <v>140</v>
      </c>
      <c r="AT311" s="214" t="s">
        <v>135</v>
      </c>
      <c r="AU311" s="214" t="s">
        <v>81</v>
      </c>
      <c r="AY311" s="20" t="s">
        <v>132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0" t="s">
        <v>79</v>
      </c>
      <c r="BK311" s="215">
        <f>ROUND(I311*H311,2)</f>
        <v>0</v>
      </c>
      <c r="BL311" s="20" t="s">
        <v>140</v>
      </c>
      <c r="BM311" s="214" t="s">
        <v>389</v>
      </c>
    </row>
    <row r="312" s="2" customFormat="1">
      <c r="A312" s="42"/>
      <c r="B312" s="43"/>
      <c r="C312" s="44"/>
      <c r="D312" s="216" t="s">
        <v>142</v>
      </c>
      <c r="E312" s="44"/>
      <c r="F312" s="217" t="s">
        <v>390</v>
      </c>
      <c r="G312" s="44"/>
      <c r="H312" s="44"/>
      <c r="I312" s="218"/>
      <c r="J312" s="44"/>
      <c r="K312" s="44"/>
      <c r="L312" s="48"/>
      <c r="M312" s="219"/>
      <c r="N312" s="220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142</v>
      </c>
      <c r="AU312" s="20" t="s">
        <v>81</v>
      </c>
    </row>
    <row r="313" s="2" customFormat="1">
      <c r="A313" s="42"/>
      <c r="B313" s="43"/>
      <c r="C313" s="44"/>
      <c r="D313" s="221" t="s">
        <v>144</v>
      </c>
      <c r="E313" s="44"/>
      <c r="F313" s="222" t="s">
        <v>391</v>
      </c>
      <c r="G313" s="44"/>
      <c r="H313" s="44"/>
      <c r="I313" s="218"/>
      <c r="J313" s="44"/>
      <c r="K313" s="44"/>
      <c r="L313" s="48"/>
      <c r="M313" s="219"/>
      <c r="N313" s="220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144</v>
      </c>
      <c r="AU313" s="20" t="s">
        <v>81</v>
      </c>
    </row>
    <row r="314" s="14" customFormat="1">
      <c r="A314" s="14"/>
      <c r="B314" s="233"/>
      <c r="C314" s="234"/>
      <c r="D314" s="216" t="s">
        <v>146</v>
      </c>
      <c r="E314" s="235" t="s">
        <v>21</v>
      </c>
      <c r="F314" s="236" t="s">
        <v>392</v>
      </c>
      <c r="G314" s="234"/>
      <c r="H314" s="237">
        <v>35.686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146</v>
      </c>
      <c r="AU314" s="243" t="s">
        <v>81</v>
      </c>
      <c r="AV314" s="14" t="s">
        <v>81</v>
      </c>
      <c r="AW314" s="14" t="s">
        <v>36</v>
      </c>
      <c r="AX314" s="14" t="s">
        <v>74</v>
      </c>
      <c r="AY314" s="243" t="s">
        <v>132</v>
      </c>
    </row>
    <row r="315" s="14" customFormat="1">
      <c r="A315" s="14"/>
      <c r="B315" s="233"/>
      <c r="C315" s="234"/>
      <c r="D315" s="216" t="s">
        <v>146</v>
      </c>
      <c r="E315" s="235" t="s">
        <v>21</v>
      </c>
      <c r="F315" s="236" t="s">
        <v>393</v>
      </c>
      <c r="G315" s="234"/>
      <c r="H315" s="237">
        <v>29.949999999999999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3" t="s">
        <v>146</v>
      </c>
      <c r="AU315" s="243" t="s">
        <v>81</v>
      </c>
      <c r="AV315" s="14" t="s">
        <v>81</v>
      </c>
      <c r="AW315" s="14" t="s">
        <v>36</v>
      </c>
      <c r="AX315" s="14" t="s">
        <v>74</v>
      </c>
      <c r="AY315" s="243" t="s">
        <v>132</v>
      </c>
    </row>
    <row r="316" s="14" customFormat="1">
      <c r="A316" s="14"/>
      <c r="B316" s="233"/>
      <c r="C316" s="234"/>
      <c r="D316" s="216" t="s">
        <v>146</v>
      </c>
      <c r="E316" s="235" t="s">
        <v>21</v>
      </c>
      <c r="F316" s="236" t="s">
        <v>394</v>
      </c>
      <c r="G316" s="234"/>
      <c r="H316" s="237">
        <v>16.960000000000001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146</v>
      </c>
      <c r="AU316" s="243" t="s">
        <v>81</v>
      </c>
      <c r="AV316" s="14" t="s">
        <v>81</v>
      </c>
      <c r="AW316" s="14" t="s">
        <v>36</v>
      </c>
      <c r="AX316" s="14" t="s">
        <v>74</v>
      </c>
      <c r="AY316" s="243" t="s">
        <v>132</v>
      </c>
    </row>
    <row r="317" s="14" customFormat="1">
      <c r="A317" s="14"/>
      <c r="B317" s="233"/>
      <c r="C317" s="234"/>
      <c r="D317" s="216" t="s">
        <v>146</v>
      </c>
      <c r="E317" s="235" t="s">
        <v>21</v>
      </c>
      <c r="F317" s="236" t="s">
        <v>395</v>
      </c>
      <c r="G317" s="234"/>
      <c r="H317" s="237">
        <v>14.68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146</v>
      </c>
      <c r="AU317" s="243" t="s">
        <v>81</v>
      </c>
      <c r="AV317" s="14" t="s">
        <v>81</v>
      </c>
      <c r="AW317" s="14" t="s">
        <v>36</v>
      </c>
      <c r="AX317" s="14" t="s">
        <v>74</v>
      </c>
      <c r="AY317" s="243" t="s">
        <v>132</v>
      </c>
    </row>
    <row r="318" s="14" customFormat="1">
      <c r="A318" s="14"/>
      <c r="B318" s="233"/>
      <c r="C318" s="234"/>
      <c r="D318" s="216" t="s">
        <v>146</v>
      </c>
      <c r="E318" s="235" t="s">
        <v>21</v>
      </c>
      <c r="F318" s="236" t="s">
        <v>396</v>
      </c>
      <c r="G318" s="234"/>
      <c r="H318" s="237">
        <v>55.57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3" t="s">
        <v>146</v>
      </c>
      <c r="AU318" s="243" t="s">
        <v>81</v>
      </c>
      <c r="AV318" s="14" t="s">
        <v>81</v>
      </c>
      <c r="AW318" s="14" t="s">
        <v>36</v>
      </c>
      <c r="AX318" s="14" t="s">
        <v>74</v>
      </c>
      <c r="AY318" s="243" t="s">
        <v>132</v>
      </c>
    </row>
    <row r="319" s="16" customFormat="1">
      <c r="A319" s="16"/>
      <c r="B319" s="255"/>
      <c r="C319" s="256"/>
      <c r="D319" s="216" t="s">
        <v>146</v>
      </c>
      <c r="E319" s="257" t="s">
        <v>21</v>
      </c>
      <c r="F319" s="258" t="s">
        <v>222</v>
      </c>
      <c r="G319" s="256"/>
      <c r="H319" s="259">
        <v>152.846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65" t="s">
        <v>146</v>
      </c>
      <c r="AU319" s="265" t="s">
        <v>81</v>
      </c>
      <c r="AV319" s="16" t="s">
        <v>133</v>
      </c>
      <c r="AW319" s="16" t="s">
        <v>36</v>
      </c>
      <c r="AX319" s="16" t="s">
        <v>74</v>
      </c>
      <c r="AY319" s="265" t="s">
        <v>132</v>
      </c>
    </row>
    <row r="320" s="14" customFormat="1">
      <c r="A320" s="14"/>
      <c r="B320" s="233"/>
      <c r="C320" s="234"/>
      <c r="D320" s="216" t="s">
        <v>146</v>
      </c>
      <c r="E320" s="235" t="s">
        <v>21</v>
      </c>
      <c r="F320" s="236" t="s">
        <v>397</v>
      </c>
      <c r="G320" s="234"/>
      <c r="H320" s="237">
        <v>15.778000000000001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3" t="s">
        <v>146</v>
      </c>
      <c r="AU320" s="243" t="s">
        <v>81</v>
      </c>
      <c r="AV320" s="14" t="s">
        <v>81</v>
      </c>
      <c r="AW320" s="14" t="s">
        <v>36</v>
      </c>
      <c r="AX320" s="14" t="s">
        <v>74</v>
      </c>
      <c r="AY320" s="243" t="s">
        <v>132</v>
      </c>
    </row>
    <row r="321" s="14" customFormat="1">
      <c r="A321" s="14"/>
      <c r="B321" s="233"/>
      <c r="C321" s="234"/>
      <c r="D321" s="216" t="s">
        <v>146</v>
      </c>
      <c r="E321" s="235" t="s">
        <v>21</v>
      </c>
      <c r="F321" s="236" t="s">
        <v>398</v>
      </c>
      <c r="G321" s="234"/>
      <c r="H321" s="237">
        <v>4.6920000000000002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146</v>
      </c>
      <c r="AU321" s="243" t="s">
        <v>81</v>
      </c>
      <c r="AV321" s="14" t="s">
        <v>81</v>
      </c>
      <c r="AW321" s="14" t="s">
        <v>36</v>
      </c>
      <c r="AX321" s="14" t="s">
        <v>74</v>
      </c>
      <c r="AY321" s="243" t="s">
        <v>132</v>
      </c>
    </row>
    <row r="322" s="16" customFormat="1">
      <c r="A322" s="16"/>
      <c r="B322" s="255"/>
      <c r="C322" s="256"/>
      <c r="D322" s="216" t="s">
        <v>146</v>
      </c>
      <c r="E322" s="257" t="s">
        <v>21</v>
      </c>
      <c r="F322" s="258" t="s">
        <v>222</v>
      </c>
      <c r="G322" s="256"/>
      <c r="H322" s="259">
        <v>20.469999999999999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65" t="s">
        <v>146</v>
      </c>
      <c r="AU322" s="265" t="s">
        <v>81</v>
      </c>
      <c r="AV322" s="16" t="s">
        <v>133</v>
      </c>
      <c r="AW322" s="16" t="s">
        <v>36</v>
      </c>
      <c r="AX322" s="16" t="s">
        <v>74</v>
      </c>
      <c r="AY322" s="265" t="s">
        <v>132</v>
      </c>
    </row>
    <row r="323" s="15" customFormat="1">
      <c r="A323" s="15"/>
      <c r="B323" s="244"/>
      <c r="C323" s="245"/>
      <c r="D323" s="216" t="s">
        <v>146</v>
      </c>
      <c r="E323" s="246" t="s">
        <v>21</v>
      </c>
      <c r="F323" s="247" t="s">
        <v>150</v>
      </c>
      <c r="G323" s="245"/>
      <c r="H323" s="248">
        <v>173.316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4" t="s">
        <v>146</v>
      </c>
      <c r="AU323" s="254" t="s">
        <v>81</v>
      </c>
      <c r="AV323" s="15" t="s">
        <v>140</v>
      </c>
      <c r="AW323" s="15" t="s">
        <v>36</v>
      </c>
      <c r="AX323" s="15" t="s">
        <v>79</v>
      </c>
      <c r="AY323" s="254" t="s">
        <v>132</v>
      </c>
    </row>
    <row r="324" s="2" customFormat="1" ht="16.5" customHeight="1">
      <c r="A324" s="42"/>
      <c r="B324" s="43"/>
      <c r="C324" s="203" t="s">
        <v>399</v>
      </c>
      <c r="D324" s="203" t="s">
        <v>135</v>
      </c>
      <c r="E324" s="204" t="s">
        <v>400</v>
      </c>
      <c r="F324" s="205" t="s">
        <v>401</v>
      </c>
      <c r="G324" s="206" t="s">
        <v>183</v>
      </c>
      <c r="H324" s="207">
        <v>34.090000000000003</v>
      </c>
      <c r="I324" s="208"/>
      <c r="J324" s="209">
        <f>ROUND(I324*H324,2)</f>
        <v>0</v>
      </c>
      <c r="K324" s="205" t="s">
        <v>139</v>
      </c>
      <c r="L324" s="48"/>
      <c r="M324" s="210" t="s">
        <v>21</v>
      </c>
      <c r="N324" s="211" t="s">
        <v>45</v>
      </c>
      <c r="O324" s="88"/>
      <c r="P324" s="212">
        <f>O324*H324</f>
        <v>0</v>
      </c>
      <c r="Q324" s="212">
        <v>6.0000000000000002E-05</v>
      </c>
      <c r="R324" s="212">
        <f>Q324*H324</f>
        <v>0.0020454000000000002</v>
      </c>
      <c r="S324" s="212">
        <v>6.0000000000000002E-05</v>
      </c>
      <c r="T324" s="213">
        <f>S324*H324</f>
        <v>0.0020454000000000002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4" t="s">
        <v>140</v>
      </c>
      <c r="AT324" s="214" t="s">
        <v>135</v>
      </c>
      <c r="AU324" s="214" t="s">
        <v>81</v>
      </c>
      <c r="AY324" s="20" t="s">
        <v>132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0" t="s">
        <v>79</v>
      </c>
      <c r="BK324" s="215">
        <f>ROUND(I324*H324,2)</f>
        <v>0</v>
      </c>
      <c r="BL324" s="20" t="s">
        <v>140</v>
      </c>
      <c r="BM324" s="214" t="s">
        <v>402</v>
      </c>
    </row>
    <row r="325" s="2" customFormat="1">
      <c r="A325" s="42"/>
      <c r="B325" s="43"/>
      <c r="C325" s="44"/>
      <c r="D325" s="216" t="s">
        <v>142</v>
      </c>
      <c r="E325" s="44"/>
      <c r="F325" s="217" t="s">
        <v>403</v>
      </c>
      <c r="G325" s="44"/>
      <c r="H325" s="44"/>
      <c r="I325" s="218"/>
      <c r="J325" s="44"/>
      <c r="K325" s="44"/>
      <c r="L325" s="48"/>
      <c r="M325" s="219"/>
      <c r="N325" s="220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142</v>
      </c>
      <c r="AU325" s="20" t="s">
        <v>81</v>
      </c>
    </row>
    <row r="326" s="2" customFormat="1">
      <c r="A326" s="42"/>
      <c r="B326" s="43"/>
      <c r="C326" s="44"/>
      <c r="D326" s="221" t="s">
        <v>144</v>
      </c>
      <c r="E326" s="44"/>
      <c r="F326" s="222" t="s">
        <v>404</v>
      </c>
      <c r="G326" s="44"/>
      <c r="H326" s="44"/>
      <c r="I326" s="218"/>
      <c r="J326" s="44"/>
      <c r="K326" s="44"/>
      <c r="L326" s="48"/>
      <c r="M326" s="219"/>
      <c r="N326" s="220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144</v>
      </c>
      <c r="AU326" s="20" t="s">
        <v>81</v>
      </c>
    </row>
    <row r="327" s="14" customFormat="1">
      <c r="A327" s="14"/>
      <c r="B327" s="233"/>
      <c r="C327" s="234"/>
      <c r="D327" s="216" t="s">
        <v>146</v>
      </c>
      <c r="E327" s="235" t="s">
        <v>21</v>
      </c>
      <c r="F327" s="236" t="s">
        <v>268</v>
      </c>
      <c r="G327" s="234"/>
      <c r="H327" s="237">
        <v>34.090000000000003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3" t="s">
        <v>146</v>
      </c>
      <c r="AU327" s="243" t="s">
        <v>81</v>
      </c>
      <c r="AV327" s="14" t="s">
        <v>81</v>
      </c>
      <c r="AW327" s="14" t="s">
        <v>36</v>
      </c>
      <c r="AX327" s="14" t="s">
        <v>79</v>
      </c>
      <c r="AY327" s="243" t="s">
        <v>132</v>
      </c>
    </row>
    <row r="328" s="2" customFormat="1" ht="16.5" customHeight="1">
      <c r="A328" s="42"/>
      <c r="B328" s="43"/>
      <c r="C328" s="203" t="s">
        <v>405</v>
      </c>
      <c r="D328" s="203" t="s">
        <v>135</v>
      </c>
      <c r="E328" s="204" t="s">
        <v>406</v>
      </c>
      <c r="F328" s="205" t="s">
        <v>407</v>
      </c>
      <c r="G328" s="206" t="s">
        <v>183</v>
      </c>
      <c r="H328" s="207">
        <v>91.004999999999995</v>
      </c>
      <c r="I328" s="208"/>
      <c r="J328" s="209">
        <f>ROUND(I328*H328,2)</f>
        <v>0</v>
      </c>
      <c r="K328" s="205" t="s">
        <v>139</v>
      </c>
      <c r="L328" s="48"/>
      <c r="M328" s="210" t="s">
        <v>21</v>
      </c>
      <c r="N328" s="211" t="s">
        <v>45</v>
      </c>
      <c r="O328" s="88"/>
      <c r="P328" s="212">
        <f>O328*H328</f>
        <v>0</v>
      </c>
      <c r="Q328" s="212">
        <v>0.00011</v>
      </c>
      <c r="R328" s="212">
        <f>Q328*H328</f>
        <v>0.01001055</v>
      </c>
      <c r="S328" s="212">
        <v>6.0000000000000002E-05</v>
      </c>
      <c r="T328" s="213">
        <f>S328*H328</f>
        <v>0.0054602999999999995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4" t="s">
        <v>140</v>
      </c>
      <c r="AT328" s="214" t="s">
        <v>135</v>
      </c>
      <c r="AU328" s="214" t="s">
        <v>81</v>
      </c>
      <c r="AY328" s="20" t="s">
        <v>132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0" t="s">
        <v>79</v>
      </c>
      <c r="BK328" s="215">
        <f>ROUND(I328*H328,2)</f>
        <v>0</v>
      </c>
      <c r="BL328" s="20" t="s">
        <v>140</v>
      </c>
      <c r="BM328" s="214" t="s">
        <v>408</v>
      </c>
    </row>
    <row r="329" s="2" customFormat="1">
      <c r="A329" s="42"/>
      <c r="B329" s="43"/>
      <c r="C329" s="44"/>
      <c r="D329" s="216" t="s">
        <v>142</v>
      </c>
      <c r="E329" s="44"/>
      <c r="F329" s="217" t="s">
        <v>409</v>
      </c>
      <c r="G329" s="44"/>
      <c r="H329" s="44"/>
      <c r="I329" s="218"/>
      <c r="J329" s="44"/>
      <c r="K329" s="44"/>
      <c r="L329" s="48"/>
      <c r="M329" s="219"/>
      <c r="N329" s="220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142</v>
      </c>
      <c r="AU329" s="20" t="s">
        <v>81</v>
      </c>
    </row>
    <row r="330" s="2" customFormat="1">
      <c r="A330" s="42"/>
      <c r="B330" s="43"/>
      <c r="C330" s="44"/>
      <c r="D330" s="221" t="s">
        <v>144</v>
      </c>
      <c r="E330" s="44"/>
      <c r="F330" s="222" t="s">
        <v>410</v>
      </c>
      <c r="G330" s="44"/>
      <c r="H330" s="44"/>
      <c r="I330" s="218"/>
      <c r="J330" s="44"/>
      <c r="K330" s="44"/>
      <c r="L330" s="48"/>
      <c r="M330" s="219"/>
      <c r="N330" s="220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144</v>
      </c>
      <c r="AU330" s="20" t="s">
        <v>81</v>
      </c>
    </row>
    <row r="331" s="13" customFormat="1">
      <c r="A331" s="13"/>
      <c r="B331" s="223"/>
      <c r="C331" s="224"/>
      <c r="D331" s="216" t="s">
        <v>146</v>
      </c>
      <c r="E331" s="225" t="s">
        <v>21</v>
      </c>
      <c r="F331" s="226" t="s">
        <v>411</v>
      </c>
      <c r="G331" s="224"/>
      <c r="H331" s="225" t="s">
        <v>21</v>
      </c>
      <c r="I331" s="227"/>
      <c r="J331" s="224"/>
      <c r="K331" s="224"/>
      <c r="L331" s="228"/>
      <c r="M331" s="229"/>
      <c r="N331" s="230"/>
      <c r="O331" s="230"/>
      <c r="P331" s="230"/>
      <c r="Q331" s="230"/>
      <c r="R331" s="230"/>
      <c r="S331" s="230"/>
      <c r="T331" s="23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2" t="s">
        <v>146</v>
      </c>
      <c r="AU331" s="232" t="s">
        <v>81</v>
      </c>
      <c r="AV331" s="13" t="s">
        <v>79</v>
      </c>
      <c r="AW331" s="13" t="s">
        <v>36</v>
      </c>
      <c r="AX331" s="13" t="s">
        <v>74</v>
      </c>
      <c r="AY331" s="232" t="s">
        <v>132</v>
      </c>
    </row>
    <row r="332" s="14" customFormat="1">
      <c r="A332" s="14"/>
      <c r="B332" s="233"/>
      <c r="C332" s="234"/>
      <c r="D332" s="216" t="s">
        <v>146</v>
      </c>
      <c r="E332" s="235" t="s">
        <v>21</v>
      </c>
      <c r="F332" s="236" t="s">
        <v>412</v>
      </c>
      <c r="G332" s="234"/>
      <c r="H332" s="237">
        <v>2.1600000000000001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146</v>
      </c>
      <c r="AU332" s="243" t="s">
        <v>81</v>
      </c>
      <c r="AV332" s="14" t="s">
        <v>81</v>
      </c>
      <c r="AW332" s="14" t="s">
        <v>36</v>
      </c>
      <c r="AX332" s="14" t="s">
        <v>74</v>
      </c>
      <c r="AY332" s="243" t="s">
        <v>132</v>
      </c>
    </row>
    <row r="333" s="14" customFormat="1">
      <c r="A333" s="14"/>
      <c r="B333" s="233"/>
      <c r="C333" s="234"/>
      <c r="D333" s="216" t="s">
        <v>146</v>
      </c>
      <c r="E333" s="235" t="s">
        <v>21</v>
      </c>
      <c r="F333" s="236" t="s">
        <v>413</v>
      </c>
      <c r="G333" s="234"/>
      <c r="H333" s="237">
        <v>4.3200000000000003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146</v>
      </c>
      <c r="AU333" s="243" t="s">
        <v>81</v>
      </c>
      <c r="AV333" s="14" t="s">
        <v>81</v>
      </c>
      <c r="AW333" s="14" t="s">
        <v>36</v>
      </c>
      <c r="AX333" s="14" t="s">
        <v>74</v>
      </c>
      <c r="AY333" s="243" t="s">
        <v>132</v>
      </c>
    </row>
    <row r="334" s="14" customFormat="1">
      <c r="A334" s="14"/>
      <c r="B334" s="233"/>
      <c r="C334" s="234"/>
      <c r="D334" s="216" t="s">
        <v>146</v>
      </c>
      <c r="E334" s="235" t="s">
        <v>21</v>
      </c>
      <c r="F334" s="236" t="s">
        <v>414</v>
      </c>
      <c r="G334" s="234"/>
      <c r="H334" s="237">
        <v>4.3200000000000003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3" t="s">
        <v>146</v>
      </c>
      <c r="AU334" s="243" t="s">
        <v>81</v>
      </c>
      <c r="AV334" s="14" t="s">
        <v>81</v>
      </c>
      <c r="AW334" s="14" t="s">
        <v>36</v>
      </c>
      <c r="AX334" s="14" t="s">
        <v>74</v>
      </c>
      <c r="AY334" s="243" t="s">
        <v>132</v>
      </c>
    </row>
    <row r="335" s="14" customFormat="1">
      <c r="A335" s="14"/>
      <c r="B335" s="233"/>
      <c r="C335" s="234"/>
      <c r="D335" s="216" t="s">
        <v>146</v>
      </c>
      <c r="E335" s="235" t="s">
        <v>21</v>
      </c>
      <c r="F335" s="236" t="s">
        <v>415</v>
      </c>
      <c r="G335" s="234"/>
      <c r="H335" s="237">
        <v>8.6400000000000006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3" t="s">
        <v>146</v>
      </c>
      <c r="AU335" s="243" t="s">
        <v>81</v>
      </c>
      <c r="AV335" s="14" t="s">
        <v>81</v>
      </c>
      <c r="AW335" s="14" t="s">
        <v>36</v>
      </c>
      <c r="AX335" s="14" t="s">
        <v>74</v>
      </c>
      <c r="AY335" s="243" t="s">
        <v>132</v>
      </c>
    </row>
    <row r="336" s="14" customFormat="1">
      <c r="A336" s="14"/>
      <c r="B336" s="233"/>
      <c r="C336" s="234"/>
      <c r="D336" s="216" t="s">
        <v>146</v>
      </c>
      <c r="E336" s="235" t="s">
        <v>21</v>
      </c>
      <c r="F336" s="236" t="s">
        <v>416</v>
      </c>
      <c r="G336" s="234"/>
      <c r="H336" s="237">
        <v>9.2899999999999991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3" t="s">
        <v>146</v>
      </c>
      <c r="AU336" s="243" t="s">
        <v>81</v>
      </c>
      <c r="AV336" s="14" t="s">
        <v>81</v>
      </c>
      <c r="AW336" s="14" t="s">
        <v>36</v>
      </c>
      <c r="AX336" s="14" t="s">
        <v>74</v>
      </c>
      <c r="AY336" s="243" t="s">
        <v>132</v>
      </c>
    </row>
    <row r="337" s="14" customFormat="1">
      <c r="A337" s="14"/>
      <c r="B337" s="233"/>
      <c r="C337" s="234"/>
      <c r="D337" s="216" t="s">
        <v>146</v>
      </c>
      <c r="E337" s="235" t="s">
        <v>21</v>
      </c>
      <c r="F337" s="236" t="s">
        <v>417</v>
      </c>
      <c r="G337" s="234"/>
      <c r="H337" s="237">
        <v>18.581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3" t="s">
        <v>146</v>
      </c>
      <c r="AU337" s="243" t="s">
        <v>81</v>
      </c>
      <c r="AV337" s="14" t="s">
        <v>81</v>
      </c>
      <c r="AW337" s="14" t="s">
        <v>36</v>
      </c>
      <c r="AX337" s="14" t="s">
        <v>74</v>
      </c>
      <c r="AY337" s="243" t="s">
        <v>132</v>
      </c>
    </row>
    <row r="338" s="14" customFormat="1">
      <c r="A338" s="14"/>
      <c r="B338" s="233"/>
      <c r="C338" s="234"/>
      <c r="D338" s="216" t="s">
        <v>146</v>
      </c>
      <c r="E338" s="235" t="s">
        <v>21</v>
      </c>
      <c r="F338" s="236" t="s">
        <v>418</v>
      </c>
      <c r="G338" s="234"/>
      <c r="H338" s="237">
        <v>4.6449999999999996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3" t="s">
        <v>146</v>
      </c>
      <c r="AU338" s="243" t="s">
        <v>81</v>
      </c>
      <c r="AV338" s="14" t="s">
        <v>81</v>
      </c>
      <c r="AW338" s="14" t="s">
        <v>36</v>
      </c>
      <c r="AX338" s="14" t="s">
        <v>74</v>
      </c>
      <c r="AY338" s="243" t="s">
        <v>132</v>
      </c>
    </row>
    <row r="339" s="14" customFormat="1">
      <c r="A339" s="14"/>
      <c r="B339" s="233"/>
      <c r="C339" s="234"/>
      <c r="D339" s="216" t="s">
        <v>146</v>
      </c>
      <c r="E339" s="235" t="s">
        <v>21</v>
      </c>
      <c r="F339" s="236" t="s">
        <v>419</v>
      </c>
      <c r="G339" s="234"/>
      <c r="H339" s="237">
        <v>9.4079999999999995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3" t="s">
        <v>146</v>
      </c>
      <c r="AU339" s="243" t="s">
        <v>81</v>
      </c>
      <c r="AV339" s="14" t="s">
        <v>81</v>
      </c>
      <c r="AW339" s="14" t="s">
        <v>36</v>
      </c>
      <c r="AX339" s="14" t="s">
        <v>74</v>
      </c>
      <c r="AY339" s="243" t="s">
        <v>132</v>
      </c>
    </row>
    <row r="340" s="14" customFormat="1">
      <c r="A340" s="14"/>
      <c r="B340" s="233"/>
      <c r="C340" s="234"/>
      <c r="D340" s="216" t="s">
        <v>146</v>
      </c>
      <c r="E340" s="235" t="s">
        <v>21</v>
      </c>
      <c r="F340" s="236" t="s">
        <v>420</v>
      </c>
      <c r="G340" s="234"/>
      <c r="H340" s="237">
        <v>9.4079999999999995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3" t="s">
        <v>146</v>
      </c>
      <c r="AU340" s="243" t="s">
        <v>81</v>
      </c>
      <c r="AV340" s="14" t="s">
        <v>81</v>
      </c>
      <c r="AW340" s="14" t="s">
        <v>36</v>
      </c>
      <c r="AX340" s="14" t="s">
        <v>74</v>
      </c>
      <c r="AY340" s="243" t="s">
        <v>132</v>
      </c>
    </row>
    <row r="341" s="16" customFormat="1">
      <c r="A341" s="16"/>
      <c r="B341" s="255"/>
      <c r="C341" s="256"/>
      <c r="D341" s="216" t="s">
        <v>146</v>
      </c>
      <c r="E341" s="257" t="s">
        <v>21</v>
      </c>
      <c r="F341" s="258" t="s">
        <v>222</v>
      </c>
      <c r="G341" s="256"/>
      <c r="H341" s="259">
        <v>70.772000000000006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65" t="s">
        <v>146</v>
      </c>
      <c r="AU341" s="265" t="s">
        <v>81</v>
      </c>
      <c r="AV341" s="16" t="s">
        <v>133</v>
      </c>
      <c r="AW341" s="16" t="s">
        <v>36</v>
      </c>
      <c r="AX341" s="16" t="s">
        <v>74</v>
      </c>
      <c r="AY341" s="265" t="s">
        <v>132</v>
      </c>
    </row>
    <row r="342" s="13" customFormat="1">
      <c r="A342" s="13"/>
      <c r="B342" s="223"/>
      <c r="C342" s="224"/>
      <c r="D342" s="216" t="s">
        <v>146</v>
      </c>
      <c r="E342" s="225" t="s">
        <v>21</v>
      </c>
      <c r="F342" s="226" t="s">
        <v>421</v>
      </c>
      <c r="G342" s="224"/>
      <c r="H342" s="225" t="s">
        <v>21</v>
      </c>
      <c r="I342" s="227"/>
      <c r="J342" s="224"/>
      <c r="K342" s="224"/>
      <c r="L342" s="228"/>
      <c r="M342" s="229"/>
      <c r="N342" s="230"/>
      <c r="O342" s="230"/>
      <c r="P342" s="230"/>
      <c r="Q342" s="230"/>
      <c r="R342" s="230"/>
      <c r="S342" s="230"/>
      <c r="T342" s="23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2" t="s">
        <v>146</v>
      </c>
      <c r="AU342" s="232" t="s">
        <v>81</v>
      </c>
      <c r="AV342" s="13" t="s">
        <v>79</v>
      </c>
      <c r="AW342" s="13" t="s">
        <v>36</v>
      </c>
      <c r="AX342" s="13" t="s">
        <v>74</v>
      </c>
      <c r="AY342" s="232" t="s">
        <v>132</v>
      </c>
    </row>
    <row r="343" s="14" customFormat="1">
      <c r="A343" s="14"/>
      <c r="B343" s="233"/>
      <c r="C343" s="234"/>
      <c r="D343" s="216" t="s">
        <v>146</v>
      </c>
      <c r="E343" s="235" t="s">
        <v>21</v>
      </c>
      <c r="F343" s="236" t="s">
        <v>422</v>
      </c>
      <c r="G343" s="234"/>
      <c r="H343" s="237">
        <v>3.2000000000000002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3" t="s">
        <v>146</v>
      </c>
      <c r="AU343" s="243" t="s">
        <v>81</v>
      </c>
      <c r="AV343" s="14" t="s">
        <v>81</v>
      </c>
      <c r="AW343" s="14" t="s">
        <v>36</v>
      </c>
      <c r="AX343" s="14" t="s">
        <v>74</v>
      </c>
      <c r="AY343" s="243" t="s">
        <v>132</v>
      </c>
    </row>
    <row r="344" s="14" customFormat="1">
      <c r="A344" s="14"/>
      <c r="B344" s="233"/>
      <c r="C344" s="234"/>
      <c r="D344" s="216" t="s">
        <v>146</v>
      </c>
      <c r="E344" s="235" t="s">
        <v>21</v>
      </c>
      <c r="F344" s="236" t="s">
        <v>423</v>
      </c>
      <c r="G344" s="234"/>
      <c r="H344" s="237">
        <v>2.153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3" t="s">
        <v>146</v>
      </c>
      <c r="AU344" s="243" t="s">
        <v>81</v>
      </c>
      <c r="AV344" s="14" t="s">
        <v>81</v>
      </c>
      <c r="AW344" s="14" t="s">
        <v>36</v>
      </c>
      <c r="AX344" s="14" t="s">
        <v>74</v>
      </c>
      <c r="AY344" s="243" t="s">
        <v>132</v>
      </c>
    </row>
    <row r="345" s="14" customFormat="1">
      <c r="A345" s="14"/>
      <c r="B345" s="233"/>
      <c r="C345" s="234"/>
      <c r="D345" s="216" t="s">
        <v>146</v>
      </c>
      <c r="E345" s="235" t="s">
        <v>21</v>
      </c>
      <c r="F345" s="236" t="s">
        <v>424</v>
      </c>
      <c r="G345" s="234"/>
      <c r="H345" s="237">
        <v>2.8799999999999999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3" t="s">
        <v>146</v>
      </c>
      <c r="AU345" s="243" t="s">
        <v>81</v>
      </c>
      <c r="AV345" s="14" t="s">
        <v>81</v>
      </c>
      <c r="AW345" s="14" t="s">
        <v>36</v>
      </c>
      <c r="AX345" s="14" t="s">
        <v>74</v>
      </c>
      <c r="AY345" s="243" t="s">
        <v>132</v>
      </c>
    </row>
    <row r="346" s="14" customFormat="1">
      <c r="A346" s="14"/>
      <c r="B346" s="233"/>
      <c r="C346" s="234"/>
      <c r="D346" s="216" t="s">
        <v>146</v>
      </c>
      <c r="E346" s="235" t="s">
        <v>21</v>
      </c>
      <c r="F346" s="236" t="s">
        <v>425</v>
      </c>
      <c r="G346" s="234"/>
      <c r="H346" s="237">
        <v>3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3" t="s">
        <v>146</v>
      </c>
      <c r="AU346" s="243" t="s">
        <v>81</v>
      </c>
      <c r="AV346" s="14" t="s">
        <v>81</v>
      </c>
      <c r="AW346" s="14" t="s">
        <v>36</v>
      </c>
      <c r="AX346" s="14" t="s">
        <v>74</v>
      </c>
      <c r="AY346" s="243" t="s">
        <v>132</v>
      </c>
    </row>
    <row r="347" s="14" customFormat="1">
      <c r="A347" s="14"/>
      <c r="B347" s="233"/>
      <c r="C347" s="234"/>
      <c r="D347" s="216" t="s">
        <v>146</v>
      </c>
      <c r="E347" s="235" t="s">
        <v>21</v>
      </c>
      <c r="F347" s="236" t="s">
        <v>426</v>
      </c>
      <c r="G347" s="234"/>
      <c r="H347" s="237">
        <v>3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3" t="s">
        <v>146</v>
      </c>
      <c r="AU347" s="243" t="s">
        <v>81</v>
      </c>
      <c r="AV347" s="14" t="s">
        <v>81</v>
      </c>
      <c r="AW347" s="14" t="s">
        <v>36</v>
      </c>
      <c r="AX347" s="14" t="s">
        <v>74</v>
      </c>
      <c r="AY347" s="243" t="s">
        <v>132</v>
      </c>
    </row>
    <row r="348" s="14" customFormat="1">
      <c r="A348" s="14"/>
      <c r="B348" s="233"/>
      <c r="C348" s="234"/>
      <c r="D348" s="216" t="s">
        <v>146</v>
      </c>
      <c r="E348" s="235" t="s">
        <v>21</v>
      </c>
      <c r="F348" s="236" t="s">
        <v>427</v>
      </c>
      <c r="G348" s="234"/>
      <c r="H348" s="237">
        <v>3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3" t="s">
        <v>146</v>
      </c>
      <c r="AU348" s="243" t="s">
        <v>81</v>
      </c>
      <c r="AV348" s="14" t="s">
        <v>81</v>
      </c>
      <c r="AW348" s="14" t="s">
        <v>36</v>
      </c>
      <c r="AX348" s="14" t="s">
        <v>74</v>
      </c>
      <c r="AY348" s="243" t="s">
        <v>132</v>
      </c>
    </row>
    <row r="349" s="14" customFormat="1">
      <c r="A349" s="14"/>
      <c r="B349" s="233"/>
      <c r="C349" s="234"/>
      <c r="D349" s="216" t="s">
        <v>146</v>
      </c>
      <c r="E349" s="235" t="s">
        <v>21</v>
      </c>
      <c r="F349" s="236" t="s">
        <v>428</v>
      </c>
      <c r="G349" s="234"/>
      <c r="H349" s="237">
        <v>3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3" t="s">
        <v>146</v>
      </c>
      <c r="AU349" s="243" t="s">
        <v>81</v>
      </c>
      <c r="AV349" s="14" t="s">
        <v>81</v>
      </c>
      <c r="AW349" s="14" t="s">
        <v>36</v>
      </c>
      <c r="AX349" s="14" t="s">
        <v>74</v>
      </c>
      <c r="AY349" s="243" t="s">
        <v>132</v>
      </c>
    </row>
    <row r="350" s="16" customFormat="1">
      <c r="A350" s="16"/>
      <c r="B350" s="255"/>
      <c r="C350" s="256"/>
      <c r="D350" s="216" t="s">
        <v>146</v>
      </c>
      <c r="E350" s="257" t="s">
        <v>21</v>
      </c>
      <c r="F350" s="258" t="s">
        <v>222</v>
      </c>
      <c r="G350" s="256"/>
      <c r="H350" s="259">
        <v>20.233000000000001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65" t="s">
        <v>146</v>
      </c>
      <c r="AU350" s="265" t="s">
        <v>81</v>
      </c>
      <c r="AV350" s="16" t="s">
        <v>133</v>
      </c>
      <c r="AW350" s="16" t="s">
        <v>36</v>
      </c>
      <c r="AX350" s="16" t="s">
        <v>74</v>
      </c>
      <c r="AY350" s="265" t="s">
        <v>132</v>
      </c>
    </row>
    <row r="351" s="15" customFormat="1">
      <c r="A351" s="15"/>
      <c r="B351" s="244"/>
      <c r="C351" s="245"/>
      <c r="D351" s="216" t="s">
        <v>146</v>
      </c>
      <c r="E351" s="246" t="s">
        <v>21</v>
      </c>
      <c r="F351" s="247" t="s">
        <v>150</v>
      </c>
      <c r="G351" s="245"/>
      <c r="H351" s="248">
        <v>91.004999999999995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4" t="s">
        <v>146</v>
      </c>
      <c r="AU351" s="254" t="s">
        <v>81</v>
      </c>
      <c r="AV351" s="15" t="s">
        <v>140</v>
      </c>
      <c r="AW351" s="15" t="s">
        <v>36</v>
      </c>
      <c r="AX351" s="15" t="s">
        <v>79</v>
      </c>
      <c r="AY351" s="254" t="s">
        <v>132</v>
      </c>
    </row>
    <row r="352" s="2" customFormat="1" ht="16.5" customHeight="1">
      <c r="A352" s="42"/>
      <c r="B352" s="43"/>
      <c r="C352" s="203" t="s">
        <v>429</v>
      </c>
      <c r="D352" s="203" t="s">
        <v>135</v>
      </c>
      <c r="E352" s="204" t="s">
        <v>430</v>
      </c>
      <c r="F352" s="205" t="s">
        <v>431</v>
      </c>
      <c r="G352" s="206" t="s">
        <v>183</v>
      </c>
      <c r="H352" s="207">
        <v>248.66900000000001</v>
      </c>
      <c r="I352" s="208"/>
      <c r="J352" s="209">
        <f>ROUND(I352*H352,2)</f>
        <v>0</v>
      </c>
      <c r="K352" s="205" t="s">
        <v>139</v>
      </c>
      <c r="L352" s="48"/>
      <c r="M352" s="210" t="s">
        <v>21</v>
      </c>
      <c r="N352" s="211" t="s">
        <v>45</v>
      </c>
      <c r="O352" s="88"/>
      <c r="P352" s="212">
        <f>O352*H352</f>
        <v>0</v>
      </c>
      <c r="Q352" s="212">
        <v>0.00011</v>
      </c>
      <c r="R352" s="212">
        <f>Q352*H352</f>
        <v>0.027353590000000001</v>
      </c>
      <c r="S352" s="212">
        <v>6.0000000000000002E-05</v>
      </c>
      <c r="T352" s="213">
        <f>S352*H352</f>
        <v>0.014920140000000002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4" t="s">
        <v>140</v>
      </c>
      <c r="AT352" s="214" t="s">
        <v>135</v>
      </c>
      <c r="AU352" s="214" t="s">
        <v>81</v>
      </c>
      <c r="AY352" s="20" t="s">
        <v>132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20" t="s">
        <v>79</v>
      </c>
      <c r="BK352" s="215">
        <f>ROUND(I352*H352,2)</f>
        <v>0</v>
      </c>
      <c r="BL352" s="20" t="s">
        <v>140</v>
      </c>
      <c r="BM352" s="214" t="s">
        <v>432</v>
      </c>
    </row>
    <row r="353" s="2" customFormat="1">
      <c r="A353" s="42"/>
      <c r="B353" s="43"/>
      <c r="C353" s="44"/>
      <c r="D353" s="216" t="s">
        <v>142</v>
      </c>
      <c r="E353" s="44"/>
      <c r="F353" s="217" t="s">
        <v>433</v>
      </c>
      <c r="G353" s="44"/>
      <c r="H353" s="44"/>
      <c r="I353" s="218"/>
      <c r="J353" s="44"/>
      <c r="K353" s="44"/>
      <c r="L353" s="48"/>
      <c r="M353" s="219"/>
      <c r="N353" s="220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142</v>
      </c>
      <c r="AU353" s="20" t="s">
        <v>81</v>
      </c>
    </row>
    <row r="354" s="2" customFormat="1">
      <c r="A354" s="42"/>
      <c r="B354" s="43"/>
      <c r="C354" s="44"/>
      <c r="D354" s="221" t="s">
        <v>144</v>
      </c>
      <c r="E354" s="44"/>
      <c r="F354" s="222" t="s">
        <v>434</v>
      </c>
      <c r="G354" s="44"/>
      <c r="H354" s="44"/>
      <c r="I354" s="218"/>
      <c r="J354" s="44"/>
      <c r="K354" s="44"/>
      <c r="L354" s="48"/>
      <c r="M354" s="219"/>
      <c r="N354" s="220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144</v>
      </c>
      <c r="AU354" s="20" t="s">
        <v>81</v>
      </c>
    </row>
    <row r="355" s="13" customFormat="1">
      <c r="A355" s="13"/>
      <c r="B355" s="223"/>
      <c r="C355" s="224"/>
      <c r="D355" s="216" t="s">
        <v>146</v>
      </c>
      <c r="E355" s="225" t="s">
        <v>21</v>
      </c>
      <c r="F355" s="226" t="s">
        <v>435</v>
      </c>
      <c r="G355" s="224"/>
      <c r="H355" s="225" t="s">
        <v>21</v>
      </c>
      <c r="I355" s="227"/>
      <c r="J355" s="224"/>
      <c r="K355" s="224"/>
      <c r="L355" s="228"/>
      <c r="M355" s="229"/>
      <c r="N355" s="230"/>
      <c r="O355" s="230"/>
      <c r="P355" s="230"/>
      <c r="Q355" s="230"/>
      <c r="R355" s="230"/>
      <c r="S355" s="230"/>
      <c r="T355" s="23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2" t="s">
        <v>146</v>
      </c>
      <c r="AU355" s="232" t="s">
        <v>81</v>
      </c>
      <c r="AV355" s="13" t="s">
        <v>79</v>
      </c>
      <c r="AW355" s="13" t="s">
        <v>36</v>
      </c>
      <c r="AX355" s="13" t="s">
        <v>74</v>
      </c>
      <c r="AY355" s="232" t="s">
        <v>132</v>
      </c>
    </row>
    <row r="356" s="14" customFormat="1">
      <c r="A356" s="14"/>
      <c r="B356" s="233"/>
      <c r="C356" s="234"/>
      <c r="D356" s="216" t="s">
        <v>146</v>
      </c>
      <c r="E356" s="235" t="s">
        <v>21</v>
      </c>
      <c r="F356" s="236" t="s">
        <v>436</v>
      </c>
      <c r="G356" s="234"/>
      <c r="H356" s="237">
        <v>0.35999999999999999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3" t="s">
        <v>146</v>
      </c>
      <c r="AU356" s="243" t="s">
        <v>81</v>
      </c>
      <c r="AV356" s="14" t="s">
        <v>81</v>
      </c>
      <c r="AW356" s="14" t="s">
        <v>36</v>
      </c>
      <c r="AX356" s="14" t="s">
        <v>74</v>
      </c>
      <c r="AY356" s="243" t="s">
        <v>132</v>
      </c>
    </row>
    <row r="357" s="14" customFormat="1">
      <c r="A357" s="14"/>
      <c r="B357" s="233"/>
      <c r="C357" s="234"/>
      <c r="D357" s="216" t="s">
        <v>146</v>
      </c>
      <c r="E357" s="235" t="s">
        <v>21</v>
      </c>
      <c r="F357" s="236" t="s">
        <v>437</v>
      </c>
      <c r="G357" s="234"/>
      <c r="H357" s="237">
        <v>0.71999999999999997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3" t="s">
        <v>146</v>
      </c>
      <c r="AU357" s="243" t="s">
        <v>81</v>
      </c>
      <c r="AV357" s="14" t="s">
        <v>81</v>
      </c>
      <c r="AW357" s="14" t="s">
        <v>36</v>
      </c>
      <c r="AX357" s="14" t="s">
        <v>74</v>
      </c>
      <c r="AY357" s="243" t="s">
        <v>132</v>
      </c>
    </row>
    <row r="358" s="14" customFormat="1">
      <c r="A358" s="14"/>
      <c r="B358" s="233"/>
      <c r="C358" s="234"/>
      <c r="D358" s="216" t="s">
        <v>146</v>
      </c>
      <c r="E358" s="235" t="s">
        <v>21</v>
      </c>
      <c r="F358" s="236" t="s">
        <v>438</v>
      </c>
      <c r="G358" s="234"/>
      <c r="H358" s="237">
        <v>0.71999999999999997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3" t="s">
        <v>146</v>
      </c>
      <c r="AU358" s="243" t="s">
        <v>81</v>
      </c>
      <c r="AV358" s="14" t="s">
        <v>81</v>
      </c>
      <c r="AW358" s="14" t="s">
        <v>36</v>
      </c>
      <c r="AX358" s="14" t="s">
        <v>74</v>
      </c>
      <c r="AY358" s="243" t="s">
        <v>132</v>
      </c>
    </row>
    <row r="359" s="14" customFormat="1">
      <c r="A359" s="14"/>
      <c r="B359" s="233"/>
      <c r="C359" s="234"/>
      <c r="D359" s="216" t="s">
        <v>146</v>
      </c>
      <c r="E359" s="235" t="s">
        <v>21</v>
      </c>
      <c r="F359" s="236" t="s">
        <v>439</v>
      </c>
      <c r="G359" s="234"/>
      <c r="H359" s="237">
        <v>1.44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3" t="s">
        <v>146</v>
      </c>
      <c r="AU359" s="243" t="s">
        <v>81</v>
      </c>
      <c r="AV359" s="14" t="s">
        <v>81</v>
      </c>
      <c r="AW359" s="14" t="s">
        <v>36</v>
      </c>
      <c r="AX359" s="14" t="s">
        <v>74</v>
      </c>
      <c r="AY359" s="243" t="s">
        <v>132</v>
      </c>
    </row>
    <row r="360" s="14" customFormat="1">
      <c r="A360" s="14"/>
      <c r="B360" s="233"/>
      <c r="C360" s="234"/>
      <c r="D360" s="216" t="s">
        <v>146</v>
      </c>
      <c r="E360" s="235" t="s">
        <v>21</v>
      </c>
      <c r="F360" s="236" t="s">
        <v>440</v>
      </c>
      <c r="G360" s="234"/>
      <c r="H360" s="237">
        <v>0.86899999999999999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3" t="s">
        <v>146</v>
      </c>
      <c r="AU360" s="243" t="s">
        <v>81</v>
      </c>
      <c r="AV360" s="14" t="s">
        <v>81</v>
      </c>
      <c r="AW360" s="14" t="s">
        <v>36</v>
      </c>
      <c r="AX360" s="14" t="s">
        <v>74</v>
      </c>
      <c r="AY360" s="243" t="s">
        <v>132</v>
      </c>
    </row>
    <row r="361" s="14" customFormat="1">
      <c r="A361" s="14"/>
      <c r="B361" s="233"/>
      <c r="C361" s="234"/>
      <c r="D361" s="216" t="s">
        <v>146</v>
      </c>
      <c r="E361" s="235" t="s">
        <v>21</v>
      </c>
      <c r="F361" s="236" t="s">
        <v>441</v>
      </c>
      <c r="G361" s="234"/>
      <c r="H361" s="237">
        <v>1.264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3" t="s">
        <v>146</v>
      </c>
      <c r="AU361" s="243" t="s">
        <v>81</v>
      </c>
      <c r="AV361" s="14" t="s">
        <v>81</v>
      </c>
      <c r="AW361" s="14" t="s">
        <v>36</v>
      </c>
      <c r="AX361" s="14" t="s">
        <v>74</v>
      </c>
      <c r="AY361" s="243" t="s">
        <v>132</v>
      </c>
    </row>
    <row r="362" s="14" customFormat="1">
      <c r="A362" s="14"/>
      <c r="B362" s="233"/>
      <c r="C362" s="234"/>
      <c r="D362" s="216" t="s">
        <v>146</v>
      </c>
      <c r="E362" s="235" t="s">
        <v>21</v>
      </c>
      <c r="F362" s="236" t="s">
        <v>442</v>
      </c>
      <c r="G362" s="234"/>
      <c r="H362" s="237">
        <v>0.316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3" t="s">
        <v>146</v>
      </c>
      <c r="AU362" s="243" t="s">
        <v>81</v>
      </c>
      <c r="AV362" s="14" t="s">
        <v>81</v>
      </c>
      <c r="AW362" s="14" t="s">
        <v>36</v>
      </c>
      <c r="AX362" s="14" t="s">
        <v>74</v>
      </c>
      <c r="AY362" s="243" t="s">
        <v>132</v>
      </c>
    </row>
    <row r="363" s="14" customFormat="1">
      <c r="A363" s="14"/>
      <c r="B363" s="233"/>
      <c r="C363" s="234"/>
      <c r="D363" s="216" t="s">
        <v>146</v>
      </c>
      <c r="E363" s="235" t="s">
        <v>21</v>
      </c>
      <c r="F363" s="236" t="s">
        <v>443</v>
      </c>
      <c r="G363" s="234"/>
      <c r="H363" s="237">
        <v>0.64000000000000001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3" t="s">
        <v>146</v>
      </c>
      <c r="AU363" s="243" t="s">
        <v>81</v>
      </c>
      <c r="AV363" s="14" t="s">
        <v>81</v>
      </c>
      <c r="AW363" s="14" t="s">
        <v>36</v>
      </c>
      <c r="AX363" s="14" t="s">
        <v>74</v>
      </c>
      <c r="AY363" s="243" t="s">
        <v>132</v>
      </c>
    </row>
    <row r="364" s="14" customFormat="1">
      <c r="A364" s="14"/>
      <c r="B364" s="233"/>
      <c r="C364" s="234"/>
      <c r="D364" s="216" t="s">
        <v>146</v>
      </c>
      <c r="E364" s="235" t="s">
        <v>21</v>
      </c>
      <c r="F364" s="236" t="s">
        <v>444</v>
      </c>
      <c r="G364" s="234"/>
      <c r="H364" s="237">
        <v>0.64000000000000001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3" t="s">
        <v>146</v>
      </c>
      <c r="AU364" s="243" t="s">
        <v>81</v>
      </c>
      <c r="AV364" s="14" t="s">
        <v>81</v>
      </c>
      <c r="AW364" s="14" t="s">
        <v>36</v>
      </c>
      <c r="AX364" s="14" t="s">
        <v>74</v>
      </c>
      <c r="AY364" s="243" t="s">
        <v>132</v>
      </c>
    </row>
    <row r="365" s="16" customFormat="1">
      <c r="A365" s="16"/>
      <c r="B365" s="255"/>
      <c r="C365" s="256"/>
      <c r="D365" s="216" t="s">
        <v>146</v>
      </c>
      <c r="E365" s="257" t="s">
        <v>21</v>
      </c>
      <c r="F365" s="258" t="s">
        <v>222</v>
      </c>
      <c r="G365" s="256"/>
      <c r="H365" s="259">
        <v>6.9690000000000003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65" t="s">
        <v>146</v>
      </c>
      <c r="AU365" s="265" t="s">
        <v>81</v>
      </c>
      <c r="AV365" s="16" t="s">
        <v>133</v>
      </c>
      <c r="AW365" s="16" t="s">
        <v>36</v>
      </c>
      <c r="AX365" s="16" t="s">
        <v>74</v>
      </c>
      <c r="AY365" s="265" t="s">
        <v>132</v>
      </c>
    </row>
    <row r="366" s="13" customFormat="1">
      <c r="A366" s="13"/>
      <c r="B366" s="223"/>
      <c r="C366" s="224"/>
      <c r="D366" s="216" t="s">
        <v>146</v>
      </c>
      <c r="E366" s="225" t="s">
        <v>21</v>
      </c>
      <c r="F366" s="226" t="s">
        <v>445</v>
      </c>
      <c r="G366" s="224"/>
      <c r="H366" s="225" t="s">
        <v>21</v>
      </c>
      <c r="I366" s="227"/>
      <c r="J366" s="224"/>
      <c r="K366" s="224"/>
      <c r="L366" s="228"/>
      <c r="M366" s="229"/>
      <c r="N366" s="230"/>
      <c r="O366" s="230"/>
      <c r="P366" s="230"/>
      <c r="Q366" s="230"/>
      <c r="R366" s="230"/>
      <c r="S366" s="230"/>
      <c r="T366" s="23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2" t="s">
        <v>146</v>
      </c>
      <c r="AU366" s="232" t="s">
        <v>81</v>
      </c>
      <c r="AV366" s="13" t="s">
        <v>79</v>
      </c>
      <c r="AW366" s="13" t="s">
        <v>36</v>
      </c>
      <c r="AX366" s="13" t="s">
        <v>74</v>
      </c>
      <c r="AY366" s="232" t="s">
        <v>132</v>
      </c>
    </row>
    <row r="367" s="14" customFormat="1">
      <c r="A367" s="14"/>
      <c r="B367" s="233"/>
      <c r="C367" s="234"/>
      <c r="D367" s="216" t="s">
        <v>146</v>
      </c>
      <c r="E367" s="235" t="s">
        <v>21</v>
      </c>
      <c r="F367" s="236" t="s">
        <v>446</v>
      </c>
      <c r="G367" s="234"/>
      <c r="H367" s="237">
        <v>1.6000000000000001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3" t="s">
        <v>146</v>
      </c>
      <c r="AU367" s="243" t="s">
        <v>81</v>
      </c>
      <c r="AV367" s="14" t="s">
        <v>81</v>
      </c>
      <c r="AW367" s="14" t="s">
        <v>36</v>
      </c>
      <c r="AX367" s="14" t="s">
        <v>74</v>
      </c>
      <c r="AY367" s="243" t="s">
        <v>132</v>
      </c>
    </row>
    <row r="368" s="14" customFormat="1">
      <c r="A368" s="14"/>
      <c r="B368" s="233"/>
      <c r="C368" s="234"/>
      <c r="D368" s="216" t="s">
        <v>146</v>
      </c>
      <c r="E368" s="235" t="s">
        <v>21</v>
      </c>
      <c r="F368" s="236" t="s">
        <v>447</v>
      </c>
      <c r="G368" s="234"/>
      <c r="H368" s="237">
        <v>1.6000000000000001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3" t="s">
        <v>146</v>
      </c>
      <c r="AU368" s="243" t="s">
        <v>81</v>
      </c>
      <c r="AV368" s="14" t="s">
        <v>81</v>
      </c>
      <c r="AW368" s="14" t="s">
        <v>36</v>
      </c>
      <c r="AX368" s="14" t="s">
        <v>74</v>
      </c>
      <c r="AY368" s="243" t="s">
        <v>132</v>
      </c>
    </row>
    <row r="369" s="14" customFormat="1">
      <c r="A369" s="14"/>
      <c r="B369" s="233"/>
      <c r="C369" s="234"/>
      <c r="D369" s="216" t="s">
        <v>146</v>
      </c>
      <c r="E369" s="235" t="s">
        <v>21</v>
      </c>
      <c r="F369" s="236" t="s">
        <v>448</v>
      </c>
      <c r="G369" s="234"/>
      <c r="H369" s="237">
        <v>2.6000000000000001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3" t="s">
        <v>146</v>
      </c>
      <c r="AU369" s="243" t="s">
        <v>81</v>
      </c>
      <c r="AV369" s="14" t="s">
        <v>81</v>
      </c>
      <c r="AW369" s="14" t="s">
        <v>36</v>
      </c>
      <c r="AX369" s="14" t="s">
        <v>74</v>
      </c>
      <c r="AY369" s="243" t="s">
        <v>132</v>
      </c>
    </row>
    <row r="370" s="14" customFormat="1">
      <c r="A370" s="14"/>
      <c r="B370" s="233"/>
      <c r="C370" s="234"/>
      <c r="D370" s="216" t="s">
        <v>146</v>
      </c>
      <c r="E370" s="235" t="s">
        <v>21</v>
      </c>
      <c r="F370" s="236" t="s">
        <v>449</v>
      </c>
      <c r="G370" s="234"/>
      <c r="H370" s="237">
        <v>4.9000000000000004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3" t="s">
        <v>146</v>
      </c>
      <c r="AU370" s="243" t="s">
        <v>81</v>
      </c>
      <c r="AV370" s="14" t="s">
        <v>81</v>
      </c>
      <c r="AW370" s="14" t="s">
        <v>36</v>
      </c>
      <c r="AX370" s="14" t="s">
        <v>74</v>
      </c>
      <c r="AY370" s="243" t="s">
        <v>132</v>
      </c>
    </row>
    <row r="371" s="14" customFormat="1">
      <c r="A371" s="14"/>
      <c r="B371" s="233"/>
      <c r="C371" s="234"/>
      <c r="D371" s="216" t="s">
        <v>146</v>
      </c>
      <c r="E371" s="235" t="s">
        <v>21</v>
      </c>
      <c r="F371" s="236" t="s">
        <v>450</v>
      </c>
      <c r="G371" s="234"/>
      <c r="H371" s="237">
        <v>1.25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3" t="s">
        <v>146</v>
      </c>
      <c r="AU371" s="243" t="s">
        <v>81</v>
      </c>
      <c r="AV371" s="14" t="s">
        <v>81</v>
      </c>
      <c r="AW371" s="14" t="s">
        <v>36</v>
      </c>
      <c r="AX371" s="14" t="s">
        <v>74</v>
      </c>
      <c r="AY371" s="243" t="s">
        <v>132</v>
      </c>
    </row>
    <row r="372" s="14" customFormat="1">
      <c r="A372" s="14"/>
      <c r="B372" s="233"/>
      <c r="C372" s="234"/>
      <c r="D372" s="216" t="s">
        <v>146</v>
      </c>
      <c r="E372" s="235" t="s">
        <v>21</v>
      </c>
      <c r="F372" s="236" t="s">
        <v>451</v>
      </c>
      <c r="G372" s="234"/>
      <c r="H372" s="237">
        <v>1.45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146</v>
      </c>
      <c r="AU372" s="243" t="s">
        <v>81</v>
      </c>
      <c r="AV372" s="14" t="s">
        <v>81</v>
      </c>
      <c r="AW372" s="14" t="s">
        <v>36</v>
      </c>
      <c r="AX372" s="14" t="s">
        <v>74</v>
      </c>
      <c r="AY372" s="243" t="s">
        <v>132</v>
      </c>
    </row>
    <row r="373" s="14" customFormat="1">
      <c r="A373" s="14"/>
      <c r="B373" s="233"/>
      <c r="C373" s="234"/>
      <c r="D373" s="216" t="s">
        <v>146</v>
      </c>
      <c r="E373" s="235" t="s">
        <v>21</v>
      </c>
      <c r="F373" s="236" t="s">
        <v>452</v>
      </c>
      <c r="G373" s="234"/>
      <c r="H373" s="237">
        <v>2.8999999999999999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3" t="s">
        <v>146</v>
      </c>
      <c r="AU373" s="243" t="s">
        <v>81</v>
      </c>
      <c r="AV373" s="14" t="s">
        <v>81</v>
      </c>
      <c r="AW373" s="14" t="s">
        <v>36</v>
      </c>
      <c r="AX373" s="14" t="s">
        <v>74</v>
      </c>
      <c r="AY373" s="243" t="s">
        <v>132</v>
      </c>
    </row>
    <row r="374" s="16" customFormat="1">
      <c r="A374" s="16"/>
      <c r="B374" s="255"/>
      <c r="C374" s="256"/>
      <c r="D374" s="216" t="s">
        <v>146</v>
      </c>
      <c r="E374" s="257" t="s">
        <v>21</v>
      </c>
      <c r="F374" s="258" t="s">
        <v>222</v>
      </c>
      <c r="G374" s="256"/>
      <c r="H374" s="259">
        <v>16.300000000000001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65" t="s">
        <v>146</v>
      </c>
      <c r="AU374" s="265" t="s">
        <v>81</v>
      </c>
      <c r="AV374" s="16" t="s">
        <v>133</v>
      </c>
      <c r="AW374" s="16" t="s">
        <v>36</v>
      </c>
      <c r="AX374" s="16" t="s">
        <v>74</v>
      </c>
      <c r="AY374" s="265" t="s">
        <v>132</v>
      </c>
    </row>
    <row r="375" s="14" customFormat="1">
      <c r="A375" s="14"/>
      <c r="B375" s="233"/>
      <c r="C375" s="234"/>
      <c r="D375" s="216" t="s">
        <v>146</v>
      </c>
      <c r="E375" s="235" t="s">
        <v>21</v>
      </c>
      <c r="F375" s="236" t="s">
        <v>453</v>
      </c>
      <c r="G375" s="234"/>
      <c r="H375" s="237">
        <v>2.3999999999999999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3" t="s">
        <v>146</v>
      </c>
      <c r="AU375" s="243" t="s">
        <v>81</v>
      </c>
      <c r="AV375" s="14" t="s">
        <v>81</v>
      </c>
      <c r="AW375" s="14" t="s">
        <v>36</v>
      </c>
      <c r="AX375" s="14" t="s">
        <v>74</v>
      </c>
      <c r="AY375" s="243" t="s">
        <v>132</v>
      </c>
    </row>
    <row r="376" s="14" customFormat="1">
      <c r="A376" s="14"/>
      <c r="B376" s="233"/>
      <c r="C376" s="234"/>
      <c r="D376" s="216" t="s">
        <v>146</v>
      </c>
      <c r="E376" s="235" t="s">
        <v>21</v>
      </c>
      <c r="F376" s="236" t="s">
        <v>454</v>
      </c>
      <c r="G376" s="234"/>
      <c r="H376" s="237">
        <v>3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3" t="s">
        <v>146</v>
      </c>
      <c r="AU376" s="243" t="s">
        <v>81</v>
      </c>
      <c r="AV376" s="14" t="s">
        <v>81</v>
      </c>
      <c r="AW376" s="14" t="s">
        <v>36</v>
      </c>
      <c r="AX376" s="14" t="s">
        <v>74</v>
      </c>
      <c r="AY376" s="243" t="s">
        <v>132</v>
      </c>
    </row>
    <row r="377" s="14" customFormat="1">
      <c r="A377" s="14"/>
      <c r="B377" s="233"/>
      <c r="C377" s="234"/>
      <c r="D377" s="216" t="s">
        <v>146</v>
      </c>
      <c r="E377" s="235" t="s">
        <v>21</v>
      </c>
      <c r="F377" s="236" t="s">
        <v>455</v>
      </c>
      <c r="G377" s="234"/>
      <c r="H377" s="237">
        <v>20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3" t="s">
        <v>146</v>
      </c>
      <c r="AU377" s="243" t="s">
        <v>81</v>
      </c>
      <c r="AV377" s="14" t="s">
        <v>81</v>
      </c>
      <c r="AW377" s="14" t="s">
        <v>36</v>
      </c>
      <c r="AX377" s="14" t="s">
        <v>74</v>
      </c>
      <c r="AY377" s="243" t="s">
        <v>132</v>
      </c>
    </row>
    <row r="378" s="14" customFormat="1">
      <c r="A378" s="14"/>
      <c r="B378" s="233"/>
      <c r="C378" s="234"/>
      <c r="D378" s="216" t="s">
        <v>146</v>
      </c>
      <c r="E378" s="235" t="s">
        <v>21</v>
      </c>
      <c r="F378" s="236" t="s">
        <v>456</v>
      </c>
      <c r="G378" s="234"/>
      <c r="H378" s="237">
        <v>200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3" t="s">
        <v>146</v>
      </c>
      <c r="AU378" s="243" t="s">
        <v>81</v>
      </c>
      <c r="AV378" s="14" t="s">
        <v>81</v>
      </c>
      <c r="AW378" s="14" t="s">
        <v>36</v>
      </c>
      <c r="AX378" s="14" t="s">
        <v>74</v>
      </c>
      <c r="AY378" s="243" t="s">
        <v>132</v>
      </c>
    </row>
    <row r="379" s="15" customFormat="1">
      <c r="A379" s="15"/>
      <c r="B379" s="244"/>
      <c r="C379" s="245"/>
      <c r="D379" s="216" t="s">
        <v>146</v>
      </c>
      <c r="E379" s="246" t="s">
        <v>21</v>
      </c>
      <c r="F379" s="247" t="s">
        <v>150</v>
      </c>
      <c r="G379" s="245"/>
      <c r="H379" s="248">
        <v>248.66900000000001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4" t="s">
        <v>146</v>
      </c>
      <c r="AU379" s="254" t="s">
        <v>81</v>
      </c>
      <c r="AV379" s="15" t="s">
        <v>140</v>
      </c>
      <c r="AW379" s="15" t="s">
        <v>36</v>
      </c>
      <c r="AX379" s="15" t="s">
        <v>79</v>
      </c>
      <c r="AY379" s="254" t="s">
        <v>132</v>
      </c>
    </row>
    <row r="380" s="2" customFormat="1" ht="16.5" customHeight="1">
      <c r="A380" s="42"/>
      <c r="B380" s="43"/>
      <c r="C380" s="203" t="s">
        <v>457</v>
      </c>
      <c r="D380" s="203" t="s">
        <v>135</v>
      </c>
      <c r="E380" s="204" t="s">
        <v>458</v>
      </c>
      <c r="F380" s="205" t="s">
        <v>459</v>
      </c>
      <c r="G380" s="206" t="s">
        <v>183</v>
      </c>
      <c r="H380" s="207">
        <v>43.640000000000001</v>
      </c>
      <c r="I380" s="208"/>
      <c r="J380" s="209">
        <f>ROUND(I380*H380,2)</f>
        <v>0</v>
      </c>
      <c r="K380" s="205" t="s">
        <v>139</v>
      </c>
      <c r="L380" s="48"/>
      <c r="M380" s="210" t="s">
        <v>21</v>
      </c>
      <c r="N380" s="211" t="s">
        <v>45</v>
      </c>
      <c r="O380" s="88"/>
      <c r="P380" s="212">
        <f>O380*H380</f>
        <v>0</v>
      </c>
      <c r="Q380" s="212">
        <v>0.026440000000000002</v>
      </c>
      <c r="R380" s="212">
        <f>Q380*H380</f>
        <v>1.1538416</v>
      </c>
      <c r="S380" s="212">
        <v>0.025999999999999999</v>
      </c>
      <c r="T380" s="213">
        <f>S380*H380</f>
        <v>1.1346399999999999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4" t="s">
        <v>140</v>
      </c>
      <c r="AT380" s="214" t="s">
        <v>135</v>
      </c>
      <c r="AU380" s="214" t="s">
        <v>81</v>
      </c>
      <c r="AY380" s="20" t="s">
        <v>132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0" t="s">
        <v>79</v>
      </c>
      <c r="BK380" s="215">
        <f>ROUND(I380*H380,2)</f>
        <v>0</v>
      </c>
      <c r="BL380" s="20" t="s">
        <v>140</v>
      </c>
      <c r="BM380" s="214" t="s">
        <v>460</v>
      </c>
    </row>
    <row r="381" s="2" customFormat="1">
      <c r="A381" s="42"/>
      <c r="B381" s="43"/>
      <c r="C381" s="44"/>
      <c r="D381" s="216" t="s">
        <v>142</v>
      </c>
      <c r="E381" s="44"/>
      <c r="F381" s="217" t="s">
        <v>461</v>
      </c>
      <c r="G381" s="44"/>
      <c r="H381" s="44"/>
      <c r="I381" s="218"/>
      <c r="J381" s="44"/>
      <c r="K381" s="44"/>
      <c r="L381" s="48"/>
      <c r="M381" s="219"/>
      <c r="N381" s="220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142</v>
      </c>
      <c r="AU381" s="20" t="s">
        <v>81</v>
      </c>
    </row>
    <row r="382" s="2" customFormat="1">
      <c r="A382" s="42"/>
      <c r="B382" s="43"/>
      <c r="C382" s="44"/>
      <c r="D382" s="221" t="s">
        <v>144</v>
      </c>
      <c r="E382" s="44"/>
      <c r="F382" s="222" t="s">
        <v>462</v>
      </c>
      <c r="G382" s="44"/>
      <c r="H382" s="44"/>
      <c r="I382" s="218"/>
      <c r="J382" s="44"/>
      <c r="K382" s="44"/>
      <c r="L382" s="48"/>
      <c r="M382" s="219"/>
      <c r="N382" s="220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144</v>
      </c>
      <c r="AU382" s="20" t="s">
        <v>81</v>
      </c>
    </row>
    <row r="383" s="13" customFormat="1">
      <c r="A383" s="13"/>
      <c r="B383" s="223"/>
      <c r="C383" s="224"/>
      <c r="D383" s="216" t="s">
        <v>146</v>
      </c>
      <c r="E383" s="225" t="s">
        <v>21</v>
      </c>
      <c r="F383" s="226" t="s">
        <v>463</v>
      </c>
      <c r="G383" s="224"/>
      <c r="H383" s="225" t="s">
        <v>21</v>
      </c>
      <c r="I383" s="227"/>
      <c r="J383" s="224"/>
      <c r="K383" s="224"/>
      <c r="L383" s="228"/>
      <c r="M383" s="229"/>
      <c r="N383" s="230"/>
      <c r="O383" s="230"/>
      <c r="P383" s="230"/>
      <c r="Q383" s="230"/>
      <c r="R383" s="230"/>
      <c r="S383" s="230"/>
      <c r="T383" s="23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2" t="s">
        <v>146</v>
      </c>
      <c r="AU383" s="232" t="s">
        <v>81</v>
      </c>
      <c r="AV383" s="13" t="s">
        <v>79</v>
      </c>
      <c r="AW383" s="13" t="s">
        <v>36</v>
      </c>
      <c r="AX383" s="13" t="s">
        <v>74</v>
      </c>
      <c r="AY383" s="232" t="s">
        <v>132</v>
      </c>
    </row>
    <row r="384" s="14" customFormat="1">
      <c r="A384" s="14"/>
      <c r="B384" s="233"/>
      <c r="C384" s="234"/>
      <c r="D384" s="216" t="s">
        <v>146</v>
      </c>
      <c r="E384" s="235" t="s">
        <v>21</v>
      </c>
      <c r="F384" s="236" t="s">
        <v>464</v>
      </c>
      <c r="G384" s="234"/>
      <c r="H384" s="237">
        <v>2.5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3" t="s">
        <v>146</v>
      </c>
      <c r="AU384" s="243" t="s">
        <v>81</v>
      </c>
      <c r="AV384" s="14" t="s">
        <v>81</v>
      </c>
      <c r="AW384" s="14" t="s">
        <v>36</v>
      </c>
      <c r="AX384" s="14" t="s">
        <v>74</v>
      </c>
      <c r="AY384" s="243" t="s">
        <v>132</v>
      </c>
    </row>
    <row r="385" s="14" customFormat="1">
      <c r="A385" s="14"/>
      <c r="B385" s="233"/>
      <c r="C385" s="234"/>
      <c r="D385" s="216" t="s">
        <v>146</v>
      </c>
      <c r="E385" s="235" t="s">
        <v>21</v>
      </c>
      <c r="F385" s="236" t="s">
        <v>465</v>
      </c>
      <c r="G385" s="234"/>
      <c r="H385" s="237">
        <v>2.7999999999999998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3" t="s">
        <v>146</v>
      </c>
      <c r="AU385" s="243" t="s">
        <v>81</v>
      </c>
      <c r="AV385" s="14" t="s">
        <v>81</v>
      </c>
      <c r="AW385" s="14" t="s">
        <v>36</v>
      </c>
      <c r="AX385" s="14" t="s">
        <v>74</v>
      </c>
      <c r="AY385" s="243" t="s">
        <v>132</v>
      </c>
    </row>
    <row r="386" s="14" customFormat="1">
      <c r="A386" s="14"/>
      <c r="B386" s="233"/>
      <c r="C386" s="234"/>
      <c r="D386" s="216" t="s">
        <v>146</v>
      </c>
      <c r="E386" s="235" t="s">
        <v>21</v>
      </c>
      <c r="F386" s="236" t="s">
        <v>466</v>
      </c>
      <c r="G386" s="234"/>
      <c r="H386" s="237">
        <v>2.1099999999999999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3" t="s">
        <v>146</v>
      </c>
      <c r="AU386" s="243" t="s">
        <v>81</v>
      </c>
      <c r="AV386" s="14" t="s">
        <v>81</v>
      </c>
      <c r="AW386" s="14" t="s">
        <v>36</v>
      </c>
      <c r="AX386" s="14" t="s">
        <v>74</v>
      </c>
      <c r="AY386" s="243" t="s">
        <v>132</v>
      </c>
    </row>
    <row r="387" s="14" customFormat="1">
      <c r="A387" s="14"/>
      <c r="B387" s="233"/>
      <c r="C387" s="234"/>
      <c r="D387" s="216" t="s">
        <v>146</v>
      </c>
      <c r="E387" s="235" t="s">
        <v>21</v>
      </c>
      <c r="F387" s="236" t="s">
        <v>467</v>
      </c>
      <c r="G387" s="234"/>
      <c r="H387" s="237">
        <v>2.5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3" t="s">
        <v>146</v>
      </c>
      <c r="AU387" s="243" t="s">
        <v>81</v>
      </c>
      <c r="AV387" s="14" t="s">
        <v>81</v>
      </c>
      <c r="AW387" s="14" t="s">
        <v>36</v>
      </c>
      <c r="AX387" s="14" t="s">
        <v>74</v>
      </c>
      <c r="AY387" s="243" t="s">
        <v>132</v>
      </c>
    </row>
    <row r="388" s="14" customFormat="1">
      <c r="A388" s="14"/>
      <c r="B388" s="233"/>
      <c r="C388" s="234"/>
      <c r="D388" s="216" t="s">
        <v>146</v>
      </c>
      <c r="E388" s="235" t="s">
        <v>21</v>
      </c>
      <c r="F388" s="236" t="s">
        <v>468</v>
      </c>
      <c r="G388" s="234"/>
      <c r="H388" s="237">
        <v>2.5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3" t="s">
        <v>146</v>
      </c>
      <c r="AU388" s="243" t="s">
        <v>81</v>
      </c>
      <c r="AV388" s="14" t="s">
        <v>81</v>
      </c>
      <c r="AW388" s="14" t="s">
        <v>36</v>
      </c>
      <c r="AX388" s="14" t="s">
        <v>74</v>
      </c>
      <c r="AY388" s="243" t="s">
        <v>132</v>
      </c>
    </row>
    <row r="389" s="14" customFormat="1">
      <c r="A389" s="14"/>
      <c r="B389" s="233"/>
      <c r="C389" s="234"/>
      <c r="D389" s="216" t="s">
        <v>146</v>
      </c>
      <c r="E389" s="235" t="s">
        <v>21</v>
      </c>
      <c r="F389" s="236" t="s">
        <v>469</v>
      </c>
      <c r="G389" s="234"/>
      <c r="H389" s="237">
        <v>1.5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3" t="s">
        <v>146</v>
      </c>
      <c r="AU389" s="243" t="s">
        <v>81</v>
      </c>
      <c r="AV389" s="14" t="s">
        <v>81</v>
      </c>
      <c r="AW389" s="14" t="s">
        <v>36</v>
      </c>
      <c r="AX389" s="14" t="s">
        <v>74</v>
      </c>
      <c r="AY389" s="243" t="s">
        <v>132</v>
      </c>
    </row>
    <row r="390" s="14" customFormat="1">
      <c r="A390" s="14"/>
      <c r="B390" s="233"/>
      <c r="C390" s="234"/>
      <c r="D390" s="216" t="s">
        <v>146</v>
      </c>
      <c r="E390" s="235" t="s">
        <v>21</v>
      </c>
      <c r="F390" s="236" t="s">
        <v>470</v>
      </c>
      <c r="G390" s="234"/>
      <c r="H390" s="237">
        <v>16.52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146</v>
      </c>
      <c r="AU390" s="243" t="s">
        <v>81</v>
      </c>
      <c r="AV390" s="14" t="s">
        <v>81</v>
      </c>
      <c r="AW390" s="14" t="s">
        <v>36</v>
      </c>
      <c r="AX390" s="14" t="s">
        <v>74</v>
      </c>
      <c r="AY390" s="243" t="s">
        <v>132</v>
      </c>
    </row>
    <row r="391" s="14" customFormat="1">
      <c r="A391" s="14"/>
      <c r="B391" s="233"/>
      <c r="C391" s="234"/>
      <c r="D391" s="216" t="s">
        <v>146</v>
      </c>
      <c r="E391" s="235" t="s">
        <v>21</v>
      </c>
      <c r="F391" s="236" t="s">
        <v>471</v>
      </c>
      <c r="G391" s="234"/>
      <c r="H391" s="237">
        <v>3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3" t="s">
        <v>146</v>
      </c>
      <c r="AU391" s="243" t="s">
        <v>81</v>
      </c>
      <c r="AV391" s="14" t="s">
        <v>81</v>
      </c>
      <c r="AW391" s="14" t="s">
        <v>36</v>
      </c>
      <c r="AX391" s="14" t="s">
        <v>74</v>
      </c>
      <c r="AY391" s="243" t="s">
        <v>132</v>
      </c>
    </row>
    <row r="392" s="14" customFormat="1">
      <c r="A392" s="14"/>
      <c r="B392" s="233"/>
      <c r="C392" s="234"/>
      <c r="D392" s="216" t="s">
        <v>146</v>
      </c>
      <c r="E392" s="235" t="s">
        <v>21</v>
      </c>
      <c r="F392" s="236" t="s">
        <v>472</v>
      </c>
      <c r="G392" s="234"/>
      <c r="H392" s="237">
        <v>1.5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3" t="s">
        <v>146</v>
      </c>
      <c r="AU392" s="243" t="s">
        <v>81</v>
      </c>
      <c r="AV392" s="14" t="s">
        <v>81</v>
      </c>
      <c r="AW392" s="14" t="s">
        <v>36</v>
      </c>
      <c r="AX392" s="14" t="s">
        <v>74</v>
      </c>
      <c r="AY392" s="243" t="s">
        <v>132</v>
      </c>
    </row>
    <row r="393" s="14" customFormat="1">
      <c r="A393" s="14"/>
      <c r="B393" s="233"/>
      <c r="C393" s="234"/>
      <c r="D393" s="216" t="s">
        <v>146</v>
      </c>
      <c r="E393" s="235" t="s">
        <v>21</v>
      </c>
      <c r="F393" s="236" t="s">
        <v>473</v>
      </c>
      <c r="G393" s="234"/>
      <c r="H393" s="237">
        <v>6.71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3" t="s">
        <v>146</v>
      </c>
      <c r="AU393" s="243" t="s">
        <v>81</v>
      </c>
      <c r="AV393" s="14" t="s">
        <v>81</v>
      </c>
      <c r="AW393" s="14" t="s">
        <v>36</v>
      </c>
      <c r="AX393" s="14" t="s">
        <v>74</v>
      </c>
      <c r="AY393" s="243" t="s">
        <v>132</v>
      </c>
    </row>
    <row r="394" s="14" customFormat="1">
      <c r="A394" s="14"/>
      <c r="B394" s="233"/>
      <c r="C394" s="234"/>
      <c r="D394" s="216" t="s">
        <v>146</v>
      </c>
      <c r="E394" s="235" t="s">
        <v>21</v>
      </c>
      <c r="F394" s="236" t="s">
        <v>474</v>
      </c>
      <c r="G394" s="234"/>
      <c r="H394" s="237">
        <v>2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3" t="s">
        <v>146</v>
      </c>
      <c r="AU394" s="243" t="s">
        <v>81</v>
      </c>
      <c r="AV394" s="14" t="s">
        <v>81</v>
      </c>
      <c r="AW394" s="14" t="s">
        <v>36</v>
      </c>
      <c r="AX394" s="14" t="s">
        <v>74</v>
      </c>
      <c r="AY394" s="243" t="s">
        <v>132</v>
      </c>
    </row>
    <row r="395" s="15" customFormat="1">
      <c r="A395" s="15"/>
      <c r="B395" s="244"/>
      <c r="C395" s="245"/>
      <c r="D395" s="216" t="s">
        <v>146</v>
      </c>
      <c r="E395" s="246" t="s">
        <v>21</v>
      </c>
      <c r="F395" s="247" t="s">
        <v>150</v>
      </c>
      <c r="G395" s="245"/>
      <c r="H395" s="248">
        <v>43.640000000000001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4" t="s">
        <v>146</v>
      </c>
      <c r="AU395" s="254" t="s">
        <v>81</v>
      </c>
      <c r="AV395" s="15" t="s">
        <v>140</v>
      </c>
      <c r="AW395" s="15" t="s">
        <v>36</v>
      </c>
      <c r="AX395" s="15" t="s">
        <v>79</v>
      </c>
      <c r="AY395" s="254" t="s">
        <v>132</v>
      </c>
    </row>
    <row r="396" s="2" customFormat="1" ht="24.15" customHeight="1">
      <c r="A396" s="42"/>
      <c r="B396" s="43"/>
      <c r="C396" s="203" t="s">
        <v>475</v>
      </c>
      <c r="D396" s="203" t="s">
        <v>135</v>
      </c>
      <c r="E396" s="204" t="s">
        <v>476</v>
      </c>
      <c r="F396" s="205" t="s">
        <v>477</v>
      </c>
      <c r="G396" s="206" t="s">
        <v>214</v>
      </c>
      <c r="H396" s="207">
        <v>44.039999999999999</v>
      </c>
      <c r="I396" s="208"/>
      <c r="J396" s="209">
        <f>ROUND(I396*H396,2)</f>
        <v>0</v>
      </c>
      <c r="K396" s="205" t="s">
        <v>139</v>
      </c>
      <c r="L396" s="48"/>
      <c r="M396" s="210" t="s">
        <v>21</v>
      </c>
      <c r="N396" s="211" t="s">
        <v>45</v>
      </c>
      <c r="O396" s="88"/>
      <c r="P396" s="212">
        <f>O396*H396</f>
        <v>0</v>
      </c>
      <c r="Q396" s="212">
        <v>0</v>
      </c>
      <c r="R396" s="212">
        <f>Q396*H396</f>
        <v>0</v>
      </c>
      <c r="S396" s="212">
        <v>0</v>
      </c>
      <c r="T396" s="213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4" t="s">
        <v>140</v>
      </c>
      <c r="AT396" s="214" t="s">
        <v>135</v>
      </c>
      <c r="AU396" s="214" t="s">
        <v>81</v>
      </c>
      <c r="AY396" s="20" t="s">
        <v>132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0" t="s">
        <v>79</v>
      </c>
      <c r="BK396" s="215">
        <f>ROUND(I396*H396,2)</f>
        <v>0</v>
      </c>
      <c r="BL396" s="20" t="s">
        <v>140</v>
      </c>
      <c r="BM396" s="214" t="s">
        <v>478</v>
      </c>
    </row>
    <row r="397" s="2" customFormat="1">
      <c r="A397" s="42"/>
      <c r="B397" s="43"/>
      <c r="C397" s="44"/>
      <c r="D397" s="216" t="s">
        <v>142</v>
      </c>
      <c r="E397" s="44"/>
      <c r="F397" s="217" t="s">
        <v>479</v>
      </c>
      <c r="G397" s="44"/>
      <c r="H397" s="44"/>
      <c r="I397" s="218"/>
      <c r="J397" s="44"/>
      <c r="K397" s="44"/>
      <c r="L397" s="48"/>
      <c r="M397" s="219"/>
      <c r="N397" s="220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142</v>
      </c>
      <c r="AU397" s="20" t="s">
        <v>81</v>
      </c>
    </row>
    <row r="398" s="2" customFormat="1">
      <c r="A398" s="42"/>
      <c r="B398" s="43"/>
      <c r="C398" s="44"/>
      <c r="D398" s="221" t="s">
        <v>144</v>
      </c>
      <c r="E398" s="44"/>
      <c r="F398" s="222" t="s">
        <v>480</v>
      </c>
      <c r="G398" s="44"/>
      <c r="H398" s="44"/>
      <c r="I398" s="218"/>
      <c r="J398" s="44"/>
      <c r="K398" s="44"/>
      <c r="L398" s="48"/>
      <c r="M398" s="219"/>
      <c r="N398" s="220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144</v>
      </c>
      <c r="AU398" s="20" t="s">
        <v>81</v>
      </c>
    </row>
    <row r="399" s="14" customFormat="1">
      <c r="A399" s="14"/>
      <c r="B399" s="233"/>
      <c r="C399" s="234"/>
      <c r="D399" s="216" t="s">
        <v>146</v>
      </c>
      <c r="E399" s="235" t="s">
        <v>21</v>
      </c>
      <c r="F399" s="236" t="s">
        <v>481</v>
      </c>
      <c r="G399" s="234"/>
      <c r="H399" s="237">
        <v>20.800000000000001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3" t="s">
        <v>146</v>
      </c>
      <c r="AU399" s="243" t="s">
        <v>81</v>
      </c>
      <c r="AV399" s="14" t="s">
        <v>81</v>
      </c>
      <c r="AW399" s="14" t="s">
        <v>36</v>
      </c>
      <c r="AX399" s="14" t="s">
        <v>74</v>
      </c>
      <c r="AY399" s="243" t="s">
        <v>132</v>
      </c>
    </row>
    <row r="400" s="14" customFormat="1">
      <c r="A400" s="14"/>
      <c r="B400" s="233"/>
      <c r="C400" s="234"/>
      <c r="D400" s="216" t="s">
        <v>146</v>
      </c>
      <c r="E400" s="235" t="s">
        <v>21</v>
      </c>
      <c r="F400" s="236" t="s">
        <v>482</v>
      </c>
      <c r="G400" s="234"/>
      <c r="H400" s="237">
        <v>10.199999999999999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3" t="s">
        <v>146</v>
      </c>
      <c r="AU400" s="243" t="s">
        <v>81</v>
      </c>
      <c r="AV400" s="14" t="s">
        <v>81</v>
      </c>
      <c r="AW400" s="14" t="s">
        <v>36</v>
      </c>
      <c r="AX400" s="14" t="s">
        <v>74</v>
      </c>
      <c r="AY400" s="243" t="s">
        <v>132</v>
      </c>
    </row>
    <row r="401" s="14" customFormat="1">
      <c r="A401" s="14"/>
      <c r="B401" s="233"/>
      <c r="C401" s="234"/>
      <c r="D401" s="216" t="s">
        <v>146</v>
      </c>
      <c r="E401" s="235" t="s">
        <v>21</v>
      </c>
      <c r="F401" s="236" t="s">
        <v>483</v>
      </c>
      <c r="G401" s="234"/>
      <c r="H401" s="237">
        <v>6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146</v>
      </c>
      <c r="AU401" s="243" t="s">
        <v>81</v>
      </c>
      <c r="AV401" s="14" t="s">
        <v>81</v>
      </c>
      <c r="AW401" s="14" t="s">
        <v>36</v>
      </c>
      <c r="AX401" s="14" t="s">
        <v>74</v>
      </c>
      <c r="AY401" s="243" t="s">
        <v>132</v>
      </c>
    </row>
    <row r="402" s="14" customFormat="1">
      <c r="A402" s="14"/>
      <c r="B402" s="233"/>
      <c r="C402" s="234"/>
      <c r="D402" s="216" t="s">
        <v>146</v>
      </c>
      <c r="E402" s="235" t="s">
        <v>21</v>
      </c>
      <c r="F402" s="236" t="s">
        <v>484</v>
      </c>
      <c r="G402" s="234"/>
      <c r="H402" s="237">
        <v>3.2400000000000002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3" t="s">
        <v>146</v>
      </c>
      <c r="AU402" s="243" t="s">
        <v>81</v>
      </c>
      <c r="AV402" s="14" t="s">
        <v>81</v>
      </c>
      <c r="AW402" s="14" t="s">
        <v>36</v>
      </c>
      <c r="AX402" s="14" t="s">
        <v>74</v>
      </c>
      <c r="AY402" s="243" t="s">
        <v>132</v>
      </c>
    </row>
    <row r="403" s="14" customFormat="1">
      <c r="A403" s="14"/>
      <c r="B403" s="233"/>
      <c r="C403" s="234"/>
      <c r="D403" s="216" t="s">
        <v>146</v>
      </c>
      <c r="E403" s="235" t="s">
        <v>21</v>
      </c>
      <c r="F403" s="236" t="s">
        <v>485</v>
      </c>
      <c r="G403" s="234"/>
      <c r="H403" s="237">
        <v>3.7999999999999998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3" t="s">
        <v>146</v>
      </c>
      <c r="AU403" s="243" t="s">
        <v>81</v>
      </c>
      <c r="AV403" s="14" t="s">
        <v>81</v>
      </c>
      <c r="AW403" s="14" t="s">
        <v>36</v>
      </c>
      <c r="AX403" s="14" t="s">
        <v>74</v>
      </c>
      <c r="AY403" s="243" t="s">
        <v>132</v>
      </c>
    </row>
    <row r="404" s="15" customFormat="1">
      <c r="A404" s="15"/>
      <c r="B404" s="244"/>
      <c r="C404" s="245"/>
      <c r="D404" s="216" t="s">
        <v>146</v>
      </c>
      <c r="E404" s="246" t="s">
        <v>21</v>
      </c>
      <c r="F404" s="247" t="s">
        <v>150</v>
      </c>
      <c r="G404" s="245"/>
      <c r="H404" s="248">
        <v>44.039999999999999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4" t="s">
        <v>146</v>
      </c>
      <c r="AU404" s="254" t="s">
        <v>81</v>
      </c>
      <c r="AV404" s="15" t="s">
        <v>140</v>
      </c>
      <c r="AW404" s="15" t="s">
        <v>36</v>
      </c>
      <c r="AX404" s="15" t="s">
        <v>79</v>
      </c>
      <c r="AY404" s="254" t="s">
        <v>132</v>
      </c>
    </row>
    <row r="405" s="2" customFormat="1" ht="24.15" customHeight="1">
      <c r="A405" s="42"/>
      <c r="B405" s="43"/>
      <c r="C405" s="266" t="s">
        <v>486</v>
      </c>
      <c r="D405" s="266" t="s">
        <v>487</v>
      </c>
      <c r="E405" s="267" t="s">
        <v>488</v>
      </c>
      <c r="F405" s="268" t="s">
        <v>489</v>
      </c>
      <c r="G405" s="269" t="s">
        <v>214</v>
      </c>
      <c r="H405" s="270">
        <v>32.549999999999997</v>
      </c>
      <c r="I405" s="271"/>
      <c r="J405" s="272">
        <f>ROUND(I405*H405,2)</f>
        <v>0</v>
      </c>
      <c r="K405" s="268" t="s">
        <v>139</v>
      </c>
      <c r="L405" s="273"/>
      <c r="M405" s="274" t="s">
        <v>21</v>
      </c>
      <c r="N405" s="275" t="s">
        <v>45</v>
      </c>
      <c r="O405" s="88"/>
      <c r="P405" s="212">
        <f>O405*H405</f>
        <v>0</v>
      </c>
      <c r="Q405" s="212">
        <v>0.00010000000000000001</v>
      </c>
      <c r="R405" s="212">
        <f>Q405*H405</f>
        <v>0.0032550000000000001</v>
      </c>
      <c r="S405" s="212">
        <v>0</v>
      </c>
      <c r="T405" s="213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4" t="s">
        <v>197</v>
      </c>
      <c r="AT405" s="214" t="s">
        <v>487</v>
      </c>
      <c r="AU405" s="214" t="s">
        <v>81</v>
      </c>
      <c r="AY405" s="20" t="s">
        <v>132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0" t="s">
        <v>79</v>
      </c>
      <c r="BK405" s="215">
        <f>ROUND(I405*H405,2)</f>
        <v>0</v>
      </c>
      <c r="BL405" s="20" t="s">
        <v>140</v>
      </c>
      <c r="BM405" s="214" t="s">
        <v>490</v>
      </c>
    </row>
    <row r="406" s="2" customFormat="1">
      <c r="A406" s="42"/>
      <c r="B406" s="43"/>
      <c r="C406" s="44"/>
      <c r="D406" s="216" t="s">
        <v>142</v>
      </c>
      <c r="E406" s="44"/>
      <c r="F406" s="217" t="s">
        <v>489</v>
      </c>
      <c r="G406" s="44"/>
      <c r="H406" s="44"/>
      <c r="I406" s="218"/>
      <c r="J406" s="44"/>
      <c r="K406" s="44"/>
      <c r="L406" s="48"/>
      <c r="M406" s="219"/>
      <c r="N406" s="220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142</v>
      </c>
      <c r="AU406" s="20" t="s">
        <v>81</v>
      </c>
    </row>
    <row r="407" s="14" customFormat="1">
      <c r="A407" s="14"/>
      <c r="B407" s="233"/>
      <c r="C407" s="234"/>
      <c r="D407" s="216" t="s">
        <v>146</v>
      </c>
      <c r="E407" s="235" t="s">
        <v>21</v>
      </c>
      <c r="F407" s="236" t="s">
        <v>481</v>
      </c>
      <c r="G407" s="234"/>
      <c r="H407" s="237">
        <v>20.800000000000001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3" t="s">
        <v>146</v>
      </c>
      <c r="AU407" s="243" t="s">
        <v>81</v>
      </c>
      <c r="AV407" s="14" t="s">
        <v>81</v>
      </c>
      <c r="AW407" s="14" t="s">
        <v>36</v>
      </c>
      <c r="AX407" s="14" t="s">
        <v>74</v>
      </c>
      <c r="AY407" s="243" t="s">
        <v>132</v>
      </c>
    </row>
    <row r="408" s="14" customFormat="1">
      <c r="A408" s="14"/>
      <c r="B408" s="233"/>
      <c r="C408" s="234"/>
      <c r="D408" s="216" t="s">
        <v>146</v>
      </c>
      <c r="E408" s="235" t="s">
        <v>21</v>
      </c>
      <c r="F408" s="236" t="s">
        <v>482</v>
      </c>
      <c r="G408" s="234"/>
      <c r="H408" s="237">
        <v>10.199999999999999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3" t="s">
        <v>146</v>
      </c>
      <c r="AU408" s="243" t="s">
        <v>81</v>
      </c>
      <c r="AV408" s="14" t="s">
        <v>81</v>
      </c>
      <c r="AW408" s="14" t="s">
        <v>36</v>
      </c>
      <c r="AX408" s="14" t="s">
        <v>74</v>
      </c>
      <c r="AY408" s="243" t="s">
        <v>132</v>
      </c>
    </row>
    <row r="409" s="15" customFormat="1">
      <c r="A409" s="15"/>
      <c r="B409" s="244"/>
      <c r="C409" s="245"/>
      <c r="D409" s="216" t="s">
        <v>146</v>
      </c>
      <c r="E409" s="246" t="s">
        <v>21</v>
      </c>
      <c r="F409" s="247" t="s">
        <v>150</v>
      </c>
      <c r="G409" s="245"/>
      <c r="H409" s="248">
        <v>31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4" t="s">
        <v>146</v>
      </c>
      <c r="AU409" s="254" t="s">
        <v>81</v>
      </c>
      <c r="AV409" s="15" t="s">
        <v>140</v>
      </c>
      <c r="AW409" s="15" t="s">
        <v>36</v>
      </c>
      <c r="AX409" s="15" t="s">
        <v>79</v>
      </c>
      <c r="AY409" s="254" t="s">
        <v>132</v>
      </c>
    </row>
    <row r="410" s="14" customFormat="1">
      <c r="A410" s="14"/>
      <c r="B410" s="233"/>
      <c r="C410" s="234"/>
      <c r="D410" s="216" t="s">
        <v>146</v>
      </c>
      <c r="E410" s="234"/>
      <c r="F410" s="236" t="s">
        <v>491</v>
      </c>
      <c r="G410" s="234"/>
      <c r="H410" s="237">
        <v>32.549999999999997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3" t="s">
        <v>146</v>
      </c>
      <c r="AU410" s="243" t="s">
        <v>81</v>
      </c>
      <c r="AV410" s="14" t="s">
        <v>81</v>
      </c>
      <c r="AW410" s="14" t="s">
        <v>4</v>
      </c>
      <c r="AX410" s="14" t="s">
        <v>79</v>
      </c>
      <c r="AY410" s="243" t="s">
        <v>132</v>
      </c>
    </row>
    <row r="411" s="2" customFormat="1" ht="21.75" customHeight="1">
      <c r="A411" s="42"/>
      <c r="B411" s="43"/>
      <c r="C411" s="266" t="s">
        <v>492</v>
      </c>
      <c r="D411" s="266" t="s">
        <v>487</v>
      </c>
      <c r="E411" s="267" t="s">
        <v>493</v>
      </c>
      <c r="F411" s="268" t="s">
        <v>494</v>
      </c>
      <c r="G411" s="269" t="s">
        <v>214</v>
      </c>
      <c r="H411" s="270">
        <v>13.692</v>
      </c>
      <c r="I411" s="271"/>
      <c r="J411" s="272">
        <f>ROUND(I411*H411,2)</f>
        <v>0</v>
      </c>
      <c r="K411" s="268" t="s">
        <v>21</v>
      </c>
      <c r="L411" s="273"/>
      <c r="M411" s="274" t="s">
        <v>21</v>
      </c>
      <c r="N411" s="275" t="s">
        <v>45</v>
      </c>
      <c r="O411" s="88"/>
      <c r="P411" s="212">
        <f>O411*H411</f>
        <v>0</v>
      </c>
      <c r="Q411" s="212">
        <v>0.00010000000000000001</v>
      </c>
      <c r="R411" s="212">
        <f>Q411*H411</f>
        <v>0.0013692000000000001</v>
      </c>
      <c r="S411" s="212">
        <v>0</v>
      </c>
      <c r="T411" s="213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4" t="s">
        <v>197</v>
      </c>
      <c r="AT411" s="214" t="s">
        <v>487</v>
      </c>
      <c r="AU411" s="214" t="s">
        <v>81</v>
      </c>
      <c r="AY411" s="20" t="s">
        <v>132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20" t="s">
        <v>79</v>
      </c>
      <c r="BK411" s="215">
        <f>ROUND(I411*H411,2)</f>
        <v>0</v>
      </c>
      <c r="BL411" s="20" t="s">
        <v>140</v>
      </c>
      <c r="BM411" s="214" t="s">
        <v>495</v>
      </c>
    </row>
    <row r="412" s="2" customFormat="1">
      <c r="A412" s="42"/>
      <c r="B412" s="43"/>
      <c r="C412" s="44"/>
      <c r="D412" s="216" t="s">
        <v>142</v>
      </c>
      <c r="E412" s="44"/>
      <c r="F412" s="217" t="s">
        <v>494</v>
      </c>
      <c r="G412" s="44"/>
      <c r="H412" s="44"/>
      <c r="I412" s="218"/>
      <c r="J412" s="44"/>
      <c r="K412" s="44"/>
      <c r="L412" s="48"/>
      <c r="M412" s="219"/>
      <c r="N412" s="220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142</v>
      </c>
      <c r="AU412" s="20" t="s">
        <v>81</v>
      </c>
    </row>
    <row r="413" s="14" customFormat="1">
      <c r="A413" s="14"/>
      <c r="B413" s="233"/>
      <c r="C413" s="234"/>
      <c r="D413" s="216" t="s">
        <v>146</v>
      </c>
      <c r="E413" s="235" t="s">
        <v>21</v>
      </c>
      <c r="F413" s="236" t="s">
        <v>483</v>
      </c>
      <c r="G413" s="234"/>
      <c r="H413" s="237">
        <v>6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3" t="s">
        <v>146</v>
      </c>
      <c r="AU413" s="243" t="s">
        <v>81</v>
      </c>
      <c r="AV413" s="14" t="s">
        <v>81</v>
      </c>
      <c r="AW413" s="14" t="s">
        <v>36</v>
      </c>
      <c r="AX413" s="14" t="s">
        <v>74</v>
      </c>
      <c r="AY413" s="243" t="s">
        <v>132</v>
      </c>
    </row>
    <row r="414" s="14" customFormat="1">
      <c r="A414" s="14"/>
      <c r="B414" s="233"/>
      <c r="C414" s="234"/>
      <c r="D414" s="216" t="s">
        <v>146</v>
      </c>
      <c r="E414" s="235" t="s">
        <v>21</v>
      </c>
      <c r="F414" s="236" t="s">
        <v>484</v>
      </c>
      <c r="G414" s="234"/>
      <c r="H414" s="237">
        <v>3.2400000000000002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3" t="s">
        <v>146</v>
      </c>
      <c r="AU414" s="243" t="s">
        <v>81</v>
      </c>
      <c r="AV414" s="14" t="s">
        <v>81</v>
      </c>
      <c r="AW414" s="14" t="s">
        <v>36</v>
      </c>
      <c r="AX414" s="14" t="s">
        <v>74</v>
      </c>
      <c r="AY414" s="243" t="s">
        <v>132</v>
      </c>
    </row>
    <row r="415" s="14" customFormat="1">
      <c r="A415" s="14"/>
      <c r="B415" s="233"/>
      <c r="C415" s="234"/>
      <c r="D415" s="216" t="s">
        <v>146</v>
      </c>
      <c r="E415" s="235" t="s">
        <v>21</v>
      </c>
      <c r="F415" s="236" t="s">
        <v>485</v>
      </c>
      <c r="G415" s="234"/>
      <c r="H415" s="237">
        <v>3.7999999999999998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3" t="s">
        <v>146</v>
      </c>
      <c r="AU415" s="243" t="s">
        <v>81</v>
      </c>
      <c r="AV415" s="14" t="s">
        <v>81</v>
      </c>
      <c r="AW415" s="14" t="s">
        <v>36</v>
      </c>
      <c r="AX415" s="14" t="s">
        <v>74</v>
      </c>
      <c r="AY415" s="243" t="s">
        <v>132</v>
      </c>
    </row>
    <row r="416" s="15" customFormat="1">
      <c r="A416" s="15"/>
      <c r="B416" s="244"/>
      <c r="C416" s="245"/>
      <c r="D416" s="216" t="s">
        <v>146</v>
      </c>
      <c r="E416" s="246" t="s">
        <v>21</v>
      </c>
      <c r="F416" s="247" t="s">
        <v>150</v>
      </c>
      <c r="G416" s="245"/>
      <c r="H416" s="248">
        <v>13.039999999999999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4" t="s">
        <v>146</v>
      </c>
      <c r="AU416" s="254" t="s">
        <v>81</v>
      </c>
      <c r="AV416" s="15" t="s">
        <v>140</v>
      </c>
      <c r="AW416" s="15" t="s">
        <v>36</v>
      </c>
      <c r="AX416" s="15" t="s">
        <v>79</v>
      </c>
      <c r="AY416" s="254" t="s">
        <v>132</v>
      </c>
    </row>
    <row r="417" s="14" customFormat="1">
      <c r="A417" s="14"/>
      <c r="B417" s="233"/>
      <c r="C417" s="234"/>
      <c r="D417" s="216" t="s">
        <v>146</v>
      </c>
      <c r="E417" s="234"/>
      <c r="F417" s="236" t="s">
        <v>496</v>
      </c>
      <c r="G417" s="234"/>
      <c r="H417" s="237">
        <v>13.692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3" t="s">
        <v>146</v>
      </c>
      <c r="AU417" s="243" t="s">
        <v>81</v>
      </c>
      <c r="AV417" s="14" t="s">
        <v>81</v>
      </c>
      <c r="AW417" s="14" t="s">
        <v>4</v>
      </c>
      <c r="AX417" s="14" t="s">
        <v>79</v>
      </c>
      <c r="AY417" s="243" t="s">
        <v>132</v>
      </c>
    </row>
    <row r="418" s="2" customFormat="1" ht="24.15" customHeight="1">
      <c r="A418" s="42"/>
      <c r="B418" s="43"/>
      <c r="C418" s="203" t="s">
        <v>497</v>
      </c>
      <c r="D418" s="203" t="s">
        <v>135</v>
      </c>
      <c r="E418" s="204" t="s">
        <v>498</v>
      </c>
      <c r="F418" s="205" t="s">
        <v>499</v>
      </c>
      <c r="G418" s="206" t="s">
        <v>153</v>
      </c>
      <c r="H418" s="207">
        <v>0.050000000000000003</v>
      </c>
      <c r="I418" s="208"/>
      <c r="J418" s="209">
        <f>ROUND(I418*H418,2)</f>
        <v>0</v>
      </c>
      <c r="K418" s="205" t="s">
        <v>139</v>
      </c>
      <c r="L418" s="48"/>
      <c r="M418" s="210" t="s">
        <v>21</v>
      </c>
      <c r="N418" s="211" t="s">
        <v>45</v>
      </c>
      <c r="O418" s="88"/>
      <c r="P418" s="212">
        <f>O418*H418</f>
        <v>0</v>
      </c>
      <c r="Q418" s="212">
        <v>2.3010199999999998</v>
      </c>
      <c r="R418" s="212">
        <f>Q418*H418</f>
        <v>0.115051</v>
      </c>
      <c r="S418" s="212">
        <v>0</v>
      </c>
      <c r="T418" s="213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4" t="s">
        <v>140</v>
      </c>
      <c r="AT418" s="214" t="s">
        <v>135</v>
      </c>
      <c r="AU418" s="214" t="s">
        <v>81</v>
      </c>
      <c r="AY418" s="20" t="s">
        <v>132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0" t="s">
        <v>79</v>
      </c>
      <c r="BK418" s="215">
        <f>ROUND(I418*H418,2)</f>
        <v>0</v>
      </c>
      <c r="BL418" s="20" t="s">
        <v>140</v>
      </c>
      <c r="BM418" s="214" t="s">
        <v>500</v>
      </c>
    </row>
    <row r="419" s="2" customFormat="1">
      <c r="A419" s="42"/>
      <c r="B419" s="43"/>
      <c r="C419" s="44"/>
      <c r="D419" s="216" t="s">
        <v>142</v>
      </c>
      <c r="E419" s="44"/>
      <c r="F419" s="217" t="s">
        <v>501</v>
      </c>
      <c r="G419" s="44"/>
      <c r="H419" s="44"/>
      <c r="I419" s="218"/>
      <c r="J419" s="44"/>
      <c r="K419" s="44"/>
      <c r="L419" s="48"/>
      <c r="M419" s="219"/>
      <c r="N419" s="220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142</v>
      </c>
      <c r="AU419" s="20" t="s">
        <v>81</v>
      </c>
    </row>
    <row r="420" s="2" customFormat="1">
      <c r="A420" s="42"/>
      <c r="B420" s="43"/>
      <c r="C420" s="44"/>
      <c r="D420" s="221" t="s">
        <v>144</v>
      </c>
      <c r="E420" s="44"/>
      <c r="F420" s="222" t="s">
        <v>502</v>
      </c>
      <c r="G420" s="44"/>
      <c r="H420" s="44"/>
      <c r="I420" s="218"/>
      <c r="J420" s="44"/>
      <c r="K420" s="44"/>
      <c r="L420" s="48"/>
      <c r="M420" s="219"/>
      <c r="N420" s="220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144</v>
      </c>
      <c r="AU420" s="20" t="s">
        <v>81</v>
      </c>
    </row>
    <row r="421" s="13" customFormat="1">
      <c r="A421" s="13"/>
      <c r="B421" s="223"/>
      <c r="C421" s="224"/>
      <c r="D421" s="216" t="s">
        <v>146</v>
      </c>
      <c r="E421" s="225" t="s">
        <v>21</v>
      </c>
      <c r="F421" s="226" t="s">
        <v>503</v>
      </c>
      <c r="G421" s="224"/>
      <c r="H421" s="225" t="s">
        <v>21</v>
      </c>
      <c r="I421" s="227"/>
      <c r="J421" s="224"/>
      <c r="K421" s="224"/>
      <c r="L421" s="228"/>
      <c r="M421" s="229"/>
      <c r="N421" s="230"/>
      <c r="O421" s="230"/>
      <c r="P421" s="230"/>
      <c r="Q421" s="230"/>
      <c r="R421" s="230"/>
      <c r="S421" s="230"/>
      <c r="T421" s="23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2" t="s">
        <v>146</v>
      </c>
      <c r="AU421" s="232" t="s">
        <v>81</v>
      </c>
      <c r="AV421" s="13" t="s">
        <v>79</v>
      </c>
      <c r="AW421" s="13" t="s">
        <v>36</v>
      </c>
      <c r="AX421" s="13" t="s">
        <v>74</v>
      </c>
      <c r="AY421" s="232" t="s">
        <v>132</v>
      </c>
    </row>
    <row r="422" s="14" customFormat="1">
      <c r="A422" s="14"/>
      <c r="B422" s="233"/>
      <c r="C422" s="234"/>
      <c r="D422" s="216" t="s">
        <v>146</v>
      </c>
      <c r="E422" s="235" t="s">
        <v>21</v>
      </c>
      <c r="F422" s="236" t="s">
        <v>504</v>
      </c>
      <c r="G422" s="234"/>
      <c r="H422" s="237">
        <v>0.025000000000000001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3" t="s">
        <v>146</v>
      </c>
      <c r="AU422" s="243" t="s">
        <v>81</v>
      </c>
      <c r="AV422" s="14" t="s">
        <v>81</v>
      </c>
      <c r="AW422" s="14" t="s">
        <v>36</v>
      </c>
      <c r="AX422" s="14" t="s">
        <v>74</v>
      </c>
      <c r="AY422" s="243" t="s">
        <v>132</v>
      </c>
    </row>
    <row r="423" s="14" customFormat="1">
      <c r="A423" s="14"/>
      <c r="B423" s="233"/>
      <c r="C423" s="234"/>
      <c r="D423" s="216" t="s">
        <v>146</v>
      </c>
      <c r="E423" s="235" t="s">
        <v>21</v>
      </c>
      <c r="F423" s="236" t="s">
        <v>505</v>
      </c>
      <c r="G423" s="234"/>
      <c r="H423" s="237">
        <v>0.025000000000000001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3" t="s">
        <v>146</v>
      </c>
      <c r="AU423" s="243" t="s">
        <v>81</v>
      </c>
      <c r="AV423" s="14" t="s">
        <v>81</v>
      </c>
      <c r="AW423" s="14" t="s">
        <v>36</v>
      </c>
      <c r="AX423" s="14" t="s">
        <v>74</v>
      </c>
      <c r="AY423" s="243" t="s">
        <v>132</v>
      </c>
    </row>
    <row r="424" s="15" customFormat="1">
      <c r="A424" s="15"/>
      <c r="B424" s="244"/>
      <c r="C424" s="245"/>
      <c r="D424" s="216" t="s">
        <v>146</v>
      </c>
      <c r="E424" s="246" t="s">
        <v>21</v>
      </c>
      <c r="F424" s="247" t="s">
        <v>150</v>
      </c>
      <c r="G424" s="245"/>
      <c r="H424" s="248">
        <v>0.050000000000000003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4" t="s">
        <v>146</v>
      </c>
      <c r="AU424" s="254" t="s">
        <v>81</v>
      </c>
      <c r="AV424" s="15" t="s">
        <v>140</v>
      </c>
      <c r="AW424" s="15" t="s">
        <v>36</v>
      </c>
      <c r="AX424" s="15" t="s">
        <v>79</v>
      </c>
      <c r="AY424" s="254" t="s">
        <v>132</v>
      </c>
    </row>
    <row r="425" s="2" customFormat="1" ht="24.15" customHeight="1">
      <c r="A425" s="42"/>
      <c r="B425" s="43"/>
      <c r="C425" s="203" t="s">
        <v>506</v>
      </c>
      <c r="D425" s="203" t="s">
        <v>135</v>
      </c>
      <c r="E425" s="204" t="s">
        <v>507</v>
      </c>
      <c r="F425" s="205" t="s">
        <v>508</v>
      </c>
      <c r="G425" s="206" t="s">
        <v>153</v>
      </c>
      <c r="H425" s="207">
        <v>0.73899999999999999</v>
      </c>
      <c r="I425" s="208"/>
      <c r="J425" s="209">
        <f>ROUND(I425*H425,2)</f>
        <v>0</v>
      </c>
      <c r="K425" s="205" t="s">
        <v>139</v>
      </c>
      <c r="L425" s="48"/>
      <c r="M425" s="210" t="s">
        <v>21</v>
      </c>
      <c r="N425" s="211" t="s">
        <v>45</v>
      </c>
      <c r="O425" s="88"/>
      <c r="P425" s="212">
        <f>O425*H425</f>
        <v>0</v>
      </c>
      <c r="Q425" s="212">
        <v>2.3010199999999998</v>
      </c>
      <c r="R425" s="212">
        <f>Q425*H425</f>
        <v>1.7004537799999999</v>
      </c>
      <c r="S425" s="212">
        <v>0</v>
      </c>
      <c r="T425" s="213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4" t="s">
        <v>140</v>
      </c>
      <c r="AT425" s="214" t="s">
        <v>135</v>
      </c>
      <c r="AU425" s="214" t="s">
        <v>81</v>
      </c>
      <c r="AY425" s="20" t="s">
        <v>132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0" t="s">
        <v>79</v>
      </c>
      <c r="BK425" s="215">
        <f>ROUND(I425*H425,2)</f>
        <v>0</v>
      </c>
      <c r="BL425" s="20" t="s">
        <v>140</v>
      </c>
      <c r="BM425" s="214" t="s">
        <v>509</v>
      </c>
    </row>
    <row r="426" s="2" customFormat="1">
      <c r="A426" s="42"/>
      <c r="B426" s="43"/>
      <c r="C426" s="44"/>
      <c r="D426" s="216" t="s">
        <v>142</v>
      </c>
      <c r="E426" s="44"/>
      <c r="F426" s="217" t="s">
        <v>510</v>
      </c>
      <c r="G426" s="44"/>
      <c r="H426" s="44"/>
      <c r="I426" s="218"/>
      <c r="J426" s="44"/>
      <c r="K426" s="44"/>
      <c r="L426" s="48"/>
      <c r="M426" s="219"/>
      <c r="N426" s="220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142</v>
      </c>
      <c r="AU426" s="20" t="s">
        <v>81</v>
      </c>
    </row>
    <row r="427" s="2" customFormat="1">
      <c r="A427" s="42"/>
      <c r="B427" s="43"/>
      <c r="C427" s="44"/>
      <c r="D427" s="221" t="s">
        <v>144</v>
      </c>
      <c r="E427" s="44"/>
      <c r="F427" s="222" t="s">
        <v>511</v>
      </c>
      <c r="G427" s="44"/>
      <c r="H427" s="44"/>
      <c r="I427" s="218"/>
      <c r="J427" s="44"/>
      <c r="K427" s="44"/>
      <c r="L427" s="48"/>
      <c r="M427" s="219"/>
      <c r="N427" s="220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144</v>
      </c>
      <c r="AU427" s="20" t="s">
        <v>81</v>
      </c>
    </row>
    <row r="428" s="13" customFormat="1">
      <c r="A428" s="13"/>
      <c r="B428" s="223"/>
      <c r="C428" s="224"/>
      <c r="D428" s="216" t="s">
        <v>146</v>
      </c>
      <c r="E428" s="225" t="s">
        <v>21</v>
      </c>
      <c r="F428" s="226" t="s">
        <v>512</v>
      </c>
      <c r="G428" s="224"/>
      <c r="H428" s="225" t="s">
        <v>21</v>
      </c>
      <c r="I428" s="227"/>
      <c r="J428" s="224"/>
      <c r="K428" s="224"/>
      <c r="L428" s="228"/>
      <c r="M428" s="229"/>
      <c r="N428" s="230"/>
      <c r="O428" s="230"/>
      <c r="P428" s="230"/>
      <c r="Q428" s="230"/>
      <c r="R428" s="230"/>
      <c r="S428" s="230"/>
      <c r="T428" s="23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2" t="s">
        <v>146</v>
      </c>
      <c r="AU428" s="232" t="s">
        <v>81</v>
      </c>
      <c r="AV428" s="13" t="s">
        <v>79</v>
      </c>
      <c r="AW428" s="13" t="s">
        <v>36</v>
      </c>
      <c r="AX428" s="13" t="s">
        <v>74</v>
      </c>
      <c r="AY428" s="232" t="s">
        <v>132</v>
      </c>
    </row>
    <row r="429" s="14" customFormat="1">
      <c r="A429" s="14"/>
      <c r="B429" s="233"/>
      <c r="C429" s="234"/>
      <c r="D429" s="216" t="s">
        <v>146</v>
      </c>
      <c r="E429" s="235" t="s">
        <v>21</v>
      </c>
      <c r="F429" s="236" t="s">
        <v>513</v>
      </c>
      <c r="G429" s="234"/>
      <c r="H429" s="237">
        <v>0.52900000000000003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3" t="s">
        <v>146</v>
      </c>
      <c r="AU429" s="243" t="s">
        <v>81</v>
      </c>
      <c r="AV429" s="14" t="s">
        <v>81</v>
      </c>
      <c r="AW429" s="14" t="s">
        <v>36</v>
      </c>
      <c r="AX429" s="14" t="s">
        <v>74</v>
      </c>
      <c r="AY429" s="243" t="s">
        <v>132</v>
      </c>
    </row>
    <row r="430" s="14" customFormat="1">
      <c r="A430" s="14"/>
      <c r="B430" s="233"/>
      <c r="C430" s="234"/>
      <c r="D430" s="216" t="s">
        <v>146</v>
      </c>
      <c r="E430" s="235" t="s">
        <v>21</v>
      </c>
      <c r="F430" s="236" t="s">
        <v>514</v>
      </c>
      <c r="G430" s="234"/>
      <c r="H430" s="237">
        <v>0.070000000000000007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3" t="s">
        <v>146</v>
      </c>
      <c r="AU430" s="243" t="s">
        <v>81</v>
      </c>
      <c r="AV430" s="14" t="s">
        <v>81</v>
      </c>
      <c r="AW430" s="14" t="s">
        <v>36</v>
      </c>
      <c r="AX430" s="14" t="s">
        <v>74</v>
      </c>
      <c r="AY430" s="243" t="s">
        <v>132</v>
      </c>
    </row>
    <row r="431" s="14" customFormat="1">
      <c r="A431" s="14"/>
      <c r="B431" s="233"/>
      <c r="C431" s="234"/>
      <c r="D431" s="216" t="s">
        <v>146</v>
      </c>
      <c r="E431" s="235" t="s">
        <v>21</v>
      </c>
      <c r="F431" s="236" t="s">
        <v>515</v>
      </c>
      <c r="G431" s="234"/>
      <c r="H431" s="237">
        <v>0.14000000000000001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3" t="s">
        <v>146</v>
      </c>
      <c r="AU431" s="243" t="s">
        <v>81</v>
      </c>
      <c r="AV431" s="14" t="s">
        <v>81</v>
      </c>
      <c r="AW431" s="14" t="s">
        <v>36</v>
      </c>
      <c r="AX431" s="14" t="s">
        <v>74</v>
      </c>
      <c r="AY431" s="243" t="s">
        <v>132</v>
      </c>
    </row>
    <row r="432" s="15" customFormat="1">
      <c r="A432" s="15"/>
      <c r="B432" s="244"/>
      <c r="C432" s="245"/>
      <c r="D432" s="216" t="s">
        <v>146</v>
      </c>
      <c r="E432" s="246" t="s">
        <v>21</v>
      </c>
      <c r="F432" s="247" t="s">
        <v>150</v>
      </c>
      <c r="G432" s="245"/>
      <c r="H432" s="248">
        <v>0.73899999999999999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4" t="s">
        <v>146</v>
      </c>
      <c r="AU432" s="254" t="s">
        <v>81</v>
      </c>
      <c r="AV432" s="15" t="s">
        <v>140</v>
      </c>
      <c r="AW432" s="15" t="s">
        <v>36</v>
      </c>
      <c r="AX432" s="15" t="s">
        <v>79</v>
      </c>
      <c r="AY432" s="254" t="s">
        <v>132</v>
      </c>
    </row>
    <row r="433" s="2" customFormat="1" ht="21.75" customHeight="1">
      <c r="A433" s="42"/>
      <c r="B433" s="43"/>
      <c r="C433" s="203" t="s">
        <v>516</v>
      </c>
      <c r="D433" s="203" t="s">
        <v>135</v>
      </c>
      <c r="E433" s="204" t="s">
        <v>517</v>
      </c>
      <c r="F433" s="205" t="s">
        <v>518</v>
      </c>
      <c r="G433" s="206" t="s">
        <v>138</v>
      </c>
      <c r="H433" s="207">
        <v>2</v>
      </c>
      <c r="I433" s="208"/>
      <c r="J433" s="209">
        <f>ROUND(I433*H433,2)</f>
        <v>0</v>
      </c>
      <c r="K433" s="205" t="s">
        <v>21</v>
      </c>
      <c r="L433" s="48"/>
      <c r="M433" s="210" t="s">
        <v>21</v>
      </c>
      <c r="N433" s="211" t="s">
        <v>45</v>
      </c>
      <c r="O433" s="88"/>
      <c r="P433" s="212">
        <f>O433*H433</f>
        <v>0</v>
      </c>
      <c r="Q433" s="212">
        <v>0.00017000000000000001</v>
      </c>
      <c r="R433" s="212">
        <f>Q433*H433</f>
        <v>0.00034000000000000002</v>
      </c>
      <c r="S433" s="212">
        <v>0</v>
      </c>
      <c r="T433" s="213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4" t="s">
        <v>140</v>
      </c>
      <c r="AT433" s="214" t="s">
        <v>135</v>
      </c>
      <c r="AU433" s="214" t="s">
        <v>81</v>
      </c>
      <c r="AY433" s="20" t="s">
        <v>132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20" t="s">
        <v>79</v>
      </c>
      <c r="BK433" s="215">
        <f>ROUND(I433*H433,2)</f>
        <v>0</v>
      </c>
      <c r="BL433" s="20" t="s">
        <v>140</v>
      </c>
      <c r="BM433" s="214" t="s">
        <v>519</v>
      </c>
    </row>
    <row r="434" s="2" customFormat="1">
      <c r="A434" s="42"/>
      <c r="B434" s="43"/>
      <c r="C434" s="44"/>
      <c r="D434" s="216" t="s">
        <v>142</v>
      </c>
      <c r="E434" s="44"/>
      <c r="F434" s="217" t="s">
        <v>520</v>
      </c>
      <c r="G434" s="44"/>
      <c r="H434" s="44"/>
      <c r="I434" s="218"/>
      <c r="J434" s="44"/>
      <c r="K434" s="44"/>
      <c r="L434" s="48"/>
      <c r="M434" s="219"/>
      <c r="N434" s="220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142</v>
      </c>
      <c r="AU434" s="20" t="s">
        <v>81</v>
      </c>
    </row>
    <row r="435" s="2" customFormat="1" ht="33" customHeight="1">
      <c r="A435" s="42"/>
      <c r="B435" s="43"/>
      <c r="C435" s="266" t="s">
        <v>521</v>
      </c>
      <c r="D435" s="266" t="s">
        <v>487</v>
      </c>
      <c r="E435" s="267" t="s">
        <v>522</v>
      </c>
      <c r="F435" s="268" t="s">
        <v>523</v>
      </c>
      <c r="G435" s="269" t="s">
        <v>138</v>
      </c>
      <c r="H435" s="270">
        <v>1</v>
      </c>
      <c r="I435" s="271"/>
      <c r="J435" s="272">
        <f>ROUND(I435*H435,2)</f>
        <v>0</v>
      </c>
      <c r="K435" s="268" t="s">
        <v>21</v>
      </c>
      <c r="L435" s="273"/>
      <c r="M435" s="274" t="s">
        <v>21</v>
      </c>
      <c r="N435" s="275" t="s">
        <v>45</v>
      </c>
      <c r="O435" s="88"/>
      <c r="P435" s="212">
        <f>O435*H435</f>
        <v>0</v>
      </c>
      <c r="Q435" s="212">
        <v>0.01521</v>
      </c>
      <c r="R435" s="212">
        <f>Q435*H435</f>
        <v>0.01521</v>
      </c>
      <c r="S435" s="212">
        <v>0</v>
      </c>
      <c r="T435" s="213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4" t="s">
        <v>197</v>
      </c>
      <c r="AT435" s="214" t="s">
        <v>487</v>
      </c>
      <c r="AU435" s="214" t="s">
        <v>81</v>
      </c>
      <c r="AY435" s="20" t="s">
        <v>132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0" t="s">
        <v>79</v>
      </c>
      <c r="BK435" s="215">
        <f>ROUND(I435*H435,2)</f>
        <v>0</v>
      </c>
      <c r="BL435" s="20" t="s">
        <v>140</v>
      </c>
      <c r="BM435" s="214" t="s">
        <v>524</v>
      </c>
    </row>
    <row r="436" s="2" customFormat="1">
      <c r="A436" s="42"/>
      <c r="B436" s="43"/>
      <c r="C436" s="44"/>
      <c r="D436" s="216" t="s">
        <v>142</v>
      </c>
      <c r="E436" s="44"/>
      <c r="F436" s="217" t="s">
        <v>525</v>
      </c>
      <c r="G436" s="44"/>
      <c r="H436" s="44"/>
      <c r="I436" s="218"/>
      <c r="J436" s="44"/>
      <c r="K436" s="44"/>
      <c r="L436" s="48"/>
      <c r="M436" s="219"/>
      <c r="N436" s="220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142</v>
      </c>
      <c r="AU436" s="20" t="s">
        <v>81</v>
      </c>
    </row>
    <row r="437" s="2" customFormat="1" ht="37.8" customHeight="1">
      <c r="A437" s="42"/>
      <c r="B437" s="43"/>
      <c r="C437" s="266" t="s">
        <v>526</v>
      </c>
      <c r="D437" s="266" t="s">
        <v>487</v>
      </c>
      <c r="E437" s="267" t="s">
        <v>527</v>
      </c>
      <c r="F437" s="268" t="s">
        <v>528</v>
      </c>
      <c r="G437" s="269" t="s">
        <v>138</v>
      </c>
      <c r="H437" s="270">
        <v>1</v>
      </c>
      <c r="I437" s="271"/>
      <c r="J437" s="272">
        <f>ROUND(I437*H437,2)</f>
        <v>0</v>
      </c>
      <c r="K437" s="268" t="s">
        <v>21</v>
      </c>
      <c r="L437" s="273"/>
      <c r="M437" s="274" t="s">
        <v>21</v>
      </c>
      <c r="N437" s="275" t="s">
        <v>45</v>
      </c>
      <c r="O437" s="88"/>
      <c r="P437" s="212">
        <f>O437*H437</f>
        <v>0</v>
      </c>
      <c r="Q437" s="212">
        <v>0.012489999999999999</v>
      </c>
      <c r="R437" s="212">
        <f>Q437*H437</f>
        <v>0.012489999999999999</v>
      </c>
      <c r="S437" s="212">
        <v>0</v>
      </c>
      <c r="T437" s="213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4" t="s">
        <v>197</v>
      </c>
      <c r="AT437" s="214" t="s">
        <v>487</v>
      </c>
      <c r="AU437" s="214" t="s">
        <v>81</v>
      </c>
      <c r="AY437" s="20" t="s">
        <v>132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20" t="s">
        <v>79</v>
      </c>
      <c r="BK437" s="215">
        <f>ROUND(I437*H437,2)</f>
        <v>0</v>
      </c>
      <c r="BL437" s="20" t="s">
        <v>140</v>
      </c>
      <c r="BM437" s="214" t="s">
        <v>529</v>
      </c>
    </row>
    <row r="438" s="2" customFormat="1">
      <c r="A438" s="42"/>
      <c r="B438" s="43"/>
      <c r="C438" s="44"/>
      <c r="D438" s="216" t="s">
        <v>142</v>
      </c>
      <c r="E438" s="44"/>
      <c r="F438" s="217" t="s">
        <v>528</v>
      </c>
      <c r="G438" s="44"/>
      <c r="H438" s="44"/>
      <c r="I438" s="218"/>
      <c r="J438" s="44"/>
      <c r="K438" s="44"/>
      <c r="L438" s="48"/>
      <c r="M438" s="219"/>
      <c r="N438" s="220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142</v>
      </c>
      <c r="AU438" s="20" t="s">
        <v>81</v>
      </c>
    </row>
    <row r="439" s="12" customFormat="1" ht="22.8" customHeight="1">
      <c r="A439" s="12"/>
      <c r="B439" s="187"/>
      <c r="C439" s="188"/>
      <c r="D439" s="189" t="s">
        <v>73</v>
      </c>
      <c r="E439" s="201" t="s">
        <v>204</v>
      </c>
      <c r="F439" s="201" t="s">
        <v>530</v>
      </c>
      <c r="G439" s="188"/>
      <c r="H439" s="188"/>
      <c r="I439" s="191"/>
      <c r="J439" s="202">
        <f>BK439</f>
        <v>0</v>
      </c>
      <c r="K439" s="188"/>
      <c r="L439" s="193"/>
      <c r="M439" s="194"/>
      <c r="N439" s="195"/>
      <c r="O439" s="195"/>
      <c r="P439" s="196">
        <f>SUM(P440:P696)</f>
        <v>0</v>
      </c>
      <c r="Q439" s="195"/>
      <c r="R439" s="196">
        <f>SUM(R440:R696)</f>
        <v>0.12051801999999999</v>
      </c>
      <c r="S439" s="195"/>
      <c r="T439" s="197">
        <f>SUM(T440:T696)</f>
        <v>22.448921000000006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198" t="s">
        <v>79</v>
      </c>
      <c r="AT439" s="199" t="s">
        <v>73</v>
      </c>
      <c r="AU439" s="199" t="s">
        <v>79</v>
      </c>
      <c r="AY439" s="198" t="s">
        <v>132</v>
      </c>
      <c r="BK439" s="200">
        <f>SUM(BK440:BK696)</f>
        <v>0</v>
      </c>
    </row>
    <row r="440" s="2" customFormat="1" ht="33" customHeight="1">
      <c r="A440" s="42"/>
      <c r="B440" s="43"/>
      <c r="C440" s="203" t="s">
        <v>531</v>
      </c>
      <c r="D440" s="203" t="s">
        <v>135</v>
      </c>
      <c r="E440" s="204" t="s">
        <v>532</v>
      </c>
      <c r="F440" s="205" t="s">
        <v>533</v>
      </c>
      <c r="G440" s="206" t="s">
        <v>183</v>
      </c>
      <c r="H440" s="207">
        <v>116.31999999999999</v>
      </c>
      <c r="I440" s="208"/>
      <c r="J440" s="209">
        <f>ROUND(I440*H440,2)</f>
        <v>0</v>
      </c>
      <c r="K440" s="205" t="s">
        <v>139</v>
      </c>
      <c r="L440" s="48"/>
      <c r="M440" s="210" t="s">
        <v>21</v>
      </c>
      <c r="N440" s="211" t="s">
        <v>45</v>
      </c>
      <c r="O440" s="88"/>
      <c r="P440" s="212">
        <f>O440*H440</f>
        <v>0</v>
      </c>
      <c r="Q440" s="212">
        <v>0.00012999999999999999</v>
      </c>
      <c r="R440" s="212">
        <f>Q440*H440</f>
        <v>0.015121599999999997</v>
      </c>
      <c r="S440" s="212">
        <v>0</v>
      </c>
      <c r="T440" s="213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4" t="s">
        <v>140</v>
      </c>
      <c r="AT440" s="214" t="s">
        <v>135</v>
      </c>
      <c r="AU440" s="214" t="s">
        <v>81</v>
      </c>
      <c r="AY440" s="20" t="s">
        <v>132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0" t="s">
        <v>79</v>
      </c>
      <c r="BK440" s="215">
        <f>ROUND(I440*H440,2)</f>
        <v>0</v>
      </c>
      <c r="BL440" s="20" t="s">
        <v>140</v>
      </c>
      <c r="BM440" s="214" t="s">
        <v>534</v>
      </c>
    </row>
    <row r="441" s="2" customFormat="1">
      <c r="A441" s="42"/>
      <c r="B441" s="43"/>
      <c r="C441" s="44"/>
      <c r="D441" s="216" t="s">
        <v>142</v>
      </c>
      <c r="E441" s="44"/>
      <c r="F441" s="217" t="s">
        <v>535</v>
      </c>
      <c r="G441" s="44"/>
      <c r="H441" s="44"/>
      <c r="I441" s="218"/>
      <c r="J441" s="44"/>
      <c r="K441" s="44"/>
      <c r="L441" s="48"/>
      <c r="M441" s="219"/>
      <c r="N441" s="220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142</v>
      </c>
      <c r="AU441" s="20" t="s">
        <v>81</v>
      </c>
    </row>
    <row r="442" s="2" customFormat="1">
      <c r="A442" s="42"/>
      <c r="B442" s="43"/>
      <c r="C442" s="44"/>
      <c r="D442" s="221" t="s">
        <v>144</v>
      </c>
      <c r="E442" s="44"/>
      <c r="F442" s="222" t="s">
        <v>536</v>
      </c>
      <c r="G442" s="44"/>
      <c r="H442" s="44"/>
      <c r="I442" s="218"/>
      <c r="J442" s="44"/>
      <c r="K442" s="44"/>
      <c r="L442" s="48"/>
      <c r="M442" s="219"/>
      <c r="N442" s="220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144</v>
      </c>
      <c r="AU442" s="20" t="s">
        <v>81</v>
      </c>
    </row>
    <row r="443" s="14" customFormat="1">
      <c r="A443" s="14"/>
      <c r="B443" s="233"/>
      <c r="C443" s="234"/>
      <c r="D443" s="216" t="s">
        <v>146</v>
      </c>
      <c r="E443" s="235" t="s">
        <v>21</v>
      </c>
      <c r="F443" s="236" t="s">
        <v>537</v>
      </c>
      <c r="G443" s="234"/>
      <c r="H443" s="237">
        <v>16.5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3" t="s">
        <v>146</v>
      </c>
      <c r="AU443" s="243" t="s">
        <v>81</v>
      </c>
      <c r="AV443" s="14" t="s">
        <v>81</v>
      </c>
      <c r="AW443" s="14" t="s">
        <v>36</v>
      </c>
      <c r="AX443" s="14" t="s">
        <v>74</v>
      </c>
      <c r="AY443" s="243" t="s">
        <v>132</v>
      </c>
    </row>
    <row r="444" s="14" customFormat="1">
      <c r="A444" s="14"/>
      <c r="B444" s="233"/>
      <c r="C444" s="234"/>
      <c r="D444" s="216" t="s">
        <v>146</v>
      </c>
      <c r="E444" s="235" t="s">
        <v>21</v>
      </c>
      <c r="F444" s="236" t="s">
        <v>538</v>
      </c>
      <c r="G444" s="234"/>
      <c r="H444" s="237">
        <v>15.27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3" t="s">
        <v>146</v>
      </c>
      <c r="AU444" s="243" t="s">
        <v>81</v>
      </c>
      <c r="AV444" s="14" t="s">
        <v>81</v>
      </c>
      <c r="AW444" s="14" t="s">
        <v>36</v>
      </c>
      <c r="AX444" s="14" t="s">
        <v>74</v>
      </c>
      <c r="AY444" s="243" t="s">
        <v>132</v>
      </c>
    </row>
    <row r="445" s="14" customFormat="1">
      <c r="A445" s="14"/>
      <c r="B445" s="233"/>
      <c r="C445" s="234"/>
      <c r="D445" s="216" t="s">
        <v>146</v>
      </c>
      <c r="E445" s="235" t="s">
        <v>21</v>
      </c>
      <c r="F445" s="236" t="s">
        <v>539</v>
      </c>
      <c r="G445" s="234"/>
      <c r="H445" s="237">
        <v>19.309999999999999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3" t="s">
        <v>146</v>
      </c>
      <c r="AU445" s="243" t="s">
        <v>81</v>
      </c>
      <c r="AV445" s="14" t="s">
        <v>81</v>
      </c>
      <c r="AW445" s="14" t="s">
        <v>36</v>
      </c>
      <c r="AX445" s="14" t="s">
        <v>74</v>
      </c>
      <c r="AY445" s="243" t="s">
        <v>132</v>
      </c>
    </row>
    <row r="446" s="14" customFormat="1">
      <c r="A446" s="14"/>
      <c r="B446" s="233"/>
      <c r="C446" s="234"/>
      <c r="D446" s="216" t="s">
        <v>146</v>
      </c>
      <c r="E446" s="235" t="s">
        <v>21</v>
      </c>
      <c r="F446" s="236" t="s">
        <v>540</v>
      </c>
      <c r="G446" s="234"/>
      <c r="H446" s="237">
        <v>17.199999999999999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3" t="s">
        <v>146</v>
      </c>
      <c r="AU446" s="243" t="s">
        <v>81</v>
      </c>
      <c r="AV446" s="14" t="s">
        <v>81</v>
      </c>
      <c r="AW446" s="14" t="s">
        <v>36</v>
      </c>
      <c r="AX446" s="14" t="s">
        <v>74</v>
      </c>
      <c r="AY446" s="243" t="s">
        <v>132</v>
      </c>
    </row>
    <row r="447" s="14" customFormat="1">
      <c r="A447" s="14"/>
      <c r="B447" s="233"/>
      <c r="C447" s="234"/>
      <c r="D447" s="216" t="s">
        <v>146</v>
      </c>
      <c r="E447" s="235" t="s">
        <v>21</v>
      </c>
      <c r="F447" s="236" t="s">
        <v>541</v>
      </c>
      <c r="G447" s="234"/>
      <c r="H447" s="237">
        <v>41.240000000000002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3" t="s">
        <v>146</v>
      </c>
      <c r="AU447" s="243" t="s">
        <v>81</v>
      </c>
      <c r="AV447" s="14" t="s">
        <v>81</v>
      </c>
      <c r="AW447" s="14" t="s">
        <v>36</v>
      </c>
      <c r="AX447" s="14" t="s">
        <v>74</v>
      </c>
      <c r="AY447" s="243" t="s">
        <v>132</v>
      </c>
    </row>
    <row r="448" s="16" customFormat="1">
      <c r="A448" s="16"/>
      <c r="B448" s="255"/>
      <c r="C448" s="256"/>
      <c r="D448" s="216" t="s">
        <v>146</v>
      </c>
      <c r="E448" s="257" t="s">
        <v>21</v>
      </c>
      <c r="F448" s="258" t="s">
        <v>222</v>
      </c>
      <c r="G448" s="256"/>
      <c r="H448" s="259">
        <v>109.52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65" t="s">
        <v>146</v>
      </c>
      <c r="AU448" s="265" t="s">
        <v>81</v>
      </c>
      <c r="AV448" s="16" t="s">
        <v>133</v>
      </c>
      <c r="AW448" s="16" t="s">
        <v>36</v>
      </c>
      <c r="AX448" s="16" t="s">
        <v>74</v>
      </c>
      <c r="AY448" s="265" t="s">
        <v>132</v>
      </c>
    </row>
    <row r="449" s="13" customFormat="1">
      <c r="A449" s="13"/>
      <c r="B449" s="223"/>
      <c r="C449" s="224"/>
      <c r="D449" s="216" t="s">
        <v>146</v>
      </c>
      <c r="E449" s="225" t="s">
        <v>21</v>
      </c>
      <c r="F449" s="226" t="s">
        <v>542</v>
      </c>
      <c r="G449" s="224"/>
      <c r="H449" s="225" t="s">
        <v>21</v>
      </c>
      <c r="I449" s="227"/>
      <c r="J449" s="224"/>
      <c r="K449" s="224"/>
      <c r="L449" s="228"/>
      <c r="M449" s="229"/>
      <c r="N449" s="230"/>
      <c r="O449" s="230"/>
      <c r="P449" s="230"/>
      <c r="Q449" s="230"/>
      <c r="R449" s="230"/>
      <c r="S449" s="230"/>
      <c r="T449" s="23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2" t="s">
        <v>146</v>
      </c>
      <c r="AU449" s="232" t="s">
        <v>81</v>
      </c>
      <c r="AV449" s="13" t="s">
        <v>79</v>
      </c>
      <c r="AW449" s="13" t="s">
        <v>36</v>
      </c>
      <c r="AX449" s="13" t="s">
        <v>74</v>
      </c>
      <c r="AY449" s="232" t="s">
        <v>132</v>
      </c>
    </row>
    <row r="450" s="14" customFormat="1">
      <c r="A450" s="14"/>
      <c r="B450" s="233"/>
      <c r="C450" s="234"/>
      <c r="D450" s="216" t="s">
        <v>146</v>
      </c>
      <c r="E450" s="235" t="s">
        <v>21</v>
      </c>
      <c r="F450" s="236" t="s">
        <v>276</v>
      </c>
      <c r="G450" s="234"/>
      <c r="H450" s="237">
        <v>1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3" t="s">
        <v>146</v>
      </c>
      <c r="AU450" s="243" t="s">
        <v>81</v>
      </c>
      <c r="AV450" s="14" t="s">
        <v>81</v>
      </c>
      <c r="AW450" s="14" t="s">
        <v>36</v>
      </c>
      <c r="AX450" s="14" t="s">
        <v>74</v>
      </c>
      <c r="AY450" s="243" t="s">
        <v>132</v>
      </c>
    </row>
    <row r="451" s="14" customFormat="1">
      <c r="A451" s="14"/>
      <c r="B451" s="233"/>
      <c r="C451" s="234"/>
      <c r="D451" s="216" t="s">
        <v>146</v>
      </c>
      <c r="E451" s="235" t="s">
        <v>21</v>
      </c>
      <c r="F451" s="236" t="s">
        <v>543</v>
      </c>
      <c r="G451" s="234"/>
      <c r="H451" s="237">
        <v>2.7999999999999998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3" t="s">
        <v>146</v>
      </c>
      <c r="AU451" s="243" t="s">
        <v>81</v>
      </c>
      <c r="AV451" s="14" t="s">
        <v>81</v>
      </c>
      <c r="AW451" s="14" t="s">
        <v>36</v>
      </c>
      <c r="AX451" s="14" t="s">
        <v>74</v>
      </c>
      <c r="AY451" s="243" t="s">
        <v>132</v>
      </c>
    </row>
    <row r="452" s="14" customFormat="1">
      <c r="A452" s="14"/>
      <c r="B452" s="233"/>
      <c r="C452" s="234"/>
      <c r="D452" s="216" t="s">
        <v>146</v>
      </c>
      <c r="E452" s="235" t="s">
        <v>21</v>
      </c>
      <c r="F452" s="236" t="s">
        <v>544</v>
      </c>
      <c r="G452" s="234"/>
      <c r="H452" s="237">
        <v>1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3" t="s">
        <v>146</v>
      </c>
      <c r="AU452" s="243" t="s">
        <v>81</v>
      </c>
      <c r="AV452" s="14" t="s">
        <v>81</v>
      </c>
      <c r="AW452" s="14" t="s">
        <v>36</v>
      </c>
      <c r="AX452" s="14" t="s">
        <v>74</v>
      </c>
      <c r="AY452" s="243" t="s">
        <v>132</v>
      </c>
    </row>
    <row r="453" s="14" customFormat="1">
      <c r="A453" s="14"/>
      <c r="B453" s="233"/>
      <c r="C453" s="234"/>
      <c r="D453" s="216" t="s">
        <v>146</v>
      </c>
      <c r="E453" s="235" t="s">
        <v>21</v>
      </c>
      <c r="F453" s="236" t="s">
        <v>545</v>
      </c>
      <c r="G453" s="234"/>
      <c r="H453" s="237">
        <v>2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3" t="s">
        <v>146</v>
      </c>
      <c r="AU453" s="243" t="s">
        <v>81</v>
      </c>
      <c r="AV453" s="14" t="s">
        <v>81</v>
      </c>
      <c r="AW453" s="14" t="s">
        <v>36</v>
      </c>
      <c r="AX453" s="14" t="s">
        <v>74</v>
      </c>
      <c r="AY453" s="243" t="s">
        <v>132</v>
      </c>
    </row>
    <row r="454" s="16" customFormat="1">
      <c r="A454" s="16"/>
      <c r="B454" s="255"/>
      <c r="C454" s="256"/>
      <c r="D454" s="216" t="s">
        <v>146</v>
      </c>
      <c r="E454" s="257" t="s">
        <v>21</v>
      </c>
      <c r="F454" s="258" t="s">
        <v>222</v>
      </c>
      <c r="G454" s="256"/>
      <c r="H454" s="259">
        <v>6.7999999999999998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65" t="s">
        <v>146</v>
      </c>
      <c r="AU454" s="265" t="s">
        <v>81</v>
      </c>
      <c r="AV454" s="16" t="s">
        <v>133</v>
      </c>
      <c r="AW454" s="16" t="s">
        <v>36</v>
      </c>
      <c r="AX454" s="16" t="s">
        <v>74</v>
      </c>
      <c r="AY454" s="265" t="s">
        <v>132</v>
      </c>
    </row>
    <row r="455" s="15" customFormat="1">
      <c r="A455" s="15"/>
      <c r="B455" s="244"/>
      <c r="C455" s="245"/>
      <c r="D455" s="216" t="s">
        <v>146</v>
      </c>
      <c r="E455" s="246" t="s">
        <v>21</v>
      </c>
      <c r="F455" s="247" t="s">
        <v>150</v>
      </c>
      <c r="G455" s="245"/>
      <c r="H455" s="248">
        <v>116.31999999999999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4" t="s">
        <v>146</v>
      </c>
      <c r="AU455" s="254" t="s">
        <v>81</v>
      </c>
      <c r="AV455" s="15" t="s">
        <v>140</v>
      </c>
      <c r="AW455" s="15" t="s">
        <v>36</v>
      </c>
      <c r="AX455" s="15" t="s">
        <v>79</v>
      </c>
      <c r="AY455" s="254" t="s">
        <v>132</v>
      </c>
    </row>
    <row r="456" s="2" customFormat="1" ht="37.8" customHeight="1">
      <c r="A456" s="42"/>
      <c r="B456" s="43"/>
      <c r="C456" s="203" t="s">
        <v>546</v>
      </c>
      <c r="D456" s="203" t="s">
        <v>135</v>
      </c>
      <c r="E456" s="204" t="s">
        <v>547</v>
      </c>
      <c r="F456" s="205" t="s">
        <v>548</v>
      </c>
      <c r="G456" s="206" t="s">
        <v>183</v>
      </c>
      <c r="H456" s="207">
        <v>197.88999999999999</v>
      </c>
      <c r="I456" s="208"/>
      <c r="J456" s="209">
        <f>ROUND(I456*H456,2)</f>
        <v>0</v>
      </c>
      <c r="K456" s="205" t="s">
        <v>139</v>
      </c>
      <c r="L456" s="48"/>
      <c r="M456" s="210" t="s">
        <v>21</v>
      </c>
      <c r="N456" s="211" t="s">
        <v>45</v>
      </c>
      <c r="O456" s="88"/>
      <c r="P456" s="212">
        <f>O456*H456</f>
        <v>0</v>
      </c>
      <c r="Q456" s="212">
        <v>0.00021000000000000001</v>
      </c>
      <c r="R456" s="212">
        <f>Q456*H456</f>
        <v>0.041556900000000001</v>
      </c>
      <c r="S456" s="212">
        <v>0</v>
      </c>
      <c r="T456" s="213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4" t="s">
        <v>140</v>
      </c>
      <c r="AT456" s="214" t="s">
        <v>135</v>
      </c>
      <c r="AU456" s="214" t="s">
        <v>81</v>
      </c>
      <c r="AY456" s="20" t="s">
        <v>132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0" t="s">
        <v>79</v>
      </c>
      <c r="BK456" s="215">
        <f>ROUND(I456*H456,2)</f>
        <v>0</v>
      </c>
      <c r="BL456" s="20" t="s">
        <v>140</v>
      </c>
      <c r="BM456" s="214" t="s">
        <v>549</v>
      </c>
    </row>
    <row r="457" s="2" customFormat="1">
      <c r="A457" s="42"/>
      <c r="B457" s="43"/>
      <c r="C457" s="44"/>
      <c r="D457" s="216" t="s">
        <v>142</v>
      </c>
      <c r="E457" s="44"/>
      <c r="F457" s="217" t="s">
        <v>550</v>
      </c>
      <c r="G457" s="44"/>
      <c r="H457" s="44"/>
      <c r="I457" s="218"/>
      <c r="J457" s="44"/>
      <c r="K457" s="44"/>
      <c r="L457" s="48"/>
      <c r="M457" s="219"/>
      <c r="N457" s="220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142</v>
      </c>
      <c r="AU457" s="20" t="s">
        <v>81</v>
      </c>
    </row>
    <row r="458" s="2" customFormat="1">
      <c r="A458" s="42"/>
      <c r="B458" s="43"/>
      <c r="C458" s="44"/>
      <c r="D458" s="221" t="s">
        <v>144</v>
      </c>
      <c r="E458" s="44"/>
      <c r="F458" s="222" t="s">
        <v>551</v>
      </c>
      <c r="G458" s="44"/>
      <c r="H458" s="44"/>
      <c r="I458" s="218"/>
      <c r="J458" s="44"/>
      <c r="K458" s="44"/>
      <c r="L458" s="48"/>
      <c r="M458" s="219"/>
      <c r="N458" s="220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144</v>
      </c>
      <c r="AU458" s="20" t="s">
        <v>81</v>
      </c>
    </row>
    <row r="459" s="14" customFormat="1">
      <c r="A459" s="14"/>
      <c r="B459" s="233"/>
      <c r="C459" s="234"/>
      <c r="D459" s="216" t="s">
        <v>146</v>
      </c>
      <c r="E459" s="235" t="s">
        <v>21</v>
      </c>
      <c r="F459" s="236" t="s">
        <v>552</v>
      </c>
      <c r="G459" s="234"/>
      <c r="H459" s="237">
        <v>34.530000000000001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3" t="s">
        <v>146</v>
      </c>
      <c r="AU459" s="243" t="s">
        <v>81</v>
      </c>
      <c r="AV459" s="14" t="s">
        <v>81</v>
      </c>
      <c r="AW459" s="14" t="s">
        <v>36</v>
      </c>
      <c r="AX459" s="14" t="s">
        <v>74</v>
      </c>
      <c r="AY459" s="243" t="s">
        <v>132</v>
      </c>
    </row>
    <row r="460" s="14" customFormat="1">
      <c r="A460" s="14"/>
      <c r="B460" s="233"/>
      <c r="C460" s="234"/>
      <c r="D460" s="216" t="s">
        <v>146</v>
      </c>
      <c r="E460" s="235" t="s">
        <v>21</v>
      </c>
      <c r="F460" s="236" t="s">
        <v>553</v>
      </c>
      <c r="G460" s="234"/>
      <c r="H460" s="237">
        <v>69.109999999999999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146</v>
      </c>
      <c r="AU460" s="243" t="s">
        <v>81</v>
      </c>
      <c r="AV460" s="14" t="s">
        <v>81</v>
      </c>
      <c r="AW460" s="14" t="s">
        <v>36</v>
      </c>
      <c r="AX460" s="14" t="s">
        <v>74</v>
      </c>
      <c r="AY460" s="243" t="s">
        <v>132</v>
      </c>
    </row>
    <row r="461" s="14" customFormat="1">
      <c r="A461" s="14"/>
      <c r="B461" s="233"/>
      <c r="C461" s="234"/>
      <c r="D461" s="216" t="s">
        <v>146</v>
      </c>
      <c r="E461" s="235" t="s">
        <v>21</v>
      </c>
      <c r="F461" s="236" t="s">
        <v>554</v>
      </c>
      <c r="G461" s="234"/>
      <c r="H461" s="237">
        <v>21.629999999999999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3" t="s">
        <v>146</v>
      </c>
      <c r="AU461" s="243" t="s">
        <v>81</v>
      </c>
      <c r="AV461" s="14" t="s">
        <v>81</v>
      </c>
      <c r="AW461" s="14" t="s">
        <v>36</v>
      </c>
      <c r="AX461" s="14" t="s">
        <v>74</v>
      </c>
      <c r="AY461" s="243" t="s">
        <v>132</v>
      </c>
    </row>
    <row r="462" s="14" customFormat="1">
      <c r="A462" s="14"/>
      <c r="B462" s="233"/>
      <c r="C462" s="234"/>
      <c r="D462" s="216" t="s">
        <v>146</v>
      </c>
      <c r="E462" s="235" t="s">
        <v>21</v>
      </c>
      <c r="F462" s="236" t="s">
        <v>555</v>
      </c>
      <c r="G462" s="234"/>
      <c r="H462" s="237">
        <v>1.5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3" t="s">
        <v>146</v>
      </c>
      <c r="AU462" s="243" t="s">
        <v>81</v>
      </c>
      <c r="AV462" s="14" t="s">
        <v>81</v>
      </c>
      <c r="AW462" s="14" t="s">
        <v>36</v>
      </c>
      <c r="AX462" s="14" t="s">
        <v>74</v>
      </c>
      <c r="AY462" s="243" t="s">
        <v>132</v>
      </c>
    </row>
    <row r="463" s="14" customFormat="1">
      <c r="A463" s="14"/>
      <c r="B463" s="233"/>
      <c r="C463" s="234"/>
      <c r="D463" s="216" t="s">
        <v>146</v>
      </c>
      <c r="E463" s="235" t="s">
        <v>21</v>
      </c>
      <c r="F463" s="236" t="s">
        <v>556</v>
      </c>
      <c r="G463" s="234"/>
      <c r="H463" s="237">
        <v>34.030000000000001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3" t="s">
        <v>146</v>
      </c>
      <c r="AU463" s="243" t="s">
        <v>81</v>
      </c>
      <c r="AV463" s="14" t="s">
        <v>81</v>
      </c>
      <c r="AW463" s="14" t="s">
        <v>36</v>
      </c>
      <c r="AX463" s="14" t="s">
        <v>74</v>
      </c>
      <c r="AY463" s="243" t="s">
        <v>132</v>
      </c>
    </row>
    <row r="464" s="14" customFormat="1">
      <c r="A464" s="14"/>
      <c r="B464" s="233"/>
      <c r="C464" s="234"/>
      <c r="D464" s="216" t="s">
        <v>146</v>
      </c>
      <c r="E464" s="235" t="s">
        <v>21</v>
      </c>
      <c r="F464" s="236" t="s">
        <v>268</v>
      </c>
      <c r="G464" s="234"/>
      <c r="H464" s="237">
        <v>34.090000000000003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3" t="s">
        <v>146</v>
      </c>
      <c r="AU464" s="243" t="s">
        <v>81</v>
      </c>
      <c r="AV464" s="14" t="s">
        <v>81</v>
      </c>
      <c r="AW464" s="14" t="s">
        <v>36</v>
      </c>
      <c r="AX464" s="14" t="s">
        <v>74</v>
      </c>
      <c r="AY464" s="243" t="s">
        <v>132</v>
      </c>
    </row>
    <row r="465" s="16" customFormat="1">
      <c r="A465" s="16"/>
      <c r="B465" s="255"/>
      <c r="C465" s="256"/>
      <c r="D465" s="216" t="s">
        <v>146</v>
      </c>
      <c r="E465" s="257" t="s">
        <v>21</v>
      </c>
      <c r="F465" s="258" t="s">
        <v>222</v>
      </c>
      <c r="G465" s="256"/>
      <c r="H465" s="259">
        <v>194.88999999999999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65" t="s">
        <v>146</v>
      </c>
      <c r="AU465" s="265" t="s">
        <v>81</v>
      </c>
      <c r="AV465" s="16" t="s">
        <v>133</v>
      </c>
      <c r="AW465" s="16" t="s">
        <v>36</v>
      </c>
      <c r="AX465" s="16" t="s">
        <v>74</v>
      </c>
      <c r="AY465" s="265" t="s">
        <v>132</v>
      </c>
    </row>
    <row r="466" s="13" customFormat="1">
      <c r="A466" s="13"/>
      <c r="B466" s="223"/>
      <c r="C466" s="224"/>
      <c r="D466" s="216" t="s">
        <v>146</v>
      </c>
      <c r="E466" s="225" t="s">
        <v>21</v>
      </c>
      <c r="F466" s="226" t="s">
        <v>542</v>
      </c>
      <c r="G466" s="224"/>
      <c r="H466" s="225" t="s">
        <v>21</v>
      </c>
      <c r="I466" s="227"/>
      <c r="J466" s="224"/>
      <c r="K466" s="224"/>
      <c r="L466" s="228"/>
      <c r="M466" s="229"/>
      <c r="N466" s="230"/>
      <c r="O466" s="230"/>
      <c r="P466" s="230"/>
      <c r="Q466" s="230"/>
      <c r="R466" s="230"/>
      <c r="S466" s="230"/>
      <c r="T466" s="23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2" t="s">
        <v>146</v>
      </c>
      <c r="AU466" s="232" t="s">
        <v>81</v>
      </c>
      <c r="AV466" s="13" t="s">
        <v>79</v>
      </c>
      <c r="AW466" s="13" t="s">
        <v>36</v>
      </c>
      <c r="AX466" s="13" t="s">
        <v>74</v>
      </c>
      <c r="AY466" s="232" t="s">
        <v>132</v>
      </c>
    </row>
    <row r="467" s="14" customFormat="1">
      <c r="A467" s="14"/>
      <c r="B467" s="233"/>
      <c r="C467" s="234"/>
      <c r="D467" s="216" t="s">
        <v>146</v>
      </c>
      <c r="E467" s="235" t="s">
        <v>21</v>
      </c>
      <c r="F467" s="236" t="s">
        <v>557</v>
      </c>
      <c r="G467" s="234"/>
      <c r="H467" s="237">
        <v>3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3" t="s">
        <v>146</v>
      </c>
      <c r="AU467" s="243" t="s">
        <v>81</v>
      </c>
      <c r="AV467" s="14" t="s">
        <v>81</v>
      </c>
      <c r="AW467" s="14" t="s">
        <v>36</v>
      </c>
      <c r="AX467" s="14" t="s">
        <v>74</v>
      </c>
      <c r="AY467" s="243" t="s">
        <v>132</v>
      </c>
    </row>
    <row r="468" s="16" customFormat="1">
      <c r="A468" s="16"/>
      <c r="B468" s="255"/>
      <c r="C468" s="256"/>
      <c r="D468" s="216" t="s">
        <v>146</v>
      </c>
      <c r="E468" s="257" t="s">
        <v>21</v>
      </c>
      <c r="F468" s="258" t="s">
        <v>222</v>
      </c>
      <c r="G468" s="256"/>
      <c r="H468" s="259">
        <v>3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65" t="s">
        <v>146</v>
      </c>
      <c r="AU468" s="265" t="s">
        <v>81</v>
      </c>
      <c r="AV468" s="16" t="s">
        <v>133</v>
      </c>
      <c r="AW468" s="16" t="s">
        <v>36</v>
      </c>
      <c r="AX468" s="16" t="s">
        <v>74</v>
      </c>
      <c r="AY468" s="265" t="s">
        <v>132</v>
      </c>
    </row>
    <row r="469" s="15" customFormat="1">
      <c r="A469" s="15"/>
      <c r="B469" s="244"/>
      <c r="C469" s="245"/>
      <c r="D469" s="216" t="s">
        <v>146</v>
      </c>
      <c r="E469" s="246" t="s">
        <v>21</v>
      </c>
      <c r="F469" s="247" t="s">
        <v>150</v>
      </c>
      <c r="G469" s="245"/>
      <c r="H469" s="248">
        <v>197.88999999999999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4" t="s">
        <v>146</v>
      </c>
      <c r="AU469" s="254" t="s">
        <v>81</v>
      </c>
      <c r="AV469" s="15" t="s">
        <v>140</v>
      </c>
      <c r="AW469" s="15" t="s">
        <v>36</v>
      </c>
      <c r="AX469" s="15" t="s">
        <v>79</v>
      </c>
      <c r="AY469" s="254" t="s">
        <v>132</v>
      </c>
    </row>
    <row r="470" s="2" customFormat="1" ht="24.15" customHeight="1">
      <c r="A470" s="42"/>
      <c r="B470" s="43"/>
      <c r="C470" s="203" t="s">
        <v>558</v>
      </c>
      <c r="D470" s="203" t="s">
        <v>135</v>
      </c>
      <c r="E470" s="204" t="s">
        <v>559</v>
      </c>
      <c r="F470" s="205" t="s">
        <v>560</v>
      </c>
      <c r="G470" s="206" t="s">
        <v>183</v>
      </c>
      <c r="H470" s="207">
        <v>162.55699999999999</v>
      </c>
      <c r="I470" s="208"/>
      <c r="J470" s="209">
        <f>ROUND(I470*H470,2)</f>
        <v>0</v>
      </c>
      <c r="K470" s="205" t="s">
        <v>139</v>
      </c>
      <c r="L470" s="48"/>
      <c r="M470" s="210" t="s">
        <v>21</v>
      </c>
      <c r="N470" s="211" t="s">
        <v>45</v>
      </c>
      <c r="O470" s="88"/>
      <c r="P470" s="212">
        <f>O470*H470</f>
        <v>0</v>
      </c>
      <c r="Q470" s="212">
        <v>4.0000000000000003E-05</v>
      </c>
      <c r="R470" s="212">
        <f>Q470*H470</f>
        <v>0.00650228</v>
      </c>
      <c r="S470" s="212">
        <v>0</v>
      </c>
      <c r="T470" s="213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14" t="s">
        <v>140</v>
      </c>
      <c r="AT470" s="214" t="s">
        <v>135</v>
      </c>
      <c r="AU470" s="214" t="s">
        <v>81</v>
      </c>
      <c r="AY470" s="20" t="s">
        <v>132</v>
      </c>
      <c r="BE470" s="215">
        <f>IF(N470="základní",J470,0)</f>
        <v>0</v>
      </c>
      <c r="BF470" s="215">
        <f>IF(N470="snížená",J470,0)</f>
        <v>0</v>
      </c>
      <c r="BG470" s="215">
        <f>IF(N470="zákl. přenesená",J470,0)</f>
        <v>0</v>
      </c>
      <c r="BH470" s="215">
        <f>IF(N470="sníž. přenesená",J470,0)</f>
        <v>0</v>
      </c>
      <c r="BI470" s="215">
        <f>IF(N470="nulová",J470,0)</f>
        <v>0</v>
      </c>
      <c r="BJ470" s="20" t="s">
        <v>79</v>
      </c>
      <c r="BK470" s="215">
        <f>ROUND(I470*H470,2)</f>
        <v>0</v>
      </c>
      <c r="BL470" s="20" t="s">
        <v>140</v>
      </c>
      <c r="BM470" s="214" t="s">
        <v>561</v>
      </c>
    </row>
    <row r="471" s="2" customFormat="1">
      <c r="A471" s="42"/>
      <c r="B471" s="43"/>
      <c r="C471" s="44"/>
      <c r="D471" s="216" t="s">
        <v>142</v>
      </c>
      <c r="E471" s="44"/>
      <c r="F471" s="217" t="s">
        <v>562</v>
      </c>
      <c r="G471" s="44"/>
      <c r="H471" s="44"/>
      <c r="I471" s="218"/>
      <c r="J471" s="44"/>
      <c r="K471" s="44"/>
      <c r="L471" s="48"/>
      <c r="M471" s="219"/>
      <c r="N471" s="220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142</v>
      </c>
      <c r="AU471" s="20" t="s">
        <v>81</v>
      </c>
    </row>
    <row r="472" s="2" customFormat="1">
      <c r="A472" s="42"/>
      <c r="B472" s="43"/>
      <c r="C472" s="44"/>
      <c r="D472" s="221" t="s">
        <v>144</v>
      </c>
      <c r="E472" s="44"/>
      <c r="F472" s="222" t="s">
        <v>563</v>
      </c>
      <c r="G472" s="44"/>
      <c r="H472" s="44"/>
      <c r="I472" s="218"/>
      <c r="J472" s="44"/>
      <c r="K472" s="44"/>
      <c r="L472" s="48"/>
      <c r="M472" s="219"/>
      <c r="N472" s="220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144</v>
      </c>
      <c r="AU472" s="20" t="s">
        <v>81</v>
      </c>
    </row>
    <row r="473" s="14" customFormat="1">
      <c r="A473" s="14"/>
      <c r="B473" s="233"/>
      <c r="C473" s="234"/>
      <c r="D473" s="216" t="s">
        <v>146</v>
      </c>
      <c r="E473" s="235" t="s">
        <v>21</v>
      </c>
      <c r="F473" s="236" t="s">
        <v>564</v>
      </c>
      <c r="G473" s="234"/>
      <c r="H473" s="237">
        <v>2.827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3" t="s">
        <v>146</v>
      </c>
      <c r="AU473" s="243" t="s">
        <v>81</v>
      </c>
      <c r="AV473" s="14" t="s">
        <v>81</v>
      </c>
      <c r="AW473" s="14" t="s">
        <v>36</v>
      </c>
      <c r="AX473" s="14" t="s">
        <v>74</v>
      </c>
      <c r="AY473" s="243" t="s">
        <v>132</v>
      </c>
    </row>
    <row r="474" s="14" customFormat="1">
      <c r="A474" s="14"/>
      <c r="B474" s="233"/>
      <c r="C474" s="234"/>
      <c r="D474" s="216" t="s">
        <v>146</v>
      </c>
      <c r="E474" s="235" t="s">
        <v>21</v>
      </c>
      <c r="F474" s="236" t="s">
        <v>565</v>
      </c>
      <c r="G474" s="234"/>
      <c r="H474" s="237">
        <v>39.700000000000003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3" t="s">
        <v>146</v>
      </c>
      <c r="AU474" s="243" t="s">
        <v>81</v>
      </c>
      <c r="AV474" s="14" t="s">
        <v>81</v>
      </c>
      <c r="AW474" s="14" t="s">
        <v>36</v>
      </c>
      <c r="AX474" s="14" t="s">
        <v>74</v>
      </c>
      <c r="AY474" s="243" t="s">
        <v>132</v>
      </c>
    </row>
    <row r="475" s="14" customFormat="1">
      <c r="A475" s="14"/>
      <c r="B475" s="233"/>
      <c r="C475" s="234"/>
      <c r="D475" s="216" t="s">
        <v>146</v>
      </c>
      <c r="E475" s="235" t="s">
        <v>21</v>
      </c>
      <c r="F475" s="236" t="s">
        <v>566</v>
      </c>
      <c r="G475" s="234"/>
      <c r="H475" s="237">
        <v>28.510000000000002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3" t="s">
        <v>146</v>
      </c>
      <c r="AU475" s="243" t="s">
        <v>81</v>
      </c>
      <c r="AV475" s="14" t="s">
        <v>81</v>
      </c>
      <c r="AW475" s="14" t="s">
        <v>36</v>
      </c>
      <c r="AX475" s="14" t="s">
        <v>74</v>
      </c>
      <c r="AY475" s="243" t="s">
        <v>132</v>
      </c>
    </row>
    <row r="476" s="14" customFormat="1">
      <c r="A476" s="14"/>
      <c r="B476" s="233"/>
      <c r="C476" s="234"/>
      <c r="D476" s="216" t="s">
        <v>146</v>
      </c>
      <c r="E476" s="235" t="s">
        <v>21</v>
      </c>
      <c r="F476" s="236" t="s">
        <v>567</v>
      </c>
      <c r="G476" s="234"/>
      <c r="H476" s="237">
        <v>13.77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3" t="s">
        <v>146</v>
      </c>
      <c r="AU476" s="243" t="s">
        <v>81</v>
      </c>
      <c r="AV476" s="14" t="s">
        <v>81</v>
      </c>
      <c r="AW476" s="14" t="s">
        <v>36</v>
      </c>
      <c r="AX476" s="14" t="s">
        <v>74</v>
      </c>
      <c r="AY476" s="243" t="s">
        <v>132</v>
      </c>
    </row>
    <row r="477" s="14" customFormat="1">
      <c r="A477" s="14"/>
      <c r="B477" s="233"/>
      <c r="C477" s="234"/>
      <c r="D477" s="216" t="s">
        <v>146</v>
      </c>
      <c r="E477" s="235" t="s">
        <v>21</v>
      </c>
      <c r="F477" s="236" t="s">
        <v>539</v>
      </c>
      <c r="G477" s="234"/>
      <c r="H477" s="237">
        <v>19.309999999999999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3" t="s">
        <v>146</v>
      </c>
      <c r="AU477" s="243" t="s">
        <v>81</v>
      </c>
      <c r="AV477" s="14" t="s">
        <v>81</v>
      </c>
      <c r="AW477" s="14" t="s">
        <v>36</v>
      </c>
      <c r="AX477" s="14" t="s">
        <v>74</v>
      </c>
      <c r="AY477" s="243" t="s">
        <v>132</v>
      </c>
    </row>
    <row r="478" s="14" customFormat="1">
      <c r="A478" s="14"/>
      <c r="B478" s="233"/>
      <c r="C478" s="234"/>
      <c r="D478" s="216" t="s">
        <v>146</v>
      </c>
      <c r="E478" s="235" t="s">
        <v>21</v>
      </c>
      <c r="F478" s="236" t="s">
        <v>540</v>
      </c>
      <c r="G478" s="234"/>
      <c r="H478" s="237">
        <v>17.199999999999999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3" t="s">
        <v>146</v>
      </c>
      <c r="AU478" s="243" t="s">
        <v>81</v>
      </c>
      <c r="AV478" s="14" t="s">
        <v>81</v>
      </c>
      <c r="AW478" s="14" t="s">
        <v>36</v>
      </c>
      <c r="AX478" s="14" t="s">
        <v>74</v>
      </c>
      <c r="AY478" s="243" t="s">
        <v>132</v>
      </c>
    </row>
    <row r="479" s="14" customFormat="1">
      <c r="A479" s="14"/>
      <c r="B479" s="233"/>
      <c r="C479" s="234"/>
      <c r="D479" s="216" t="s">
        <v>146</v>
      </c>
      <c r="E479" s="235" t="s">
        <v>21</v>
      </c>
      <c r="F479" s="236" t="s">
        <v>541</v>
      </c>
      <c r="G479" s="234"/>
      <c r="H479" s="237">
        <v>41.240000000000002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3" t="s">
        <v>146</v>
      </c>
      <c r="AU479" s="243" t="s">
        <v>81</v>
      </c>
      <c r="AV479" s="14" t="s">
        <v>81</v>
      </c>
      <c r="AW479" s="14" t="s">
        <v>36</v>
      </c>
      <c r="AX479" s="14" t="s">
        <v>74</v>
      </c>
      <c r="AY479" s="243" t="s">
        <v>132</v>
      </c>
    </row>
    <row r="480" s="15" customFormat="1">
      <c r="A480" s="15"/>
      <c r="B480" s="244"/>
      <c r="C480" s="245"/>
      <c r="D480" s="216" t="s">
        <v>146</v>
      </c>
      <c r="E480" s="246" t="s">
        <v>21</v>
      </c>
      <c r="F480" s="247" t="s">
        <v>150</v>
      </c>
      <c r="G480" s="245"/>
      <c r="H480" s="248">
        <v>162.55699999999999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4" t="s">
        <v>146</v>
      </c>
      <c r="AU480" s="254" t="s">
        <v>81</v>
      </c>
      <c r="AV480" s="15" t="s">
        <v>140</v>
      </c>
      <c r="AW480" s="15" t="s">
        <v>36</v>
      </c>
      <c r="AX480" s="15" t="s">
        <v>79</v>
      </c>
      <c r="AY480" s="254" t="s">
        <v>132</v>
      </c>
    </row>
    <row r="481" s="2" customFormat="1" ht="24.15" customHeight="1">
      <c r="A481" s="42"/>
      <c r="B481" s="43"/>
      <c r="C481" s="203" t="s">
        <v>568</v>
      </c>
      <c r="D481" s="203" t="s">
        <v>135</v>
      </c>
      <c r="E481" s="204" t="s">
        <v>569</v>
      </c>
      <c r="F481" s="205" t="s">
        <v>570</v>
      </c>
      <c r="G481" s="206" t="s">
        <v>183</v>
      </c>
      <c r="H481" s="207">
        <v>263.51999999999998</v>
      </c>
      <c r="I481" s="208"/>
      <c r="J481" s="209">
        <f>ROUND(I481*H481,2)</f>
        <v>0</v>
      </c>
      <c r="K481" s="205" t="s">
        <v>139</v>
      </c>
      <c r="L481" s="48"/>
      <c r="M481" s="210" t="s">
        <v>21</v>
      </c>
      <c r="N481" s="211" t="s">
        <v>45</v>
      </c>
      <c r="O481" s="88"/>
      <c r="P481" s="212">
        <f>O481*H481</f>
        <v>0</v>
      </c>
      <c r="Q481" s="212">
        <v>4.0000000000000003E-05</v>
      </c>
      <c r="R481" s="212">
        <f>Q481*H481</f>
        <v>0.0105408</v>
      </c>
      <c r="S481" s="212">
        <v>0</v>
      </c>
      <c r="T481" s="213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4" t="s">
        <v>140</v>
      </c>
      <c r="AT481" s="214" t="s">
        <v>135</v>
      </c>
      <c r="AU481" s="214" t="s">
        <v>81</v>
      </c>
      <c r="AY481" s="20" t="s">
        <v>132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0" t="s">
        <v>79</v>
      </c>
      <c r="BK481" s="215">
        <f>ROUND(I481*H481,2)</f>
        <v>0</v>
      </c>
      <c r="BL481" s="20" t="s">
        <v>140</v>
      </c>
      <c r="BM481" s="214" t="s">
        <v>571</v>
      </c>
    </row>
    <row r="482" s="2" customFormat="1">
      <c r="A482" s="42"/>
      <c r="B482" s="43"/>
      <c r="C482" s="44"/>
      <c r="D482" s="216" t="s">
        <v>142</v>
      </c>
      <c r="E482" s="44"/>
      <c r="F482" s="217" t="s">
        <v>572</v>
      </c>
      <c r="G482" s="44"/>
      <c r="H482" s="44"/>
      <c r="I482" s="218"/>
      <c r="J482" s="44"/>
      <c r="K482" s="44"/>
      <c r="L482" s="48"/>
      <c r="M482" s="219"/>
      <c r="N482" s="220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142</v>
      </c>
      <c r="AU482" s="20" t="s">
        <v>81</v>
      </c>
    </row>
    <row r="483" s="2" customFormat="1">
      <c r="A483" s="42"/>
      <c r="B483" s="43"/>
      <c r="C483" s="44"/>
      <c r="D483" s="221" t="s">
        <v>144</v>
      </c>
      <c r="E483" s="44"/>
      <c r="F483" s="222" t="s">
        <v>573</v>
      </c>
      <c r="G483" s="44"/>
      <c r="H483" s="44"/>
      <c r="I483" s="218"/>
      <c r="J483" s="44"/>
      <c r="K483" s="44"/>
      <c r="L483" s="48"/>
      <c r="M483" s="219"/>
      <c r="N483" s="220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144</v>
      </c>
      <c r="AU483" s="20" t="s">
        <v>81</v>
      </c>
    </row>
    <row r="484" s="14" customFormat="1">
      <c r="A484" s="14"/>
      <c r="B484" s="233"/>
      <c r="C484" s="234"/>
      <c r="D484" s="216" t="s">
        <v>146</v>
      </c>
      <c r="E484" s="235" t="s">
        <v>21</v>
      </c>
      <c r="F484" s="236" t="s">
        <v>552</v>
      </c>
      <c r="G484" s="234"/>
      <c r="H484" s="237">
        <v>34.530000000000001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3" t="s">
        <v>146</v>
      </c>
      <c r="AU484" s="243" t="s">
        <v>81</v>
      </c>
      <c r="AV484" s="14" t="s">
        <v>81</v>
      </c>
      <c r="AW484" s="14" t="s">
        <v>36</v>
      </c>
      <c r="AX484" s="14" t="s">
        <v>74</v>
      </c>
      <c r="AY484" s="243" t="s">
        <v>132</v>
      </c>
    </row>
    <row r="485" s="14" customFormat="1">
      <c r="A485" s="14"/>
      <c r="B485" s="233"/>
      <c r="C485" s="234"/>
      <c r="D485" s="216" t="s">
        <v>146</v>
      </c>
      <c r="E485" s="235" t="s">
        <v>21</v>
      </c>
      <c r="F485" s="236" t="s">
        <v>553</v>
      </c>
      <c r="G485" s="234"/>
      <c r="H485" s="237">
        <v>69.109999999999999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3" t="s">
        <v>146</v>
      </c>
      <c r="AU485" s="243" t="s">
        <v>81</v>
      </c>
      <c r="AV485" s="14" t="s">
        <v>81</v>
      </c>
      <c r="AW485" s="14" t="s">
        <v>36</v>
      </c>
      <c r="AX485" s="14" t="s">
        <v>74</v>
      </c>
      <c r="AY485" s="243" t="s">
        <v>132</v>
      </c>
    </row>
    <row r="486" s="14" customFormat="1">
      <c r="A486" s="14"/>
      <c r="B486" s="233"/>
      <c r="C486" s="234"/>
      <c r="D486" s="216" t="s">
        <v>146</v>
      </c>
      <c r="E486" s="235" t="s">
        <v>21</v>
      </c>
      <c r="F486" s="236" t="s">
        <v>554</v>
      </c>
      <c r="G486" s="234"/>
      <c r="H486" s="237">
        <v>21.629999999999999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3" t="s">
        <v>146</v>
      </c>
      <c r="AU486" s="243" t="s">
        <v>81</v>
      </c>
      <c r="AV486" s="14" t="s">
        <v>81</v>
      </c>
      <c r="AW486" s="14" t="s">
        <v>36</v>
      </c>
      <c r="AX486" s="14" t="s">
        <v>74</v>
      </c>
      <c r="AY486" s="243" t="s">
        <v>132</v>
      </c>
    </row>
    <row r="487" s="14" customFormat="1">
      <c r="A487" s="14"/>
      <c r="B487" s="233"/>
      <c r="C487" s="234"/>
      <c r="D487" s="216" t="s">
        <v>146</v>
      </c>
      <c r="E487" s="235" t="s">
        <v>21</v>
      </c>
      <c r="F487" s="236" t="s">
        <v>574</v>
      </c>
      <c r="G487" s="234"/>
      <c r="H487" s="237">
        <v>70.129999999999995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3" t="s">
        <v>146</v>
      </c>
      <c r="AU487" s="243" t="s">
        <v>81</v>
      </c>
      <c r="AV487" s="14" t="s">
        <v>81</v>
      </c>
      <c r="AW487" s="14" t="s">
        <v>36</v>
      </c>
      <c r="AX487" s="14" t="s">
        <v>74</v>
      </c>
      <c r="AY487" s="243" t="s">
        <v>132</v>
      </c>
    </row>
    <row r="488" s="14" customFormat="1">
      <c r="A488" s="14"/>
      <c r="B488" s="233"/>
      <c r="C488" s="234"/>
      <c r="D488" s="216" t="s">
        <v>146</v>
      </c>
      <c r="E488" s="235" t="s">
        <v>21</v>
      </c>
      <c r="F488" s="236" t="s">
        <v>556</v>
      </c>
      <c r="G488" s="234"/>
      <c r="H488" s="237">
        <v>34.030000000000001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3" t="s">
        <v>146</v>
      </c>
      <c r="AU488" s="243" t="s">
        <v>81</v>
      </c>
      <c r="AV488" s="14" t="s">
        <v>81</v>
      </c>
      <c r="AW488" s="14" t="s">
        <v>36</v>
      </c>
      <c r="AX488" s="14" t="s">
        <v>74</v>
      </c>
      <c r="AY488" s="243" t="s">
        <v>132</v>
      </c>
    </row>
    <row r="489" s="14" customFormat="1">
      <c r="A489" s="14"/>
      <c r="B489" s="233"/>
      <c r="C489" s="234"/>
      <c r="D489" s="216" t="s">
        <v>146</v>
      </c>
      <c r="E489" s="235" t="s">
        <v>21</v>
      </c>
      <c r="F489" s="236" t="s">
        <v>268</v>
      </c>
      <c r="G489" s="234"/>
      <c r="H489" s="237">
        <v>34.090000000000003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3" t="s">
        <v>146</v>
      </c>
      <c r="AU489" s="243" t="s">
        <v>81</v>
      </c>
      <c r="AV489" s="14" t="s">
        <v>81</v>
      </c>
      <c r="AW489" s="14" t="s">
        <v>36</v>
      </c>
      <c r="AX489" s="14" t="s">
        <v>74</v>
      </c>
      <c r="AY489" s="243" t="s">
        <v>132</v>
      </c>
    </row>
    <row r="490" s="15" customFormat="1">
      <c r="A490" s="15"/>
      <c r="B490" s="244"/>
      <c r="C490" s="245"/>
      <c r="D490" s="216" t="s">
        <v>146</v>
      </c>
      <c r="E490" s="246" t="s">
        <v>21</v>
      </c>
      <c r="F490" s="247" t="s">
        <v>150</v>
      </c>
      <c r="G490" s="245"/>
      <c r="H490" s="248">
        <v>263.51999999999998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4" t="s">
        <v>146</v>
      </c>
      <c r="AU490" s="254" t="s">
        <v>81</v>
      </c>
      <c r="AV490" s="15" t="s">
        <v>140</v>
      </c>
      <c r="AW490" s="15" t="s">
        <v>36</v>
      </c>
      <c r="AX490" s="15" t="s">
        <v>79</v>
      </c>
      <c r="AY490" s="254" t="s">
        <v>132</v>
      </c>
    </row>
    <row r="491" s="2" customFormat="1" ht="16.5" customHeight="1">
      <c r="A491" s="42"/>
      <c r="B491" s="43"/>
      <c r="C491" s="203" t="s">
        <v>575</v>
      </c>
      <c r="D491" s="203" t="s">
        <v>135</v>
      </c>
      <c r="E491" s="204" t="s">
        <v>576</v>
      </c>
      <c r="F491" s="205" t="s">
        <v>577</v>
      </c>
      <c r="G491" s="206" t="s">
        <v>183</v>
      </c>
      <c r="H491" s="207">
        <v>4000</v>
      </c>
      <c r="I491" s="208"/>
      <c r="J491" s="209">
        <f>ROUND(I491*H491,2)</f>
        <v>0</v>
      </c>
      <c r="K491" s="205" t="s">
        <v>139</v>
      </c>
      <c r="L491" s="48"/>
      <c r="M491" s="210" t="s">
        <v>21</v>
      </c>
      <c r="N491" s="211" t="s">
        <v>45</v>
      </c>
      <c r="O491" s="88"/>
      <c r="P491" s="212">
        <f>O491*H491</f>
        <v>0</v>
      </c>
      <c r="Q491" s="212">
        <v>0</v>
      </c>
      <c r="R491" s="212">
        <f>Q491*H491</f>
        <v>0</v>
      </c>
      <c r="S491" s="212">
        <v>0</v>
      </c>
      <c r="T491" s="213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4" t="s">
        <v>140</v>
      </c>
      <c r="AT491" s="214" t="s">
        <v>135</v>
      </c>
      <c r="AU491" s="214" t="s">
        <v>81</v>
      </c>
      <c r="AY491" s="20" t="s">
        <v>132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0" t="s">
        <v>79</v>
      </c>
      <c r="BK491" s="215">
        <f>ROUND(I491*H491,2)</f>
        <v>0</v>
      </c>
      <c r="BL491" s="20" t="s">
        <v>140</v>
      </c>
      <c r="BM491" s="214" t="s">
        <v>578</v>
      </c>
    </row>
    <row r="492" s="2" customFormat="1">
      <c r="A492" s="42"/>
      <c r="B492" s="43"/>
      <c r="C492" s="44"/>
      <c r="D492" s="216" t="s">
        <v>142</v>
      </c>
      <c r="E492" s="44"/>
      <c r="F492" s="217" t="s">
        <v>579</v>
      </c>
      <c r="G492" s="44"/>
      <c r="H492" s="44"/>
      <c r="I492" s="218"/>
      <c r="J492" s="44"/>
      <c r="K492" s="44"/>
      <c r="L492" s="48"/>
      <c r="M492" s="219"/>
      <c r="N492" s="220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142</v>
      </c>
      <c r="AU492" s="20" t="s">
        <v>81</v>
      </c>
    </row>
    <row r="493" s="2" customFormat="1">
      <c r="A493" s="42"/>
      <c r="B493" s="43"/>
      <c r="C493" s="44"/>
      <c r="D493" s="221" t="s">
        <v>144</v>
      </c>
      <c r="E493" s="44"/>
      <c r="F493" s="222" t="s">
        <v>580</v>
      </c>
      <c r="G493" s="44"/>
      <c r="H493" s="44"/>
      <c r="I493" s="218"/>
      <c r="J493" s="44"/>
      <c r="K493" s="44"/>
      <c r="L493" s="48"/>
      <c r="M493" s="219"/>
      <c r="N493" s="220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144</v>
      </c>
      <c r="AU493" s="20" t="s">
        <v>81</v>
      </c>
    </row>
    <row r="494" s="13" customFormat="1">
      <c r="A494" s="13"/>
      <c r="B494" s="223"/>
      <c r="C494" s="224"/>
      <c r="D494" s="216" t="s">
        <v>146</v>
      </c>
      <c r="E494" s="225" t="s">
        <v>21</v>
      </c>
      <c r="F494" s="226" t="s">
        <v>581</v>
      </c>
      <c r="G494" s="224"/>
      <c r="H494" s="225" t="s">
        <v>21</v>
      </c>
      <c r="I494" s="227"/>
      <c r="J494" s="224"/>
      <c r="K494" s="224"/>
      <c r="L494" s="228"/>
      <c r="M494" s="229"/>
      <c r="N494" s="230"/>
      <c r="O494" s="230"/>
      <c r="P494" s="230"/>
      <c r="Q494" s="230"/>
      <c r="R494" s="230"/>
      <c r="S494" s="230"/>
      <c r="T494" s="23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2" t="s">
        <v>146</v>
      </c>
      <c r="AU494" s="232" t="s">
        <v>81</v>
      </c>
      <c r="AV494" s="13" t="s">
        <v>79</v>
      </c>
      <c r="AW494" s="13" t="s">
        <v>36</v>
      </c>
      <c r="AX494" s="13" t="s">
        <v>74</v>
      </c>
      <c r="AY494" s="232" t="s">
        <v>132</v>
      </c>
    </row>
    <row r="495" s="14" customFormat="1">
      <c r="A495" s="14"/>
      <c r="B495" s="233"/>
      <c r="C495" s="234"/>
      <c r="D495" s="216" t="s">
        <v>146</v>
      </c>
      <c r="E495" s="235" t="s">
        <v>21</v>
      </c>
      <c r="F495" s="236" t="s">
        <v>582</v>
      </c>
      <c r="G495" s="234"/>
      <c r="H495" s="237">
        <v>4000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3" t="s">
        <v>146</v>
      </c>
      <c r="AU495" s="243" t="s">
        <v>81</v>
      </c>
      <c r="AV495" s="14" t="s">
        <v>81</v>
      </c>
      <c r="AW495" s="14" t="s">
        <v>36</v>
      </c>
      <c r="AX495" s="14" t="s">
        <v>79</v>
      </c>
      <c r="AY495" s="243" t="s">
        <v>132</v>
      </c>
    </row>
    <row r="496" s="2" customFormat="1" ht="16.5" customHeight="1">
      <c r="A496" s="42"/>
      <c r="B496" s="43"/>
      <c r="C496" s="203" t="s">
        <v>583</v>
      </c>
      <c r="D496" s="203" t="s">
        <v>135</v>
      </c>
      <c r="E496" s="204" t="s">
        <v>584</v>
      </c>
      <c r="F496" s="205" t="s">
        <v>585</v>
      </c>
      <c r="G496" s="206" t="s">
        <v>183</v>
      </c>
      <c r="H496" s="207">
        <v>1111.0440000000001</v>
      </c>
      <c r="I496" s="208"/>
      <c r="J496" s="209">
        <f>ROUND(I496*H496,2)</f>
        <v>0</v>
      </c>
      <c r="K496" s="205" t="s">
        <v>139</v>
      </c>
      <c r="L496" s="48"/>
      <c r="M496" s="210" t="s">
        <v>21</v>
      </c>
      <c r="N496" s="211" t="s">
        <v>45</v>
      </c>
      <c r="O496" s="88"/>
      <c r="P496" s="212">
        <f>O496*H496</f>
        <v>0</v>
      </c>
      <c r="Q496" s="212">
        <v>1.0000000000000001E-05</v>
      </c>
      <c r="R496" s="212">
        <f>Q496*H496</f>
        <v>0.011110440000000003</v>
      </c>
      <c r="S496" s="212">
        <v>0</v>
      </c>
      <c r="T496" s="213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4" t="s">
        <v>140</v>
      </c>
      <c r="AT496" s="214" t="s">
        <v>135</v>
      </c>
      <c r="AU496" s="214" t="s">
        <v>81</v>
      </c>
      <c r="AY496" s="20" t="s">
        <v>132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20" t="s">
        <v>79</v>
      </c>
      <c r="BK496" s="215">
        <f>ROUND(I496*H496,2)</f>
        <v>0</v>
      </c>
      <c r="BL496" s="20" t="s">
        <v>140</v>
      </c>
      <c r="BM496" s="214" t="s">
        <v>586</v>
      </c>
    </row>
    <row r="497" s="2" customFormat="1">
      <c r="A497" s="42"/>
      <c r="B497" s="43"/>
      <c r="C497" s="44"/>
      <c r="D497" s="216" t="s">
        <v>142</v>
      </c>
      <c r="E497" s="44"/>
      <c r="F497" s="217" t="s">
        <v>587</v>
      </c>
      <c r="G497" s="44"/>
      <c r="H497" s="44"/>
      <c r="I497" s="218"/>
      <c r="J497" s="44"/>
      <c r="K497" s="44"/>
      <c r="L497" s="48"/>
      <c r="M497" s="219"/>
      <c r="N497" s="220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142</v>
      </c>
      <c r="AU497" s="20" t="s">
        <v>81</v>
      </c>
    </row>
    <row r="498" s="2" customFormat="1">
      <c r="A498" s="42"/>
      <c r="B498" s="43"/>
      <c r="C498" s="44"/>
      <c r="D498" s="221" t="s">
        <v>144</v>
      </c>
      <c r="E498" s="44"/>
      <c r="F498" s="222" t="s">
        <v>588</v>
      </c>
      <c r="G498" s="44"/>
      <c r="H498" s="44"/>
      <c r="I498" s="218"/>
      <c r="J498" s="44"/>
      <c r="K498" s="44"/>
      <c r="L498" s="48"/>
      <c r="M498" s="219"/>
      <c r="N498" s="220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144</v>
      </c>
      <c r="AU498" s="20" t="s">
        <v>81</v>
      </c>
    </row>
    <row r="499" s="13" customFormat="1">
      <c r="A499" s="13"/>
      <c r="B499" s="223"/>
      <c r="C499" s="224"/>
      <c r="D499" s="216" t="s">
        <v>146</v>
      </c>
      <c r="E499" s="225" t="s">
        <v>21</v>
      </c>
      <c r="F499" s="226" t="s">
        <v>589</v>
      </c>
      <c r="G499" s="224"/>
      <c r="H499" s="225" t="s">
        <v>21</v>
      </c>
      <c r="I499" s="227"/>
      <c r="J499" s="224"/>
      <c r="K499" s="224"/>
      <c r="L499" s="228"/>
      <c r="M499" s="229"/>
      <c r="N499" s="230"/>
      <c r="O499" s="230"/>
      <c r="P499" s="230"/>
      <c r="Q499" s="230"/>
      <c r="R499" s="230"/>
      <c r="S499" s="230"/>
      <c r="T499" s="23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2" t="s">
        <v>146</v>
      </c>
      <c r="AU499" s="232" t="s">
        <v>81</v>
      </c>
      <c r="AV499" s="13" t="s">
        <v>79</v>
      </c>
      <c r="AW499" s="13" t="s">
        <v>36</v>
      </c>
      <c r="AX499" s="13" t="s">
        <v>74</v>
      </c>
      <c r="AY499" s="232" t="s">
        <v>132</v>
      </c>
    </row>
    <row r="500" s="13" customFormat="1">
      <c r="A500" s="13"/>
      <c r="B500" s="223"/>
      <c r="C500" s="224"/>
      <c r="D500" s="216" t="s">
        <v>146</v>
      </c>
      <c r="E500" s="225" t="s">
        <v>21</v>
      </c>
      <c r="F500" s="226" t="s">
        <v>590</v>
      </c>
      <c r="G500" s="224"/>
      <c r="H500" s="225" t="s">
        <v>21</v>
      </c>
      <c r="I500" s="227"/>
      <c r="J500" s="224"/>
      <c r="K500" s="224"/>
      <c r="L500" s="228"/>
      <c r="M500" s="229"/>
      <c r="N500" s="230"/>
      <c r="O500" s="230"/>
      <c r="P500" s="230"/>
      <c r="Q500" s="230"/>
      <c r="R500" s="230"/>
      <c r="S500" s="230"/>
      <c r="T500" s="23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2" t="s">
        <v>146</v>
      </c>
      <c r="AU500" s="232" t="s">
        <v>81</v>
      </c>
      <c r="AV500" s="13" t="s">
        <v>79</v>
      </c>
      <c r="AW500" s="13" t="s">
        <v>36</v>
      </c>
      <c r="AX500" s="13" t="s">
        <v>74</v>
      </c>
      <c r="AY500" s="232" t="s">
        <v>132</v>
      </c>
    </row>
    <row r="501" s="14" customFormat="1">
      <c r="A501" s="14"/>
      <c r="B501" s="233"/>
      <c r="C501" s="234"/>
      <c r="D501" s="216" t="s">
        <v>146</v>
      </c>
      <c r="E501" s="235" t="s">
        <v>21</v>
      </c>
      <c r="F501" s="236" t="s">
        <v>591</v>
      </c>
      <c r="G501" s="234"/>
      <c r="H501" s="237">
        <v>10.970000000000001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3" t="s">
        <v>146</v>
      </c>
      <c r="AU501" s="243" t="s">
        <v>81</v>
      </c>
      <c r="AV501" s="14" t="s">
        <v>81</v>
      </c>
      <c r="AW501" s="14" t="s">
        <v>36</v>
      </c>
      <c r="AX501" s="14" t="s">
        <v>74</v>
      </c>
      <c r="AY501" s="243" t="s">
        <v>132</v>
      </c>
    </row>
    <row r="502" s="14" customFormat="1">
      <c r="A502" s="14"/>
      <c r="B502" s="233"/>
      <c r="C502" s="234"/>
      <c r="D502" s="216" t="s">
        <v>146</v>
      </c>
      <c r="E502" s="235" t="s">
        <v>21</v>
      </c>
      <c r="F502" s="236" t="s">
        <v>592</v>
      </c>
      <c r="G502" s="234"/>
      <c r="H502" s="237">
        <v>30.239999999999998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3" t="s">
        <v>146</v>
      </c>
      <c r="AU502" s="243" t="s">
        <v>81</v>
      </c>
      <c r="AV502" s="14" t="s">
        <v>81</v>
      </c>
      <c r="AW502" s="14" t="s">
        <v>36</v>
      </c>
      <c r="AX502" s="14" t="s">
        <v>74</v>
      </c>
      <c r="AY502" s="243" t="s">
        <v>132</v>
      </c>
    </row>
    <row r="503" s="14" customFormat="1">
      <c r="A503" s="14"/>
      <c r="B503" s="233"/>
      <c r="C503" s="234"/>
      <c r="D503" s="216" t="s">
        <v>146</v>
      </c>
      <c r="E503" s="235" t="s">
        <v>21</v>
      </c>
      <c r="F503" s="236" t="s">
        <v>593</v>
      </c>
      <c r="G503" s="234"/>
      <c r="H503" s="237">
        <v>25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3" t="s">
        <v>146</v>
      </c>
      <c r="AU503" s="243" t="s">
        <v>81</v>
      </c>
      <c r="AV503" s="14" t="s">
        <v>81</v>
      </c>
      <c r="AW503" s="14" t="s">
        <v>36</v>
      </c>
      <c r="AX503" s="14" t="s">
        <v>74</v>
      </c>
      <c r="AY503" s="243" t="s">
        <v>132</v>
      </c>
    </row>
    <row r="504" s="14" customFormat="1">
      <c r="A504" s="14"/>
      <c r="B504" s="233"/>
      <c r="C504" s="234"/>
      <c r="D504" s="216" t="s">
        <v>146</v>
      </c>
      <c r="E504" s="235" t="s">
        <v>21</v>
      </c>
      <c r="F504" s="236" t="s">
        <v>594</v>
      </c>
      <c r="G504" s="234"/>
      <c r="H504" s="237">
        <v>1.694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3" t="s">
        <v>146</v>
      </c>
      <c r="AU504" s="243" t="s">
        <v>81</v>
      </c>
      <c r="AV504" s="14" t="s">
        <v>81</v>
      </c>
      <c r="AW504" s="14" t="s">
        <v>36</v>
      </c>
      <c r="AX504" s="14" t="s">
        <v>74</v>
      </c>
      <c r="AY504" s="243" t="s">
        <v>132</v>
      </c>
    </row>
    <row r="505" s="14" customFormat="1">
      <c r="A505" s="14"/>
      <c r="B505" s="233"/>
      <c r="C505" s="234"/>
      <c r="D505" s="216" t="s">
        <v>146</v>
      </c>
      <c r="E505" s="235" t="s">
        <v>21</v>
      </c>
      <c r="F505" s="236" t="s">
        <v>595</v>
      </c>
      <c r="G505" s="234"/>
      <c r="H505" s="237">
        <v>85.670000000000002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3" t="s">
        <v>146</v>
      </c>
      <c r="AU505" s="243" t="s">
        <v>81</v>
      </c>
      <c r="AV505" s="14" t="s">
        <v>81</v>
      </c>
      <c r="AW505" s="14" t="s">
        <v>36</v>
      </c>
      <c r="AX505" s="14" t="s">
        <v>74</v>
      </c>
      <c r="AY505" s="243" t="s">
        <v>132</v>
      </c>
    </row>
    <row r="506" s="14" customFormat="1">
      <c r="A506" s="14"/>
      <c r="B506" s="233"/>
      <c r="C506" s="234"/>
      <c r="D506" s="216" t="s">
        <v>146</v>
      </c>
      <c r="E506" s="235" t="s">
        <v>21</v>
      </c>
      <c r="F506" s="236" t="s">
        <v>596</v>
      </c>
      <c r="G506" s="234"/>
      <c r="H506" s="237">
        <v>57.469999999999999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3" t="s">
        <v>146</v>
      </c>
      <c r="AU506" s="243" t="s">
        <v>81</v>
      </c>
      <c r="AV506" s="14" t="s">
        <v>81</v>
      </c>
      <c r="AW506" s="14" t="s">
        <v>36</v>
      </c>
      <c r="AX506" s="14" t="s">
        <v>74</v>
      </c>
      <c r="AY506" s="243" t="s">
        <v>132</v>
      </c>
    </row>
    <row r="507" s="16" customFormat="1">
      <c r="A507" s="16"/>
      <c r="B507" s="255"/>
      <c r="C507" s="256"/>
      <c r="D507" s="216" t="s">
        <v>146</v>
      </c>
      <c r="E507" s="257" t="s">
        <v>21</v>
      </c>
      <c r="F507" s="258" t="s">
        <v>222</v>
      </c>
      <c r="G507" s="256"/>
      <c r="H507" s="259">
        <v>211.04400000000001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65" t="s">
        <v>146</v>
      </c>
      <c r="AU507" s="265" t="s">
        <v>81</v>
      </c>
      <c r="AV507" s="16" t="s">
        <v>133</v>
      </c>
      <c r="AW507" s="16" t="s">
        <v>36</v>
      </c>
      <c r="AX507" s="16" t="s">
        <v>74</v>
      </c>
      <c r="AY507" s="265" t="s">
        <v>132</v>
      </c>
    </row>
    <row r="508" s="14" customFormat="1">
      <c r="A508" s="14"/>
      <c r="B508" s="233"/>
      <c r="C508" s="234"/>
      <c r="D508" s="216" t="s">
        <v>146</v>
      </c>
      <c r="E508" s="235" t="s">
        <v>21</v>
      </c>
      <c r="F508" s="236" t="s">
        <v>597</v>
      </c>
      <c r="G508" s="234"/>
      <c r="H508" s="237">
        <v>400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3" t="s">
        <v>146</v>
      </c>
      <c r="AU508" s="243" t="s">
        <v>81</v>
      </c>
      <c r="AV508" s="14" t="s">
        <v>81</v>
      </c>
      <c r="AW508" s="14" t="s">
        <v>36</v>
      </c>
      <c r="AX508" s="14" t="s">
        <v>74</v>
      </c>
      <c r="AY508" s="243" t="s">
        <v>132</v>
      </c>
    </row>
    <row r="509" s="16" customFormat="1">
      <c r="A509" s="16"/>
      <c r="B509" s="255"/>
      <c r="C509" s="256"/>
      <c r="D509" s="216" t="s">
        <v>146</v>
      </c>
      <c r="E509" s="257" t="s">
        <v>21</v>
      </c>
      <c r="F509" s="258" t="s">
        <v>222</v>
      </c>
      <c r="G509" s="256"/>
      <c r="H509" s="259">
        <v>400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5" t="s">
        <v>146</v>
      </c>
      <c r="AU509" s="265" t="s">
        <v>81</v>
      </c>
      <c r="AV509" s="16" t="s">
        <v>133</v>
      </c>
      <c r="AW509" s="16" t="s">
        <v>36</v>
      </c>
      <c r="AX509" s="16" t="s">
        <v>74</v>
      </c>
      <c r="AY509" s="265" t="s">
        <v>132</v>
      </c>
    </row>
    <row r="510" s="14" customFormat="1">
      <c r="A510" s="14"/>
      <c r="B510" s="233"/>
      <c r="C510" s="234"/>
      <c r="D510" s="216" t="s">
        <v>146</v>
      </c>
      <c r="E510" s="235" t="s">
        <v>21</v>
      </c>
      <c r="F510" s="236" t="s">
        <v>598</v>
      </c>
      <c r="G510" s="234"/>
      <c r="H510" s="237">
        <v>500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3" t="s">
        <v>146</v>
      </c>
      <c r="AU510" s="243" t="s">
        <v>81</v>
      </c>
      <c r="AV510" s="14" t="s">
        <v>81</v>
      </c>
      <c r="AW510" s="14" t="s">
        <v>36</v>
      </c>
      <c r="AX510" s="14" t="s">
        <v>74</v>
      </c>
      <c r="AY510" s="243" t="s">
        <v>132</v>
      </c>
    </row>
    <row r="511" s="16" customFormat="1">
      <c r="A511" s="16"/>
      <c r="B511" s="255"/>
      <c r="C511" s="256"/>
      <c r="D511" s="216" t="s">
        <v>146</v>
      </c>
      <c r="E511" s="257" t="s">
        <v>21</v>
      </c>
      <c r="F511" s="258" t="s">
        <v>222</v>
      </c>
      <c r="G511" s="256"/>
      <c r="H511" s="259">
        <v>500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65" t="s">
        <v>146</v>
      </c>
      <c r="AU511" s="265" t="s">
        <v>81</v>
      </c>
      <c r="AV511" s="16" t="s">
        <v>133</v>
      </c>
      <c r="AW511" s="16" t="s">
        <v>36</v>
      </c>
      <c r="AX511" s="16" t="s">
        <v>74</v>
      </c>
      <c r="AY511" s="265" t="s">
        <v>132</v>
      </c>
    </row>
    <row r="512" s="15" customFormat="1">
      <c r="A512" s="15"/>
      <c r="B512" s="244"/>
      <c r="C512" s="245"/>
      <c r="D512" s="216" t="s">
        <v>146</v>
      </c>
      <c r="E512" s="246" t="s">
        <v>21</v>
      </c>
      <c r="F512" s="247" t="s">
        <v>150</v>
      </c>
      <c r="G512" s="245"/>
      <c r="H512" s="248">
        <v>1111.0439999999999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4" t="s">
        <v>146</v>
      </c>
      <c r="AU512" s="254" t="s">
        <v>81</v>
      </c>
      <c r="AV512" s="15" t="s">
        <v>140</v>
      </c>
      <c r="AW512" s="15" t="s">
        <v>36</v>
      </c>
      <c r="AX512" s="15" t="s">
        <v>79</v>
      </c>
      <c r="AY512" s="254" t="s">
        <v>132</v>
      </c>
    </row>
    <row r="513" s="2" customFormat="1" ht="16.5" customHeight="1">
      <c r="A513" s="42"/>
      <c r="B513" s="43"/>
      <c r="C513" s="203" t="s">
        <v>599</v>
      </c>
      <c r="D513" s="203" t="s">
        <v>135</v>
      </c>
      <c r="E513" s="204" t="s">
        <v>600</v>
      </c>
      <c r="F513" s="205" t="s">
        <v>601</v>
      </c>
      <c r="G513" s="206" t="s">
        <v>183</v>
      </c>
      <c r="H513" s="207">
        <v>1200</v>
      </c>
      <c r="I513" s="208"/>
      <c r="J513" s="209">
        <f>ROUND(I513*H513,2)</f>
        <v>0</v>
      </c>
      <c r="K513" s="205" t="s">
        <v>139</v>
      </c>
      <c r="L513" s="48"/>
      <c r="M513" s="210" t="s">
        <v>21</v>
      </c>
      <c r="N513" s="211" t="s">
        <v>45</v>
      </c>
      <c r="O513" s="88"/>
      <c r="P513" s="212">
        <f>O513*H513</f>
        <v>0</v>
      </c>
      <c r="Q513" s="212">
        <v>0</v>
      </c>
      <c r="R513" s="212">
        <f>Q513*H513</f>
        <v>0</v>
      </c>
      <c r="S513" s="212">
        <v>0</v>
      </c>
      <c r="T513" s="213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4" t="s">
        <v>140</v>
      </c>
      <c r="AT513" s="214" t="s">
        <v>135</v>
      </c>
      <c r="AU513" s="214" t="s">
        <v>81</v>
      </c>
      <c r="AY513" s="20" t="s">
        <v>132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20" t="s">
        <v>79</v>
      </c>
      <c r="BK513" s="215">
        <f>ROUND(I513*H513,2)</f>
        <v>0</v>
      </c>
      <c r="BL513" s="20" t="s">
        <v>140</v>
      </c>
      <c r="BM513" s="214" t="s">
        <v>602</v>
      </c>
    </row>
    <row r="514" s="2" customFormat="1">
      <c r="A514" s="42"/>
      <c r="B514" s="43"/>
      <c r="C514" s="44"/>
      <c r="D514" s="216" t="s">
        <v>142</v>
      </c>
      <c r="E514" s="44"/>
      <c r="F514" s="217" t="s">
        <v>603</v>
      </c>
      <c r="G514" s="44"/>
      <c r="H514" s="44"/>
      <c r="I514" s="218"/>
      <c r="J514" s="44"/>
      <c r="K514" s="44"/>
      <c r="L514" s="48"/>
      <c r="M514" s="219"/>
      <c r="N514" s="220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142</v>
      </c>
      <c r="AU514" s="20" t="s">
        <v>81</v>
      </c>
    </row>
    <row r="515" s="2" customFormat="1">
      <c r="A515" s="42"/>
      <c r="B515" s="43"/>
      <c r="C515" s="44"/>
      <c r="D515" s="221" t="s">
        <v>144</v>
      </c>
      <c r="E515" s="44"/>
      <c r="F515" s="222" t="s">
        <v>604</v>
      </c>
      <c r="G515" s="44"/>
      <c r="H515" s="44"/>
      <c r="I515" s="218"/>
      <c r="J515" s="44"/>
      <c r="K515" s="44"/>
      <c r="L515" s="48"/>
      <c r="M515" s="219"/>
      <c r="N515" s="220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144</v>
      </c>
      <c r="AU515" s="20" t="s">
        <v>81</v>
      </c>
    </row>
    <row r="516" s="13" customFormat="1">
      <c r="A516" s="13"/>
      <c r="B516" s="223"/>
      <c r="C516" s="224"/>
      <c r="D516" s="216" t="s">
        <v>146</v>
      </c>
      <c r="E516" s="225" t="s">
        <v>21</v>
      </c>
      <c r="F516" s="226" t="s">
        <v>605</v>
      </c>
      <c r="G516" s="224"/>
      <c r="H516" s="225" t="s">
        <v>21</v>
      </c>
      <c r="I516" s="227"/>
      <c r="J516" s="224"/>
      <c r="K516" s="224"/>
      <c r="L516" s="228"/>
      <c r="M516" s="229"/>
      <c r="N516" s="230"/>
      <c r="O516" s="230"/>
      <c r="P516" s="230"/>
      <c r="Q516" s="230"/>
      <c r="R516" s="230"/>
      <c r="S516" s="230"/>
      <c r="T516" s="23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2" t="s">
        <v>146</v>
      </c>
      <c r="AU516" s="232" t="s">
        <v>81</v>
      </c>
      <c r="AV516" s="13" t="s">
        <v>79</v>
      </c>
      <c r="AW516" s="13" t="s">
        <v>36</v>
      </c>
      <c r="AX516" s="13" t="s">
        <v>74</v>
      </c>
      <c r="AY516" s="232" t="s">
        <v>132</v>
      </c>
    </row>
    <row r="517" s="14" customFormat="1">
      <c r="A517" s="14"/>
      <c r="B517" s="233"/>
      <c r="C517" s="234"/>
      <c r="D517" s="216" t="s">
        <v>146</v>
      </c>
      <c r="E517" s="235" t="s">
        <v>21</v>
      </c>
      <c r="F517" s="236" t="s">
        <v>606</v>
      </c>
      <c r="G517" s="234"/>
      <c r="H517" s="237">
        <v>1200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3" t="s">
        <v>146</v>
      </c>
      <c r="AU517" s="243" t="s">
        <v>81</v>
      </c>
      <c r="AV517" s="14" t="s">
        <v>81</v>
      </c>
      <c r="AW517" s="14" t="s">
        <v>36</v>
      </c>
      <c r="AX517" s="14" t="s">
        <v>79</v>
      </c>
      <c r="AY517" s="243" t="s">
        <v>132</v>
      </c>
    </row>
    <row r="518" s="2" customFormat="1" ht="16.5" customHeight="1">
      <c r="A518" s="42"/>
      <c r="B518" s="43"/>
      <c r="C518" s="203" t="s">
        <v>607</v>
      </c>
      <c r="D518" s="203" t="s">
        <v>135</v>
      </c>
      <c r="E518" s="204" t="s">
        <v>608</v>
      </c>
      <c r="F518" s="205" t="s">
        <v>609</v>
      </c>
      <c r="G518" s="206" t="s">
        <v>183</v>
      </c>
      <c r="H518" s="207">
        <v>150</v>
      </c>
      <c r="I518" s="208"/>
      <c r="J518" s="209">
        <f>ROUND(I518*H518,2)</f>
        <v>0</v>
      </c>
      <c r="K518" s="205" t="s">
        <v>139</v>
      </c>
      <c r="L518" s="48"/>
      <c r="M518" s="210" t="s">
        <v>21</v>
      </c>
      <c r="N518" s="211" t="s">
        <v>45</v>
      </c>
      <c r="O518" s="88"/>
      <c r="P518" s="212">
        <f>O518*H518</f>
        <v>0</v>
      </c>
      <c r="Q518" s="212">
        <v>1.0000000000000001E-05</v>
      </c>
      <c r="R518" s="212">
        <f>Q518*H518</f>
        <v>0.0015</v>
      </c>
      <c r="S518" s="212">
        <v>0</v>
      </c>
      <c r="T518" s="213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4" t="s">
        <v>140</v>
      </c>
      <c r="AT518" s="214" t="s">
        <v>135</v>
      </c>
      <c r="AU518" s="214" t="s">
        <v>81</v>
      </c>
      <c r="AY518" s="20" t="s">
        <v>132</v>
      </c>
      <c r="BE518" s="215">
        <f>IF(N518="základní",J518,0)</f>
        <v>0</v>
      </c>
      <c r="BF518" s="215">
        <f>IF(N518="snížená",J518,0)</f>
        <v>0</v>
      </c>
      <c r="BG518" s="215">
        <f>IF(N518="zákl. přenesená",J518,0)</f>
        <v>0</v>
      </c>
      <c r="BH518" s="215">
        <f>IF(N518="sníž. přenesená",J518,0)</f>
        <v>0</v>
      </c>
      <c r="BI518" s="215">
        <f>IF(N518="nulová",J518,0)</f>
        <v>0</v>
      </c>
      <c r="BJ518" s="20" t="s">
        <v>79</v>
      </c>
      <c r="BK518" s="215">
        <f>ROUND(I518*H518,2)</f>
        <v>0</v>
      </c>
      <c r="BL518" s="20" t="s">
        <v>140</v>
      </c>
      <c r="BM518" s="214" t="s">
        <v>610</v>
      </c>
    </row>
    <row r="519" s="2" customFormat="1">
      <c r="A519" s="42"/>
      <c r="B519" s="43"/>
      <c r="C519" s="44"/>
      <c r="D519" s="216" t="s">
        <v>142</v>
      </c>
      <c r="E519" s="44"/>
      <c r="F519" s="217" t="s">
        <v>611</v>
      </c>
      <c r="G519" s="44"/>
      <c r="H519" s="44"/>
      <c r="I519" s="218"/>
      <c r="J519" s="44"/>
      <c r="K519" s="44"/>
      <c r="L519" s="48"/>
      <c r="M519" s="219"/>
      <c r="N519" s="220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142</v>
      </c>
      <c r="AU519" s="20" t="s">
        <v>81</v>
      </c>
    </row>
    <row r="520" s="2" customFormat="1">
      <c r="A520" s="42"/>
      <c r="B520" s="43"/>
      <c r="C520" s="44"/>
      <c r="D520" s="221" t="s">
        <v>144</v>
      </c>
      <c r="E520" s="44"/>
      <c r="F520" s="222" t="s">
        <v>612</v>
      </c>
      <c r="G520" s="44"/>
      <c r="H520" s="44"/>
      <c r="I520" s="218"/>
      <c r="J520" s="44"/>
      <c r="K520" s="44"/>
      <c r="L520" s="48"/>
      <c r="M520" s="219"/>
      <c r="N520" s="220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144</v>
      </c>
      <c r="AU520" s="20" t="s">
        <v>81</v>
      </c>
    </row>
    <row r="521" s="13" customFormat="1">
      <c r="A521" s="13"/>
      <c r="B521" s="223"/>
      <c r="C521" s="224"/>
      <c r="D521" s="216" t="s">
        <v>146</v>
      </c>
      <c r="E521" s="225" t="s">
        <v>21</v>
      </c>
      <c r="F521" s="226" t="s">
        <v>589</v>
      </c>
      <c r="G521" s="224"/>
      <c r="H521" s="225" t="s">
        <v>21</v>
      </c>
      <c r="I521" s="227"/>
      <c r="J521" s="224"/>
      <c r="K521" s="224"/>
      <c r="L521" s="228"/>
      <c r="M521" s="229"/>
      <c r="N521" s="230"/>
      <c r="O521" s="230"/>
      <c r="P521" s="230"/>
      <c r="Q521" s="230"/>
      <c r="R521" s="230"/>
      <c r="S521" s="230"/>
      <c r="T521" s="23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2" t="s">
        <v>146</v>
      </c>
      <c r="AU521" s="232" t="s">
        <v>81</v>
      </c>
      <c r="AV521" s="13" t="s">
        <v>79</v>
      </c>
      <c r="AW521" s="13" t="s">
        <v>36</v>
      </c>
      <c r="AX521" s="13" t="s">
        <v>74</v>
      </c>
      <c r="AY521" s="232" t="s">
        <v>132</v>
      </c>
    </row>
    <row r="522" s="14" customFormat="1">
      <c r="A522" s="14"/>
      <c r="B522" s="233"/>
      <c r="C522" s="234"/>
      <c r="D522" s="216" t="s">
        <v>146</v>
      </c>
      <c r="E522" s="235" t="s">
        <v>21</v>
      </c>
      <c r="F522" s="236" t="s">
        <v>613</v>
      </c>
      <c r="G522" s="234"/>
      <c r="H522" s="237">
        <v>150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3" t="s">
        <v>146</v>
      </c>
      <c r="AU522" s="243" t="s">
        <v>81</v>
      </c>
      <c r="AV522" s="14" t="s">
        <v>81</v>
      </c>
      <c r="AW522" s="14" t="s">
        <v>36</v>
      </c>
      <c r="AX522" s="14" t="s">
        <v>79</v>
      </c>
      <c r="AY522" s="243" t="s">
        <v>132</v>
      </c>
    </row>
    <row r="523" s="2" customFormat="1" ht="16.5" customHeight="1">
      <c r="A523" s="42"/>
      <c r="B523" s="43"/>
      <c r="C523" s="203" t="s">
        <v>614</v>
      </c>
      <c r="D523" s="203" t="s">
        <v>135</v>
      </c>
      <c r="E523" s="204" t="s">
        <v>615</v>
      </c>
      <c r="F523" s="205" t="s">
        <v>616</v>
      </c>
      <c r="G523" s="206" t="s">
        <v>138</v>
      </c>
      <c r="H523" s="207">
        <v>2</v>
      </c>
      <c r="I523" s="208"/>
      <c r="J523" s="209">
        <f>ROUND(I523*H523,2)</f>
        <v>0</v>
      </c>
      <c r="K523" s="205" t="s">
        <v>21</v>
      </c>
      <c r="L523" s="48"/>
      <c r="M523" s="210" t="s">
        <v>21</v>
      </c>
      <c r="N523" s="211" t="s">
        <v>45</v>
      </c>
      <c r="O523" s="88"/>
      <c r="P523" s="212">
        <f>O523*H523</f>
        <v>0</v>
      </c>
      <c r="Q523" s="212">
        <v>0.015469999999999999</v>
      </c>
      <c r="R523" s="212">
        <f>Q523*H523</f>
        <v>0.030939999999999999</v>
      </c>
      <c r="S523" s="212">
        <v>0</v>
      </c>
      <c r="T523" s="213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4" t="s">
        <v>140</v>
      </c>
      <c r="AT523" s="214" t="s">
        <v>135</v>
      </c>
      <c r="AU523" s="214" t="s">
        <v>81</v>
      </c>
      <c r="AY523" s="20" t="s">
        <v>132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20" t="s">
        <v>79</v>
      </c>
      <c r="BK523" s="215">
        <f>ROUND(I523*H523,2)</f>
        <v>0</v>
      </c>
      <c r="BL523" s="20" t="s">
        <v>140</v>
      </c>
      <c r="BM523" s="214" t="s">
        <v>617</v>
      </c>
    </row>
    <row r="524" s="2" customFormat="1">
      <c r="A524" s="42"/>
      <c r="B524" s="43"/>
      <c r="C524" s="44"/>
      <c r="D524" s="216" t="s">
        <v>142</v>
      </c>
      <c r="E524" s="44"/>
      <c r="F524" s="217" t="s">
        <v>618</v>
      </c>
      <c r="G524" s="44"/>
      <c r="H524" s="44"/>
      <c r="I524" s="218"/>
      <c r="J524" s="44"/>
      <c r="K524" s="44"/>
      <c r="L524" s="48"/>
      <c r="M524" s="219"/>
      <c r="N524" s="220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142</v>
      </c>
      <c r="AU524" s="20" t="s">
        <v>81</v>
      </c>
    </row>
    <row r="525" s="14" customFormat="1">
      <c r="A525" s="14"/>
      <c r="B525" s="233"/>
      <c r="C525" s="234"/>
      <c r="D525" s="216" t="s">
        <v>146</v>
      </c>
      <c r="E525" s="235" t="s">
        <v>21</v>
      </c>
      <c r="F525" s="236" t="s">
        <v>619</v>
      </c>
      <c r="G525" s="234"/>
      <c r="H525" s="237">
        <v>2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3" t="s">
        <v>146</v>
      </c>
      <c r="AU525" s="243" t="s">
        <v>81</v>
      </c>
      <c r="AV525" s="14" t="s">
        <v>81</v>
      </c>
      <c r="AW525" s="14" t="s">
        <v>36</v>
      </c>
      <c r="AX525" s="14" t="s">
        <v>79</v>
      </c>
      <c r="AY525" s="243" t="s">
        <v>132</v>
      </c>
    </row>
    <row r="526" s="2" customFormat="1" ht="16.5" customHeight="1">
      <c r="A526" s="42"/>
      <c r="B526" s="43"/>
      <c r="C526" s="266" t="s">
        <v>620</v>
      </c>
      <c r="D526" s="266" t="s">
        <v>487</v>
      </c>
      <c r="E526" s="267" t="s">
        <v>621</v>
      </c>
      <c r="F526" s="268" t="s">
        <v>622</v>
      </c>
      <c r="G526" s="269" t="s">
        <v>138</v>
      </c>
      <c r="H526" s="270">
        <v>2</v>
      </c>
      <c r="I526" s="271"/>
      <c r="J526" s="272">
        <f>ROUND(I526*H526,2)</f>
        <v>0</v>
      </c>
      <c r="K526" s="268" t="s">
        <v>21</v>
      </c>
      <c r="L526" s="273"/>
      <c r="M526" s="274" t="s">
        <v>21</v>
      </c>
      <c r="N526" s="275" t="s">
        <v>45</v>
      </c>
      <c r="O526" s="88"/>
      <c r="P526" s="212">
        <f>O526*H526</f>
        <v>0</v>
      </c>
      <c r="Q526" s="212">
        <v>0.0010200000000000001</v>
      </c>
      <c r="R526" s="212">
        <f>Q526*H526</f>
        <v>0.0020400000000000001</v>
      </c>
      <c r="S526" s="212">
        <v>0</v>
      </c>
      <c r="T526" s="213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4" t="s">
        <v>197</v>
      </c>
      <c r="AT526" s="214" t="s">
        <v>487</v>
      </c>
      <c r="AU526" s="214" t="s">
        <v>81</v>
      </c>
      <c r="AY526" s="20" t="s">
        <v>132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20" t="s">
        <v>79</v>
      </c>
      <c r="BK526" s="215">
        <f>ROUND(I526*H526,2)</f>
        <v>0</v>
      </c>
      <c r="BL526" s="20" t="s">
        <v>140</v>
      </c>
      <c r="BM526" s="214" t="s">
        <v>623</v>
      </c>
    </row>
    <row r="527" s="2" customFormat="1">
      <c r="A527" s="42"/>
      <c r="B527" s="43"/>
      <c r="C527" s="44"/>
      <c r="D527" s="216" t="s">
        <v>142</v>
      </c>
      <c r="E527" s="44"/>
      <c r="F527" s="217" t="s">
        <v>622</v>
      </c>
      <c r="G527" s="44"/>
      <c r="H527" s="44"/>
      <c r="I527" s="218"/>
      <c r="J527" s="44"/>
      <c r="K527" s="44"/>
      <c r="L527" s="48"/>
      <c r="M527" s="219"/>
      <c r="N527" s="220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142</v>
      </c>
      <c r="AU527" s="20" t="s">
        <v>81</v>
      </c>
    </row>
    <row r="528" s="2" customFormat="1" ht="16.5" customHeight="1">
      <c r="A528" s="42"/>
      <c r="B528" s="43"/>
      <c r="C528" s="203" t="s">
        <v>624</v>
      </c>
      <c r="D528" s="203" t="s">
        <v>135</v>
      </c>
      <c r="E528" s="204" t="s">
        <v>625</v>
      </c>
      <c r="F528" s="205" t="s">
        <v>626</v>
      </c>
      <c r="G528" s="206" t="s">
        <v>138</v>
      </c>
      <c r="H528" s="207">
        <v>1</v>
      </c>
      <c r="I528" s="208"/>
      <c r="J528" s="209">
        <f>ROUND(I528*H528,2)</f>
        <v>0</v>
      </c>
      <c r="K528" s="205" t="s">
        <v>139</v>
      </c>
      <c r="L528" s="48"/>
      <c r="M528" s="210" t="s">
        <v>21</v>
      </c>
      <c r="N528" s="211" t="s">
        <v>45</v>
      </c>
      <c r="O528" s="88"/>
      <c r="P528" s="212">
        <f>O528*H528</f>
        <v>0</v>
      </c>
      <c r="Q528" s="212">
        <v>0.00018000000000000001</v>
      </c>
      <c r="R528" s="212">
        <f>Q528*H528</f>
        <v>0.00018000000000000001</v>
      </c>
      <c r="S528" s="212">
        <v>0</v>
      </c>
      <c r="T528" s="213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4" t="s">
        <v>140</v>
      </c>
      <c r="AT528" s="214" t="s">
        <v>135</v>
      </c>
      <c r="AU528" s="214" t="s">
        <v>81</v>
      </c>
      <c r="AY528" s="20" t="s">
        <v>132</v>
      </c>
      <c r="BE528" s="215">
        <f>IF(N528="základní",J528,0)</f>
        <v>0</v>
      </c>
      <c r="BF528" s="215">
        <f>IF(N528="snížená",J528,0)</f>
        <v>0</v>
      </c>
      <c r="BG528" s="215">
        <f>IF(N528="zákl. přenesená",J528,0)</f>
        <v>0</v>
      </c>
      <c r="BH528" s="215">
        <f>IF(N528="sníž. přenesená",J528,0)</f>
        <v>0</v>
      </c>
      <c r="BI528" s="215">
        <f>IF(N528="nulová",J528,0)</f>
        <v>0</v>
      </c>
      <c r="BJ528" s="20" t="s">
        <v>79</v>
      </c>
      <c r="BK528" s="215">
        <f>ROUND(I528*H528,2)</f>
        <v>0</v>
      </c>
      <c r="BL528" s="20" t="s">
        <v>140</v>
      </c>
      <c r="BM528" s="214" t="s">
        <v>627</v>
      </c>
    </row>
    <row r="529" s="2" customFormat="1">
      <c r="A529" s="42"/>
      <c r="B529" s="43"/>
      <c r="C529" s="44"/>
      <c r="D529" s="216" t="s">
        <v>142</v>
      </c>
      <c r="E529" s="44"/>
      <c r="F529" s="217" t="s">
        <v>628</v>
      </c>
      <c r="G529" s="44"/>
      <c r="H529" s="44"/>
      <c r="I529" s="218"/>
      <c r="J529" s="44"/>
      <c r="K529" s="44"/>
      <c r="L529" s="48"/>
      <c r="M529" s="219"/>
      <c r="N529" s="220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142</v>
      </c>
      <c r="AU529" s="20" t="s">
        <v>81</v>
      </c>
    </row>
    <row r="530" s="2" customFormat="1">
      <c r="A530" s="42"/>
      <c r="B530" s="43"/>
      <c r="C530" s="44"/>
      <c r="D530" s="221" t="s">
        <v>144</v>
      </c>
      <c r="E530" s="44"/>
      <c r="F530" s="222" t="s">
        <v>629</v>
      </c>
      <c r="G530" s="44"/>
      <c r="H530" s="44"/>
      <c r="I530" s="218"/>
      <c r="J530" s="44"/>
      <c r="K530" s="44"/>
      <c r="L530" s="48"/>
      <c r="M530" s="219"/>
      <c r="N530" s="220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144</v>
      </c>
      <c r="AU530" s="20" t="s">
        <v>81</v>
      </c>
    </row>
    <row r="531" s="14" customFormat="1">
      <c r="A531" s="14"/>
      <c r="B531" s="233"/>
      <c r="C531" s="234"/>
      <c r="D531" s="216" t="s">
        <v>146</v>
      </c>
      <c r="E531" s="235" t="s">
        <v>21</v>
      </c>
      <c r="F531" s="236" t="s">
        <v>630</v>
      </c>
      <c r="G531" s="234"/>
      <c r="H531" s="237">
        <v>1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3" t="s">
        <v>146</v>
      </c>
      <c r="AU531" s="243" t="s">
        <v>81</v>
      </c>
      <c r="AV531" s="14" t="s">
        <v>81</v>
      </c>
      <c r="AW531" s="14" t="s">
        <v>36</v>
      </c>
      <c r="AX531" s="14" t="s">
        <v>79</v>
      </c>
      <c r="AY531" s="243" t="s">
        <v>132</v>
      </c>
    </row>
    <row r="532" s="2" customFormat="1" ht="16.5" customHeight="1">
      <c r="A532" s="42"/>
      <c r="B532" s="43"/>
      <c r="C532" s="203" t="s">
        <v>631</v>
      </c>
      <c r="D532" s="203" t="s">
        <v>135</v>
      </c>
      <c r="E532" s="204" t="s">
        <v>632</v>
      </c>
      <c r="F532" s="205" t="s">
        <v>633</v>
      </c>
      <c r="G532" s="206" t="s">
        <v>138</v>
      </c>
      <c r="H532" s="207">
        <v>1</v>
      </c>
      <c r="I532" s="208"/>
      <c r="J532" s="209">
        <f>ROUND(I532*H532,2)</f>
        <v>0</v>
      </c>
      <c r="K532" s="205" t="s">
        <v>21</v>
      </c>
      <c r="L532" s="48"/>
      <c r="M532" s="210" t="s">
        <v>21</v>
      </c>
      <c r="N532" s="211" t="s">
        <v>45</v>
      </c>
      <c r="O532" s="88"/>
      <c r="P532" s="212">
        <f>O532*H532</f>
        <v>0</v>
      </c>
      <c r="Q532" s="212">
        <v>0</v>
      </c>
      <c r="R532" s="212">
        <f>Q532*H532</f>
        <v>0</v>
      </c>
      <c r="S532" s="212">
        <v>0</v>
      </c>
      <c r="T532" s="213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4" t="s">
        <v>140</v>
      </c>
      <c r="AT532" s="214" t="s">
        <v>135</v>
      </c>
      <c r="AU532" s="214" t="s">
        <v>81</v>
      </c>
      <c r="AY532" s="20" t="s">
        <v>132</v>
      </c>
      <c r="BE532" s="215">
        <f>IF(N532="základní",J532,0)</f>
        <v>0</v>
      </c>
      <c r="BF532" s="215">
        <f>IF(N532="snížená",J532,0)</f>
        <v>0</v>
      </c>
      <c r="BG532" s="215">
        <f>IF(N532="zákl. přenesená",J532,0)</f>
        <v>0</v>
      </c>
      <c r="BH532" s="215">
        <f>IF(N532="sníž. přenesená",J532,0)</f>
        <v>0</v>
      </c>
      <c r="BI532" s="215">
        <f>IF(N532="nulová",J532,0)</f>
        <v>0</v>
      </c>
      <c r="BJ532" s="20" t="s">
        <v>79</v>
      </c>
      <c r="BK532" s="215">
        <f>ROUND(I532*H532,2)</f>
        <v>0</v>
      </c>
      <c r="BL532" s="20" t="s">
        <v>140</v>
      </c>
      <c r="BM532" s="214" t="s">
        <v>634</v>
      </c>
    </row>
    <row r="533" s="2" customFormat="1">
      <c r="A533" s="42"/>
      <c r="B533" s="43"/>
      <c r="C533" s="44"/>
      <c r="D533" s="216" t="s">
        <v>142</v>
      </c>
      <c r="E533" s="44"/>
      <c r="F533" s="217" t="s">
        <v>633</v>
      </c>
      <c r="G533" s="44"/>
      <c r="H533" s="44"/>
      <c r="I533" s="218"/>
      <c r="J533" s="44"/>
      <c r="K533" s="44"/>
      <c r="L533" s="48"/>
      <c r="M533" s="219"/>
      <c r="N533" s="220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142</v>
      </c>
      <c r="AU533" s="20" t="s">
        <v>81</v>
      </c>
    </row>
    <row r="534" s="2" customFormat="1">
      <c r="A534" s="42"/>
      <c r="B534" s="43"/>
      <c r="C534" s="44"/>
      <c r="D534" s="216" t="s">
        <v>635</v>
      </c>
      <c r="E534" s="44"/>
      <c r="F534" s="276" t="s">
        <v>636</v>
      </c>
      <c r="G534" s="44"/>
      <c r="H534" s="44"/>
      <c r="I534" s="218"/>
      <c r="J534" s="44"/>
      <c r="K534" s="44"/>
      <c r="L534" s="48"/>
      <c r="M534" s="219"/>
      <c r="N534" s="220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635</v>
      </c>
      <c r="AU534" s="20" t="s">
        <v>81</v>
      </c>
    </row>
    <row r="535" s="14" customFormat="1">
      <c r="A535" s="14"/>
      <c r="B535" s="233"/>
      <c r="C535" s="234"/>
      <c r="D535" s="216" t="s">
        <v>146</v>
      </c>
      <c r="E535" s="235" t="s">
        <v>21</v>
      </c>
      <c r="F535" s="236" t="s">
        <v>630</v>
      </c>
      <c r="G535" s="234"/>
      <c r="H535" s="237">
        <v>1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3" t="s">
        <v>146</v>
      </c>
      <c r="AU535" s="243" t="s">
        <v>81</v>
      </c>
      <c r="AV535" s="14" t="s">
        <v>81</v>
      </c>
      <c r="AW535" s="14" t="s">
        <v>36</v>
      </c>
      <c r="AX535" s="14" t="s">
        <v>79</v>
      </c>
      <c r="AY535" s="243" t="s">
        <v>132</v>
      </c>
    </row>
    <row r="536" s="2" customFormat="1" ht="16.5" customHeight="1">
      <c r="A536" s="42"/>
      <c r="B536" s="43"/>
      <c r="C536" s="203" t="s">
        <v>637</v>
      </c>
      <c r="D536" s="203" t="s">
        <v>135</v>
      </c>
      <c r="E536" s="204" t="s">
        <v>638</v>
      </c>
      <c r="F536" s="205" t="s">
        <v>639</v>
      </c>
      <c r="G536" s="206" t="s">
        <v>138</v>
      </c>
      <c r="H536" s="207">
        <v>1</v>
      </c>
      <c r="I536" s="208"/>
      <c r="J536" s="209">
        <f>ROUND(I536*H536,2)</f>
        <v>0</v>
      </c>
      <c r="K536" s="205" t="s">
        <v>21</v>
      </c>
      <c r="L536" s="48"/>
      <c r="M536" s="210" t="s">
        <v>21</v>
      </c>
      <c r="N536" s="211" t="s">
        <v>45</v>
      </c>
      <c r="O536" s="88"/>
      <c r="P536" s="212">
        <f>O536*H536</f>
        <v>0</v>
      </c>
      <c r="Q536" s="212">
        <v>0</v>
      </c>
      <c r="R536" s="212">
        <f>Q536*H536</f>
        <v>0</v>
      </c>
      <c r="S536" s="212">
        <v>0</v>
      </c>
      <c r="T536" s="213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4" t="s">
        <v>140</v>
      </c>
      <c r="AT536" s="214" t="s">
        <v>135</v>
      </c>
      <c r="AU536" s="214" t="s">
        <v>81</v>
      </c>
      <c r="AY536" s="20" t="s">
        <v>132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20" t="s">
        <v>79</v>
      </c>
      <c r="BK536" s="215">
        <f>ROUND(I536*H536,2)</f>
        <v>0</v>
      </c>
      <c r="BL536" s="20" t="s">
        <v>140</v>
      </c>
      <c r="BM536" s="214" t="s">
        <v>640</v>
      </c>
    </row>
    <row r="537" s="2" customFormat="1">
      <c r="A537" s="42"/>
      <c r="B537" s="43"/>
      <c r="C537" s="44"/>
      <c r="D537" s="216" t="s">
        <v>142</v>
      </c>
      <c r="E537" s="44"/>
      <c r="F537" s="217" t="s">
        <v>639</v>
      </c>
      <c r="G537" s="44"/>
      <c r="H537" s="44"/>
      <c r="I537" s="218"/>
      <c r="J537" s="44"/>
      <c r="K537" s="44"/>
      <c r="L537" s="48"/>
      <c r="M537" s="219"/>
      <c r="N537" s="220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142</v>
      </c>
      <c r="AU537" s="20" t="s">
        <v>81</v>
      </c>
    </row>
    <row r="538" s="2" customFormat="1">
      <c r="A538" s="42"/>
      <c r="B538" s="43"/>
      <c r="C538" s="44"/>
      <c r="D538" s="216" t="s">
        <v>635</v>
      </c>
      <c r="E538" s="44"/>
      <c r="F538" s="276" t="s">
        <v>641</v>
      </c>
      <c r="G538" s="44"/>
      <c r="H538" s="44"/>
      <c r="I538" s="218"/>
      <c r="J538" s="44"/>
      <c r="K538" s="44"/>
      <c r="L538" s="48"/>
      <c r="M538" s="219"/>
      <c r="N538" s="220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635</v>
      </c>
      <c r="AU538" s="20" t="s">
        <v>81</v>
      </c>
    </row>
    <row r="539" s="14" customFormat="1">
      <c r="A539" s="14"/>
      <c r="B539" s="233"/>
      <c r="C539" s="234"/>
      <c r="D539" s="216" t="s">
        <v>146</v>
      </c>
      <c r="E539" s="235" t="s">
        <v>21</v>
      </c>
      <c r="F539" s="236" t="s">
        <v>630</v>
      </c>
      <c r="G539" s="234"/>
      <c r="H539" s="237">
        <v>1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3" t="s">
        <v>146</v>
      </c>
      <c r="AU539" s="243" t="s">
        <v>81</v>
      </c>
      <c r="AV539" s="14" t="s">
        <v>81</v>
      </c>
      <c r="AW539" s="14" t="s">
        <v>36</v>
      </c>
      <c r="AX539" s="14" t="s">
        <v>79</v>
      </c>
      <c r="AY539" s="243" t="s">
        <v>132</v>
      </c>
    </row>
    <row r="540" s="2" customFormat="1" ht="24.15" customHeight="1">
      <c r="A540" s="42"/>
      <c r="B540" s="43"/>
      <c r="C540" s="203" t="s">
        <v>642</v>
      </c>
      <c r="D540" s="203" t="s">
        <v>135</v>
      </c>
      <c r="E540" s="204" t="s">
        <v>643</v>
      </c>
      <c r="F540" s="205" t="s">
        <v>644</v>
      </c>
      <c r="G540" s="206" t="s">
        <v>183</v>
      </c>
      <c r="H540" s="207">
        <v>18.600000000000001</v>
      </c>
      <c r="I540" s="208"/>
      <c r="J540" s="209">
        <f>ROUND(I540*H540,2)</f>
        <v>0</v>
      </c>
      <c r="K540" s="205" t="s">
        <v>139</v>
      </c>
      <c r="L540" s="48"/>
      <c r="M540" s="210" t="s">
        <v>21</v>
      </c>
      <c r="N540" s="211" t="s">
        <v>45</v>
      </c>
      <c r="O540" s="88"/>
      <c r="P540" s="212">
        <f>O540*H540</f>
        <v>0</v>
      </c>
      <c r="Q540" s="212">
        <v>0</v>
      </c>
      <c r="R540" s="212">
        <f>Q540*H540</f>
        <v>0</v>
      </c>
      <c r="S540" s="212">
        <v>0.040000000000000001</v>
      </c>
      <c r="T540" s="213">
        <f>S540*H540</f>
        <v>0.74400000000000011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14" t="s">
        <v>140</v>
      </c>
      <c r="AT540" s="214" t="s">
        <v>135</v>
      </c>
      <c r="AU540" s="214" t="s">
        <v>81</v>
      </c>
      <c r="AY540" s="20" t="s">
        <v>132</v>
      </c>
      <c r="BE540" s="215">
        <f>IF(N540="základní",J540,0)</f>
        <v>0</v>
      </c>
      <c r="BF540" s="215">
        <f>IF(N540="snížená",J540,0)</f>
        <v>0</v>
      </c>
      <c r="BG540" s="215">
        <f>IF(N540="zákl. přenesená",J540,0)</f>
        <v>0</v>
      </c>
      <c r="BH540" s="215">
        <f>IF(N540="sníž. přenesená",J540,0)</f>
        <v>0</v>
      </c>
      <c r="BI540" s="215">
        <f>IF(N540="nulová",J540,0)</f>
        <v>0</v>
      </c>
      <c r="BJ540" s="20" t="s">
        <v>79</v>
      </c>
      <c r="BK540" s="215">
        <f>ROUND(I540*H540,2)</f>
        <v>0</v>
      </c>
      <c r="BL540" s="20" t="s">
        <v>140</v>
      </c>
      <c r="BM540" s="214" t="s">
        <v>645</v>
      </c>
    </row>
    <row r="541" s="2" customFormat="1">
      <c r="A541" s="42"/>
      <c r="B541" s="43"/>
      <c r="C541" s="44"/>
      <c r="D541" s="216" t="s">
        <v>142</v>
      </c>
      <c r="E541" s="44"/>
      <c r="F541" s="217" t="s">
        <v>646</v>
      </c>
      <c r="G541" s="44"/>
      <c r="H541" s="44"/>
      <c r="I541" s="218"/>
      <c r="J541" s="44"/>
      <c r="K541" s="44"/>
      <c r="L541" s="48"/>
      <c r="M541" s="219"/>
      <c r="N541" s="220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0" t="s">
        <v>142</v>
      </c>
      <c r="AU541" s="20" t="s">
        <v>81</v>
      </c>
    </row>
    <row r="542" s="2" customFormat="1">
      <c r="A542" s="42"/>
      <c r="B542" s="43"/>
      <c r="C542" s="44"/>
      <c r="D542" s="221" t="s">
        <v>144</v>
      </c>
      <c r="E542" s="44"/>
      <c r="F542" s="222" t="s">
        <v>647</v>
      </c>
      <c r="G542" s="44"/>
      <c r="H542" s="44"/>
      <c r="I542" s="218"/>
      <c r="J542" s="44"/>
      <c r="K542" s="44"/>
      <c r="L542" s="48"/>
      <c r="M542" s="219"/>
      <c r="N542" s="220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144</v>
      </c>
      <c r="AU542" s="20" t="s">
        <v>81</v>
      </c>
    </row>
    <row r="543" s="14" customFormat="1">
      <c r="A543" s="14"/>
      <c r="B543" s="233"/>
      <c r="C543" s="234"/>
      <c r="D543" s="216" t="s">
        <v>146</v>
      </c>
      <c r="E543" s="235" t="s">
        <v>21</v>
      </c>
      <c r="F543" s="236" t="s">
        <v>648</v>
      </c>
      <c r="G543" s="234"/>
      <c r="H543" s="237">
        <v>18.600000000000001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3" t="s">
        <v>146</v>
      </c>
      <c r="AU543" s="243" t="s">
        <v>81</v>
      </c>
      <c r="AV543" s="14" t="s">
        <v>81</v>
      </c>
      <c r="AW543" s="14" t="s">
        <v>36</v>
      </c>
      <c r="AX543" s="14" t="s">
        <v>79</v>
      </c>
      <c r="AY543" s="243" t="s">
        <v>132</v>
      </c>
    </row>
    <row r="544" s="2" customFormat="1" ht="24.15" customHeight="1">
      <c r="A544" s="42"/>
      <c r="B544" s="43"/>
      <c r="C544" s="203" t="s">
        <v>649</v>
      </c>
      <c r="D544" s="203" t="s">
        <v>135</v>
      </c>
      <c r="E544" s="204" t="s">
        <v>650</v>
      </c>
      <c r="F544" s="205" t="s">
        <v>651</v>
      </c>
      <c r="G544" s="206" t="s">
        <v>183</v>
      </c>
      <c r="H544" s="207">
        <v>27.645</v>
      </c>
      <c r="I544" s="208"/>
      <c r="J544" s="209">
        <f>ROUND(I544*H544,2)</f>
        <v>0</v>
      </c>
      <c r="K544" s="205" t="s">
        <v>21</v>
      </c>
      <c r="L544" s="48"/>
      <c r="M544" s="210" t="s">
        <v>21</v>
      </c>
      <c r="N544" s="211" t="s">
        <v>45</v>
      </c>
      <c r="O544" s="88"/>
      <c r="P544" s="212">
        <f>O544*H544</f>
        <v>0</v>
      </c>
      <c r="Q544" s="212">
        <v>0</v>
      </c>
      <c r="R544" s="212">
        <f>Q544*H544</f>
        <v>0</v>
      </c>
      <c r="S544" s="212">
        <v>0.20000000000000001</v>
      </c>
      <c r="T544" s="213">
        <f>S544*H544</f>
        <v>5.5289999999999999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4" t="s">
        <v>269</v>
      </c>
      <c r="AT544" s="214" t="s">
        <v>135</v>
      </c>
      <c r="AU544" s="214" t="s">
        <v>81</v>
      </c>
      <c r="AY544" s="20" t="s">
        <v>132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20" t="s">
        <v>79</v>
      </c>
      <c r="BK544" s="215">
        <f>ROUND(I544*H544,2)</f>
        <v>0</v>
      </c>
      <c r="BL544" s="20" t="s">
        <v>269</v>
      </c>
      <c r="BM544" s="214" t="s">
        <v>652</v>
      </c>
    </row>
    <row r="545" s="2" customFormat="1">
      <c r="A545" s="42"/>
      <c r="B545" s="43"/>
      <c r="C545" s="44"/>
      <c r="D545" s="216" t="s">
        <v>142</v>
      </c>
      <c r="E545" s="44"/>
      <c r="F545" s="217" t="s">
        <v>651</v>
      </c>
      <c r="G545" s="44"/>
      <c r="H545" s="44"/>
      <c r="I545" s="218"/>
      <c r="J545" s="44"/>
      <c r="K545" s="44"/>
      <c r="L545" s="48"/>
      <c r="M545" s="219"/>
      <c r="N545" s="220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142</v>
      </c>
      <c r="AU545" s="20" t="s">
        <v>81</v>
      </c>
    </row>
    <row r="546" s="14" customFormat="1">
      <c r="A546" s="14"/>
      <c r="B546" s="233"/>
      <c r="C546" s="234"/>
      <c r="D546" s="216" t="s">
        <v>146</v>
      </c>
      <c r="E546" s="235" t="s">
        <v>21</v>
      </c>
      <c r="F546" s="236" t="s">
        <v>653</v>
      </c>
      <c r="G546" s="234"/>
      <c r="H546" s="237">
        <v>27.645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3" t="s">
        <v>146</v>
      </c>
      <c r="AU546" s="243" t="s">
        <v>81</v>
      </c>
      <c r="AV546" s="14" t="s">
        <v>81</v>
      </c>
      <c r="AW546" s="14" t="s">
        <v>36</v>
      </c>
      <c r="AX546" s="14" t="s">
        <v>79</v>
      </c>
      <c r="AY546" s="243" t="s">
        <v>132</v>
      </c>
    </row>
    <row r="547" s="2" customFormat="1" ht="24.15" customHeight="1">
      <c r="A547" s="42"/>
      <c r="B547" s="43"/>
      <c r="C547" s="203" t="s">
        <v>654</v>
      </c>
      <c r="D547" s="203" t="s">
        <v>135</v>
      </c>
      <c r="E547" s="204" t="s">
        <v>655</v>
      </c>
      <c r="F547" s="205" t="s">
        <v>656</v>
      </c>
      <c r="G547" s="206" t="s">
        <v>183</v>
      </c>
      <c r="H547" s="207">
        <v>28.114999999999998</v>
      </c>
      <c r="I547" s="208"/>
      <c r="J547" s="209">
        <f>ROUND(I547*H547,2)</f>
        <v>0</v>
      </c>
      <c r="K547" s="205" t="s">
        <v>21</v>
      </c>
      <c r="L547" s="48"/>
      <c r="M547" s="210" t="s">
        <v>21</v>
      </c>
      <c r="N547" s="211" t="s">
        <v>45</v>
      </c>
      <c r="O547" s="88"/>
      <c r="P547" s="212">
        <f>O547*H547</f>
        <v>0</v>
      </c>
      <c r="Q547" s="212">
        <v>0</v>
      </c>
      <c r="R547" s="212">
        <f>Q547*H547</f>
        <v>0</v>
      </c>
      <c r="S547" s="212">
        <v>0.30499999999999999</v>
      </c>
      <c r="T547" s="213">
        <f>S547*H547</f>
        <v>8.575075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4" t="s">
        <v>269</v>
      </c>
      <c r="AT547" s="214" t="s">
        <v>135</v>
      </c>
      <c r="AU547" s="214" t="s">
        <v>81</v>
      </c>
      <c r="AY547" s="20" t="s">
        <v>132</v>
      </c>
      <c r="BE547" s="215">
        <f>IF(N547="základní",J547,0)</f>
        <v>0</v>
      </c>
      <c r="BF547" s="215">
        <f>IF(N547="snížená",J547,0)</f>
        <v>0</v>
      </c>
      <c r="BG547" s="215">
        <f>IF(N547="zákl. přenesená",J547,0)</f>
        <v>0</v>
      </c>
      <c r="BH547" s="215">
        <f>IF(N547="sníž. přenesená",J547,0)</f>
        <v>0</v>
      </c>
      <c r="BI547" s="215">
        <f>IF(N547="nulová",J547,0)</f>
        <v>0</v>
      </c>
      <c r="BJ547" s="20" t="s">
        <v>79</v>
      </c>
      <c r="BK547" s="215">
        <f>ROUND(I547*H547,2)</f>
        <v>0</v>
      </c>
      <c r="BL547" s="20" t="s">
        <v>269</v>
      </c>
      <c r="BM547" s="214" t="s">
        <v>657</v>
      </c>
    </row>
    <row r="548" s="2" customFormat="1">
      <c r="A548" s="42"/>
      <c r="B548" s="43"/>
      <c r="C548" s="44"/>
      <c r="D548" s="216" t="s">
        <v>142</v>
      </c>
      <c r="E548" s="44"/>
      <c r="F548" s="217" t="s">
        <v>656</v>
      </c>
      <c r="G548" s="44"/>
      <c r="H548" s="44"/>
      <c r="I548" s="218"/>
      <c r="J548" s="44"/>
      <c r="K548" s="44"/>
      <c r="L548" s="48"/>
      <c r="M548" s="219"/>
      <c r="N548" s="220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142</v>
      </c>
      <c r="AU548" s="20" t="s">
        <v>81</v>
      </c>
    </row>
    <row r="549" s="14" customFormat="1">
      <c r="A549" s="14"/>
      <c r="B549" s="233"/>
      <c r="C549" s="234"/>
      <c r="D549" s="216" t="s">
        <v>146</v>
      </c>
      <c r="E549" s="235" t="s">
        <v>21</v>
      </c>
      <c r="F549" s="236" t="s">
        <v>658</v>
      </c>
      <c r="G549" s="234"/>
      <c r="H549" s="237">
        <v>28.114999999999998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3" t="s">
        <v>146</v>
      </c>
      <c r="AU549" s="243" t="s">
        <v>81</v>
      </c>
      <c r="AV549" s="14" t="s">
        <v>81</v>
      </c>
      <c r="AW549" s="14" t="s">
        <v>36</v>
      </c>
      <c r="AX549" s="14" t="s">
        <v>79</v>
      </c>
      <c r="AY549" s="243" t="s">
        <v>132</v>
      </c>
    </row>
    <row r="550" s="2" customFormat="1" ht="24.15" customHeight="1">
      <c r="A550" s="42"/>
      <c r="B550" s="43"/>
      <c r="C550" s="203" t="s">
        <v>659</v>
      </c>
      <c r="D550" s="203" t="s">
        <v>135</v>
      </c>
      <c r="E550" s="204" t="s">
        <v>660</v>
      </c>
      <c r="F550" s="205" t="s">
        <v>661</v>
      </c>
      <c r="G550" s="206" t="s">
        <v>183</v>
      </c>
      <c r="H550" s="207">
        <v>5.3209999999999997</v>
      </c>
      <c r="I550" s="208"/>
      <c r="J550" s="209">
        <f>ROUND(I550*H550,2)</f>
        <v>0</v>
      </c>
      <c r="K550" s="205" t="s">
        <v>139</v>
      </c>
      <c r="L550" s="48"/>
      <c r="M550" s="210" t="s">
        <v>21</v>
      </c>
      <c r="N550" s="211" t="s">
        <v>45</v>
      </c>
      <c r="O550" s="88"/>
      <c r="P550" s="212">
        <f>O550*H550</f>
        <v>0</v>
      </c>
      <c r="Q550" s="212">
        <v>0</v>
      </c>
      <c r="R550" s="212">
        <f>Q550*H550</f>
        <v>0</v>
      </c>
      <c r="S550" s="212">
        <v>0.059999999999999998</v>
      </c>
      <c r="T550" s="213">
        <f>S550*H550</f>
        <v>0.31925999999999999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4" t="s">
        <v>140</v>
      </c>
      <c r="AT550" s="214" t="s">
        <v>135</v>
      </c>
      <c r="AU550" s="214" t="s">
        <v>81</v>
      </c>
      <c r="AY550" s="20" t="s">
        <v>132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20" t="s">
        <v>79</v>
      </c>
      <c r="BK550" s="215">
        <f>ROUND(I550*H550,2)</f>
        <v>0</v>
      </c>
      <c r="BL550" s="20" t="s">
        <v>140</v>
      </c>
      <c r="BM550" s="214" t="s">
        <v>662</v>
      </c>
    </row>
    <row r="551" s="2" customFormat="1">
      <c r="A551" s="42"/>
      <c r="B551" s="43"/>
      <c r="C551" s="44"/>
      <c r="D551" s="216" t="s">
        <v>142</v>
      </c>
      <c r="E551" s="44"/>
      <c r="F551" s="217" t="s">
        <v>663</v>
      </c>
      <c r="G551" s="44"/>
      <c r="H551" s="44"/>
      <c r="I551" s="218"/>
      <c r="J551" s="44"/>
      <c r="K551" s="44"/>
      <c r="L551" s="48"/>
      <c r="M551" s="219"/>
      <c r="N551" s="220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142</v>
      </c>
      <c r="AU551" s="20" t="s">
        <v>81</v>
      </c>
    </row>
    <row r="552" s="2" customFormat="1">
      <c r="A552" s="42"/>
      <c r="B552" s="43"/>
      <c r="C552" s="44"/>
      <c r="D552" s="221" t="s">
        <v>144</v>
      </c>
      <c r="E552" s="44"/>
      <c r="F552" s="222" t="s">
        <v>664</v>
      </c>
      <c r="G552" s="44"/>
      <c r="H552" s="44"/>
      <c r="I552" s="218"/>
      <c r="J552" s="44"/>
      <c r="K552" s="44"/>
      <c r="L552" s="48"/>
      <c r="M552" s="219"/>
      <c r="N552" s="220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144</v>
      </c>
      <c r="AU552" s="20" t="s">
        <v>81</v>
      </c>
    </row>
    <row r="553" s="14" customFormat="1">
      <c r="A553" s="14"/>
      <c r="B553" s="233"/>
      <c r="C553" s="234"/>
      <c r="D553" s="216" t="s">
        <v>146</v>
      </c>
      <c r="E553" s="235" t="s">
        <v>21</v>
      </c>
      <c r="F553" s="236" t="s">
        <v>665</v>
      </c>
      <c r="G553" s="234"/>
      <c r="H553" s="237">
        <v>5.3209999999999997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3" t="s">
        <v>146</v>
      </c>
      <c r="AU553" s="243" t="s">
        <v>81</v>
      </c>
      <c r="AV553" s="14" t="s">
        <v>81</v>
      </c>
      <c r="AW553" s="14" t="s">
        <v>36</v>
      </c>
      <c r="AX553" s="14" t="s">
        <v>79</v>
      </c>
      <c r="AY553" s="243" t="s">
        <v>132</v>
      </c>
    </row>
    <row r="554" s="2" customFormat="1" ht="21.75" customHeight="1">
      <c r="A554" s="42"/>
      <c r="B554" s="43"/>
      <c r="C554" s="203" t="s">
        <v>666</v>
      </c>
      <c r="D554" s="203" t="s">
        <v>135</v>
      </c>
      <c r="E554" s="204" t="s">
        <v>667</v>
      </c>
      <c r="F554" s="205" t="s">
        <v>668</v>
      </c>
      <c r="G554" s="206" t="s">
        <v>183</v>
      </c>
      <c r="H554" s="207">
        <v>19.800000000000001</v>
      </c>
      <c r="I554" s="208"/>
      <c r="J554" s="209">
        <f>ROUND(I554*H554,2)</f>
        <v>0</v>
      </c>
      <c r="K554" s="205" t="s">
        <v>139</v>
      </c>
      <c r="L554" s="48"/>
      <c r="M554" s="210" t="s">
        <v>21</v>
      </c>
      <c r="N554" s="211" t="s">
        <v>45</v>
      </c>
      <c r="O554" s="88"/>
      <c r="P554" s="212">
        <f>O554*H554</f>
        <v>0</v>
      </c>
      <c r="Q554" s="212">
        <v>0</v>
      </c>
      <c r="R554" s="212">
        <f>Q554*H554</f>
        <v>0</v>
      </c>
      <c r="S554" s="212">
        <v>0.075999999999999998</v>
      </c>
      <c r="T554" s="213">
        <f>S554*H554</f>
        <v>1.5047999999999999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4" t="s">
        <v>140</v>
      </c>
      <c r="AT554" s="214" t="s">
        <v>135</v>
      </c>
      <c r="AU554" s="214" t="s">
        <v>81</v>
      </c>
      <c r="AY554" s="20" t="s">
        <v>132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20" t="s">
        <v>79</v>
      </c>
      <c r="BK554" s="215">
        <f>ROUND(I554*H554,2)</f>
        <v>0</v>
      </c>
      <c r="BL554" s="20" t="s">
        <v>140</v>
      </c>
      <c r="BM554" s="214" t="s">
        <v>669</v>
      </c>
    </row>
    <row r="555" s="2" customFormat="1">
      <c r="A555" s="42"/>
      <c r="B555" s="43"/>
      <c r="C555" s="44"/>
      <c r="D555" s="216" t="s">
        <v>142</v>
      </c>
      <c r="E555" s="44"/>
      <c r="F555" s="217" t="s">
        <v>670</v>
      </c>
      <c r="G555" s="44"/>
      <c r="H555" s="44"/>
      <c r="I555" s="218"/>
      <c r="J555" s="44"/>
      <c r="K555" s="44"/>
      <c r="L555" s="48"/>
      <c r="M555" s="219"/>
      <c r="N555" s="220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142</v>
      </c>
      <c r="AU555" s="20" t="s">
        <v>81</v>
      </c>
    </row>
    <row r="556" s="2" customFormat="1">
      <c r="A556" s="42"/>
      <c r="B556" s="43"/>
      <c r="C556" s="44"/>
      <c r="D556" s="221" t="s">
        <v>144</v>
      </c>
      <c r="E556" s="44"/>
      <c r="F556" s="222" t="s">
        <v>671</v>
      </c>
      <c r="G556" s="44"/>
      <c r="H556" s="44"/>
      <c r="I556" s="218"/>
      <c r="J556" s="44"/>
      <c r="K556" s="44"/>
      <c r="L556" s="48"/>
      <c r="M556" s="219"/>
      <c r="N556" s="220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144</v>
      </c>
      <c r="AU556" s="20" t="s">
        <v>81</v>
      </c>
    </row>
    <row r="557" s="14" customFormat="1">
      <c r="A557" s="14"/>
      <c r="B557" s="233"/>
      <c r="C557" s="234"/>
      <c r="D557" s="216" t="s">
        <v>146</v>
      </c>
      <c r="E557" s="235" t="s">
        <v>21</v>
      </c>
      <c r="F557" s="236" t="s">
        <v>672</v>
      </c>
      <c r="G557" s="234"/>
      <c r="H557" s="237">
        <v>12.6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3" t="s">
        <v>146</v>
      </c>
      <c r="AU557" s="243" t="s">
        <v>81</v>
      </c>
      <c r="AV557" s="14" t="s">
        <v>81</v>
      </c>
      <c r="AW557" s="14" t="s">
        <v>36</v>
      </c>
      <c r="AX557" s="14" t="s">
        <v>74</v>
      </c>
      <c r="AY557" s="243" t="s">
        <v>132</v>
      </c>
    </row>
    <row r="558" s="13" customFormat="1">
      <c r="A558" s="13"/>
      <c r="B558" s="223"/>
      <c r="C558" s="224"/>
      <c r="D558" s="216" t="s">
        <v>146</v>
      </c>
      <c r="E558" s="225" t="s">
        <v>21</v>
      </c>
      <c r="F558" s="226" t="s">
        <v>673</v>
      </c>
      <c r="G558" s="224"/>
      <c r="H558" s="225" t="s">
        <v>21</v>
      </c>
      <c r="I558" s="227"/>
      <c r="J558" s="224"/>
      <c r="K558" s="224"/>
      <c r="L558" s="228"/>
      <c r="M558" s="229"/>
      <c r="N558" s="230"/>
      <c r="O558" s="230"/>
      <c r="P558" s="230"/>
      <c r="Q558" s="230"/>
      <c r="R558" s="230"/>
      <c r="S558" s="230"/>
      <c r="T558" s="23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2" t="s">
        <v>146</v>
      </c>
      <c r="AU558" s="232" t="s">
        <v>81</v>
      </c>
      <c r="AV558" s="13" t="s">
        <v>79</v>
      </c>
      <c r="AW558" s="13" t="s">
        <v>36</v>
      </c>
      <c r="AX558" s="13" t="s">
        <v>74</v>
      </c>
      <c r="AY558" s="232" t="s">
        <v>132</v>
      </c>
    </row>
    <row r="559" s="14" customFormat="1">
      <c r="A559" s="14"/>
      <c r="B559" s="233"/>
      <c r="C559" s="234"/>
      <c r="D559" s="216" t="s">
        <v>146</v>
      </c>
      <c r="E559" s="235" t="s">
        <v>21</v>
      </c>
      <c r="F559" s="236" t="s">
        <v>674</v>
      </c>
      <c r="G559" s="234"/>
      <c r="H559" s="237">
        <v>1.8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3" t="s">
        <v>146</v>
      </c>
      <c r="AU559" s="243" t="s">
        <v>81</v>
      </c>
      <c r="AV559" s="14" t="s">
        <v>81</v>
      </c>
      <c r="AW559" s="14" t="s">
        <v>36</v>
      </c>
      <c r="AX559" s="14" t="s">
        <v>74</v>
      </c>
      <c r="AY559" s="243" t="s">
        <v>132</v>
      </c>
    </row>
    <row r="560" s="14" customFormat="1">
      <c r="A560" s="14"/>
      <c r="B560" s="233"/>
      <c r="C560" s="234"/>
      <c r="D560" s="216" t="s">
        <v>146</v>
      </c>
      <c r="E560" s="235" t="s">
        <v>21</v>
      </c>
      <c r="F560" s="236" t="s">
        <v>675</v>
      </c>
      <c r="G560" s="234"/>
      <c r="H560" s="237">
        <v>1.8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3" t="s">
        <v>146</v>
      </c>
      <c r="AU560" s="243" t="s">
        <v>81</v>
      </c>
      <c r="AV560" s="14" t="s">
        <v>81</v>
      </c>
      <c r="AW560" s="14" t="s">
        <v>36</v>
      </c>
      <c r="AX560" s="14" t="s">
        <v>74</v>
      </c>
      <c r="AY560" s="243" t="s">
        <v>132</v>
      </c>
    </row>
    <row r="561" s="14" customFormat="1">
      <c r="A561" s="14"/>
      <c r="B561" s="233"/>
      <c r="C561" s="234"/>
      <c r="D561" s="216" t="s">
        <v>146</v>
      </c>
      <c r="E561" s="235" t="s">
        <v>21</v>
      </c>
      <c r="F561" s="236" t="s">
        <v>676</v>
      </c>
      <c r="G561" s="234"/>
      <c r="H561" s="237">
        <v>1.8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3" t="s">
        <v>146</v>
      </c>
      <c r="AU561" s="243" t="s">
        <v>81</v>
      </c>
      <c r="AV561" s="14" t="s">
        <v>81</v>
      </c>
      <c r="AW561" s="14" t="s">
        <v>36</v>
      </c>
      <c r="AX561" s="14" t="s">
        <v>74</v>
      </c>
      <c r="AY561" s="243" t="s">
        <v>132</v>
      </c>
    </row>
    <row r="562" s="14" customFormat="1">
      <c r="A562" s="14"/>
      <c r="B562" s="233"/>
      <c r="C562" s="234"/>
      <c r="D562" s="216" t="s">
        <v>146</v>
      </c>
      <c r="E562" s="235" t="s">
        <v>21</v>
      </c>
      <c r="F562" s="236" t="s">
        <v>677</v>
      </c>
      <c r="G562" s="234"/>
      <c r="H562" s="237">
        <v>1.8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3" t="s">
        <v>146</v>
      </c>
      <c r="AU562" s="243" t="s">
        <v>81</v>
      </c>
      <c r="AV562" s="14" t="s">
        <v>81</v>
      </c>
      <c r="AW562" s="14" t="s">
        <v>36</v>
      </c>
      <c r="AX562" s="14" t="s">
        <v>74</v>
      </c>
      <c r="AY562" s="243" t="s">
        <v>132</v>
      </c>
    </row>
    <row r="563" s="15" customFormat="1">
      <c r="A563" s="15"/>
      <c r="B563" s="244"/>
      <c r="C563" s="245"/>
      <c r="D563" s="216" t="s">
        <v>146</v>
      </c>
      <c r="E563" s="246" t="s">
        <v>21</v>
      </c>
      <c r="F563" s="247" t="s">
        <v>150</v>
      </c>
      <c r="G563" s="245"/>
      <c r="H563" s="248">
        <v>19.800000000000001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4" t="s">
        <v>146</v>
      </c>
      <c r="AU563" s="254" t="s">
        <v>81</v>
      </c>
      <c r="AV563" s="15" t="s">
        <v>140</v>
      </c>
      <c r="AW563" s="15" t="s">
        <v>36</v>
      </c>
      <c r="AX563" s="15" t="s">
        <v>79</v>
      </c>
      <c r="AY563" s="254" t="s">
        <v>132</v>
      </c>
    </row>
    <row r="564" s="2" customFormat="1" ht="24.15" customHeight="1">
      <c r="A564" s="42"/>
      <c r="B564" s="43"/>
      <c r="C564" s="203" t="s">
        <v>678</v>
      </c>
      <c r="D564" s="203" t="s">
        <v>135</v>
      </c>
      <c r="E564" s="204" t="s">
        <v>679</v>
      </c>
      <c r="F564" s="205" t="s">
        <v>680</v>
      </c>
      <c r="G564" s="206" t="s">
        <v>183</v>
      </c>
      <c r="H564" s="207">
        <v>1.369</v>
      </c>
      <c r="I564" s="208"/>
      <c r="J564" s="209">
        <f>ROUND(I564*H564,2)</f>
        <v>0</v>
      </c>
      <c r="K564" s="205" t="s">
        <v>139</v>
      </c>
      <c r="L564" s="48"/>
      <c r="M564" s="210" t="s">
        <v>21</v>
      </c>
      <c r="N564" s="211" t="s">
        <v>45</v>
      </c>
      <c r="O564" s="88"/>
      <c r="P564" s="212">
        <f>O564*H564</f>
        <v>0</v>
      </c>
      <c r="Q564" s="212">
        <v>0</v>
      </c>
      <c r="R564" s="212">
        <f>Q564*H564</f>
        <v>0</v>
      </c>
      <c r="S564" s="212">
        <v>0.058999999999999997</v>
      </c>
      <c r="T564" s="213">
        <f>S564*H564</f>
        <v>0.080770999999999996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4" t="s">
        <v>140</v>
      </c>
      <c r="AT564" s="214" t="s">
        <v>135</v>
      </c>
      <c r="AU564" s="214" t="s">
        <v>81</v>
      </c>
      <c r="AY564" s="20" t="s">
        <v>132</v>
      </c>
      <c r="BE564" s="215">
        <f>IF(N564="základní",J564,0)</f>
        <v>0</v>
      </c>
      <c r="BF564" s="215">
        <f>IF(N564="snížená",J564,0)</f>
        <v>0</v>
      </c>
      <c r="BG564" s="215">
        <f>IF(N564="zákl. přenesená",J564,0)</f>
        <v>0</v>
      </c>
      <c r="BH564" s="215">
        <f>IF(N564="sníž. přenesená",J564,0)</f>
        <v>0</v>
      </c>
      <c r="BI564" s="215">
        <f>IF(N564="nulová",J564,0)</f>
        <v>0</v>
      </c>
      <c r="BJ564" s="20" t="s">
        <v>79</v>
      </c>
      <c r="BK564" s="215">
        <f>ROUND(I564*H564,2)</f>
        <v>0</v>
      </c>
      <c r="BL564" s="20" t="s">
        <v>140</v>
      </c>
      <c r="BM564" s="214" t="s">
        <v>681</v>
      </c>
    </row>
    <row r="565" s="2" customFormat="1">
      <c r="A565" s="42"/>
      <c r="B565" s="43"/>
      <c r="C565" s="44"/>
      <c r="D565" s="216" t="s">
        <v>142</v>
      </c>
      <c r="E565" s="44"/>
      <c r="F565" s="217" t="s">
        <v>682</v>
      </c>
      <c r="G565" s="44"/>
      <c r="H565" s="44"/>
      <c r="I565" s="218"/>
      <c r="J565" s="44"/>
      <c r="K565" s="44"/>
      <c r="L565" s="48"/>
      <c r="M565" s="219"/>
      <c r="N565" s="220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142</v>
      </c>
      <c r="AU565" s="20" t="s">
        <v>81</v>
      </c>
    </row>
    <row r="566" s="2" customFormat="1">
      <c r="A566" s="42"/>
      <c r="B566" s="43"/>
      <c r="C566" s="44"/>
      <c r="D566" s="221" t="s">
        <v>144</v>
      </c>
      <c r="E566" s="44"/>
      <c r="F566" s="222" t="s">
        <v>683</v>
      </c>
      <c r="G566" s="44"/>
      <c r="H566" s="44"/>
      <c r="I566" s="218"/>
      <c r="J566" s="44"/>
      <c r="K566" s="44"/>
      <c r="L566" s="48"/>
      <c r="M566" s="219"/>
      <c r="N566" s="220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144</v>
      </c>
      <c r="AU566" s="20" t="s">
        <v>81</v>
      </c>
    </row>
    <row r="567" s="14" customFormat="1">
      <c r="A567" s="14"/>
      <c r="B567" s="233"/>
      <c r="C567" s="234"/>
      <c r="D567" s="216" t="s">
        <v>146</v>
      </c>
      <c r="E567" s="235" t="s">
        <v>21</v>
      </c>
      <c r="F567" s="236" t="s">
        <v>684</v>
      </c>
      <c r="G567" s="234"/>
      <c r="H567" s="237">
        <v>1.369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3" t="s">
        <v>146</v>
      </c>
      <c r="AU567" s="243" t="s">
        <v>81</v>
      </c>
      <c r="AV567" s="14" t="s">
        <v>81</v>
      </c>
      <c r="AW567" s="14" t="s">
        <v>36</v>
      </c>
      <c r="AX567" s="14" t="s">
        <v>79</v>
      </c>
      <c r="AY567" s="243" t="s">
        <v>132</v>
      </c>
    </row>
    <row r="568" s="2" customFormat="1" ht="24.15" customHeight="1">
      <c r="A568" s="42"/>
      <c r="B568" s="43"/>
      <c r="C568" s="203" t="s">
        <v>685</v>
      </c>
      <c r="D568" s="203" t="s">
        <v>135</v>
      </c>
      <c r="E568" s="204" t="s">
        <v>686</v>
      </c>
      <c r="F568" s="205" t="s">
        <v>687</v>
      </c>
      <c r="G568" s="206" t="s">
        <v>138</v>
      </c>
      <c r="H568" s="207">
        <v>2</v>
      </c>
      <c r="I568" s="208"/>
      <c r="J568" s="209">
        <f>ROUND(I568*H568,2)</f>
        <v>0</v>
      </c>
      <c r="K568" s="205" t="s">
        <v>139</v>
      </c>
      <c r="L568" s="48"/>
      <c r="M568" s="210" t="s">
        <v>21</v>
      </c>
      <c r="N568" s="211" t="s">
        <v>45</v>
      </c>
      <c r="O568" s="88"/>
      <c r="P568" s="212">
        <f>O568*H568</f>
        <v>0</v>
      </c>
      <c r="Q568" s="212">
        <v>0</v>
      </c>
      <c r="R568" s="212">
        <f>Q568*H568</f>
        <v>0</v>
      </c>
      <c r="S568" s="212">
        <v>0.025000000000000001</v>
      </c>
      <c r="T568" s="213">
        <f>S568*H568</f>
        <v>0.050000000000000003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4" t="s">
        <v>140</v>
      </c>
      <c r="AT568" s="214" t="s">
        <v>135</v>
      </c>
      <c r="AU568" s="214" t="s">
        <v>81</v>
      </c>
      <c r="AY568" s="20" t="s">
        <v>132</v>
      </c>
      <c r="BE568" s="215">
        <f>IF(N568="základní",J568,0)</f>
        <v>0</v>
      </c>
      <c r="BF568" s="215">
        <f>IF(N568="snížená",J568,0)</f>
        <v>0</v>
      </c>
      <c r="BG568" s="215">
        <f>IF(N568="zákl. přenesená",J568,0)</f>
        <v>0</v>
      </c>
      <c r="BH568" s="215">
        <f>IF(N568="sníž. přenesená",J568,0)</f>
        <v>0</v>
      </c>
      <c r="BI568" s="215">
        <f>IF(N568="nulová",J568,0)</f>
        <v>0</v>
      </c>
      <c r="BJ568" s="20" t="s">
        <v>79</v>
      </c>
      <c r="BK568" s="215">
        <f>ROUND(I568*H568,2)</f>
        <v>0</v>
      </c>
      <c r="BL568" s="20" t="s">
        <v>140</v>
      </c>
      <c r="BM568" s="214" t="s">
        <v>688</v>
      </c>
    </row>
    <row r="569" s="2" customFormat="1">
      <c r="A569" s="42"/>
      <c r="B569" s="43"/>
      <c r="C569" s="44"/>
      <c r="D569" s="216" t="s">
        <v>142</v>
      </c>
      <c r="E569" s="44"/>
      <c r="F569" s="217" t="s">
        <v>689</v>
      </c>
      <c r="G569" s="44"/>
      <c r="H569" s="44"/>
      <c r="I569" s="218"/>
      <c r="J569" s="44"/>
      <c r="K569" s="44"/>
      <c r="L569" s="48"/>
      <c r="M569" s="219"/>
      <c r="N569" s="220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142</v>
      </c>
      <c r="AU569" s="20" t="s">
        <v>81</v>
      </c>
    </row>
    <row r="570" s="2" customFormat="1">
      <c r="A570" s="42"/>
      <c r="B570" s="43"/>
      <c r="C570" s="44"/>
      <c r="D570" s="221" t="s">
        <v>144</v>
      </c>
      <c r="E570" s="44"/>
      <c r="F570" s="222" t="s">
        <v>690</v>
      </c>
      <c r="G570" s="44"/>
      <c r="H570" s="44"/>
      <c r="I570" s="218"/>
      <c r="J570" s="44"/>
      <c r="K570" s="44"/>
      <c r="L570" s="48"/>
      <c r="M570" s="219"/>
      <c r="N570" s="220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144</v>
      </c>
      <c r="AU570" s="20" t="s">
        <v>81</v>
      </c>
    </row>
    <row r="571" s="13" customFormat="1">
      <c r="A571" s="13"/>
      <c r="B571" s="223"/>
      <c r="C571" s="224"/>
      <c r="D571" s="216" t="s">
        <v>146</v>
      </c>
      <c r="E571" s="225" t="s">
        <v>21</v>
      </c>
      <c r="F571" s="226" t="s">
        <v>178</v>
      </c>
      <c r="G571" s="224"/>
      <c r="H571" s="225" t="s">
        <v>21</v>
      </c>
      <c r="I571" s="227"/>
      <c r="J571" s="224"/>
      <c r="K571" s="224"/>
      <c r="L571" s="228"/>
      <c r="M571" s="229"/>
      <c r="N571" s="230"/>
      <c r="O571" s="230"/>
      <c r="P571" s="230"/>
      <c r="Q571" s="230"/>
      <c r="R571" s="230"/>
      <c r="S571" s="230"/>
      <c r="T571" s="23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2" t="s">
        <v>146</v>
      </c>
      <c r="AU571" s="232" t="s">
        <v>81</v>
      </c>
      <c r="AV571" s="13" t="s">
        <v>79</v>
      </c>
      <c r="AW571" s="13" t="s">
        <v>36</v>
      </c>
      <c r="AX571" s="13" t="s">
        <v>74</v>
      </c>
      <c r="AY571" s="232" t="s">
        <v>132</v>
      </c>
    </row>
    <row r="572" s="14" customFormat="1">
      <c r="A572" s="14"/>
      <c r="B572" s="233"/>
      <c r="C572" s="234"/>
      <c r="D572" s="216" t="s">
        <v>146</v>
      </c>
      <c r="E572" s="235" t="s">
        <v>21</v>
      </c>
      <c r="F572" s="236" t="s">
        <v>179</v>
      </c>
      <c r="G572" s="234"/>
      <c r="H572" s="237">
        <v>2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3" t="s">
        <v>146</v>
      </c>
      <c r="AU572" s="243" t="s">
        <v>81</v>
      </c>
      <c r="AV572" s="14" t="s">
        <v>81</v>
      </c>
      <c r="AW572" s="14" t="s">
        <v>36</v>
      </c>
      <c r="AX572" s="14" t="s">
        <v>79</v>
      </c>
      <c r="AY572" s="243" t="s">
        <v>132</v>
      </c>
    </row>
    <row r="573" s="2" customFormat="1" ht="24.15" customHeight="1">
      <c r="A573" s="42"/>
      <c r="B573" s="43"/>
      <c r="C573" s="203" t="s">
        <v>691</v>
      </c>
      <c r="D573" s="203" t="s">
        <v>135</v>
      </c>
      <c r="E573" s="204" t="s">
        <v>692</v>
      </c>
      <c r="F573" s="205" t="s">
        <v>693</v>
      </c>
      <c r="G573" s="206" t="s">
        <v>138</v>
      </c>
      <c r="H573" s="207">
        <v>2</v>
      </c>
      <c r="I573" s="208"/>
      <c r="J573" s="209">
        <f>ROUND(I573*H573,2)</f>
        <v>0</v>
      </c>
      <c r="K573" s="205" t="s">
        <v>139</v>
      </c>
      <c r="L573" s="48"/>
      <c r="M573" s="210" t="s">
        <v>21</v>
      </c>
      <c r="N573" s="211" t="s">
        <v>45</v>
      </c>
      <c r="O573" s="88"/>
      <c r="P573" s="212">
        <f>O573*H573</f>
        <v>0</v>
      </c>
      <c r="Q573" s="212">
        <v>0</v>
      </c>
      <c r="R573" s="212">
        <f>Q573*H573</f>
        <v>0</v>
      </c>
      <c r="S573" s="212">
        <v>0.099000000000000005</v>
      </c>
      <c r="T573" s="213">
        <f>S573*H573</f>
        <v>0.19800000000000001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4" t="s">
        <v>140</v>
      </c>
      <c r="AT573" s="214" t="s">
        <v>135</v>
      </c>
      <c r="AU573" s="214" t="s">
        <v>81</v>
      </c>
      <c r="AY573" s="20" t="s">
        <v>132</v>
      </c>
      <c r="BE573" s="215">
        <f>IF(N573="základní",J573,0)</f>
        <v>0</v>
      </c>
      <c r="BF573" s="215">
        <f>IF(N573="snížená",J573,0)</f>
        <v>0</v>
      </c>
      <c r="BG573" s="215">
        <f>IF(N573="zákl. přenesená",J573,0)</f>
        <v>0</v>
      </c>
      <c r="BH573" s="215">
        <f>IF(N573="sníž. přenesená",J573,0)</f>
        <v>0</v>
      </c>
      <c r="BI573" s="215">
        <f>IF(N573="nulová",J573,0)</f>
        <v>0</v>
      </c>
      <c r="BJ573" s="20" t="s">
        <v>79</v>
      </c>
      <c r="BK573" s="215">
        <f>ROUND(I573*H573,2)</f>
        <v>0</v>
      </c>
      <c r="BL573" s="20" t="s">
        <v>140</v>
      </c>
      <c r="BM573" s="214" t="s">
        <v>694</v>
      </c>
    </row>
    <row r="574" s="2" customFormat="1">
      <c r="A574" s="42"/>
      <c r="B574" s="43"/>
      <c r="C574" s="44"/>
      <c r="D574" s="216" t="s">
        <v>142</v>
      </c>
      <c r="E574" s="44"/>
      <c r="F574" s="217" t="s">
        <v>695</v>
      </c>
      <c r="G574" s="44"/>
      <c r="H574" s="44"/>
      <c r="I574" s="218"/>
      <c r="J574" s="44"/>
      <c r="K574" s="44"/>
      <c r="L574" s="48"/>
      <c r="M574" s="219"/>
      <c r="N574" s="220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142</v>
      </c>
      <c r="AU574" s="20" t="s">
        <v>81</v>
      </c>
    </row>
    <row r="575" s="2" customFormat="1">
      <c r="A575" s="42"/>
      <c r="B575" s="43"/>
      <c r="C575" s="44"/>
      <c r="D575" s="221" t="s">
        <v>144</v>
      </c>
      <c r="E575" s="44"/>
      <c r="F575" s="222" t="s">
        <v>696</v>
      </c>
      <c r="G575" s="44"/>
      <c r="H575" s="44"/>
      <c r="I575" s="218"/>
      <c r="J575" s="44"/>
      <c r="K575" s="44"/>
      <c r="L575" s="48"/>
      <c r="M575" s="219"/>
      <c r="N575" s="220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144</v>
      </c>
      <c r="AU575" s="20" t="s">
        <v>81</v>
      </c>
    </row>
    <row r="576" s="13" customFormat="1">
      <c r="A576" s="13"/>
      <c r="B576" s="223"/>
      <c r="C576" s="224"/>
      <c r="D576" s="216" t="s">
        <v>146</v>
      </c>
      <c r="E576" s="225" t="s">
        <v>21</v>
      </c>
      <c r="F576" s="226" t="s">
        <v>147</v>
      </c>
      <c r="G576" s="224"/>
      <c r="H576" s="225" t="s">
        <v>21</v>
      </c>
      <c r="I576" s="227"/>
      <c r="J576" s="224"/>
      <c r="K576" s="224"/>
      <c r="L576" s="228"/>
      <c r="M576" s="229"/>
      <c r="N576" s="230"/>
      <c r="O576" s="230"/>
      <c r="P576" s="230"/>
      <c r="Q576" s="230"/>
      <c r="R576" s="230"/>
      <c r="S576" s="230"/>
      <c r="T576" s="23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2" t="s">
        <v>146</v>
      </c>
      <c r="AU576" s="232" t="s">
        <v>81</v>
      </c>
      <c r="AV576" s="13" t="s">
        <v>79</v>
      </c>
      <c r="AW576" s="13" t="s">
        <v>36</v>
      </c>
      <c r="AX576" s="13" t="s">
        <v>74</v>
      </c>
      <c r="AY576" s="232" t="s">
        <v>132</v>
      </c>
    </row>
    <row r="577" s="14" customFormat="1">
      <c r="A577" s="14"/>
      <c r="B577" s="233"/>
      <c r="C577" s="234"/>
      <c r="D577" s="216" t="s">
        <v>146</v>
      </c>
      <c r="E577" s="235" t="s">
        <v>21</v>
      </c>
      <c r="F577" s="236" t="s">
        <v>148</v>
      </c>
      <c r="G577" s="234"/>
      <c r="H577" s="237">
        <v>1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3" t="s">
        <v>146</v>
      </c>
      <c r="AU577" s="243" t="s">
        <v>81</v>
      </c>
      <c r="AV577" s="14" t="s">
        <v>81</v>
      </c>
      <c r="AW577" s="14" t="s">
        <v>36</v>
      </c>
      <c r="AX577" s="14" t="s">
        <v>74</v>
      </c>
      <c r="AY577" s="243" t="s">
        <v>132</v>
      </c>
    </row>
    <row r="578" s="14" customFormat="1">
      <c r="A578" s="14"/>
      <c r="B578" s="233"/>
      <c r="C578" s="234"/>
      <c r="D578" s="216" t="s">
        <v>146</v>
      </c>
      <c r="E578" s="235" t="s">
        <v>21</v>
      </c>
      <c r="F578" s="236" t="s">
        <v>149</v>
      </c>
      <c r="G578" s="234"/>
      <c r="H578" s="237">
        <v>1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3" t="s">
        <v>146</v>
      </c>
      <c r="AU578" s="243" t="s">
        <v>81</v>
      </c>
      <c r="AV578" s="14" t="s">
        <v>81</v>
      </c>
      <c r="AW578" s="14" t="s">
        <v>36</v>
      </c>
      <c r="AX578" s="14" t="s">
        <v>74</v>
      </c>
      <c r="AY578" s="243" t="s">
        <v>132</v>
      </c>
    </row>
    <row r="579" s="15" customFormat="1">
      <c r="A579" s="15"/>
      <c r="B579" s="244"/>
      <c r="C579" s="245"/>
      <c r="D579" s="216" t="s">
        <v>146</v>
      </c>
      <c r="E579" s="246" t="s">
        <v>21</v>
      </c>
      <c r="F579" s="247" t="s">
        <v>150</v>
      </c>
      <c r="G579" s="245"/>
      <c r="H579" s="248">
        <v>2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4" t="s">
        <v>146</v>
      </c>
      <c r="AU579" s="254" t="s">
        <v>81</v>
      </c>
      <c r="AV579" s="15" t="s">
        <v>140</v>
      </c>
      <c r="AW579" s="15" t="s">
        <v>36</v>
      </c>
      <c r="AX579" s="15" t="s">
        <v>79</v>
      </c>
      <c r="AY579" s="254" t="s">
        <v>132</v>
      </c>
    </row>
    <row r="580" s="2" customFormat="1" ht="24.15" customHeight="1">
      <c r="A580" s="42"/>
      <c r="B580" s="43"/>
      <c r="C580" s="203" t="s">
        <v>697</v>
      </c>
      <c r="D580" s="203" t="s">
        <v>135</v>
      </c>
      <c r="E580" s="204" t="s">
        <v>698</v>
      </c>
      <c r="F580" s="205" t="s">
        <v>699</v>
      </c>
      <c r="G580" s="206" t="s">
        <v>183</v>
      </c>
      <c r="H580" s="207">
        <v>1.845</v>
      </c>
      <c r="I580" s="208"/>
      <c r="J580" s="209">
        <f>ROUND(I580*H580,2)</f>
        <v>0</v>
      </c>
      <c r="K580" s="205" t="s">
        <v>139</v>
      </c>
      <c r="L580" s="48"/>
      <c r="M580" s="210" t="s">
        <v>21</v>
      </c>
      <c r="N580" s="211" t="s">
        <v>45</v>
      </c>
      <c r="O580" s="88"/>
      <c r="P580" s="212">
        <f>O580*H580</f>
        <v>0</v>
      </c>
      <c r="Q580" s="212">
        <v>0</v>
      </c>
      <c r="R580" s="212">
        <f>Q580*H580</f>
        <v>0</v>
      </c>
      <c r="S580" s="212">
        <v>0.17999999999999999</v>
      </c>
      <c r="T580" s="213">
        <f>S580*H580</f>
        <v>0.33210000000000001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4" t="s">
        <v>140</v>
      </c>
      <c r="AT580" s="214" t="s">
        <v>135</v>
      </c>
      <c r="AU580" s="214" t="s">
        <v>81</v>
      </c>
      <c r="AY580" s="20" t="s">
        <v>132</v>
      </c>
      <c r="BE580" s="215">
        <f>IF(N580="základní",J580,0)</f>
        <v>0</v>
      </c>
      <c r="BF580" s="215">
        <f>IF(N580="snížená",J580,0)</f>
        <v>0</v>
      </c>
      <c r="BG580" s="215">
        <f>IF(N580="zákl. přenesená",J580,0)</f>
        <v>0</v>
      </c>
      <c r="BH580" s="215">
        <f>IF(N580="sníž. přenesená",J580,0)</f>
        <v>0</v>
      </c>
      <c r="BI580" s="215">
        <f>IF(N580="nulová",J580,0)</f>
        <v>0</v>
      </c>
      <c r="BJ580" s="20" t="s">
        <v>79</v>
      </c>
      <c r="BK580" s="215">
        <f>ROUND(I580*H580,2)</f>
        <v>0</v>
      </c>
      <c r="BL580" s="20" t="s">
        <v>140</v>
      </c>
      <c r="BM580" s="214" t="s">
        <v>700</v>
      </c>
    </row>
    <row r="581" s="2" customFormat="1">
      <c r="A581" s="42"/>
      <c r="B581" s="43"/>
      <c r="C581" s="44"/>
      <c r="D581" s="216" t="s">
        <v>142</v>
      </c>
      <c r="E581" s="44"/>
      <c r="F581" s="217" t="s">
        <v>701</v>
      </c>
      <c r="G581" s="44"/>
      <c r="H581" s="44"/>
      <c r="I581" s="218"/>
      <c r="J581" s="44"/>
      <c r="K581" s="44"/>
      <c r="L581" s="48"/>
      <c r="M581" s="219"/>
      <c r="N581" s="220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142</v>
      </c>
      <c r="AU581" s="20" t="s">
        <v>81</v>
      </c>
    </row>
    <row r="582" s="2" customFormat="1">
      <c r="A582" s="42"/>
      <c r="B582" s="43"/>
      <c r="C582" s="44"/>
      <c r="D582" s="221" t="s">
        <v>144</v>
      </c>
      <c r="E582" s="44"/>
      <c r="F582" s="222" t="s">
        <v>702</v>
      </c>
      <c r="G582" s="44"/>
      <c r="H582" s="44"/>
      <c r="I582" s="218"/>
      <c r="J582" s="44"/>
      <c r="K582" s="44"/>
      <c r="L582" s="48"/>
      <c r="M582" s="219"/>
      <c r="N582" s="220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144</v>
      </c>
      <c r="AU582" s="20" t="s">
        <v>81</v>
      </c>
    </row>
    <row r="583" s="14" customFormat="1">
      <c r="A583" s="14"/>
      <c r="B583" s="233"/>
      <c r="C583" s="234"/>
      <c r="D583" s="216" t="s">
        <v>146</v>
      </c>
      <c r="E583" s="235" t="s">
        <v>21</v>
      </c>
      <c r="F583" s="236" t="s">
        <v>703</v>
      </c>
      <c r="G583" s="234"/>
      <c r="H583" s="237">
        <v>1.845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3" t="s">
        <v>146</v>
      </c>
      <c r="AU583" s="243" t="s">
        <v>81</v>
      </c>
      <c r="AV583" s="14" t="s">
        <v>81</v>
      </c>
      <c r="AW583" s="14" t="s">
        <v>36</v>
      </c>
      <c r="AX583" s="14" t="s">
        <v>79</v>
      </c>
      <c r="AY583" s="243" t="s">
        <v>132</v>
      </c>
    </row>
    <row r="584" s="2" customFormat="1" ht="24.15" customHeight="1">
      <c r="A584" s="42"/>
      <c r="B584" s="43"/>
      <c r="C584" s="203" t="s">
        <v>704</v>
      </c>
      <c r="D584" s="203" t="s">
        <v>135</v>
      </c>
      <c r="E584" s="204" t="s">
        <v>705</v>
      </c>
      <c r="F584" s="205" t="s">
        <v>706</v>
      </c>
      <c r="G584" s="206" t="s">
        <v>153</v>
      </c>
      <c r="H584" s="207">
        <v>0.22500000000000001</v>
      </c>
      <c r="I584" s="208"/>
      <c r="J584" s="209">
        <f>ROUND(I584*H584,2)</f>
        <v>0</v>
      </c>
      <c r="K584" s="205" t="s">
        <v>139</v>
      </c>
      <c r="L584" s="48"/>
      <c r="M584" s="210" t="s">
        <v>21</v>
      </c>
      <c r="N584" s="211" t="s">
        <v>45</v>
      </c>
      <c r="O584" s="88"/>
      <c r="P584" s="212">
        <f>O584*H584</f>
        <v>0</v>
      </c>
      <c r="Q584" s="212">
        <v>0</v>
      </c>
      <c r="R584" s="212">
        <f>Q584*H584</f>
        <v>0</v>
      </c>
      <c r="S584" s="212">
        <v>2.3999999999999999</v>
      </c>
      <c r="T584" s="213">
        <f>S584*H584</f>
        <v>0.54000000000000004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4" t="s">
        <v>140</v>
      </c>
      <c r="AT584" s="214" t="s">
        <v>135</v>
      </c>
      <c r="AU584" s="214" t="s">
        <v>81</v>
      </c>
      <c r="AY584" s="20" t="s">
        <v>132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0" t="s">
        <v>79</v>
      </c>
      <c r="BK584" s="215">
        <f>ROUND(I584*H584,2)</f>
        <v>0</v>
      </c>
      <c r="BL584" s="20" t="s">
        <v>140</v>
      </c>
      <c r="BM584" s="214" t="s">
        <v>707</v>
      </c>
    </row>
    <row r="585" s="2" customFormat="1">
      <c r="A585" s="42"/>
      <c r="B585" s="43"/>
      <c r="C585" s="44"/>
      <c r="D585" s="216" t="s">
        <v>142</v>
      </c>
      <c r="E585" s="44"/>
      <c r="F585" s="217" t="s">
        <v>708</v>
      </c>
      <c r="G585" s="44"/>
      <c r="H585" s="44"/>
      <c r="I585" s="218"/>
      <c r="J585" s="44"/>
      <c r="K585" s="44"/>
      <c r="L585" s="48"/>
      <c r="M585" s="219"/>
      <c r="N585" s="220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142</v>
      </c>
      <c r="AU585" s="20" t="s">
        <v>81</v>
      </c>
    </row>
    <row r="586" s="2" customFormat="1">
      <c r="A586" s="42"/>
      <c r="B586" s="43"/>
      <c r="C586" s="44"/>
      <c r="D586" s="221" t="s">
        <v>144</v>
      </c>
      <c r="E586" s="44"/>
      <c r="F586" s="222" t="s">
        <v>709</v>
      </c>
      <c r="G586" s="44"/>
      <c r="H586" s="44"/>
      <c r="I586" s="218"/>
      <c r="J586" s="44"/>
      <c r="K586" s="44"/>
      <c r="L586" s="48"/>
      <c r="M586" s="219"/>
      <c r="N586" s="220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144</v>
      </c>
      <c r="AU586" s="20" t="s">
        <v>81</v>
      </c>
    </row>
    <row r="587" s="13" customFormat="1">
      <c r="A587" s="13"/>
      <c r="B587" s="223"/>
      <c r="C587" s="224"/>
      <c r="D587" s="216" t="s">
        <v>146</v>
      </c>
      <c r="E587" s="225" t="s">
        <v>21</v>
      </c>
      <c r="F587" s="226" t="s">
        <v>245</v>
      </c>
      <c r="G587" s="224"/>
      <c r="H587" s="225" t="s">
        <v>21</v>
      </c>
      <c r="I587" s="227"/>
      <c r="J587" s="224"/>
      <c r="K587" s="224"/>
      <c r="L587" s="228"/>
      <c r="M587" s="229"/>
      <c r="N587" s="230"/>
      <c r="O587" s="230"/>
      <c r="P587" s="230"/>
      <c r="Q587" s="230"/>
      <c r="R587" s="230"/>
      <c r="S587" s="230"/>
      <c r="T587" s="23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2" t="s">
        <v>146</v>
      </c>
      <c r="AU587" s="232" t="s">
        <v>81</v>
      </c>
      <c r="AV587" s="13" t="s">
        <v>79</v>
      </c>
      <c r="AW587" s="13" t="s">
        <v>36</v>
      </c>
      <c r="AX587" s="13" t="s">
        <v>74</v>
      </c>
      <c r="AY587" s="232" t="s">
        <v>132</v>
      </c>
    </row>
    <row r="588" s="13" customFormat="1">
      <c r="A588" s="13"/>
      <c r="B588" s="223"/>
      <c r="C588" s="224"/>
      <c r="D588" s="216" t="s">
        <v>146</v>
      </c>
      <c r="E588" s="225" t="s">
        <v>21</v>
      </c>
      <c r="F588" s="226" t="s">
        <v>246</v>
      </c>
      <c r="G588" s="224"/>
      <c r="H588" s="225" t="s">
        <v>21</v>
      </c>
      <c r="I588" s="227"/>
      <c r="J588" s="224"/>
      <c r="K588" s="224"/>
      <c r="L588" s="228"/>
      <c r="M588" s="229"/>
      <c r="N588" s="230"/>
      <c r="O588" s="230"/>
      <c r="P588" s="230"/>
      <c r="Q588" s="230"/>
      <c r="R588" s="230"/>
      <c r="S588" s="230"/>
      <c r="T588" s="23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2" t="s">
        <v>146</v>
      </c>
      <c r="AU588" s="232" t="s">
        <v>81</v>
      </c>
      <c r="AV588" s="13" t="s">
        <v>79</v>
      </c>
      <c r="AW588" s="13" t="s">
        <v>36</v>
      </c>
      <c r="AX588" s="13" t="s">
        <v>74</v>
      </c>
      <c r="AY588" s="232" t="s">
        <v>132</v>
      </c>
    </row>
    <row r="589" s="14" customFormat="1">
      <c r="A589" s="14"/>
      <c r="B589" s="233"/>
      <c r="C589" s="234"/>
      <c r="D589" s="216" t="s">
        <v>146</v>
      </c>
      <c r="E589" s="235" t="s">
        <v>21</v>
      </c>
      <c r="F589" s="236" t="s">
        <v>247</v>
      </c>
      <c r="G589" s="234"/>
      <c r="H589" s="237">
        <v>0.074999999999999997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3" t="s">
        <v>146</v>
      </c>
      <c r="AU589" s="243" t="s">
        <v>81</v>
      </c>
      <c r="AV589" s="14" t="s">
        <v>81</v>
      </c>
      <c r="AW589" s="14" t="s">
        <v>36</v>
      </c>
      <c r="AX589" s="14" t="s">
        <v>74</v>
      </c>
      <c r="AY589" s="243" t="s">
        <v>132</v>
      </c>
    </row>
    <row r="590" s="14" customFormat="1">
      <c r="A590" s="14"/>
      <c r="B590" s="233"/>
      <c r="C590" s="234"/>
      <c r="D590" s="216" t="s">
        <v>146</v>
      </c>
      <c r="E590" s="235" t="s">
        <v>21</v>
      </c>
      <c r="F590" s="236" t="s">
        <v>248</v>
      </c>
      <c r="G590" s="234"/>
      <c r="H590" s="237">
        <v>0.074999999999999997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3" t="s">
        <v>146</v>
      </c>
      <c r="AU590" s="243" t="s">
        <v>81</v>
      </c>
      <c r="AV590" s="14" t="s">
        <v>81</v>
      </c>
      <c r="AW590" s="14" t="s">
        <v>36</v>
      </c>
      <c r="AX590" s="14" t="s">
        <v>74</v>
      </c>
      <c r="AY590" s="243" t="s">
        <v>132</v>
      </c>
    </row>
    <row r="591" s="16" customFormat="1">
      <c r="A591" s="16"/>
      <c r="B591" s="255"/>
      <c r="C591" s="256"/>
      <c r="D591" s="216" t="s">
        <v>146</v>
      </c>
      <c r="E591" s="257" t="s">
        <v>21</v>
      </c>
      <c r="F591" s="258" t="s">
        <v>222</v>
      </c>
      <c r="G591" s="256"/>
      <c r="H591" s="259">
        <v>0.14999999999999999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65" t="s">
        <v>146</v>
      </c>
      <c r="AU591" s="265" t="s">
        <v>81</v>
      </c>
      <c r="AV591" s="16" t="s">
        <v>133</v>
      </c>
      <c r="AW591" s="16" t="s">
        <v>36</v>
      </c>
      <c r="AX591" s="16" t="s">
        <v>74</v>
      </c>
      <c r="AY591" s="265" t="s">
        <v>132</v>
      </c>
    </row>
    <row r="592" s="13" customFormat="1">
      <c r="A592" s="13"/>
      <c r="B592" s="223"/>
      <c r="C592" s="224"/>
      <c r="D592" s="216" t="s">
        <v>146</v>
      </c>
      <c r="E592" s="225" t="s">
        <v>21</v>
      </c>
      <c r="F592" s="226" t="s">
        <v>245</v>
      </c>
      <c r="G592" s="224"/>
      <c r="H592" s="225" t="s">
        <v>21</v>
      </c>
      <c r="I592" s="227"/>
      <c r="J592" s="224"/>
      <c r="K592" s="224"/>
      <c r="L592" s="228"/>
      <c r="M592" s="229"/>
      <c r="N592" s="230"/>
      <c r="O592" s="230"/>
      <c r="P592" s="230"/>
      <c r="Q592" s="230"/>
      <c r="R592" s="230"/>
      <c r="S592" s="230"/>
      <c r="T592" s="23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2" t="s">
        <v>146</v>
      </c>
      <c r="AU592" s="232" t="s">
        <v>81</v>
      </c>
      <c r="AV592" s="13" t="s">
        <v>79</v>
      </c>
      <c r="AW592" s="13" t="s">
        <v>36</v>
      </c>
      <c r="AX592" s="13" t="s">
        <v>74</v>
      </c>
      <c r="AY592" s="232" t="s">
        <v>132</v>
      </c>
    </row>
    <row r="593" s="13" customFormat="1">
      <c r="A593" s="13"/>
      <c r="B593" s="223"/>
      <c r="C593" s="224"/>
      <c r="D593" s="216" t="s">
        <v>146</v>
      </c>
      <c r="E593" s="225" t="s">
        <v>21</v>
      </c>
      <c r="F593" s="226" t="s">
        <v>249</v>
      </c>
      <c r="G593" s="224"/>
      <c r="H593" s="225" t="s">
        <v>21</v>
      </c>
      <c r="I593" s="227"/>
      <c r="J593" s="224"/>
      <c r="K593" s="224"/>
      <c r="L593" s="228"/>
      <c r="M593" s="229"/>
      <c r="N593" s="230"/>
      <c r="O593" s="230"/>
      <c r="P593" s="230"/>
      <c r="Q593" s="230"/>
      <c r="R593" s="230"/>
      <c r="S593" s="230"/>
      <c r="T593" s="23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2" t="s">
        <v>146</v>
      </c>
      <c r="AU593" s="232" t="s">
        <v>81</v>
      </c>
      <c r="AV593" s="13" t="s">
        <v>79</v>
      </c>
      <c r="AW593" s="13" t="s">
        <v>36</v>
      </c>
      <c r="AX593" s="13" t="s">
        <v>74</v>
      </c>
      <c r="AY593" s="232" t="s">
        <v>132</v>
      </c>
    </row>
    <row r="594" s="14" customFormat="1">
      <c r="A594" s="14"/>
      <c r="B594" s="233"/>
      <c r="C594" s="234"/>
      <c r="D594" s="216" t="s">
        <v>146</v>
      </c>
      <c r="E594" s="235" t="s">
        <v>21</v>
      </c>
      <c r="F594" s="236" t="s">
        <v>250</v>
      </c>
      <c r="G594" s="234"/>
      <c r="H594" s="237">
        <v>0.074999999999999997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3" t="s">
        <v>146</v>
      </c>
      <c r="AU594" s="243" t="s">
        <v>81</v>
      </c>
      <c r="AV594" s="14" t="s">
        <v>81</v>
      </c>
      <c r="AW594" s="14" t="s">
        <v>36</v>
      </c>
      <c r="AX594" s="14" t="s">
        <v>74</v>
      </c>
      <c r="AY594" s="243" t="s">
        <v>132</v>
      </c>
    </row>
    <row r="595" s="16" customFormat="1">
      <c r="A595" s="16"/>
      <c r="B595" s="255"/>
      <c r="C595" s="256"/>
      <c r="D595" s="216" t="s">
        <v>146</v>
      </c>
      <c r="E595" s="257" t="s">
        <v>21</v>
      </c>
      <c r="F595" s="258" t="s">
        <v>222</v>
      </c>
      <c r="G595" s="256"/>
      <c r="H595" s="259">
        <v>0.074999999999999997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65" t="s">
        <v>146</v>
      </c>
      <c r="AU595" s="265" t="s">
        <v>81</v>
      </c>
      <c r="AV595" s="16" t="s">
        <v>133</v>
      </c>
      <c r="AW595" s="16" t="s">
        <v>36</v>
      </c>
      <c r="AX595" s="16" t="s">
        <v>74</v>
      </c>
      <c r="AY595" s="265" t="s">
        <v>132</v>
      </c>
    </row>
    <row r="596" s="15" customFormat="1">
      <c r="A596" s="15"/>
      <c r="B596" s="244"/>
      <c r="C596" s="245"/>
      <c r="D596" s="216" t="s">
        <v>146</v>
      </c>
      <c r="E596" s="246" t="s">
        <v>21</v>
      </c>
      <c r="F596" s="247" t="s">
        <v>150</v>
      </c>
      <c r="G596" s="245"/>
      <c r="H596" s="248">
        <v>0.22500000000000001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4" t="s">
        <v>146</v>
      </c>
      <c r="AU596" s="254" t="s">
        <v>81</v>
      </c>
      <c r="AV596" s="15" t="s">
        <v>140</v>
      </c>
      <c r="AW596" s="15" t="s">
        <v>36</v>
      </c>
      <c r="AX596" s="15" t="s">
        <v>79</v>
      </c>
      <c r="AY596" s="254" t="s">
        <v>132</v>
      </c>
    </row>
    <row r="597" s="2" customFormat="1" ht="24.15" customHeight="1">
      <c r="A597" s="42"/>
      <c r="B597" s="43"/>
      <c r="C597" s="203" t="s">
        <v>710</v>
      </c>
      <c r="D597" s="203" t="s">
        <v>135</v>
      </c>
      <c r="E597" s="204" t="s">
        <v>711</v>
      </c>
      <c r="F597" s="205" t="s">
        <v>712</v>
      </c>
      <c r="G597" s="206" t="s">
        <v>138</v>
      </c>
      <c r="H597" s="207">
        <v>1</v>
      </c>
      <c r="I597" s="208"/>
      <c r="J597" s="209">
        <f>ROUND(I597*H597,2)</f>
        <v>0</v>
      </c>
      <c r="K597" s="205" t="s">
        <v>139</v>
      </c>
      <c r="L597" s="48"/>
      <c r="M597" s="210" t="s">
        <v>21</v>
      </c>
      <c r="N597" s="211" t="s">
        <v>45</v>
      </c>
      <c r="O597" s="88"/>
      <c r="P597" s="212">
        <f>O597*H597</f>
        <v>0</v>
      </c>
      <c r="Q597" s="212">
        <v>0</v>
      </c>
      <c r="R597" s="212">
        <f>Q597*H597</f>
        <v>0</v>
      </c>
      <c r="S597" s="212">
        <v>0.014999999999999999</v>
      </c>
      <c r="T597" s="213">
        <f>S597*H597</f>
        <v>0.014999999999999999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14" t="s">
        <v>140</v>
      </c>
      <c r="AT597" s="214" t="s">
        <v>135</v>
      </c>
      <c r="AU597" s="214" t="s">
        <v>81</v>
      </c>
      <c r="AY597" s="20" t="s">
        <v>132</v>
      </c>
      <c r="BE597" s="215">
        <f>IF(N597="základní",J597,0)</f>
        <v>0</v>
      </c>
      <c r="BF597" s="215">
        <f>IF(N597="snížená",J597,0)</f>
        <v>0</v>
      </c>
      <c r="BG597" s="215">
        <f>IF(N597="zákl. přenesená",J597,0)</f>
        <v>0</v>
      </c>
      <c r="BH597" s="215">
        <f>IF(N597="sníž. přenesená",J597,0)</f>
        <v>0</v>
      </c>
      <c r="BI597" s="215">
        <f>IF(N597="nulová",J597,0)</f>
        <v>0</v>
      </c>
      <c r="BJ597" s="20" t="s">
        <v>79</v>
      </c>
      <c r="BK597" s="215">
        <f>ROUND(I597*H597,2)</f>
        <v>0</v>
      </c>
      <c r="BL597" s="20" t="s">
        <v>140</v>
      </c>
      <c r="BM597" s="214" t="s">
        <v>713</v>
      </c>
    </row>
    <row r="598" s="2" customFormat="1">
      <c r="A598" s="42"/>
      <c r="B598" s="43"/>
      <c r="C598" s="44"/>
      <c r="D598" s="216" t="s">
        <v>142</v>
      </c>
      <c r="E598" s="44"/>
      <c r="F598" s="217" t="s">
        <v>714</v>
      </c>
      <c r="G598" s="44"/>
      <c r="H598" s="44"/>
      <c r="I598" s="218"/>
      <c r="J598" s="44"/>
      <c r="K598" s="44"/>
      <c r="L598" s="48"/>
      <c r="M598" s="219"/>
      <c r="N598" s="220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T598" s="20" t="s">
        <v>142</v>
      </c>
      <c r="AU598" s="20" t="s">
        <v>81</v>
      </c>
    </row>
    <row r="599" s="2" customFormat="1">
      <c r="A599" s="42"/>
      <c r="B599" s="43"/>
      <c r="C599" s="44"/>
      <c r="D599" s="221" t="s">
        <v>144</v>
      </c>
      <c r="E599" s="44"/>
      <c r="F599" s="222" t="s">
        <v>715</v>
      </c>
      <c r="G599" s="44"/>
      <c r="H599" s="44"/>
      <c r="I599" s="218"/>
      <c r="J599" s="44"/>
      <c r="K599" s="44"/>
      <c r="L599" s="48"/>
      <c r="M599" s="219"/>
      <c r="N599" s="220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144</v>
      </c>
      <c r="AU599" s="20" t="s">
        <v>81</v>
      </c>
    </row>
    <row r="600" s="14" customFormat="1">
      <c r="A600" s="14"/>
      <c r="B600" s="233"/>
      <c r="C600" s="234"/>
      <c r="D600" s="216" t="s">
        <v>146</v>
      </c>
      <c r="E600" s="235" t="s">
        <v>21</v>
      </c>
      <c r="F600" s="236" t="s">
        <v>716</v>
      </c>
      <c r="G600" s="234"/>
      <c r="H600" s="237">
        <v>1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3" t="s">
        <v>146</v>
      </c>
      <c r="AU600" s="243" t="s">
        <v>81</v>
      </c>
      <c r="AV600" s="14" t="s">
        <v>81</v>
      </c>
      <c r="AW600" s="14" t="s">
        <v>36</v>
      </c>
      <c r="AX600" s="14" t="s">
        <v>79</v>
      </c>
      <c r="AY600" s="243" t="s">
        <v>132</v>
      </c>
    </row>
    <row r="601" s="2" customFormat="1" ht="24.15" customHeight="1">
      <c r="A601" s="42"/>
      <c r="B601" s="43"/>
      <c r="C601" s="203" t="s">
        <v>717</v>
      </c>
      <c r="D601" s="203" t="s">
        <v>135</v>
      </c>
      <c r="E601" s="204" t="s">
        <v>718</v>
      </c>
      <c r="F601" s="205" t="s">
        <v>719</v>
      </c>
      <c r="G601" s="206" t="s">
        <v>214</v>
      </c>
      <c r="H601" s="207">
        <v>17.5</v>
      </c>
      <c r="I601" s="208"/>
      <c r="J601" s="209">
        <f>ROUND(I601*H601,2)</f>
        <v>0</v>
      </c>
      <c r="K601" s="205" t="s">
        <v>139</v>
      </c>
      <c r="L601" s="48"/>
      <c r="M601" s="210" t="s">
        <v>21</v>
      </c>
      <c r="N601" s="211" t="s">
        <v>45</v>
      </c>
      <c r="O601" s="88"/>
      <c r="P601" s="212">
        <f>O601*H601</f>
        <v>0</v>
      </c>
      <c r="Q601" s="212">
        <v>0</v>
      </c>
      <c r="R601" s="212">
        <f>Q601*H601</f>
        <v>0</v>
      </c>
      <c r="S601" s="212">
        <v>0.017999999999999999</v>
      </c>
      <c r="T601" s="213">
        <f>S601*H601</f>
        <v>0.315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14" t="s">
        <v>140</v>
      </c>
      <c r="AT601" s="214" t="s">
        <v>135</v>
      </c>
      <c r="AU601" s="214" t="s">
        <v>81</v>
      </c>
      <c r="AY601" s="20" t="s">
        <v>132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20" t="s">
        <v>79</v>
      </c>
      <c r="BK601" s="215">
        <f>ROUND(I601*H601,2)</f>
        <v>0</v>
      </c>
      <c r="BL601" s="20" t="s">
        <v>140</v>
      </c>
      <c r="BM601" s="214" t="s">
        <v>720</v>
      </c>
    </row>
    <row r="602" s="2" customFormat="1">
      <c r="A602" s="42"/>
      <c r="B602" s="43"/>
      <c r="C602" s="44"/>
      <c r="D602" s="216" t="s">
        <v>142</v>
      </c>
      <c r="E602" s="44"/>
      <c r="F602" s="217" t="s">
        <v>721</v>
      </c>
      <c r="G602" s="44"/>
      <c r="H602" s="44"/>
      <c r="I602" s="218"/>
      <c r="J602" s="44"/>
      <c r="K602" s="44"/>
      <c r="L602" s="48"/>
      <c r="M602" s="219"/>
      <c r="N602" s="220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0" t="s">
        <v>142</v>
      </c>
      <c r="AU602" s="20" t="s">
        <v>81</v>
      </c>
    </row>
    <row r="603" s="2" customFormat="1">
      <c r="A603" s="42"/>
      <c r="B603" s="43"/>
      <c r="C603" s="44"/>
      <c r="D603" s="221" t="s">
        <v>144</v>
      </c>
      <c r="E603" s="44"/>
      <c r="F603" s="222" t="s">
        <v>722</v>
      </c>
      <c r="G603" s="44"/>
      <c r="H603" s="44"/>
      <c r="I603" s="218"/>
      <c r="J603" s="44"/>
      <c r="K603" s="44"/>
      <c r="L603" s="48"/>
      <c r="M603" s="219"/>
      <c r="N603" s="220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0" t="s">
        <v>144</v>
      </c>
      <c r="AU603" s="20" t="s">
        <v>81</v>
      </c>
    </row>
    <row r="604" s="13" customFormat="1">
      <c r="A604" s="13"/>
      <c r="B604" s="223"/>
      <c r="C604" s="224"/>
      <c r="D604" s="216" t="s">
        <v>146</v>
      </c>
      <c r="E604" s="225" t="s">
        <v>21</v>
      </c>
      <c r="F604" s="226" t="s">
        <v>316</v>
      </c>
      <c r="G604" s="224"/>
      <c r="H604" s="225" t="s">
        <v>21</v>
      </c>
      <c r="I604" s="227"/>
      <c r="J604" s="224"/>
      <c r="K604" s="224"/>
      <c r="L604" s="228"/>
      <c r="M604" s="229"/>
      <c r="N604" s="230"/>
      <c r="O604" s="230"/>
      <c r="P604" s="230"/>
      <c r="Q604" s="230"/>
      <c r="R604" s="230"/>
      <c r="S604" s="230"/>
      <c r="T604" s="23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2" t="s">
        <v>146</v>
      </c>
      <c r="AU604" s="232" t="s">
        <v>81</v>
      </c>
      <c r="AV604" s="13" t="s">
        <v>79</v>
      </c>
      <c r="AW604" s="13" t="s">
        <v>36</v>
      </c>
      <c r="AX604" s="13" t="s">
        <v>74</v>
      </c>
      <c r="AY604" s="232" t="s">
        <v>132</v>
      </c>
    </row>
    <row r="605" s="14" customFormat="1">
      <c r="A605" s="14"/>
      <c r="B605" s="233"/>
      <c r="C605" s="234"/>
      <c r="D605" s="216" t="s">
        <v>146</v>
      </c>
      <c r="E605" s="235" t="s">
        <v>21</v>
      </c>
      <c r="F605" s="236" t="s">
        <v>317</v>
      </c>
      <c r="G605" s="234"/>
      <c r="H605" s="237">
        <v>2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3" t="s">
        <v>146</v>
      </c>
      <c r="AU605" s="243" t="s">
        <v>81</v>
      </c>
      <c r="AV605" s="14" t="s">
        <v>81</v>
      </c>
      <c r="AW605" s="14" t="s">
        <v>36</v>
      </c>
      <c r="AX605" s="14" t="s">
        <v>74</v>
      </c>
      <c r="AY605" s="243" t="s">
        <v>132</v>
      </c>
    </row>
    <row r="606" s="14" customFormat="1">
      <c r="A606" s="14"/>
      <c r="B606" s="233"/>
      <c r="C606" s="234"/>
      <c r="D606" s="216" t="s">
        <v>146</v>
      </c>
      <c r="E606" s="235" t="s">
        <v>21</v>
      </c>
      <c r="F606" s="236" t="s">
        <v>318</v>
      </c>
      <c r="G606" s="234"/>
      <c r="H606" s="237">
        <v>4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3" t="s">
        <v>146</v>
      </c>
      <c r="AU606" s="243" t="s">
        <v>81</v>
      </c>
      <c r="AV606" s="14" t="s">
        <v>81</v>
      </c>
      <c r="AW606" s="14" t="s">
        <v>36</v>
      </c>
      <c r="AX606" s="14" t="s">
        <v>74</v>
      </c>
      <c r="AY606" s="243" t="s">
        <v>132</v>
      </c>
    </row>
    <row r="607" s="16" customFormat="1">
      <c r="A607" s="16"/>
      <c r="B607" s="255"/>
      <c r="C607" s="256"/>
      <c r="D607" s="216" t="s">
        <v>146</v>
      </c>
      <c r="E607" s="257" t="s">
        <v>21</v>
      </c>
      <c r="F607" s="258" t="s">
        <v>222</v>
      </c>
      <c r="G607" s="256"/>
      <c r="H607" s="259">
        <v>6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65" t="s">
        <v>146</v>
      </c>
      <c r="AU607" s="265" t="s">
        <v>81</v>
      </c>
      <c r="AV607" s="16" t="s">
        <v>133</v>
      </c>
      <c r="AW607" s="16" t="s">
        <v>36</v>
      </c>
      <c r="AX607" s="16" t="s">
        <v>74</v>
      </c>
      <c r="AY607" s="265" t="s">
        <v>132</v>
      </c>
    </row>
    <row r="608" s="14" customFormat="1">
      <c r="A608" s="14"/>
      <c r="B608" s="233"/>
      <c r="C608" s="234"/>
      <c r="D608" s="216" t="s">
        <v>146</v>
      </c>
      <c r="E608" s="235" t="s">
        <v>21</v>
      </c>
      <c r="F608" s="236" t="s">
        <v>319</v>
      </c>
      <c r="G608" s="234"/>
      <c r="H608" s="237">
        <v>0.5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3" t="s">
        <v>146</v>
      </c>
      <c r="AU608" s="243" t="s">
        <v>81</v>
      </c>
      <c r="AV608" s="14" t="s">
        <v>81</v>
      </c>
      <c r="AW608" s="14" t="s">
        <v>36</v>
      </c>
      <c r="AX608" s="14" t="s">
        <v>74</v>
      </c>
      <c r="AY608" s="243" t="s">
        <v>132</v>
      </c>
    </row>
    <row r="609" s="16" customFormat="1">
      <c r="A609" s="16"/>
      <c r="B609" s="255"/>
      <c r="C609" s="256"/>
      <c r="D609" s="216" t="s">
        <v>146</v>
      </c>
      <c r="E609" s="257" t="s">
        <v>21</v>
      </c>
      <c r="F609" s="258" t="s">
        <v>222</v>
      </c>
      <c r="G609" s="256"/>
      <c r="H609" s="259">
        <v>0.5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65" t="s">
        <v>146</v>
      </c>
      <c r="AU609" s="265" t="s">
        <v>81</v>
      </c>
      <c r="AV609" s="16" t="s">
        <v>133</v>
      </c>
      <c r="AW609" s="16" t="s">
        <v>36</v>
      </c>
      <c r="AX609" s="16" t="s">
        <v>74</v>
      </c>
      <c r="AY609" s="265" t="s">
        <v>132</v>
      </c>
    </row>
    <row r="610" s="13" customFormat="1">
      <c r="A610" s="13"/>
      <c r="B610" s="223"/>
      <c r="C610" s="224"/>
      <c r="D610" s="216" t="s">
        <v>146</v>
      </c>
      <c r="E610" s="225" t="s">
        <v>21</v>
      </c>
      <c r="F610" s="226" t="s">
        <v>320</v>
      </c>
      <c r="G610" s="224"/>
      <c r="H610" s="225" t="s">
        <v>21</v>
      </c>
      <c r="I610" s="227"/>
      <c r="J610" s="224"/>
      <c r="K610" s="224"/>
      <c r="L610" s="228"/>
      <c r="M610" s="229"/>
      <c r="N610" s="230"/>
      <c r="O610" s="230"/>
      <c r="P610" s="230"/>
      <c r="Q610" s="230"/>
      <c r="R610" s="230"/>
      <c r="S610" s="230"/>
      <c r="T610" s="23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2" t="s">
        <v>146</v>
      </c>
      <c r="AU610" s="232" t="s">
        <v>81</v>
      </c>
      <c r="AV610" s="13" t="s">
        <v>79</v>
      </c>
      <c r="AW610" s="13" t="s">
        <v>36</v>
      </c>
      <c r="AX610" s="13" t="s">
        <v>74</v>
      </c>
      <c r="AY610" s="232" t="s">
        <v>132</v>
      </c>
    </row>
    <row r="611" s="14" customFormat="1">
      <c r="A611" s="14"/>
      <c r="B611" s="233"/>
      <c r="C611" s="234"/>
      <c r="D611" s="216" t="s">
        <v>146</v>
      </c>
      <c r="E611" s="235" t="s">
        <v>21</v>
      </c>
      <c r="F611" s="236" t="s">
        <v>321</v>
      </c>
      <c r="G611" s="234"/>
      <c r="H611" s="237">
        <v>4.5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3" t="s">
        <v>146</v>
      </c>
      <c r="AU611" s="243" t="s">
        <v>81</v>
      </c>
      <c r="AV611" s="14" t="s">
        <v>81</v>
      </c>
      <c r="AW611" s="14" t="s">
        <v>36</v>
      </c>
      <c r="AX611" s="14" t="s">
        <v>74</v>
      </c>
      <c r="AY611" s="243" t="s">
        <v>132</v>
      </c>
    </row>
    <row r="612" s="14" customFormat="1">
      <c r="A612" s="14"/>
      <c r="B612" s="233"/>
      <c r="C612" s="234"/>
      <c r="D612" s="216" t="s">
        <v>146</v>
      </c>
      <c r="E612" s="235" t="s">
        <v>21</v>
      </c>
      <c r="F612" s="236" t="s">
        <v>322</v>
      </c>
      <c r="G612" s="234"/>
      <c r="H612" s="237">
        <v>6.5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3" t="s">
        <v>146</v>
      </c>
      <c r="AU612" s="243" t="s">
        <v>81</v>
      </c>
      <c r="AV612" s="14" t="s">
        <v>81</v>
      </c>
      <c r="AW612" s="14" t="s">
        <v>36</v>
      </c>
      <c r="AX612" s="14" t="s">
        <v>74</v>
      </c>
      <c r="AY612" s="243" t="s">
        <v>132</v>
      </c>
    </row>
    <row r="613" s="16" customFormat="1">
      <c r="A613" s="16"/>
      <c r="B613" s="255"/>
      <c r="C613" s="256"/>
      <c r="D613" s="216" t="s">
        <v>146</v>
      </c>
      <c r="E613" s="257" t="s">
        <v>21</v>
      </c>
      <c r="F613" s="258" t="s">
        <v>222</v>
      </c>
      <c r="G613" s="256"/>
      <c r="H613" s="259">
        <v>11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65" t="s">
        <v>146</v>
      </c>
      <c r="AU613" s="265" t="s">
        <v>81</v>
      </c>
      <c r="AV613" s="16" t="s">
        <v>133</v>
      </c>
      <c r="AW613" s="16" t="s">
        <v>36</v>
      </c>
      <c r="AX613" s="16" t="s">
        <v>74</v>
      </c>
      <c r="AY613" s="265" t="s">
        <v>132</v>
      </c>
    </row>
    <row r="614" s="15" customFormat="1">
      <c r="A614" s="15"/>
      <c r="B614" s="244"/>
      <c r="C614" s="245"/>
      <c r="D614" s="216" t="s">
        <v>146</v>
      </c>
      <c r="E614" s="246" t="s">
        <v>21</v>
      </c>
      <c r="F614" s="247" t="s">
        <v>150</v>
      </c>
      <c r="G614" s="245"/>
      <c r="H614" s="248">
        <v>17.5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4" t="s">
        <v>146</v>
      </c>
      <c r="AU614" s="254" t="s">
        <v>81</v>
      </c>
      <c r="AV614" s="15" t="s">
        <v>140</v>
      </c>
      <c r="AW614" s="15" t="s">
        <v>36</v>
      </c>
      <c r="AX614" s="15" t="s">
        <v>79</v>
      </c>
      <c r="AY614" s="254" t="s">
        <v>132</v>
      </c>
    </row>
    <row r="615" s="2" customFormat="1" ht="24.15" customHeight="1">
      <c r="A615" s="42"/>
      <c r="B615" s="43"/>
      <c r="C615" s="203" t="s">
        <v>723</v>
      </c>
      <c r="D615" s="203" t="s">
        <v>135</v>
      </c>
      <c r="E615" s="204" t="s">
        <v>724</v>
      </c>
      <c r="F615" s="205" t="s">
        <v>725</v>
      </c>
      <c r="G615" s="206" t="s">
        <v>214</v>
      </c>
      <c r="H615" s="207">
        <v>8</v>
      </c>
      <c r="I615" s="208"/>
      <c r="J615" s="209">
        <f>ROUND(I615*H615,2)</f>
        <v>0</v>
      </c>
      <c r="K615" s="205" t="s">
        <v>139</v>
      </c>
      <c r="L615" s="48"/>
      <c r="M615" s="210" t="s">
        <v>21</v>
      </c>
      <c r="N615" s="211" t="s">
        <v>45</v>
      </c>
      <c r="O615" s="88"/>
      <c r="P615" s="212">
        <f>O615*H615</f>
        <v>0</v>
      </c>
      <c r="Q615" s="212">
        <v>0</v>
      </c>
      <c r="R615" s="212">
        <f>Q615*H615</f>
        <v>0</v>
      </c>
      <c r="S615" s="212">
        <v>0.081000000000000003</v>
      </c>
      <c r="T615" s="213">
        <f>S615*H615</f>
        <v>0.64800000000000002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4" t="s">
        <v>140</v>
      </c>
      <c r="AT615" s="214" t="s">
        <v>135</v>
      </c>
      <c r="AU615" s="214" t="s">
        <v>81</v>
      </c>
      <c r="AY615" s="20" t="s">
        <v>132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20" t="s">
        <v>79</v>
      </c>
      <c r="BK615" s="215">
        <f>ROUND(I615*H615,2)</f>
        <v>0</v>
      </c>
      <c r="BL615" s="20" t="s">
        <v>140</v>
      </c>
      <c r="BM615" s="214" t="s">
        <v>726</v>
      </c>
    </row>
    <row r="616" s="2" customFormat="1">
      <c r="A616" s="42"/>
      <c r="B616" s="43"/>
      <c r="C616" s="44"/>
      <c r="D616" s="216" t="s">
        <v>142</v>
      </c>
      <c r="E616" s="44"/>
      <c r="F616" s="217" t="s">
        <v>727</v>
      </c>
      <c r="G616" s="44"/>
      <c r="H616" s="44"/>
      <c r="I616" s="218"/>
      <c r="J616" s="44"/>
      <c r="K616" s="44"/>
      <c r="L616" s="48"/>
      <c r="M616" s="219"/>
      <c r="N616" s="220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142</v>
      </c>
      <c r="AU616" s="20" t="s">
        <v>81</v>
      </c>
    </row>
    <row r="617" s="2" customFormat="1">
      <c r="A617" s="42"/>
      <c r="B617" s="43"/>
      <c r="C617" s="44"/>
      <c r="D617" s="221" t="s">
        <v>144</v>
      </c>
      <c r="E617" s="44"/>
      <c r="F617" s="222" t="s">
        <v>728</v>
      </c>
      <c r="G617" s="44"/>
      <c r="H617" s="44"/>
      <c r="I617" s="218"/>
      <c r="J617" s="44"/>
      <c r="K617" s="44"/>
      <c r="L617" s="48"/>
      <c r="M617" s="219"/>
      <c r="N617" s="220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T617" s="20" t="s">
        <v>144</v>
      </c>
      <c r="AU617" s="20" t="s">
        <v>81</v>
      </c>
    </row>
    <row r="618" s="13" customFormat="1">
      <c r="A618" s="13"/>
      <c r="B618" s="223"/>
      <c r="C618" s="224"/>
      <c r="D618" s="216" t="s">
        <v>146</v>
      </c>
      <c r="E618" s="225" t="s">
        <v>21</v>
      </c>
      <c r="F618" s="226" t="s">
        <v>503</v>
      </c>
      <c r="G618" s="224"/>
      <c r="H618" s="225" t="s">
        <v>21</v>
      </c>
      <c r="I618" s="227"/>
      <c r="J618" s="224"/>
      <c r="K618" s="224"/>
      <c r="L618" s="228"/>
      <c r="M618" s="229"/>
      <c r="N618" s="230"/>
      <c r="O618" s="230"/>
      <c r="P618" s="230"/>
      <c r="Q618" s="230"/>
      <c r="R618" s="230"/>
      <c r="S618" s="230"/>
      <c r="T618" s="23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2" t="s">
        <v>146</v>
      </c>
      <c r="AU618" s="232" t="s">
        <v>81</v>
      </c>
      <c r="AV618" s="13" t="s">
        <v>79</v>
      </c>
      <c r="AW618" s="13" t="s">
        <v>36</v>
      </c>
      <c r="AX618" s="13" t="s">
        <v>74</v>
      </c>
      <c r="AY618" s="232" t="s">
        <v>132</v>
      </c>
    </row>
    <row r="619" s="14" customFormat="1">
      <c r="A619" s="14"/>
      <c r="B619" s="233"/>
      <c r="C619" s="234"/>
      <c r="D619" s="216" t="s">
        <v>146</v>
      </c>
      <c r="E619" s="235" t="s">
        <v>21</v>
      </c>
      <c r="F619" s="236" t="s">
        <v>729</v>
      </c>
      <c r="G619" s="234"/>
      <c r="H619" s="237">
        <v>8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3" t="s">
        <v>146</v>
      </c>
      <c r="AU619" s="243" t="s">
        <v>81</v>
      </c>
      <c r="AV619" s="14" t="s">
        <v>81</v>
      </c>
      <c r="AW619" s="14" t="s">
        <v>36</v>
      </c>
      <c r="AX619" s="14" t="s">
        <v>79</v>
      </c>
      <c r="AY619" s="243" t="s">
        <v>132</v>
      </c>
    </row>
    <row r="620" s="2" customFormat="1" ht="24.15" customHeight="1">
      <c r="A620" s="42"/>
      <c r="B620" s="43"/>
      <c r="C620" s="203" t="s">
        <v>730</v>
      </c>
      <c r="D620" s="203" t="s">
        <v>135</v>
      </c>
      <c r="E620" s="204" t="s">
        <v>731</v>
      </c>
      <c r="F620" s="205" t="s">
        <v>732</v>
      </c>
      <c r="G620" s="206" t="s">
        <v>214</v>
      </c>
      <c r="H620" s="207">
        <v>16</v>
      </c>
      <c r="I620" s="208"/>
      <c r="J620" s="209">
        <f>ROUND(I620*H620,2)</f>
        <v>0</v>
      </c>
      <c r="K620" s="205" t="s">
        <v>139</v>
      </c>
      <c r="L620" s="48"/>
      <c r="M620" s="210" t="s">
        <v>21</v>
      </c>
      <c r="N620" s="211" t="s">
        <v>45</v>
      </c>
      <c r="O620" s="88"/>
      <c r="P620" s="212">
        <f>O620*H620</f>
        <v>0</v>
      </c>
      <c r="Q620" s="212">
        <v>0</v>
      </c>
      <c r="R620" s="212">
        <f>Q620*H620</f>
        <v>0</v>
      </c>
      <c r="S620" s="212">
        <v>0.040000000000000001</v>
      </c>
      <c r="T620" s="213">
        <f>S620*H620</f>
        <v>0.64000000000000001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14" t="s">
        <v>140</v>
      </c>
      <c r="AT620" s="214" t="s">
        <v>135</v>
      </c>
      <c r="AU620" s="214" t="s">
        <v>81</v>
      </c>
      <c r="AY620" s="20" t="s">
        <v>132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20" t="s">
        <v>79</v>
      </c>
      <c r="BK620" s="215">
        <f>ROUND(I620*H620,2)</f>
        <v>0</v>
      </c>
      <c r="BL620" s="20" t="s">
        <v>140</v>
      </c>
      <c r="BM620" s="214" t="s">
        <v>733</v>
      </c>
    </row>
    <row r="621" s="2" customFormat="1">
      <c r="A621" s="42"/>
      <c r="B621" s="43"/>
      <c r="C621" s="44"/>
      <c r="D621" s="216" t="s">
        <v>142</v>
      </c>
      <c r="E621" s="44"/>
      <c r="F621" s="217" t="s">
        <v>734</v>
      </c>
      <c r="G621" s="44"/>
      <c r="H621" s="44"/>
      <c r="I621" s="218"/>
      <c r="J621" s="44"/>
      <c r="K621" s="44"/>
      <c r="L621" s="48"/>
      <c r="M621" s="219"/>
      <c r="N621" s="220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0" t="s">
        <v>142</v>
      </c>
      <c r="AU621" s="20" t="s">
        <v>81</v>
      </c>
    </row>
    <row r="622" s="2" customFormat="1">
      <c r="A622" s="42"/>
      <c r="B622" s="43"/>
      <c r="C622" s="44"/>
      <c r="D622" s="221" t="s">
        <v>144</v>
      </c>
      <c r="E622" s="44"/>
      <c r="F622" s="222" t="s">
        <v>735</v>
      </c>
      <c r="G622" s="44"/>
      <c r="H622" s="44"/>
      <c r="I622" s="218"/>
      <c r="J622" s="44"/>
      <c r="K622" s="44"/>
      <c r="L622" s="48"/>
      <c r="M622" s="219"/>
      <c r="N622" s="220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144</v>
      </c>
      <c r="AU622" s="20" t="s">
        <v>81</v>
      </c>
    </row>
    <row r="623" s="13" customFormat="1">
      <c r="A623" s="13"/>
      <c r="B623" s="223"/>
      <c r="C623" s="224"/>
      <c r="D623" s="216" t="s">
        <v>146</v>
      </c>
      <c r="E623" s="225" t="s">
        <v>21</v>
      </c>
      <c r="F623" s="226" t="s">
        <v>503</v>
      </c>
      <c r="G623" s="224"/>
      <c r="H623" s="225" t="s">
        <v>21</v>
      </c>
      <c r="I623" s="227"/>
      <c r="J623" s="224"/>
      <c r="K623" s="224"/>
      <c r="L623" s="228"/>
      <c r="M623" s="229"/>
      <c r="N623" s="230"/>
      <c r="O623" s="230"/>
      <c r="P623" s="230"/>
      <c r="Q623" s="230"/>
      <c r="R623" s="230"/>
      <c r="S623" s="230"/>
      <c r="T623" s="23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2" t="s">
        <v>146</v>
      </c>
      <c r="AU623" s="232" t="s">
        <v>81</v>
      </c>
      <c r="AV623" s="13" t="s">
        <v>79</v>
      </c>
      <c r="AW623" s="13" t="s">
        <v>36</v>
      </c>
      <c r="AX623" s="13" t="s">
        <v>74</v>
      </c>
      <c r="AY623" s="232" t="s">
        <v>132</v>
      </c>
    </row>
    <row r="624" s="14" customFormat="1">
      <c r="A624" s="14"/>
      <c r="B624" s="233"/>
      <c r="C624" s="234"/>
      <c r="D624" s="216" t="s">
        <v>146</v>
      </c>
      <c r="E624" s="235" t="s">
        <v>21</v>
      </c>
      <c r="F624" s="236" t="s">
        <v>736</v>
      </c>
      <c r="G624" s="234"/>
      <c r="H624" s="237">
        <v>16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3" t="s">
        <v>146</v>
      </c>
      <c r="AU624" s="243" t="s">
        <v>81</v>
      </c>
      <c r="AV624" s="14" t="s">
        <v>81</v>
      </c>
      <c r="AW624" s="14" t="s">
        <v>36</v>
      </c>
      <c r="AX624" s="14" t="s">
        <v>79</v>
      </c>
      <c r="AY624" s="243" t="s">
        <v>132</v>
      </c>
    </row>
    <row r="625" s="2" customFormat="1" ht="24.15" customHeight="1">
      <c r="A625" s="42"/>
      <c r="B625" s="43"/>
      <c r="C625" s="203" t="s">
        <v>737</v>
      </c>
      <c r="D625" s="203" t="s">
        <v>135</v>
      </c>
      <c r="E625" s="204" t="s">
        <v>738</v>
      </c>
      <c r="F625" s="205" t="s">
        <v>739</v>
      </c>
      <c r="G625" s="206" t="s">
        <v>214</v>
      </c>
      <c r="H625" s="207">
        <v>1</v>
      </c>
      <c r="I625" s="208"/>
      <c r="J625" s="209">
        <f>ROUND(I625*H625,2)</f>
        <v>0</v>
      </c>
      <c r="K625" s="205" t="s">
        <v>139</v>
      </c>
      <c r="L625" s="48"/>
      <c r="M625" s="210" t="s">
        <v>21</v>
      </c>
      <c r="N625" s="211" t="s">
        <v>45</v>
      </c>
      <c r="O625" s="88"/>
      <c r="P625" s="212">
        <f>O625*H625</f>
        <v>0</v>
      </c>
      <c r="Q625" s="212">
        <v>0</v>
      </c>
      <c r="R625" s="212">
        <f>Q625*H625</f>
        <v>0</v>
      </c>
      <c r="S625" s="212">
        <v>0.10100000000000001</v>
      </c>
      <c r="T625" s="213">
        <f>S625*H625</f>
        <v>0.10100000000000001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14" t="s">
        <v>140</v>
      </c>
      <c r="AT625" s="214" t="s">
        <v>135</v>
      </c>
      <c r="AU625" s="214" t="s">
        <v>81</v>
      </c>
      <c r="AY625" s="20" t="s">
        <v>132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20" t="s">
        <v>79</v>
      </c>
      <c r="BK625" s="215">
        <f>ROUND(I625*H625,2)</f>
        <v>0</v>
      </c>
      <c r="BL625" s="20" t="s">
        <v>140</v>
      </c>
      <c r="BM625" s="214" t="s">
        <v>740</v>
      </c>
    </row>
    <row r="626" s="2" customFormat="1">
      <c r="A626" s="42"/>
      <c r="B626" s="43"/>
      <c r="C626" s="44"/>
      <c r="D626" s="216" t="s">
        <v>142</v>
      </c>
      <c r="E626" s="44"/>
      <c r="F626" s="217" t="s">
        <v>741</v>
      </c>
      <c r="G626" s="44"/>
      <c r="H626" s="44"/>
      <c r="I626" s="218"/>
      <c r="J626" s="44"/>
      <c r="K626" s="44"/>
      <c r="L626" s="48"/>
      <c r="M626" s="219"/>
      <c r="N626" s="220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142</v>
      </c>
      <c r="AU626" s="20" t="s">
        <v>81</v>
      </c>
    </row>
    <row r="627" s="2" customFormat="1">
      <c r="A627" s="42"/>
      <c r="B627" s="43"/>
      <c r="C627" s="44"/>
      <c r="D627" s="221" t="s">
        <v>144</v>
      </c>
      <c r="E627" s="44"/>
      <c r="F627" s="222" t="s">
        <v>742</v>
      </c>
      <c r="G627" s="44"/>
      <c r="H627" s="44"/>
      <c r="I627" s="218"/>
      <c r="J627" s="44"/>
      <c r="K627" s="44"/>
      <c r="L627" s="48"/>
      <c r="M627" s="219"/>
      <c r="N627" s="220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0" t="s">
        <v>144</v>
      </c>
      <c r="AU627" s="20" t="s">
        <v>81</v>
      </c>
    </row>
    <row r="628" s="13" customFormat="1">
      <c r="A628" s="13"/>
      <c r="B628" s="223"/>
      <c r="C628" s="224"/>
      <c r="D628" s="216" t="s">
        <v>146</v>
      </c>
      <c r="E628" s="225" t="s">
        <v>21</v>
      </c>
      <c r="F628" s="226" t="s">
        <v>743</v>
      </c>
      <c r="G628" s="224"/>
      <c r="H628" s="225" t="s">
        <v>21</v>
      </c>
      <c r="I628" s="227"/>
      <c r="J628" s="224"/>
      <c r="K628" s="224"/>
      <c r="L628" s="228"/>
      <c r="M628" s="229"/>
      <c r="N628" s="230"/>
      <c r="O628" s="230"/>
      <c r="P628" s="230"/>
      <c r="Q628" s="230"/>
      <c r="R628" s="230"/>
      <c r="S628" s="230"/>
      <c r="T628" s="23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2" t="s">
        <v>146</v>
      </c>
      <c r="AU628" s="232" t="s">
        <v>81</v>
      </c>
      <c r="AV628" s="13" t="s">
        <v>79</v>
      </c>
      <c r="AW628" s="13" t="s">
        <v>36</v>
      </c>
      <c r="AX628" s="13" t="s">
        <v>74</v>
      </c>
      <c r="AY628" s="232" t="s">
        <v>132</v>
      </c>
    </row>
    <row r="629" s="14" customFormat="1">
      <c r="A629" s="14"/>
      <c r="B629" s="233"/>
      <c r="C629" s="234"/>
      <c r="D629" s="216" t="s">
        <v>146</v>
      </c>
      <c r="E629" s="235" t="s">
        <v>21</v>
      </c>
      <c r="F629" s="236" t="s">
        <v>744</v>
      </c>
      <c r="G629" s="234"/>
      <c r="H629" s="237">
        <v>1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3" t="s">
        <v>146</v>
      </c>
      <c r="AU629" s="243" t="s">
        <v>81</v>
      </c>
      <c r="AV629" s="14" t="s">
        <v>81</v>
      </c>
      <c r="AW629" s="14" t="s">
        <v>36</v>
      </c>
      <c r="AX629" s="14" t="s">
        <v>79</v>
      </c>
      <c r="AY629" s="243" t="s">
        <v>132</v>
      </c>
    </row>
    <row r="630" s="2" customFormat="1" ht="24.15" customHeight="1">
      <c r="A630" s="42"/>
      <c r="B630" s="43"/>
      <c r="C630" s="203" t="s">
        <v>745</v>
      </c>
      <c r="D630" s="203" t="s">
        <v>135</v>
      </c>
      <c r="E630" s="204" t="s">
        <v>746</v>
      </c>
      <c r="F630" s="205" t="s">
        <v>747</v>
      </c>
      <c r="G630" s="206" t="s">
        <v>214</v>
      </c>
      <c r="H630" s="207">
        <v>1.2</v>
      </c>
      <c r="I630" s="208"/>
      <c r="J630" s="209">
        <f>ROUND(I630*H630,2)</f>
        <v>0</v>
      </c>
      <c r="K630" s="205" t="s">
        <v>139</v>
      </c>
      <c r="L630" s="48"/>
      <c r="M630" s="210" t="s">
        <v>21</v>
      </c>
      <c r="N630" s="211" t="s">
        <v>45</v>
      </c>
      <c r="O630" s="88"/>
      <c r="P630" s="212">
        <f>O630*H630</f>
        <v>0</v>
      </c>
      <c r="Q630" s="212">
        <v>0</v>
      </c>
      <c r="R630" s="212">
        <f>Q630*H630</f>
        <v>0</v>
      </c>
      <c r="S630" s="212">
        <v>0.042000000000000003</v>
      </c>
      <c r="T630" s="213">
        <f>S630*H630</f>
        <v>0.0504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14" t="s">
        <v>140</v>
      </c>
      <c r="AT630" s="214" t="s">
        <v>135</v>
      </c>
      <c r="AU630" s="214" t="s">
        <v>81</v>
      </c>
      <c r="AY630" s="20" t="s">
        <v>132</v>
      </c>
      <c r="BE630" s="215">
        <f>IF(N630="základní",J630,0)</f>
        <v>0</v>
      </c>
      <c r="BF630" s="215">
        <f>IF(N630="snížená",J630,0)</f>
        <v>0</v>
      </c>
      <c r="BG630" s="215">
        <f>IF(N630="zákl. přenesená",J630,0)</f>
        <v>0</v>
      </c>
      <c r="BH630" s="215">
        <f>IF(N630="sníž. přenesená",J630,0)</f>
        <v>0</v>
      </c>
      <c r="BI630" s="215">
        <f>IF(N630="nulová",J630,0)</f>
        <v>0</v>
      </c>
      <c r="BJ630" s="20" t="s">
        <v>79</v>
      </c>
      <c r="BK630" s="215">
        <f>ROUND(I630*H630,2)</f>
        <v>0</v>
      </c>
      <c r="BL630" s="20" t="s">
        <v>140</v>
      </c>
      <c r="BM630" s="214" t="s">
        <v>748</v>
      </c>
    </row>
    <row r="631" s="2" customFormat="1">
      <c r="A631" s="42"/>
      <c r="B631" s="43"/>
      <c r="C631" s="44"/>
      <c r="D631" s="216" t="s">
        <v>142</v>
      </c>
      <c r="E631" s="44"/>
      <c r="F631" s="217" t="s">
        <v>749</v>
      </c>
      <c r="G631" s="44"/>
      <c r="H631" s="44"/>
      <c r="I631" s="218"/>
      <c r="J631" s="44"/>
      <c r="K631" s="44"/>
      <c r="L631" s="48"/>
      <c r="M631" s="219"/>
      <c r="N631" s="220"/>
      <c r="O631" s="88"/>
      <c r="P631" s="88"/>
      <c r="Q631" s="88"/>
      <c r="R631" s="88"/>
      <c r="S631" s="88"/>
      <c r="T631" s="89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T631" s="20" t="s">
        <v>142</v>
      </c>
      <c r="AU631" s="20" t="s">
        <v>81</v>
      </c>
    </row>
    <row r="632" s="2" customFormat="1">
      <c r="A632" s="42"/>
      <c r="B632" s="43"/>
      <c r="C632" s="44"/>
      <c r="D632" s="221" t="s">
        <v>144</v>
      </c>
      <c r="E632" s="44"/>
      <c r="F632" s="222" t="s">
        <v>750</v>
      </c>
      <c r="G632" s="44"/>
      <c r="H632" s="44"/>
      <c r="I632" s="218"/>
      <c r="J632" s="44"/>
      <c r="K632" s="44"/>
      <c r="L632" s="48"/>
      <c r="M632" s="219"/>
      <c r="N632" s="220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144</v>
      </c>
      <c r="AU632" s="20" t="s">
        <v>81</v>
      </c>
    </row>
    <row r="633" s="14" customFormat="1">
      <c r="A633" s="14"/>
      <c r="B633" s="233"/>
      <c r="C633" s="234"/>
      <c r="D633" s="216" t="s">
        <v>146</v>
      </c>
      <c r="E633" s="235" t="s">
        <v>21</v>
      </c>
      <c r="F633" s="236" t="s">
        <v>751</v>
      </c>
      <c r="G633" s="234"/>
      <c r="H633" s="237">
        <v>1.2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3" t="s">
        <v>146</v>
      </c>
      <c r="AU633" s="243" t="s">
        <v>81</v>
      </c>
      <c r="AV633" s="14" t="s">
        <v>81</v>
      </c>
      <c r="AW633" s="14" t="s">
        <v>36</v>
      </c>
      <c r="AX633" s="14" t="s">
        <v>79</v>
      </c>
      <c r="AY633" s="243" t="s">
        <v>132</v>
      </c>
    </row>
    <row r="634" s="2" customFormat="1" ht="24.15" customHeight="1">
      <c r="A634" s="42"/>
      <c r="B634" s="43"/>
      <c r="C634" s="203" t="s">
        <v>752</v>
      </c>
      <c r="D634" s="203" t="s">
        <v>135</v>
      </c>
      <c r="E634" s="204" t="s">
        <v>753</v>
      </c>
      <c r="F634" s="205" t="s">
        <v>754</v>
      </c>
      <c r="G634" s="206" t="s">
        <v>214</v>
      </c>
      <c r="H634" s="207">
        <v>10.560000000000001</v>
      </c>
      <c r="I634" s="208"/>
      <c r="J634" s="209">
        <f>ROUND(I634*H634,2)</f>
        <v>0</v>
      </c>
      <c r="K634" s="205" t="s">
        <v>139</v>
      </c>
      <c r="L634" s="48"/>
      <c r="M634" s="210" t="s">
        <v>21</v>
      </c>
      <c r="N634" s="211" t="s">
        <v>45</v>
      </c>
      <c r="O634" s="88"/>
      <c r="P634" s="212">
        <f>O634*H634</f>
        <v>0</v>
      </c>
      <c r="Q634" s="212">
        <v>0</v>
      </c>
      <c r="R634" s="212">
        <f>Q634*H634</f>
        <v>0</v>
      </c>
      <c r="S634" s="212">
        <v>0.021999999999999999</v>
      </c>
      <c r="T634" s="213">
        <f>S634*H634</f>
        <v>0.23232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4" t="s">
        <v>140</v>
      </c>
      <c r="AT634" s="214" t="s">
        <v>135</v>
      </c>
      <c r="AU634" s="214" t="s">
        <v>81</v>
      </c>
      <c r="AY634" s="20" t="s">
        <v>132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20" t="s">
        <v>79</v>
      </c>
      <c r="BK634" s="215">
        <f>ROUND(I634*H634,2)</f>
        <v>0</v>
      </c>
      <c r="BL634" s="20" t="s">
        <v>140</v>
      </c>
      <c r="BM634" s="214" t="s">
        <v>755</v>
      </c>
    </row>
    <row r="635" s="2" customFormat="1">
      <c r="A635" s="42"/>
      <c r="B635" s="43"/>
      <c r="C635" s="44"/>
      <c r="D635" s="216" t="s">
        <v>142</v>
      </c>
      <c r="E635" s="44"/>
      <c r="F635" s="217" t="s">
        <v>756</v>
      </c>
      <c r="G635" s="44"/>
      <c r="H635" s="44"/>
      <c r="I635" s="218"/>
      <c r="J635" s="44"/>
      <c r="K635" s="44"/>
      <c r="L635" s="48"/>
      <c r="M635" s="219"/>
      <c r="N635" s="220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142</v>
      </c>
      <c r="AU635" s="20" t="s">
        <v>81</v>
      </c>
    </row>
    <row r="636" s="2" customFormat="1">
      <c r="A636" s="42"/>
      <c r="B636" s="43"/>
      <c r="C636" s="44"/>
      <c r="D636" s="221" t="s">
        <v>144</v>
      </c>
      <c r="E636" s="44"/>
      <c r="F636" s="222" t="s">
        <v>757</v>
      </c>
      <c r="G636" s="44"/>
      <c r="H636" s="44"/>
      <c r="I636" s="218"/>
      <c r="J636" s="44"/>
      <c r="K636" s="44"/>
      <c r="L636" s="48"/>
      <c r="M636" s="219"/>
      <c r="N636" s="220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144</v>
      </c>
      <c r="AU636" s="20" t="s">
        <v>81</v>
      </c>
    </row>
    <row r="637" s="13" customFormat="1">
      <c r="A637" s="13"/>
      <c r="B637" s="223"/>
      <c r="C637" s="224"/>
      <c r="D637" s="216" t="s">
        <v>146</v>
      </c>
      <c r="E637" s="225" t="s">
        <v>21</v>
      </c>
      <c r="F637" s="226" t="s">
        <v>758</v>
      </c>
      <c r="G637" s="224"/>
      <c r="H637" s="225" t="s">
        <v>21</v>
      </c>
      <c r="I637" s="227"/>
      <c r="J637" s="224"/>
      <c r="K637" s="224"/>
      <c r="L637" s="228"/>
      <c r="M637" s="229"/>
      <c r="N637" s="230"/>
      <c r="O637" s="230"/>
      <c r="P637" s="230"/>
      <c r="Q637" s="230"/>
      <c r="R637" s="230"/>
      <c r="S637" s="230"/>
      <c r="T637" s="23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2" t="s">
        <v>146</v>
      </c>
      <c r="AU637" s="232" t="s">
        <v>81</v>
      </c>
      <c r="AV637" s="13" t="s">
        <v>79</v>
      </c>
      <c r="AW637" s="13" t="s">
        <v>36</v>
      </c>
      <c r="AX637" s="13" t="s">
        <v>74</v>
      </c>
      <c r="AY637" s="232" t="s">
        <v>132</v>
      </c>
    </row>
    <row r="638" s="14" customFormat="1">
      <c r="A638" s="14"/>
      <c r="B638" s="233"/>
      <c r="C638" s="234"/>
      <c r="D638" s="216" t="s">
        <v>146</v>
      </c>
      <c r="E638" s="235" t="s">
        <v>21</v>
      </c>
      <c r="F638" s="236" t="s">
        <v>759</v>
      </c>
      <c r="G638" s="234"/>
      <c r="H638" s="237">
        <v>7.5599999999999996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3" t="s">
        <v>146</v>
      </c>
      <c r="AU638" s="243" t="s">
        <v>81</v>
      </c>
      <c r="AV638" s="14" t="s">
        <v>81</v>
      </c>
      <c r="AW638" s="14" t="s">
        <v>36</v>
      </c>
      <c r="AX638" s="14" t="s">
        <v>74</v>
      </c>
      <c r="AY638" s="243" t="s">
        <v>132</v>
      </c>
    </row>
    <row r="639" s="14" customFormat="1">
      <c r="A639" s="14"/>
      <c r="B639" s="233"/>
      <c r="C639" s="234"/>
      <c r="D639" s="216" t="s">
        <v>146</v>
      </c>
      <c r="E639" s="235" t="s">
        <v>21</v>
      </c>
      <c r="F639" s="236" t="s">
        <v>760</v>
      </c>
      <c r="G639" s="234"/>
      <c r="H639" s="237">
        <v>1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3" t="s">
        <v>146</v>
      </c>
      <c r="AU639" s="243" t="s">
        <v>81</v>
      </c>
      <c r="AV639" s="14" t="s">
        <v>81</v>
      </c>
      <c r="AW639" s="14" t="s">
        <v>36</v>
      </c>
      <c r="AX639" s="14" t="s">
        <v>74</v>
      </c>
      <c r="AY639" s="243" t="s">
        <v>132</v>
      </c>
    </row>
    <row r="640" s="14" customFormat="1">
      <c r="A640" s="14"/>
      <c r="B640" s="233"/>
      <c r="C640" s="234"/>
      <c r="D640" s="216" t="s">
        <v>146</v>
      </c>
      <c r="E640" s="235" t="s">
        <v>21</v>
      </c>
      <c r="F640" s="236" t="s">
        <v>761</v>
      </c>
      <c r="G640" s="234"/>
      <c r="H640" s="237">
        <v>1</v>
      </c>
      <c r="I640" s="238"/>
      <c r="J640" s="234"/>
      <c r="K640" s="234"/>
      <c r="L640" s="239"/>
      <c r="M640" s="240"/>
      <c r="N640" s="241"/>
      <c r="O640" s="241"/>
      <c r="P640" s="241"/>
      <c r="Q640" s="241"/>
      <c r="R640" s="241"/>
      <c r="S640" s="241"/>
      <c r="T640" s="24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3" t="s">
        <v>146</v>
      </c>
      <c r="AU640" s="243" t="s">
        <v>81</v>
      </c>
      <c r="AV640" s="14" t="s">
        <v>81</v>
      </c>
      <c r="AW640" s="14" t="s">
        <v>36</v>
      </c>
      <c r="AX640" s="14" t="s">
        <v>74</v>
      </c>
      <c r="AY640" s="243" t="s">
        <v>132</v>
      </c>
    </row>
    <row r="641" s="14" customFormat="1">
      <c r="A641" s="14"/>
      <c r="B641" s="233"/>
      <c r="C641" s="234"/>
      <c r="D641" s="216" t="s">
        <v>146</v>
      </c>
      <c r="E641" s="235" t="s">
        <v>21</v>
      </c>
      <c r="F641" s="236" t="s">
        <v>762</v>
      </c>
      <c r="G641" s="234"/>
      <c r="H641" s="237">
        <v>1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3" t="s">
        <v>146</v>
      </c>
      <c r="AU641" s="243" t="s">
        <v>81</v>
      </c>
      <c r="AV641" s="14" t="s">
        <v>81</v>
      </c>
      <c r="AW641" s="14" t="s">
        <v>36</v>
      </c>
      <c r="AX641" s="14" t="s">
        <v>74</v>
      </c>
      <c r="AY641" s="243" t="s">
        <v>132</v>
      </c>
    </row>
    <row r="642" s="15" customFormat="1">
      <c r="A642" s="15"/>
      <c r="B642" s="244"/>
      <c r="C642" s="245"/>
      <c r="D642" s="216" t="s">
        <v>146</v>
      </c>
      <c r="E642" s="246" t="s">
        <v>21</v>
      </c>
      <c r="F642" s="247" t="s">
        <v>150</v>
      </c>
      <c r="G642" s="245"/>
      <c r="H642" s="248">
        <v>10.560000000000001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4" t="s">
        <v>146</v>
      </c>
      <c r="AU642" s="254" t="s">
        <v>81</v>
      </c>
      <c r="AV642" s="15" t="s">
        <v>140</v>
      </c>
      <c r="AW642" s="15" t="s">
        <v>36</v>
      </c>
      <c r="AX642" s="15" t="s">
        <v>79</v>
      </c>
      <c r="AY642" s="254" t="s">
        <v>132</v>
      </c>
    </row>
    <row r="643" s="2" customFormat="1" ht="24.15" customHeight="1">
      <c r="A643" s="42"/>
      <c r="B643" s="43"/>
      <c r="C643" s="203" t="s">
        <v>763</v>
      </c>
      <c r="D643" s="203" t="s">
        <v>135</v>
      </c>
      <c r="E643" s="204" t="s">
        <v>764</v>
      </c>
      <c r="F643" s="205" t="s">
        <v>765</v>
      </c>
      <c r="G643" s="206" t="s">
        <v>214</v>
      </c>
      <c r="H643" s="207">
        <v>11</v>
      </c>
      <c r="I643" s="208"/>
      <c r="J643" s="209">
        <f>ROUND(I643*H643,2)</f>
        <v>0</v>
      </c>
      <c r="K643" s="205" t="s">
        <v>21</v>
      </c>
      <c r="L643" s="48"/>
      <c r="M643" s="210" t="s">
        <v>21</v>
      </c>
      <c r="N643" s="211" t="s">
        <v>45</v>
      </c>
      <c r="O643" s="88"/>
      <c r="P643" s="212">
        <f>O643*H643</f>
        <v>0</v>
      </c>
      <c r="Q643" s="212">
        <v>0</v>
      </c>
      <c r="R643" s="212">
        <f>Q643*H643</f>
        <v>0</v>
      </c>
      <c r="S643" s="212">
        <v>0.00046000000000000001</v>
      </c>
      <c r="T643" s="213">
        <f>S643*H643</f>
        <v>0.0050600000000000003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R643" s="214" t="s">
        <v>140</v>
      </c>
      <c r="AT643" s="214" t="s">
        <v>135</v>
      </c>
      <c r="AU643" s="214" t="s">
        <v>81</v>
      </c>
      <c r="AY643" s="20" t="s">
        <v>132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0" t="s">
        <v>79</v>
      </c>
      <c r="BK643" s="215">
        <f>ROUND(I643*H643,2)</f>
        <v>0</v>
      </c>
      <c r="BL643" s="20" t="s">
        <v>140</v>
      </c>
      <c r="BM643" s="214" t="s">
        <v>766</v>
      </c>
    </row>
    <row r="644" s="2" customFormat="1">
      <c r="A644" s="42"/>
      <c r="B644" s="43"/>
      <c r="C644" s="44"/>
      <c r="D644" s="216" t="s">
        <v>142</v>
      </c>
      <c r="E644" s="44"/>
      <c r="F644" s="217" t="s">
        <v>765</v>
      </c>
      <c r="G644" s="44"/>
      <c r="H644" s="44"/>
      <c r="I644" s="218"/>
      <c r="J644" s="44"/>
      <c r="K644" s="44"/>
      <c r="L644" s="48"/>
      <c r="M644" s="219"/>
      <c r="N644" s="220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T644" s="20" t="s">
        <v>142</v>
      </c>
      <c r="AU644" s="20" t="s">
        <v>81</v>
      </c>
    </row>
    <row r="645" s="13" customFormat="1">
      <c r="A645" s="13"/>
      <c r="B645" s="223"/>
      <c r="C645" s="224"/>
      <c r="D645" s="216" t="s">
        <v>146</v>
      </c>
      <c r="E645" s="225" t="s">
        <v>21</v>
      </c>
      <c r="F645" s="226" t="s">
        <v>170</v>
      </c>
      <c r="G645" s="224"/>
      <c r="H645" s="225" t="s">
        <v>21</v>
      </c>
      <c r="I645" s="227"/>
      <c r="J645" s="224"/>
      <c r="K645" s="224"/>
      <c r="L645" s="228"/>
      <c r="M645" s="229"/>
      <c r="N645" s="230"/>
      <c r="O645" s="230"/>
      <c r="P645" s="230"/>
      <c r="Q645" s="230"/>
      <c r="R645" s="230"/>
      <c r="S645" s="230"/>
      <c r="T645" s="23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2" t="s">
        <v>146</v>
      </c>
      <c r="AU645" s="232" t="s">
        <v>81</v>
      </c>
      <c r="AV645" s="13" t="s">
        <v>79</v>
      </c>
      <c r="AW645" s="13" t="s">
        <v>36</v>
      </c>
      <c r="AX645" s="13" t="s">
        <v>74</v>
      </c>
      <c r="AY645" s="232" t="s">
        <v>132</v>
      </c>
    </row>
    <row r="646" s="14" customFormat="1">
      <c r="A646" s="14"/>
      <c r="B646" s="233"/>
      <c r="C646" s="234"/>
      <c r="D646" s="216" t="s">
        <v>146</v>
      </c>
      <c r="E646" s="235" t="s">
        <v>21</v>
      </c>
      <c r="F646" s="236" t="s">
        <v>767</v>
      </c>
      <c r="G646" s="234"/>
      <c r="H646" s="237">
        <v>6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3" t="s">
        <v>146</v>
      </c>
      <c r="AU646" s="243" t="s">
        <v>81</v>
      </c>
      <c r="AV646" s="14" t="s">
        <v>81</v>
      </c>
      <c r="AW646" s="14" t="s">
        <v>36</v>
      </c>
      <c r="AX646" s="14" t="s">
        <v>74</v>
      </c>
      <c r="AY646" s="243" t="s">
        <v>132</v>
      </c>
    </row>
    <row r="647" s="14" customFormat="1">
      <c r="A647" s="14"/>
      <c r="B647" s="233"/>
      <c r="C647" s="234"/>
      <c r="D647" s="216" t="s">
        <v>146</v>
      </c>
      <c r="E647" s="235" t="s">
        <v>21</v>
      </c>
      <c r="F647" s="236" t="s">
        <v>768</v>
      </c>
      <c r="G647" s="234"/>
      <c r="H647" s="237">
        <v>5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3" t="s">
        <v>146</v>
      </c>
      <c r="AU647" s="243" t="s">
        <v>81</v>
      </c>
      <c r="AV647" s="14" t="s">
        <v>81</v>
      </c>
      <c r="AW647" s="14" t="s">
        <v>36</v>
      </c>
      <c r="AX647" s="14" t="s">
        <v>74</v>
      </c>
      <c r="AY647" s="243" t="s">
        <v>132</v>
      </c>
    </row>
    <row r="648" s="15" customFormat="1">
      <c r="A648" s="15"/>
      <c r="B648" s="244"/>
      <c r="C648" s="245"/>
      <c r="D648" s="216" t="s">
        <v>146</v>
      </c>
      <c r="E648" s="246" t="s">
        <v>21</v>
      </c>
      <c r="F648" s="247" t="s">
        <v>150</v>
      </c>
      <c r="G648" s="245"/>
      <c r="H648" s="248">
        <v>11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4" t="s">
        <v>146</v>
      </c>
      <c r="AU648" s="254" t="s">
        <v>81</v>
      </c>
      <c r="AV648" s="15" t="s">
        <v>140</v>
      </c>
      <c r="AW648" s="15" t="s">
        <v>36</v>
      </c>
      <c r="AX648" s="15" t="s">
        <v>79</v>
      </c>
      <c r="AY648" s="254" t="s">
        <v>132</v>
      </c>
    </row>
    <row r="649" s="2" customFormat="1" ht="44.25" customHeight="1">
      <c r="A649" s="42"/>
      <c r="B649" s="43"/>
      <c r="C649" s="203" t="s">
        <v>769</v>
      </c>
      <c r="D649" s="203" t="s">
        <v>135</v>
      </c>
      <c r="E649" s="204" t="s">
        <v>770</v>
      </c>
      <c r="F649" s="205" t="s">
        <v>771</v>
      </c>
      <c r="G649" s="206" t="s">
        <v>138</v>
      </c>
      <c r="H649" s="207">
        <v>3</v>
      </c>
      <c r="I649" s="208"/>
      <c r="J649" s="209">
        <f>ROUND(I649*H649,2)</f>
        <v>0</v>
      </c>
      <c r="K649" s="205" t="s">
        <v>21</v>
      </c>
      <c r="L649" s="48"/>
      <c r="M649" s="210" t="s">
        <v>21</v>
      </c>
      <c r="N649" s="211" t="s">
        <v>45</v>
      </c>
      <c r="O649" s="88"/>
      <c r="P649" s="212">
        <f>O649*H649</f>
        <v>0</v>
      </c>
      <c r="Q649" s="212">
        <v>0</v>
      </c>
      <c r="R649" s="212">
        <f>Q649*H649</f>
        <v>0</v>
      </c>
      <c r="S649" s="212">
        <v>0.055</v>
      </c>
      <c r="T649" s="213">
        <f>S649*H649</f>
        <v>0.16500000000000001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R649" s="214" t="s">
        <v>140</v>
      </c>
      <c r="AT649" s="214" t="s">
        <v>135</v>
      </c>
      <c r="AU649" s="214" t="s">
        <v>81</v>
      </c>
      <c r="AY649" s="20" t="s">
        <v>132</v>
      </c>
      <c r="BE649" s="215">
        <f>IF(N649="základní",J649,0)</f>
        <v>0</v>
      </c>
      <c r="BF649" s="215">
        <f>IF(N649="snížená",J649,0)</f>
        <v>0</v>
      </c>
      <c r="BG649" s="215">
        <f>IF(N649="zákl. přenesená",J649,0)</f>
        <v>0</v>
      </c>
      <c r="BH649" s="215">
        <f>IF(N649="sníž. přenesená",J649,0)</f>
        <v>0</v>
      </c>
      <c r="BI649" s="215">
        <f>IF(N649="nulová",J649,0)</f>
        <v>0</v>
      </c>
      <c r="BJ649" s="20" t="s">
        <v>79</v>
      </c>
      <c r="BK649" s="215">
        <f>ROUND(I649*H649,2)</f>
        <v>0</v>
      </c>
      <c r="BL649" s="20" t="s">
        <v>140</v>
      </c>
      <c r="BM649" s="214" t="s">
        <v>772</v>
      </c>
    </row>
    <row r="650" s="2" customFormat="1">
      <c r="A650" s="42"/>
      <c r="B650" s="43"/>
      <c r="C650" s="44"/>
      <c r="D650" s="216" t="s">
        <v>142</v>
      </c>
      <c r="E650" s="44"/>
      <c r="F650" s="217" t="s">
        <v>771</v>
      </c>
      <c r="G650" s="44"/>
      <c r="H650" s="44"/>
      <c r="I650" s="218"/>
      <c r="J650" s="44"/>
      <c r="K650" s="44"/>
      <c r="L650" s="48"/>
      <c r="M650" s="219"/>
      <c r="N650" s="220"/>
      <c r="O650" s="88"/>
      <c r="P650" s="88"/>
      <c r="Q650" s="88"/>
      <c r="R650" s="88"/>
      <c r="S650" s="88"/>
      <c r="T650" s="89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T650" s="20" t="s">
        <v>142</v>
      </c>
      <c r="AU650" s="20" t="s">
        <v>81</v>
      </c>
    </row>
    <row r="651" s="13" customFormat="1">
      <c r="A651" s="13"/>
      <c r="B651" s="223"/>
      <c r="C651" s="224"/>
      <c r="D651" s="216" t="s">
        <v>146</v>
      </c>
      <c r="E651" s="225" t="s">
        <v>21</v>
      </c>
      <c r="F651" s="226" t="s">
        <v>503</v>
      </c>
      <c r="G651" s="224"/>
      <c r="H651" s="225" t="s">
        <v>21</v>
      </c>
      <c r="I651" s="227"/>
      <c r="J651" s="224"/>
      <c r="K651" s="224"/>
      <c r="L651" s="228"/>
      <c r="M651" s="229"/>
      <c r="N651" s="230"/>
      <c r="O651" s="230"/>
      <c r="P651" s="230"/>
      <c r="Q651" s="230"/>
      <c r="R651" s="230"/>
      <c r="S651" s="230"/>
      <c r="T651" s="23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2" t="s">
        <v>146</v>
      </c>
      <c r="AU651" s="232" t="s">
        <v>81</v>
      </c>
      <c r="AV651" s="13" t="s">
        <v>79</v>
      </c>
      <c r="AW651" s="13" t="s">
        <v>36</v>
      </c>
      <c r="AX651" s="13" t="s">
        <v>74</v>
      </c>
      <c r="AY651" s="232" t="s">
        <v>132</v>
      </c>
    </row>
    <row r="652" s="14" customFormat="1">
      <c r="A652" s="14"/>
      <c r="B652" s="233"/>
      <c r="C652" s="234"/>
      <c r="D652" s="216" t="s">
        <v>146</v>
      </c>
      <c r="E652" s="235" t="s">
        <v>21</v>
      </c>
      <c r="F652" s="236" t="s">
        <v>773</v>
      </c>
      <c r="G652" s="234"/>
      <c r="H652" s="237">
        <v>2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3" t="s">
        <v>146</v>
      </c>
      <c r="AU652" s="243" t="s">
        <v>81</v>
      </c>
      <c r="AV652" s="14" t="s">
        <v>81</v>
      </c>
      <c r="AW652" s="14" t="s">
        <v>36</v>
      </c>
      <c r="AX652" s="14" t="s">
        <v>74</v>
      </c>
      <c r="AY652" s="243" t="s">
        <v>132</v>
      </c>
    </row>
    <row r="653" s="14" customFormat="1">
      <c r="A653" s="14"/>
      <c r="B653" s="233"/>
      <c r="C653" s="234"/>
      <c r="D653" s="216" t="s">
        <v>146</v>
      </c>
      <c r="E653" s="235" t="s">
        <v>21</v>
      </c>
      <c r="F653" s="236" t="s">
        <v>774</v>
      </c>
      <c r="G653" s="234"/>
      <c r="H653" s="237">
        <v>1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3" t="s">
        <v>146</v>
      </c>
      <c r="AU653" s="243" t="s">
        <v>81</v>
      </c>
      <c r="AV653" s="14" t="s">
        <v>81</v>
      </c>
      <c r="AW653" s="14" t="s">
        <v>36</v>
      </c>
      <c r="AX653" s="14" t="s">
        <v>74</v>
      </c>
      <c r="AY653" s="243" t="s">
        <v>132</v>
      </c>
    </row>
    <row r="654" s="15" customFormat="1">
      <c r="A654" s="15"/>
      <c r="B654" s="244"/>
      <c r="C654" s="245"/>
      <c r="D654" s="216" t="s">
        <v>146</v>
      </c>
      <c r="E654" s="246" t="s">
        <v>21</v>
      </c>
      <c r="F654" s="247" t="s">
        <v>150</v>
      </c>
      <c r="G654" s="245"/>
      <c r="H654" s="248">
        <v>3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4" t="s">
        <v>146</v>
      </c>
      <c r="AU654" s="254" t="s">
        <v>81</v>
      </c>
      <c r="AV654" s="15" t="s">
        <v>140</v>
      </c>
      <c r="AW654" s="15" t="s">
        <v>36</v>
      </c>
      <c r="AX654" s="15" t="s">
        <v>79</v>
      </c>
      <c r="AY654" s="254" t="s">
        <v>132</v>
      </c>
    </row>
    <row r="655" s="2" customFormat="1" ht="24.15" customHeight="1">
      <c r="A655" s="42"/>
      <c r="B655" s="43"/>
      <c r="C655" s="203" t="s">
        <v>775</v>
      </c>
      <c r="D655" s="203" t="s">
        <v>135</v>
      </c>
      <c r="E655" s="204" t="s">
        <v>776</v>
      </c>
      <c r="F655" s="205" t="s">
        <v>777</v>
      </c>
      <c r="G655" s="206" t="s">
        <v>138</v>
      </c>
      <c r="H655" s="207">
        <v>1</v>
      </c>
      <c r="I655" s="208"/>
      <c r="J655" s="209">
        <f>ROUND(I655*H655,2)</f>
        <v>0</v>
      </c>
      <c r="K655" s="205" t="s">
        <v>139</v>
      </c>
      <c r="L655" s="48"/>
      <c r="M655" s="210" t="s">
        <v>21</v>
      </c>
      <c r="N655" s="211" t="s">
        <v>45</v>
      </c>
      <c r="O655" s="88"/>
      <c r="P655" s="212">
        <f>O655*H655</f>
        <v>0</v>
      </c>
      <c r="Q655" s="212">
        <v>0</v>
      </c>
      <c r="R655" s="212">
        <f>Q655*H655</f>
        <v>0</v>
      </c>
      <c r="S655" s="212">
        <v>0.001</v>
      </c>
      <c r="T655" s="213">
        <f>S655*H655</f>
        <v>0.001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R655" s="214" t="s">
        <v>140</v>
      </c>
      <c r="AT655" s="214" t="s">
        <v>135</v>
      </c>
      <c r="AU655" s="214" t="s">
        <v>81</v>
      </c>
      <c r="AY655" s="20" t="s">
        <v>132</v>
      </c>
      <c r="BE655" s="215">
        <f>IF(N655="základní",J655,0)</f>
        <v>0</v>
      </c>
      <c r="BF655" s="215">
        <f>IF(N655="snížená",J655,0)</f>
        <v>0</v>
      </c>
      <c r="BG655" s="215">
        <f>IF(N655="zákl. přenesená",J655,0)</f>
        <v>0</v>
      </c>
      <c r="BH655" s="215">
        <f>IF(N655="sníž. přenesená",J655,0)</f>
        <v>0</v>
      </c>
      <c r="BI655" s="215">
        <f>IF(N655="nulová",J655,0)</f>
        <v>0</v>
      </c>
      <c r="BJ655" s="20" t="s">
        <v>79</v>
      </c>
      <c r="BK655" s="215">
        <f>ROUND(I655*H655,2)</f>
        <v>0</v>
      </c>
      <c r="BL655" s="20" t="s">
        <v>140</v>
      </c>
      <c r="BM655" s="214" t="s">
        <v>778</v>
      </c>
    </row>
    <row r="656" s="2" customFormat="1">
      <c r="A656" s="42"/>
      <c r="B656" s="43"/>
      <c r="C656" s="44"/>
      <c r="D656" s="216" t="s">
        <v>142</v>
      </c>
      <c r="E656" s="44"/>
      <c r="F656" s="217" t="s">
        <v>779</v>
      </c>
      <c r="G656" s="44"/>
      <c r="H656" s="44"/>
      <c r="I656" s="218"/>
      <c r="J656" s="44"/>
      <c r="K656" s="44"/>
      <c r="L656" s="48"/>
      <c r="M656" s="219"/>
      <c r="N656" s="220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T656" s="20" t="s">
        <v>142</v>
      </c>
      <c r="AU656" s="20" t="s">
        <v>81</v>
      </c>
    </row>
    <row r="657" s="2" customFormat="1">
      <c r="A657" s="42"/>
      <c r="B657" s="43"/>
      <c r="C657" s="44"/>
      <c r="D657" s="221" t="s">
        <v>144</v>
      </c>
      <c r="E657" s="44"/>
      <c r="F657" s="222" t="s">
        <v>780</v>
      </c>
      <c r="G657" s="44"/>
      <c r="H657" s="44"/>
      <c r="I657" s="218"/>
      <c r="J657" s="44"/>
      <c r="K657" s="44"/>
      <c r="L657" s="48"/>
      <c r="M657" s="219"/>
      <c r="N657" s="220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T657" s="20" t="s">
        <v>144</v>
      </c>
      <c r="AU657" s="20" t="s">
        <v>81</v>
      </c>
    </row>
    <row r="658" s="14" customFormat="1">
      <c r="A658" s="14"/>
      <c r="B658" s="233"/>
      <c r="C658" s="234"/>
      <c r="D658" s="216" t="s">
        <v>146</v>
      </c>
      <c r="E658" s="235" t="s">
        <v>21</v>
      </c>
      <c r="F658" s="236" t="s">
        <v>630</v>
      </c>
      <c r="G658" s="234"/>
      <c r="H658" s="237">
        <v>1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3" t="s">
        <v>146</v>
      </c>
      <c r="AU658" s="243" t="s">
        <v>81</v>
      </c>
      <c r="AV658" s="14" t="s">
        <v>81</v>
      </c>
      <c r="AW658" s="14" t="s">
        <v>36</v>
      </c>
      <c r="AX658" s="14" t="s">
        <v>79</v>
      </c>
      <c r="AY658" s="243" t="s">
        <v>132</v>
      </c>
    </row>
    <row r="659" s="2" customFormat="1" ht="24.15" customHeight="1">
      <c r="A659" s="42"/>
      <c r="B659" s="43"/>
      <c r="C659" s="203" t="s">
        <v>781</v>
      </c>
      <c r="D659" s="203" t="s">
        <v>135</v>
      </c>
      <c r="E659" s="204" t="s">
        <v>782</v>
      </c>
      <c r="F659" s="205" t="s">
        <v>783</v>
      </c>
      <c r="G659" s="206" t="s">
        <v>214</v>
      </c>
      <c r="H659" s="207">
        <v>0.94999999999999996</v>
      </c>
      <c r="I659" s="208"/>
      <c r="J659" s="209">
        <f>ROUND(I659*H659,2)</f>
        <v>0</v>
      </c>
      <c r="K659" s="205" t="s">
        <v>139</v>
      </c>
      <c r="L659" s="48"/>
      <c r="M659" s="210" t="s">
        <v>21</v>
      </c>
      <c r="N659" s="211" t="s">
        <v>45</v>
      </c>
      <c r="O659" s="88"/>
      <c r="P659" s="212">
        <f>O659*H659</f>
        <v>0</v>
      </c>
      <c r="Q659" s="212">
        <v>0.00108</v>
      </c>
      <c r="R659" s="212">
        <f>Q659*H659</f>
        <v>0.001026</v>
      </c>
      <c r="S659" s="212">
        <v>0.0085000000000000006</v>
      </c>
      <c r="T659" s="213">
        <f>S659*H659</f>
        <v>0.0080750000000000006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14" t="s">
        <v>140</v>
      </c>
      <c r="AT659" s="214" t="s">
        <v>135</v>
      </c>
      <c r="AU659" s="214" t="s">
        <v>81</v>
      </c>
      <c r="AY659" s="20" t="s">
        <v>132</v>
      </c>
      <c r="BE659" s="215">
        <f>IF(N659="základní",J659,0)</f>
        <v>0</v>
      </c>
      <c r="BF659" s="215">
        <f>IF(N659="snížená",J659,0)</f>
        <v>0</v>
      </c>
      <c r="BG659" s="215">
        <f>IF(N659="zákl. přenesená",J659,0)</f>
        <v>0</v>
      </c>
      <c r="BH659" s="215">
        <f>IF(N659="sníž. přenesená",J659,0)</f>
        <v>0</v>
      </c>
      <c r="BI659" s="215">
        <f>IF(N659="nulová",J659,0)</f>
        <v>0</v>
      </c>
      <c r="BJ659" s="20" t="s">
        <v>79</v>
      </c>
      <c r="BK659" s="215">
        <f>ROUND(I659*H659,2)</f>
        <v>0</v>
      </c>
      <c r="BL659" s="20" t="s">
        <v>140</v>
      </c>
      <c r="BM659" s="214" t="s">
        <v>784</v>
      </c>
    </row>
    <row r="660" s="2" customFormat="1">
      <c r="A660" s="42"/>
      <c r="B660" s="43"/>
      <c r="C660" s="44"/>
      <c r="D660" s="216" t="s">
        <v>142</v>
      </c>
      <c r="E660" s="44"/>
      <c r="F660" s="217" t="s">
        <v>785</v>
      </c>
      <c r="G660" s="44"/>
      <c r="H660" s="44"/>
      <c r="I660" s="218"/>
      <c r="J660" s="44"/>
      <c r="K660" s="44"/>
      <c r="L660" s="48"/>
      <c r="M660" s="219"/>
      <c r="N660" s="220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T660" s="20" t="s">
        <v>142</v>
      </c>
      <c r="AU660" s="20" t="s">
        <v>81</v>
      </c>
    </row>
    <row r="661" s="2" customFormat="1">
      <c r="A661" s="42"/>
      <c r="B661" s="43"/>
      <c r="C661" s="44"/>
      <c r="D661" s="221" t="s">
        <v>144</v>
      </c>
      <c r="E661" s="44"/>
      <c r="F661" s="222" t="s">
        <v>786</v>
      </c>
      <c r="G661" s="44"/>
      <c r="H661" s="44"/>
      <c r="I661" s="218"/>
      <c r="J661" s="44"/>
      <c r="K661" s="44"/>
      <c r="L661" s="48"/>
      <c r="M661" s="219"/>
      <c r="N661" s="220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0" t="s">
        <v>144</v>
      </c>
      <c r="AU661" s="20" t="s">
        <v>81</v>
      </c>
    </row>
    <row r="662" s="13" customFormat="1">
      <c r="A662" s="13"/>
      <c r="B662" s="223"/>
      <c r="C662" s="224"/>
      <c r="D662" s="216" t="s">
        <v>146</v>
      </c>
      <c r="E662" s="225" t="s">
        <v>21</v>
      </c>
      <c r="F662" s="226" t="s">
        <v>787</v>
      </c>
      <c r="G662" s="224"/>
      <c r="H662" s="225" t="s">
        <v>21</v>
      </c>
      <c r="I662" s="227"/>
      <c r="J662" s="224"/>
      <c r="K662" s="224"/>
      <c r="L662" s="228"/>
      <c r="M662" s="229"/>
      <c r="N662" s="230"/>
      <c r="O662" s="230"/>
      <c r="P662" s="230"/>
      <c r="Q662" s="230"/>
      <c r="R662" s="230"/>
      <c r="S662" s="230"/>
      <c r="T662" s="23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2" t="s">
        <v>146</v>
      </c>
      <c r="AU662" s="232" t="s">
        <v>81</v>
      </c>
      <c r="AV662" s="13" t="s">
        <v>79</v>
      </c>
      <c r="AW662" s="13" t="s">
        <v>36</v>
      </c>
      <c r="AX662" s="13" t="s">
        <v>74</v>
      </c>
      <c r="AY662" s="232" t="s">
        <v>132</v>
      </c>
    </row>
    <row r="663" s="14" customFormat="1">
      <c r="A663" s="14"/>
      <c r="B663" s="233"/>
      <c r="C663" s="234"/>
      <c r="D663" s="216" t="s">
        <v>146</v>
      </c>
      <c r="E663" s="235" t="s">
        <v>21</v>
      </c>
      <c r="F663" s="236" t="s">
        <v>788</v>
      </c>
      <c r="G663" s="234"/>
      <c r="H663" s="237">
        <v>0.94999999999999996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3" t="s">
        <v>146</v>
      </c>
      <c r="AU663" s="243" t="s">
        <v>81</v>
      </c>
      <c r="AV663" s="14" t="s">
        <v>81</v>
      </c>
      <c r="AW663" s="14" t="s">
        <v>36</v>
      </c>
      <c r="AX663" s="14" t="s">
        <v>79</v>
      </c>
      <c r="AY663" s="243" t="s">
        <v>132</v>
      </c>
    </row>
    <row r="664" s="2" customFormat="1" ht="24.15" customHeight="1">
      <c r="A664" s="42"/>
      <c r="B664" s="43"/>
      <c r="C664" s="203" t="s">
        <v>789</v>
      </c>
      <c r="D664" s="203" t="s">
        <v>135</v>
      </c>
      <c r="E664" s="204" t="s">
        <v>790</v>
      </c>
      <c r="F664" s="205" t="s">
        <v>791</v>
      </c>
      <c r="G664" s="206" t="s">
        <v>214</v>
      </c>
      <c r="H664" s="207">
        <v>21.120000000000001</v>
      </c>
      <c r="I664" s="208"/>
      <c r="J664" s="209">
        <f>ROUND(I664*H664,2)</f>
        <v>0</v>
      </c>
      <c r="K664" s="205" t="s">
        <v>139</v>
      </c>
      <c r="L664" s="48"/>
      <c r="M664" s="210" t="s">
        <v>21</v>
      </c>
      <c r="N664" s="211" t="s">
        <v>45</v>
      </c>
      <c r="O664" s="88"/>
      <c r="P664" s="212">
        <f>O664*H664</f>
        <v>0</v>
      </c>
      <c r="Q664" s="212">
        <v>0</v>
      </c>
      <c r="R664" s="212">
        <f>Q664*H664</f>
        <v>0</v>
      </c>
      <c r="S664" s="212">
        <v>0</v>
      </c>
      <c r="T664" s="213">
        <f>S664*H664</f>
        <v>0</v>
      </c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R664" s="214" t="s">
        <v>140</v>
      </c>
      <c r="AT664" s="214" t="s">
        <v>135</v>
      </c>
      <c r="AU664" s="214" t="s">
        <v>81</v>
      </c>
      <c r="AY664" s="20" t="s">
        <v>132</v>
      </c>
      <c r="BE664" s="215">
        <f>IF(N664="základní",J664,0)</f>
        <v>0</v>
      </c>
      <c r="BF664" s="215">
        <f>IF(N664="snížená",J664,0)</f>
        <v>0</v>
      </c>
      <c r="BG664" s="215">
        <f>IF(N664="zákl. přenesená",J664,0)</f>
        <v>0</v>
      </c>
      <c r="BH664" s="215">
        <f>IF(N664="sníž. přenesená",J664,0)</f>
        <v>0</v>
      </c>
      <c r="BI664" s="215">
        <f>IF(N664="nulová",J664,0)</f>
        <v>0</v>
      </c>
      <c r="BJ664" s="20" t="s">
        <v>79</v>
      </c>
      <c r="BK664" s="215">
        <f>ROUND(I664*H664,2)</f>
        <v>0</v>
      </c>
      <c r="BL664" s="20" t="s">
        <v>140</v>
      </c>
      <c r="BM664" s="214" t="s">
        <v>792</v>
      </c>
    </row>
    <row r="665" s="2" customFormat="1">
      <c r="A665" s="42"/>
      <c r="B665" s="43"/>
      <c r="C665" s="44"/>
      <c r="D665" s="216" t="s">
        <v>142</v>
      </c>
      <c r="E665" s="44"/>
      <c r="F665" s="217" t="s">
        <v>793</v>
      </c>
      <c r="G665" s="44"/>
      <c r="H665" s="44"/>
      <c r="I665" s="218"/>
      <c r="J665" s="44"/>
      <c r="K665" s="44"/>
      <c r="L665" s="48"/>
      <c r="M665" s="219"/>
      <c r="N665" s="220"/>
      <c r="O665" s="88"/>
      <c r="P665" s="88"/>
      <c r="Q665" s="88"/>
      <c r="R665" s="88"/>
      <c r="S665" s="88"/>
      <c r="T665" s="89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T665" s="20" t="s">
        <v>142</v>
      </c>
      <c r="AU665" s="20" t="s">
        <v>81</v>
      </c>
    </row>
    <row r="666" s="2" customFormat="1">
      <c r="A666" s="42"/>
      <c r="B666" s="43"/>
      <c r="C666" s="44"/>
      <c r="D666" s="221" t="s">
        <v>144</v>
      </c>
      <c r="E666" s="44"/>
      <c r="F666" s="222" t="s">
        <v>794</v>
      </c>
      <c r="G666" s="44"/>
      <c r="H666" s="44"/>
      <c r="I666" s="218"/>
      <c r="J666" s="44"/>
      <c r="K666" s="44"/>
      <c r="L666" s="48"/>
      <c r="M666" s="219"/>
      <c r="N666" s="220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0" t="s">
        <v>144</v>
      </c>
      <c r="AU666" s="20" t="s">
        <v>81</v>
      </c>
    </row>
    <row r="667" s="13" customFormat="1">
      <c r="A667" s="13"/>
      <c r="B667" s="223"/>
      <c r="C667" s="224"/>
      <c r="D667" s="216" t="s">
        <v>146</v>
      </c>
      <c r="E667" s="225" t="s">
        <v>21</v>
      </c>
      <c r="F667" s="226" t="s">
        <v>758</v>
      </c>
      <c r="G667" s="224"/>
      <c r="H667" s="225" t="s">
        <v>21</v>
      </c>
      <c r="I667" s="227"/>
      <c r="J667" s="224"/>
      <c r="K667" s="224"/>
      <c r="L667" s="228"/>
      <c r="M667" s="229"/>
      <c r="N667" s="230"/>
      <c r="O667" s="230"/>
      <c r="P667" s="230"/>
      <c r="Q667" s="230"/>
      <c r="R667" s="230"/>
      <c r="S667" s="230"/>
      <c r="T667" s="23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2" t="s">
        <v>146</v>
      </c>
      <c r="AU667" s="232" t="s">
        <v>81</v>
      </c>
      <c r="AV667" s="13" t="s">
        <v>79</v>
      </c>
      <c r="AW667" s="13" t="s">
        <v>36</v>
      </c>
      <c r="AX667" s="13" t="s">
        <v>74</v>
      </c>
      <c r="AY667" s="232" t="s">
        <v>132</v>
      </c>
    </row>
    <row r="668" s="14" customFormat="1">
      <c r="A668" s="14"/>
      <c r="B668" s="233"/>
      <c r="C668" s="234"/>
      <c r="D668" s="216" t="s">
        <v>146</v>
      </c>
      <c r="E668" s="235" t="s">
        <v>21</v>
      </c>
      <c r="F668" s="236" t="s">
        <v>795</v>
      </c>
      <c r="G668" s="234"/>
      <c r="H668" s="237">
        <v>15.119999999999999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3" t="s">
        <v>146</v>
      </c>
      <c r="AU668" s="243" t="s">
        <v>81</v>
      </c>
      <c r="AV668" s="14" t="s">
        <v>81</v>
      </c>
      <c r="AW668" s="14" t="s">
        <v>36</v>
      </c>
      <c r="AX668" s="14" t="s">
        <v>74</v>
      </c>
      <c r="AY668" s="243" t="s">
        <v>132</v>
      </c>
    </row>
    <row r="669" s="14" customFormat="1">
      <c r="A669" s="14"/>
      <c r="B669" s="233"/>
      <c r="C669" s="234"/>
      <c r="D669" s="216" t="s">
        <v>146</v>
      </c>
      <c r="E669" s="235" t="s">
        <v>21</v>
      </c>
      <c r="F669" s="236" t="s">
        <v>796</v>
      </c>
      <c r="G669" s="234"/>
      <c r="H669" s="237">
        <v>2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3" t="s">
        <v>146</v>
      </c>
      <c r="AU669" s="243" t="s">
        <v>81</v>
      </c>
      <c r="AV669" s="14" t="s">
        <v>81</v>
      </c>
      <c r="AW669" s="14" t="s">
        <v>36</v>
      </c>
      <c r="AX669" s="14" t="s">
        <v>74</v>
      </c>
      <c r="AY669" s="243" t="s">
        <v>132</v>
      </c>
    </row>
    <row r="670" s="14" customFormat="1">
      <c r="A670" s="14"/>
      <c r="B670" s="233"/>
      <c r="C670" s="234"/>
      <c r="D670" s="216" t="s">
        <v>146</v>
      </c>
      <c r="E670" s="235" t="s">
        <v>21</v>
      </c>
      <c r="F670" s="236" t="s">
        <v>797</v>
      </c>
      <c r="G670" s="234"/>
      <c r="H670" s="237">
        <v>2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3" t="s">
        <v>146</v>
      </c>
      <c r="AU670" s="243" t="s">
        <v>81</v>
      </c>
      <c r="AV670" s="14" t="s">
        <v>81</v>
      </c>
      <c r="AW670" s="14" t="s">
        <v>36</v>
      </c>
      <c r="AX670" s="14" t="s">
        <v>74</v>
      </c>
      <c r="AY670" s="243" t="s">
        <v>132</v>
      </c>
    </row>
    <row r="671" s="14" customFormat="1">
      <c r="A671" s="14"/>
      <c r="B671" s="233"/>
      <c r="C671" s="234"/>
      <c r="D671" s="216" t="s">
        <v>146</v>
      </c>
      <c r="E671" s="235" t="s">
        <v>21</v>
      </c>
      <c r="F671" s="236" t="s">
        <v>798</v>
      </c>
      <c r="G671" s="234"/>
      <c r="H671" s="237">
        <v>2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3" t="s">
        <v>146</v>
      </c>
      <c r="AU671" s="243" t="s">
        <v>81</v>
      </c>
      <c r="AV671" s="14" t="s">
        <v>81</v>
      </c>
      <c r="AW671" s="14" t="s">
        <v>36</v>
      </c>
      <c r="AX671" s="14" t="s">
        <v>74</v>
      </c>
      <c r="AY671" s="243" t="s">
        <v>132</v>
      </c>
    </row>
    <row r="672" s="15" customFormat="1">
      <c r="A672" s="15"/>
      <c r="B672" s="244"/>
      <c r="C672" s="245"/>
      <c r="D672" s="216" t="s">
        <v>146</v>
      </c>
      <c r="E672" s="246" t="s">
        <v>21</v>
      </c>
      <c r="F672" s="247" t="s">
        <v>150</v>
      </c>
      <c r="G672" s="245"/>
      <c r="H672" s="248">
        <v>21.120000000000001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4" t="s">
        <v>146</v>
      </c>
      <c r="AU672" s="254" t="s">
        <v>81</v>
      </c>
      <c r="AV672" s="15" t="s">
        <v>140</v>
      </c>
      <c r="AW672" s="15" t="s">
        <v>36</v>
      </c>
      <c r="AX672" s="15" t="s">
        <v>79</v>
      </c>
      <c r="AY672" s="254" t="s">
        <v>132</v>
      </c>
    </row>
    <row r="673" s="2" customFormat="1" ht="33" customHeight="1">
      <c r="A673" s="42"/>
      <c r="B673" s="43"/>
      <c r="C673" s="203" t="s">
        <v>799</v>
      </c>
      <c r="D673" s="203" t="s">
        <v>135</v>
      </c>
      <c r="E673" s="204" t="s">
        <v>800</v>
      </c>
      <c r="F673" s="205" t="s">
        <v>801</v>
      </c>
      <c r="G673" s="206" t="s">
        <v>183</v>
      </c>
      <c r="H673" s="207">
        <v>50.649999999999999</v>
      </c>
      <c r="I673" s="208"/>
      <c r="J673" s="209">
        <f>ROUND(I673*H673,2)</f>
        <v>0</v>
      </c>
      <c r="K673" s="205" t="s">
        <v>139</v>
      </c>
      <c r="L673" s="48"/>
      <c r="M673" s="210" t="s">
        <v>21</v>
      </c>
      <c r="N673" s="211" t="s">
        <v>45</v>
      </c>
      <c r="O673" s="88"/>
      <c r="P673" s="212">
        <f>O673*H673</f>
        <v>0</v>
      </c>
      <c r="Q673" s="212">
        <v>0</v>
      </c>
      <c r="R673" s="212">
        <f>Q673*H673</f>
        <v>0</v>
      </c>
      <c r="S673" s="212">
        <v>0.002</v>
      </c>
      <c r="T673" s="213">
        <f>S673*H673</f>
        <v>0.1013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14" t="s">
        <v>140</v>
      </c>
      <c r="AT673" s="214" t="s">
        <v>135</v>
      </c>
      <c r="AU673" s="214" t="s">
        <v>81</v>
      </c>
      <c r="AY673" s="20" t="s">
        <v>132</v>
      </c>
      <c r="BE673" s="215">
        <f>IF(N673="základní",J673,0)</f>
        <v>0</v>
      </c>
      <c r="BF673" s="215">
        <f>IF(N673="snížená",J673,0)</f>
        <v>0</v>
      </c>
      <c r="BG673" s="215">
        <f>IF(N673="zákl. přenesená",J673,0)</f>
        <v>0</v>
      </c>
      <c r="BH673" s="215">
        <f>IF(N673="sníž. přenesená",J673,0)</f>
        <v>0</v>
      </c>
      <c r="BI673" s="215">
        <f>IF(N673="nulová",J673,0)</f>
        <v>0</v>
      </c>
      <c r="BJ673" s="20" t="s">
        <v>79</v>
      </c>
      <c r="BK673" s="215">
        <f>ROUND(I673*H673,2)</f>
        <v>0</v>
      </c>
      <c r="BL673" s="20" t="s">
        <v>140</v>
      </c>
      <c r="BM673" s="214" t="s">
        <v>802</v>
      </c>
    </row>
    <row r="674" s="2" customFormat="1">
      <c r="A674" s="42"/>
      <c r="B674" s="43"/>
      <c r="C674" s="44"/>
      <c r="D674" s="216" t="s">
        <v>142</v>
      </c>
      <c r="E674" s="44"/>
      <c r="F674" s="217" t="s">
        <v>803</v>
      </c>
      <c r="G674" s="44"/>
      <c r="H674" s="44"/>
      <c r="I674" s="218"/>
      <c r="J674" s="44"/>
      <c r="K674" s="44"/>
      <c r="L674" s="48"/>
      <c r="M674" s="219"/>
      <c r="N674" s="220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0" t="s">
        <v>142</v>
      </c>
      <c r="AU674" s="20" t="s">
        <v>81</v>
      </c>
    </row>
    <row r="675" s="2" customFormat="1">
      <c r="A675" s="42"/>
      <c r="B675" s="43"/>
      <c r="C675" s="44"/>
      <c r="D675" s="221" t="s">
        <v>144</v>
      </c>
      <c r="E675" s="44"/>
      <c r="F675" s="222" t="s">
        <v>804</v>
      </c>
      <c r="G675" s="44"/>
      <c r="H675" s="44"/>
      <c r="I675" s="218"/>
      <c r="J675" s="44"/>
      <c r="K675" s="44"/>
      <c r="L675" s="48"/>
      <c r="M675" s="219"/>
      <c r="N675" s="220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0" t="s">
        <v>144</v>
      </c>
      <c r="AU675" s="20" t="s">
        <v>81</v>
      </c>
    </row>
    <row r="676" s="14" customFormat="1">
      <c r="A676" s="14"/>
      <c r="B676" s="233"/>
      <c r="C676" s="234"/>
      <c r="D676" s="216" t="s">
        <v>146</v>
      </c>
      <c r="E676" s="235" t="s">
        <v>21</v>
      </c>
      <c r="F676" s="236" t="s">
        <v>805</v>
      </c>
      <c r="G676" s="234"/>
      <c r="H676" s="237">
        <v>50.649999999999999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3" t="s">
        <v>146</v>
      </c>
      <c r="AU676" s="243" t="s">
        <v>81</v>
      </c>
      <c r="AV676" s="14" t="s">
        <v>81</v>
      </c>
      <c r="AW676" s="14" t="s">
        <v>36</v>
      </c>
      <c r="AX676" s="14" t="s">
        <v>74</v>
      </c>
      <c r="AY676" s="243" t="s">
        <v>132</v>
      </c>
    </row>
    <row r="677" s="15" customFormat="1">
      <c r="A677" s="15"/>
      <c r="B677" s="244"/>
      <c r="C677" s="245"/>
      <c r="D677" s="216" t="s">
        <v>146</v>
      </c>
      <c r="E677" s="246" t="s">
        <v>21</v>
      </c>
      <c r="F677" s="247" t="s">
        <v>150</v>
      </c>
      <c r="G677" s="245"/>
      <c r="H677" s="248">
        <v>50.649999999999999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4" t="s">
        <v>146</v>
      </c>
      <c r="AU677" s="254" t="s">
        <v>81</v>
      </c>
      <c r="AV677" s="15" t="s">
        <v>140</v>
      </c>
      <c r="AW677" s="15" t="s">
        <v>36</v>
      </c>
      <c r="AX677" s="15" t="s">
        <v>79</v>
      </c>
      <c r="AY677" s="254" t="s">
        <v>132</v>
      </c>
    </row>
    <row r="678" s="2" customFormat="1" ht="37.8" customHeight="1">
      <c r="A678" s="42"/>
      <c r="B678" s="43"/>
      <c r="C678" s="203" t="s">
        <v>806</v>
      </c>
      <c r="D678" s="203" t="s">
        <v>135</v>
      </c>
      <c r="E678" s="204" t="s">
        <v>807</v>
      </c>
      <c r="F678" s="205" t="s">
        <v>808</v>
      </c>
      <c r="G678" s="206" t="s">
        <v>183</v>
      </c>
      <c r="H678" s="207">
        <v>544.18399999999997</v>
      </c>
      <c r="I678" s="208"/>
      <c r="J678" s="209">
        <f>ROUND(I678*H678,2)</f>
        <v>0</v>
      </c>
      <c r="K678" s="205" t="s">
        <v>139</v>
      </c>
      <c r="L678" s="48"/>
      <c r="M678" s="210" t="s">
        <v>21</v>
      </c>
      <c r="N678" s="211" t="s">
        <v>45</v>
      </c>
      <c r="O678" s="88"/>
      <c r="P678" s="212">
        <f>O678*H678</f>
        <v>0</v>
      </c>
      <c r="Q678" s="212">
        <v>0</v>
      </c>
      <c r="R678" s="212">
        <f>Q678*H678</f>
        <v>0</v>
      </c>
      <c r="S678" s="212">
        <v>0.0040000000000000001</v>
      </c>
      <c r="T678" s="213">
        <f>S678*H678</f>
        <v>2.176736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14" t="s">
        <v>140</v>
      </c>
      <c r="AT678" s="214" t="s">
        <v>135</v>
      </c>
      <c r="AU678" s="214" t="s">
        <v>81</v>
      </c>
      <c r="AY678" s="20" t="s">
        <v>132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20" t="s">
        <v>79</v>
      </c>
      <c r="BK678" s="215">
        <f>ROUND(I678*H678,2)</f>
        <v>0</v>
      </c>
      <c r="BL678" s="20" t="s">
        <v>140</v>
      </c>
      <c r="BM678" s="214" t="s">
        <v>809</v>
      </c>
    </row>
    <row r="679" s="2" customFormat="1">
      <c r="A679" s="42"/>
      <c r="B679" s="43"/>
      <c r="C679" s="44"/>
      <c r="D679" s="216" t="s">
        <v>142</v>
      </c>
      <c r="E679" s="44"/>
      <c r="F679" s="217" t="s">
        <v>810</v>
      </c>
      <c r="G679" s="44"/>
      <c r="H679" s="44"/>
      <c r="I679" s="218"/>
      <c r="J679" s="44"/>
      <c r="K679" s="44"/>
      <c r="L679" s="48"/>
      <c r="M679" s="219"/>
      <c r="N679" s="220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T679" s="20" t="s">
        <v>142</v>
      </c>
      <c r="AU679" s="20" t="s">
        <v>81</v>
      </c>
    </row>
    <row r="680" s="2" customFormat="1">
      <c r="A680" s="42"/>
      <c r="B680" s="43"/>
      <c r="C680" s="44"/>
      <c r="D680" s="221" t="s">
        <v>144</v>
      </c>
      <c r="E680" s="44"/>
      <c r="F680" s="222" t="s">
        <v>811</v>
      </c>
      <c r="G680" s="44"/>
      <c r="H680" s="44"/>
      <c r="I680" s="218"/>
      <c r="J680" s="44"/>
      <c r="K680" s="44"/>
      <c r="L680" s="48"/>
      <c r="M680" s="219"/>
      <c r="N680" s="220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144</v>
      </c>
      <c r="AU680" s="20" t="s">
        <v>81</v>
      </c>
    </row>
    <row r="681" s="14" customFormat="1">
      <c r="A681" s="14"/>
      <c r="B681" s="233"/>
      <c r="C681" s="234"/>
      <c r="D681" s="216" t="s">
        <v>146</v>
      </c>
      <c r="E681" s="235" t="s">
        <v>21</v>
      </c>
      <c r="F681" s="236" t="s">
        <v>812</v>
      </c>
      <c r="G681" s="234"/>
      <c r="H681" s="237">
        <v>32.409999999999997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3" t="s">
        <v>146</v>
      </c>
      <c r="AU681" s="243" t="s">
        <v>81</v>
      </c>
      <c r="AV681" s="14" t="s">
        <v>81</v>
      </c>
      <c r="AW681" s="14" t="s">
        <v>36</v>
      </c>
      <c r="AX681" s="14" t="s">
        <v>74</v>
      </c>
      <c r="AY681" s="243" t="s">
        <v>132</v>
      </c>
    </row>
    <row r="682" s="14" customFormat="1">
      <c r="A682" s="14"/>
      <c r="B682" s="233"/>
      <c r="C682" s="234"/>
      <c r="D682" s="216" t="s">
        <v>146</v>
      </c>
      <c r="E682" s="235" t="s">
        <v>21</v>
      </c>
      <c r="F682" s="236" t="s">
        <v>813</v>
      </c>
      <c r="G682" s="234"/>
      <c r="H682" s="237">
        <v>46.787999999999997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3" t="s">
        <v>146</v>
      </c>
      <c r="AU682" s="243" t="s">
        <v>81</v>
      </c>
      <c r="AV682" s="14" t="s">
        <v>81</v>
      </c>
      <c r="AW682" s="14" t="s">
        <v>36</v>
      </c>
      <c r="AX682" s="14" t="s">
        <v>74</v>
      </c>
      <c r="AY682" s="243" t="s">
        <v>132</v>
      </c>
    </row>
    <row r="683" s="14" customFormat="1">
      <c r="A683" s="14"/>
      <c r="B683" s="233"/>
      <c r="C683" s="234"/>
      <c r="D683" s="216" t="s">
        <v>146</v>
      </c>
      <c r="E683" s="235" t="s">
        <v>21</v>
      </c>
      <c r="F683" s="236" t="s">
        <v>814</v>
      </c>
      <c r="G683" s="234"/>
      <c r="H683" s="237">
        <v>105.12000000000001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3" t="s">
        <v>146</v>
      </c>
      <c r="AU683" s="243" t="s">
        <v>81</v>
      </c>
      <c r="AV683" s="14" t="s">
        <v>81</v>
      </c>
      <c r="AW683" s="14" t="s">
        <v>36</v>
      </c>
      <c r="AX683" s="14" t="s">
        <v>74</v>
      </c>
      <c r="AY683" s="243" t="s">
        <v>132</v>
      </c>
    </row>
    <row r="684" s="14" customFormat="1">
      <c r="A684" s="14"/>
      <c r="B684" s="233"/>
      <c r="C684" s="234"/>
      <c r="D684" s="216" t="s">
        <v>146</v>
      </c>
      <c r="E684" s="235" t="s">
        <v>21</v>
      </c>
      <c r="F684" s="236" t="s">
        <v>364</v>
      </c>
      <c r="G684" s="234"/>
      <c r="H684" s="237">
        <v>88.567999999999998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3" t="s">
        <v>146</v>
      </c>
      <c r="AU684" s="243" t="s">
        <v>81</v>
      </c>
      <c r="AV684" s="14" t="s">
        <v>81</v>
      </c>
      <c r="AW684" s="14" t="s">
        <v>36</v>
      </c>
      <c r="AX684" s="14" t="s">
        <v>74</v>
      </c>
      <c r="AY684" s="243" t="s">
        <v>132</v>
      </c>
    </row>
    <row r="685" s="14" customFormat="1">
      <c r="A685" s="14"/>
      <c r="B685" s="233"/>
      <c r="C685" s="234"/>
      <c r="D685" s="216" t="s">
        <v>146</v>
      </c>
      <c r="E685" s="235" t="s">
        <v>21</v>
      </c>
      <c r="F685" s="236" t="s">
        <v>815</v>
      </c>
      <c r="G685" s="234"/>
      <c r="H685" s="237">
        <v>63.308999999999998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3" t="s">
        <v>146</v>
      </c>
      <c r="AU685" s="243" t="s">
        <v>81</v>
      </c>
      <c r="AV685" s="14" t="s">
        <v>81</v>
      </c>
      <c r="AW685" s="14" t="s">
        <v>36</v>
      </c>
      <c r="AX685" s="14" t="s">
        <v>74</v>
      </c>
      <c r="AY685" s="243" t="s">
        <v>132</v>
      </c>
    </row>
    <row r="686" s="14" customFormat="1">
      <c r="A686" s="14"/>
      <c r="B686" s="233"/>
      <c r="C686" s="234"/>
      <c r="D686" s="216" t="s">
        <v>146</v>
      </c>
      <c r="E686" s="235" t="s">
        <v>21</v>
      </c>
      <c r="F686" s="236" t="s">
        <v>816</v>
      </c>
      <c r="G686" s="234"/>
      <c r="H686" s="237">
        <v>91.736999999999995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3" t="s">
        <v>146</v>
      </c>
      <c r="AU686" s="243" t="s">
        <v>81</v>
      </c>
      <c r="AV686" s="14" t="s">
        <v>81</v>
      </c>
      <c r="AW686" s="14" t="s">
        <v>36</v>
      </c>
      <c r="AX686" s="14" t="s">
        <v>74</v>
      </c>
      <c r="AY686" s="243" t="s">
        <v>132</v>
      </c>
    </row>
    <row r="687" s="14" customFormat="1">
      <c r="A687" s="14"/>
      <c r="B687" s="233"/>
      <c r="C687" s="234"/>
      <c r="D687" s="216" t="s">
        <v>146</v>
      </c>
      <c r="E687" s="235" t="s">
        <v>21</v>
      </c>
      <c r="F687" s="236" t="s">
        <v>817</v>
      </c>
      <c r="G687" s="234"/>
      <c r="H687" s="237">
        <v>38.725000000000001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3" t="s">
        <v>146</v>
      </c>
      <c r="AU687" s="243" t="s">
        <v>81</v>
      </c>
      <c r="AV687" s="14" t="s">
        <v>81</v>
      </c>
      <c r="AW687" s="14" t="s">
        <v>36</v>
      </c>
      <c r="AX687" s="14" t="s">
        <v>74</v>
      </c>
      <c r="AY687" s="243" t="s">
        <v>132</v>
      </c>
    </row>
    <row r="688" s="14" customFormat="1">
      <c r="A688" s="14"/>
      <c r="B688" s="233"/>
      <c r="C688" s="234"/>
      <c r="D688" s="216" t="s">
        <v>146</v>
      </c>
      <c r="E688" s="235" t="s">
        <v>21</v>
      </c>
      <c r="F688" s="236" t="s">
        <v>818</v>
      </c>
      <c r="G688" s="234"/>
      <c r="H688" s="237">
        <v>77.527000000000001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3" t="s">
        <v>146</v>
      </c>
      <c r="AU688" s="243" t="s">
        <v>81</v>
      </c>
      <c r="AV688" s="14" t="s">
        <v>81</v>
      </c>
      <c r="AW688" s="14" t="s">
        <v>36</v>
      </c>
      <c r="AX688" s="14" t="s">
        <v>74</v>
      </c>
      <c r="AY688" s="243" t="s">
        <v>132</v>
      </c>
    </row>
    <row r="689" s="15" customFormat="1">
      <c r="A689" s="15"/>
      <c r="B689" s="244"/>
      <c r="C689" s="245"/>
      <c r="D689" s="216" t="s">
        <v>146</v>
      </c>
      <c r="E689" s="246" t="s">
        <v>21</v>
      </c>
      <c r="F689" s="247" t="s">
        <v>150</v>
      </c>
      <c r="G689" s="245"/>
      <c r="H689" s="248">
        <v>544.18399999999997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4" t="s">
        <v>146</v>
      </c>
      <c r="AU689" s="254" t="s">
        <v>81</v>
      </c>
      <c r="AV689" s="15" t="s">
        <v>140</v>
      </c>
      <c r="AW689" s="15" t="s">
        <v>36</v>
      </c>
      <c r="AX689" s="15" t="s">
        <v>79</v>
      </c>
      <c r="AY689" s="254" t="s">
        <v>132</v>
      </c>
    </row>
    <row r="690" s="2" customFormat="1" ht="37.8" customHeight="1">
      <c r="A690" s="42"/>
      <c r="B690" s="43"/>
      <c r="C690" s="203" t="s">
        <v>819</v>
      </c>
      <c r="D690" s="203" t="s">
        <v>135</v>
      </c>
      <c r="E690" s="204" t="s">
        <v>820</v>
      </c>
      <c r="F690" s="205" t="s">
        <v>821</v>
      </c>
      <c r="G690" s="206" t="s">
        <v>183</v>
      </c>
      <c r="H690" s="207">
        <v>2.544</v>
      </c>
      <c r="I690" s="208"/>
      <c r="J690" s="209">
        <f>ROUND(I690*H690,2)</f>
        <v>0</v>
      </c>
      <c r="K690" s="205" t="s">
        <v>139</v>
      </c>
      <c r="L690" s="48"/>
      <c r="M690" s="210" t="s">
        <v>21</v>
      </c>
      <c r="N690" s="211" t="s">
        <v>45</v>
      </c>
      <c r="O690" s="88"/>
      <c r="P690" s="212">
        <f>O690*H690</f>
        <v>0</v>
      </c>
      <c r="Q690" s="212">
        <v>0</v>
      </c>
      <c r="R690" s="212">
        <f>Q690*H690</f>
        <v>0</v>
      </c>
      <c r="S690" s="212">
        <v>0.045999999999999999</v>
      </c>
      <c r="T690" s="213">
        <f>S690*H690</f>
        <v>0.117024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14" t="s">
        <v>140</v>
      </c>
      <c r="AT690" s="214" t="s">
        <v>135</v>
      </c>
      <c r="AU690" s="214" t="s">
        <v>81</v>
      </c>
      <c r="AY690" s="20" t="s">
        <v>132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20" t="s">
        <v>79</v>
      </c>
      <c r="BK690" s="215">
        <f>ROUND(I690*H690,2)</f>
        <v>0</v>
      </c>
      <c r="BL690" s="20" t="s">
        <v>140</v>
      </c>
      <c r="BM690" s="214" t="s">
        <v>822</v>
      </c>
    </row>
    <row r="691" s="2" customFormat="1">
      <c r="A691" s="42"/>
      <c r="B691" s="43"/>
      <c r="C691" s="44"/>
      <c r="D691" s="216" t="s">
        <v>142</v>
      </c>
      <c r="E691" s="44"/>
      <c r="F691" s="217" t="s">
        <v>823</v>
      </c>
      <c r="G691" s="44"/>
      <c r="H691" s="44"/>
      <c r="I691" s="218"/>
      <c r="J691" s="44"/>
      <c r="K691" s="44"/>
      <c r="L691" s="48"/>
      <c r="M691" s="219"/>
      <c r="N691" s="220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0" t="s">
        <v>142</v>
      </c>
      <c r="AU691" s="20" t="s">
        <v>81</v>
      </c>
    </row>
    <row r="692" s="2" customFormat="1">
      <c r="A692" s="42"/>
      <c r="B692" s="43"/>
      <c r="C692" s="44"/>
      <c r="D692" s="221" t="s">
        <v>144</v>
      </c>
      <c r="E692" s="44"/>
      <c r="F692" s="222" t="s">
        <v>824</v>
      </c>
      <c r="G692" s="44"/>
      <c r="H692" s="44"/>
      <c r="I692" s="218"/>
      <c r="J692" s="44"/>
      <c r="K692" s="44"/>
      <c r="L692" s="48"/>
      <c r="M692" s="219"/>
      <c r="N692" s="220"/>
      <c r="O692" s="88"/>
      <c r="P692" s="88"/>
      <c r="Q692" s="88"/>
      <c r="R692" s="88"/>
      <c r="S692" s="88"/>
      <c r="T692" s="89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T692" s="20" t="s">
        <v>144</v>
      </c>
      <c r="AU692" s="20" t="s">
        <v>81</v>
      </c>
    </row>
    <row r="693" s="13" customFormat="1">
      <c r="A693" s="13"/>
      <c r="B693" s="223"/>
      <c r="C693" s="224"/>
      <c r="D693" s="216" t="s">
        <v>146</v>
      </c>
      <c r="E693" s="225" t="s">
        <v>21</v>
      </c>
      <c r="F693" s="226" t="s">
        <v>825</v>
      </c>
      <c r="G693" s="224"/>
      <c r="H693" s="225" t="s">
        <v>21</v>
      </c>
      <c r="I693" s="227"/>
      <c r="J693" s="224"/>
      <c r="K693" s="224"/>
      <c r="L693" s="228"/>
      <c r="M693" s="229"/>
      <c r="N693" s="230"/>
      <c r="O693" s="230"/>
      <c r="P693" s="230"/>
      <c r="Q693" s="230"/>
      <c r="R693" s="230"/>
      <c r="S693" s="230"/>
      <c r="T693" s="23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2" t="s">
        <v>146</v>
      </c>
      <c r="AU693" s="232" t="s">
        <v>81</v>
      </c>
      <c r="AV693" s="13" t="s">
        <v>79</v>
      </c>
      <c r="AW693" s="13" t="s">
        <v>36</v>
      </c>
      <c r="AX693" s="13" t="s">
        <v>74</v>
      </c>
      <c r="AY693" s="232" t="s">
        <v>132</v>
      </c>
    </row>
    <row r="694" s="14" customFormat="1">
      <c r="A694" s="14"/>
      <c r="B694" s="233"/>
      <c r="C694" s="234"/>
      <c r="D694" s="216" t="s">
        <v>146</v>
      </c>
      <c r="E694" s="235" t="s">
        <v>21</v>
      </c>
      <c r="F694" s="236" t="s">
        <v>826</v>
      </c>
      <c r="G694" s="234"/>
      <c r="H694" s="237">
        <v>1.458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3" t="s">
        <v>146</v>
      </c>
      <c r="AU694" s="243" t="s">
        <v>81</v>
      </c>
      <c r="AV694" s="14" t="s">
        <v>81</v>
      </c>
      <c r="AW694" s="14" t="s">
        <v>36</v>
      </c>
      <c r="AX694" s="14" t="s">
        <v>74</v>
      </c>
      <c r="AY694" s="243" t="s">
        <v>132</v>
      </c>
    </row>
    <row r="695" s="14" customFormat="1">
      <c r="A695" s="14"/>
      <c r="B695" s="233"/>
      <c r="C695" s="234"/>
      <c r="D695" s="216" t="s">
        <v>146</v>
      </c>
      <c r="E695" s="235" t="s">
        <v>21</v>
      </c>
      <c r="F695" s="236" t="s">
        <v>827</v>
      </c>
      <c r="G695" s="234"/>
      <c r="H695" s="237">
        <v>1.0860000000000001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3" t="s">
        <v>146</v>
      </c>
      <c r="AU695" s="243" t="s">
        <v>81</v>
      </c>
      <c r="AV695" s="14" t="s">
        <v>81</v>
      </c>
      <c r="AW695" s="14" t="s">
        <v>36</v>
      </c>
      <c r="AX695" s="14" t="s">
        <v>74</v>
      </c>
      <c r="AY695" s="243" t="s">
        <v>132</v>
      </c>
    </row>
    <row r="696" s="15" customFormat="1">
      <c r="A696" s="15"/>
      <c r="B696" s="244"/>
      <c r="C696" s="245"/>
      <c r="D696" s="216" t="s">
        <v>146</v>
      </c>
      <c r="E696" s="246" t="s">
        <v>21</v>
      </c>
      <c r="F696" s="247" t="s">
        <v>150</v>
      </c>
      <c r="G696" s="245"/>
      <c r="H696" s="248">
        <v>2.544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4" t="s">
        <v>146</v>
      </c>
      <c r="AU696" s="254" t="s">
        <v>81</v>
      </c>
      <c r="AV696" s="15" t="s">
        <v>140</v>
      </c>
      <c r="AW696" s="15" t="s">
        <v>36</v>
      </c>
      <c r="AX696" s="15" t="s">
        <v>79</v>
      </c>
      <c r="AY696" s="254" t="s">
        <v>132</v>
      </c>
    </row>
    <row r="697" s="12" customFormat="1" ht="22.8" customHeight="1">
      <c r="A697" s="12"/>
      <c r="B697" s="187"/>
      <c r="C697" s="188"/>
      <c r="D697" s="189" t="s">
        <v>73</v>
      </c>
      <c r="E697" s="201" t="s">
        <v>828</v>
      </c>
      <c r="F697" s="201" t="s">
        <v>829</v>
      </c>
      <c r="G697" s="188"/>
      <c r="H697" s="188"/>
      <c r="I697" s="191"/>
      <c r="J697" s="202">
        <f>BK697</f>
        <v>0</v>
      </c>
      <c r="K697" s="188"/>
      <c r="L697" s="193"/>
      <c r="M697" s="194"/>
      <c r="N697" s="195"/>
      <c r="O697" s="195"/>
      <c r="P697" s="196">
        <f>SUM(P698:P719)</f>
        <v>0</v>
      </c>
      <c r="Q697" s="195"/>
      <c r="R697" s="196">
        <f>SUM(R698:R719)</f>
        <v>0</v>
      </c>
      <c r="S697" s="195"/>
      <c r="T697" s="197">
        <f>SUM(T698:T719)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198" t="s">
        <v>79</v>
      </c>
      <c r="AT697" s="199" t="s">
        <v>73</v>
      </c>
      <c r="AU697" s="199" t="s">
        <v>79</v>
      </c>
      <c r="AY697" s="198" t="s">
        <v>132</v>
      </c>
      <c r="BK697" s="200">
        <f>SUM(BK698:BK719)</f>
        <v>0</v>
      </c>
    </row>
    <row r="698" s="2" customFormat="1" ht="24.15" customHeight="1">
      <c r="A698" s="42"/>
      <c r="B698" s="43"/>
      <c r="C698" s="203" t="s">
        <v>830</v>
      </c>
      <c r="D698" s="203" t="s">
        <v>135</v>
      </c>
      <c r="E698" s="204" t="s">
        <v>831</v>
      </c>
      <c r="F698" s="205" t="s">
        <v>832</v>
      </c>
      <c r="G698" s="206" t="s">
        <v>166</v>
      </c>
      <c r="H698" s="207">
        <v>25.478999999999999</v>
      </c>
      <c r="I698" s="208"/>
      <c r="J698" s="209">
        <f>ROUND(I698*H698,2)</f>
        <v>0</v>
      </c>
      <c r="K698" s="205" t="s">
        <v>139</v>
      </c>
      <c r="L698" s="48"/>
      <c r="M698" s="210" t="s">
        <v>21</v>
      </c>
      <c r="N698" s="211" t="s">
        <v>45</v>
      </c>
      <c r="O698" s="88"/>
      <c r="P698" s="212">
        <f>O698*H698</f>
        <v>0</v>
      </c>
      <c r="Q698" s="212">
        <v>0</v>
      </c>
      <c r="R698" s="212">
        <f>Q698*H698</f>
        <v>0</v>
      </c>
      <c r="S698" s="212">
        <v>0</v>
      </c>
      <c r="T698" s="213">
        <f>S698*H698</f>
        <v>0</v>
      </c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R698" s="214" t="s">
        <v>140</v>
      </c>
      <c r="AT698" s="214" t="s">
        <v>135</v>
      </c>
      <c r="AU698" s="214" t="s">
        <v>81</v>
      </c>
      <c r="AY698" s="20" t="s">
        <v>132</v>
      </c>
      <c r="BE698" s="215">
        <f>IF(N698="základní",J698,0)</f>
        <v>0</v>
      </c>
      <c r="BF698" s="215">
        <f>IF(N698="snížená",J698,0)</f>
        <v>0</v>
      </c>
      <c r="BG698" s="215">
        <f>IF(N698="zákl. přenesená",J698,0)</f>
        <v>0</v>
      </c>
      <c r="BH698" s="215">
        <f>IF(N698="sníž. přenesená",J698,0)</f>
        <v>0</v>
      </c>
      <c r="BI698" s="215">
        <f>IF(N698="nulová",J698,0)</f>
        <v>0</v>
      </c>
      <c r="BJ698" s="20" t="s">
        <v>79</v>
      </c>
      <c r="BK698" s="215">
        <f>ROUND(I698*H698,2)</f>
        <v>0</v>
      </c>
      <c r="BL698" s="20" t="s">
        <v>140</v>
      </c>
      <c r="BM698" s="214" t="s">
        <v>833</v>
      </c>
    </row>
    <row r="699" s="2" customFormat="1">
      <c r="A699" s="42"/>
      <c r="B699" s="43"/>
      <c r="C699" s="44"/>
      <c r="D699" s="216" t="s">
        <v>142</v>
      </c>
      <c r="E699" s="44"/>
      <c r="F699" s="217" t="s">
        <v>834</v>
      </c>
      <c r="G699" s="44"/>
      <c r="H699" s="44"/>
      <c r="I699" s="218"/>
      <c r="J699" s="44"/>
      <c r="K699" s="44"/>
      <c r="L699" s="48"/>
      <c r="M699" s="219"/>
      <c r="N699" s="220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T699" s="20" t="s">
        <v>142</v>
      </c>
      <c r="AU699" s="20" t="s">
        <v>81</v>
      </c>
    </row>
    <row r="700" s="2" customFormat="1">
      <c r="A700" s="42"/>
      <c r="B700" s="43"/>
      <c r="C700" s="44"/>
      <c r="D700" s="221" t="s">
        <v>144</v>
      </c>
      <c r="E700" s="44"/>
      <c r="F700" s="222" t="s">
        <v>835</v>
      </c>
      <c r="G700" s="44"/>
      <c r="H700" s="44"/>
      <c r="I700" s="218"/>
      <c r="J700" s="44"/>
      <c r="K700" s="44"/>
      <c r="L700" s="48"/>
      <c r="M700" s="219"/>
      <c r="N700" s="220"/>
      <c r="O700" s="88"/>
      <c r="P700" s="88"/>
      <c r="Q700" s="88"/>
      <c r="R700" s="88"/>
      <c r="S700" s="88"/>
      <c r="T700" s="89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T700" s="20" t="s">
        <v>144</v>
      </c>
      <c r="AU700" s="20" t="s">
        <v>81</v>
      </c>
    </row>
    <row r="701" s="2" customFormat="1" ht="24.15" customHeight="1">
      <c r="A701" s="42"/>
      <c r="B701" s="43"/>
      <c r="C701" s="203" t="s">
        <v>836</v>
      </c>
      <c r="D701" s="203" t="s">
        <v>135</v>
      </c>
      <c r="E701" s="204" t="s">
        <v>837</v>
      </c>
      <c r="F701" s="205" t="s">
        <v>838</v>
      </c>
      <c r="G701" s="206" t="s">
        <v>166</v>
      </c>
      <c r="H701" s="207">
        <v>23.279</v>
      </c>
      <c r="I701" s="208"/>
      <c r="J701" s="209">
        <f>ROUND(I701*H701,2)</f>
        <v>0</v>
      </c>
      <c r="K701" s="205" t="s">
        <v>139</v>
      </c>
      <c r="L701" s="48"/>
      <c r="M701" s="210" t="s">
        <v>21</v>
      </c>
      <c r="N701" s="211" t="s">
        <v>45</v>
      </c>
      <c r="O701" s="88"/>
      <c r="P701" s="212">
        <f>O701*H701</f>
        <v>0</v>
      </c>
      <c r="Q701" s="212">
        <v>0</v>
      </c>
      <c r="R701" s="212">
        <f>Q701*H701</f>
        <v>0</v>
      </c>
      <c r="S701" s="212">
        <v>0</v>
      </c>
      <c r="T701" s="213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14" t="s">
        <v>140</v>
      </c>
      <c r="AT701" s="214" t="s">
        <v>135</v>
      </c>
      <c r="AU701" s="214" t="s">
        <v>81</v>
      </c>
      <c r="AY701" s="20" t="s">
        <v>132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20" t="s">
        <v>79</v>
      </c>
      <c r="BK701" s="215">
        <f>ROUND(I701*H701,2)</f>
        <v>0</v>
      </c>
      <c r="BL701" s="20" t="s">
        <v>140</v>
      </c>
      <c r="BM701" s="214" t="s">
        <v>839</v>
      </c>
    </row>
    <row r="702" s="2" customFormat="1">
      <c r="A702" s="42"/>
      <c r="B702" s="43"/>
      <c r="C702" s="44"/>
      <c r="D702" s="216" t="s">
        <v>142</v>
      </c>
      <c r="E702" s="44"/>
      <c r="F702" s="217" t="s">
        <v>840</v>
      </c>
      <c r="G702" s="44"/>
      <c r="H702" s="44"/>
      <c r="I702" s="218"/>
      <c r="J702" s="44"/>
      <c r="K702" s="44"/>
      <c r="L702" s="48"/>
      <c r="M702" s="219"/>
      <c r="N702" s="220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142</v>
      </c>
      <c r="AU702" s="20" t="s">
        <v>81</v>
      </c>
    </row>
    <row r="703" s="2" customFormat="1">
      <c r="A703" s="42"/>
      <c r="B703" s="43"/>
      <c r="C703" s="44"/>
      <c r="D703" s="221" t="s">
        <v>144</v>
      </c>
      <c r="E703" s="44"/>
      <c r="F703" s="222" t="s">
        <v>841</v>
      </c>
      <c r="G703" s="44"/>
      <c r="H703" s="44"/>
      <c r="I703" s="218"/>
      <c r="J703" s="44"/>
      <c r="K703" s="44"/>
      <c r="L703" s="48"/>
      <c r="M703" s="219"/>
      <c r="N703" s="220"/>
      <c r="O703" s="88"/>
      <c r="P703" s="88"/>
      <c r="Q703" s="88"/>
      <c r="R703" s="88"/>
      <c r="S703" s="88"/>
      <c r="T703" s="89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T703" s="20" t="s">
        <v>144</v>
      </c>
      <c r="AU703" s="20" t="s">
        <v>81</v>
      </c>
    </row>
    <row r="704" s="14" customFormat="1">
      <c r="A704" s="14"/>
      <c r="B704" s="233"/>
      <c r="C704" s="234"/>
      <c r="D704" s="216" t="s">
        <v>146</v>
      </c>
      <c r="E704" s="235" t="s">
        <v>21</v>
      </c>
      <c r="F704" s="236" t="s">
        <v>842</v>
      </c>
      <c r="G704" s="234"/>
      <c r="H704" s="237">
        <v>25.478999999999999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3" t="s">
        <v>146</v>
      </c>
      <c r="AU704" s="243" t="s">
        <v>81</v>
      </c>
      <c r="AV704" s="14" t="s">
        <v>81</v>
      </c>
      <c r="AW704" s="14" t="s">
        <v>36</v>
      </c>
      <c r="AX704" s="14" t="s">
        <v>74</v>
      </c>
      <c r="AY704" s="243" t="s">
        <v>132</v>
      </c>
    </row>
    <row r="705" s="14" customFormat="1">
      <c r="A705" s="14"/>
      <c r="B705" s="233"/>
      <c r="C705" s="234"/>
      <c r="D705" s="216" t="s">
        <v>146</v>
      </c>
      <c r="E705" s="235" t="s">
        <v>21</v>
      </c>
      <c r="F705" s="236" t="s">
        <v>843</v>
      </c>
      <c r="G705" s="234"/>
      <c r="H705" s="237">
        <v>-2.2000000000000002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3" t="s">
        <v>146</v>
      </c>
      <c r="AU705" s="243" t="s">
        <v>81</v>
      </c>
      <c r="AV705" s="14" t="s">
        <v>81</v>
      </c>
      <c r="AW705" s="14" t="s">
        <v>36</v>
      </c>
      <c r="AX705" s="14" t="s">
        <v>74</v>
      </c>
      <c r="AY705" s="243" t="s">
        <v>132</v>
      </c>
    </row>
    <row r="706" s="15" customFormat="1">
      <c r="A706" s="15"/>
      <c r="B706" s="244"/>
      <c r="C706" s="245"/>
      <c r="D706" s="216" t="s">
        <v>146</v>
      </c>
      <c r="E706" s="246" t="s">
        <v>21</v>
      </c>
      <c r="F706" s="247" t="s">
        <v>150</v>
      </c>
      <c r="G706" s="245"/>
      <c r="H706" s="248">
        <v>23.279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4" t="s">
        <v>146</v>
      </c>
      <c r="AU706" s="254" t="s">
        <v>81</v>
      </c>
      <c r="AV706" s="15" t="s">
        <v>140</v>
      </c>
      <c r="AW706" s="15" t="s">
        <v>36</v>
      </c>
      <c r="AX706" s="15" t="s">
        <v>79</v>
      </c>
      <c r="AY706" s="254" t="s">
        <v>132</v>
      </c>
    </row>
    <row r="707" s="2" customFormat="1" ht="24.15" customHeight="1">
      <c r="A707" s="42"/>
      <c r="B707" s="43"/>
      <c r="C707" s="203" t="s">
        <v>844</v>
      </c>
      <c r="D707" s="203" t="s">
        <v>135</v>
      </c>
      <c r="E707" s="204" t="s">
        <v>845</v>
      </c>
      <c r="F707" s="205" t="s">
        <v>846</v>
      </c>
      <c r="G707" s="206" t="s">
        <v>166</v>
      </c>
      <c r="H707" s="207">
        <v>442.30099999999999</v>
      </c>
      <c r="I707" s="208"/>
      <c r="J707" s="209">
        <f>ROUND(I707*H707,2)</f>
        <v>0</v>
      </c>
      <c r="K707" s="205" t="s">
        <v>139</v>
      </c>
      <c r="L707" s="48"/>
      <c r="M707" s="210" t="s">
        <v>21</v>
      </c>
      <c r="N707" s="211" t="s">
        <v>45</v>
      </c>
      <c r="O707" s="88"/>
      <c r="P707" s="212">
        <f>O707*H707</f>
        <v>0</v>
      </c>
      <c r="Q707" s="212">
        <v>0</v>
      </c>
      <c r="R707" s="212">
        <f>Q707*H707</f>
        <v>0</v>
      </c>
      <c r="S707" s="212">
        <v>0</v>
      </c>
      <c r="T707" s="213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14" t="s">
        <v>140</v>
      </c>
      <c r="AT707" s="214" t="s">
        <v>135</v>
      </c>
      <c r="AU707" s="214" t="s">
        <v>81</v>
      </c>
      <c r="AY707" s="20" t="s">
        <v>132</v>
      </c>
      <c r="BE707" s="215">
        <f>IF(N707="základní",J707,0)</f>
        <v>0</v>
      </c>
      <c r="BF707" s="215">
        <f>IF(N707="snížená",J707,0)</f>
        <v>0</v>
      </c>
      <c r="BG707" s="215">
        <f>IF(N707="zákl. přenesená",J707,0)</f>
        <v>0</v>
      </c>
      <c r="BH707" s="215">
        <f>IF(N707="sníž. přenesená",J707,0)</f>
        <v>0</v>
      </c>
      <c r="BI707" s="215">
        <f>IF(N707="nulová",J707,0)</f>
        <v>0</v>
      </c>
      <c r="BJ707" s="20" t="s">
        <v>79</v>
      </c>
      <c r="BK707" s="215">
        <f>ROUND(I707*H707,2)</f>
        <v>0</v>
      </c>
      <c r="BL707" s="20" t="s">
        <v>140</v>
      </c>
      <c r="BM707" s="214" t="s">
        <v>847</v>
      </c>
    </row>
    <row r="708" s="2" customFormat="1">
      <c r="A708" s="42"/>
      <c r="B708" s="43"/>
      <c r="C708" s="44"/>
      <c r="D708" s="216" t="s">
        <v>142</v>
      </c>
      <c r="E708" s="44"/>
      <c r="F708" s="217" t="s">
        <v>848</v>
      </c>
      <c r="G708" s="44"/>
      <c r="H708" s="44"/>
      <c r="I708" s="218"/>
      <c r="J708" s="44"/>
      <c r="K708" s="44"/>
      <c r="L708" s="48"/>
      <c r="M708" s="219"/>
      <c r="N708" s="220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0" t="s">
        <v>142</v>
      </c>
      <c r="AU708" s="20" t="s">
        <v>81</v>
      </c>
    </row>
    <row r="709" s="2" customFormat="1">
      <c r="A709" s="42"/>
      <c r="B709" s="43"/>
      <c r="C709" s="44"/>
      <c r="D709" s="221" t="s">
        <v>144</v>
      </c>
      <c r="E709" s="44"/>
      <c r="F709" s="222" t="s">
        <v>849</v>
      </c>
      <c r="G709" s="44"/>
      <c r="H709" s="44"/>
      <c r="I709" s="218"/>
      <c r="J709" s="44"/>
      <c r="K709" s="44"/>
      <c r="L709" s="48"/>
      <c r="M709" s="219"/>
      <c r="N709" s="220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T709" s="20" t="s">
        <v>144</v>
      </c>
      <c r="AU709" s="20" t="s">
        <v>81</v>
      </c>
    </row>
    <row r="710" s="14" customFormat="1">
      <c r="A710" s="14"/>
      <c r="B710" s="233"/>
      <c r="C710" s="234"/>
      <c r="D710" s="216" t="s">
        <v>146</v>
      </c>
      <c r="E710" s="235" t="s">
        <v>21</v>
      </c>
      <c r="F710" s="236" t="s">
        <v>842</v>
      </c>
      <c r="G710" s="234"/>
      <c r="H710" s="237">
        <v>25.478999999999999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3" t="s">
        <v>146</v>
      </c>
      <c r="AU710" s="243" t="s">
        <v>81</v>
      </c>
      <c r="AV710" s="14" t="s">
        <v>81</v>
      </c>
      <c r="AW710" s="14" t="s">
        <v>36</v>
      </c>
      <c r="AX710" s="14" t="s">
        <v>74</v>
      </c>
      <c r="AY710" s="243" t="s">
        <v>132</v>
      </c>
    </row>
    <row r="711" s="14" customFormat="1">
      <c r="A711" s="14"/>
      <c r="B711" s="233"/>
      <c r="C711" s="234"/>
      <c r="D711" s="216" t="s">
        <v>146</v>
      </c>
      <c r="E711" s="235" t="s">
        <v>21</v>
      </c>
      <c r="F711" s="236" t="s">
        <v>843</v>
      </c>
      <c r="G711" s="234"/>
      <c r="H711" s="237">
        <v>-2.2000000000000002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3" t="s">
        <v>146</v>
      </c>
      <c r="AU711" s="243" t="s">
        <v>81</v>
      </c>
      <c r="AV711" s="14" t="s">
        <v>81</v>
      </c>
      <c r="AW711" s="14" t="s">
        <v>36</v>
      </c>
      <c r="AX711" s="14" t="s">
        <v>74</v>
      </c>
      <c r="AY711" s="243" t="s">
        <v>132</v>
      </c>
    </row>
    <row r="712" s="15" customFormat="1">
      <c r="A712" s="15"/>
      <c r="B712" s="244"/>
      <c r="C712" s="245"/>
      <c r="D712" s="216" t="s">
        <v>146</v>
      </c>
      <c r="E712" s="246" t="s">
        <v>21</v>
      </c>
      <c r="F712" s="247" t="s">
        <v>150</v>
      </c>
      <c r="G712" s="245"/>
      <c r="H712" s="248">
        <v>23.279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4" t="s">
        <v>146</v>
      </c>
      <c r="AU712" s="254" t="s">
        <v>81</v>
      </c>
      <c r="AV712" s="15" t="s">
        <v>140</v>
      </c>
      <c r="AW712" s="15" t="s">
        <v>36</v>
      </c>
      <c r="AX712" s="15" t="s">
        <v>79</v>
      </c>
      <c r="AY712" s="254" t="s">
        <v>132</v>
      </c>
    </row>
    <row r="713" s="14" customFormat="1">
      <c r="A713" s="14"/>
      <c r="B713" s="233"/>
      <c r="C713" s="234"/>
      <c r="D713" s="216" t="s">
        <v>146</v>
      </c>
      <c r="E713" s="234"/>
      <c r="F713" s="236" t="s">
        <v>850</v>
      </c>
      <c r="G713" s="234"/>
      <c r="H713" s="237">
        <v>442.30099999999999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3" t="s">
        <v>146</v>
      </c>
      <c r="AU713" s="243" t="s">
        <v>81</v>
      </c>
      <c r="AV713" s="14" t="s">
        <v>81</v>
      </c>
      <c r="AW713" s="14" t="s">
        <v>4</v>
      </c>
      <c r="AX713" s="14" t="s">
        <v>79</v>
      </c>
      <c r="AY713" s="243" t="s">
        <v>132</v>
      </c>
    </row>
    <row r="714" s="2" customFormat="1" ht="33" customHeight="1">
      <c r="A714" s="42"/>
      <c r="B714" s="43"/>
      <c r="C714" s="203" t="s">
        <v>851</v>
      </c>
      <c r="D714" s="203" t="s">
        <v>135</v>
      </c>
      <c r="E714" s="204" t="s">
        <v>852</v>
      </c>
      <c r="F714" s="205" t="s">
        <v>853</v>
      </c>
      <c r="G714" s="206" t="s">
        <v>166</v>
      </c>
      <c r="H714" s="207">
        <v>19.678999999999998</v>
      </c>
      <c r="I714" s="208"/>
      <c r="J714" s="209">
        <f>ROUND(I714*H714,2)</f>
        <v>0</v>
      </c>
      <c r="K714" s="205" t="s">
        <v>139</v>
      </c>
      <c r="L714" s="48"/>
      <c r="M714" s="210" t="s">
        <v>21</v>
      </c>
      <c r="N714" s="211" t="s">
        <v>45</v>
      </c>
      <c r="O714" s="88"/>
      <c r="P714" s="212">
        <f>O714*H714</f>
        <v>0</v>
      </c>
      <c r="Q714" s="212">
        <v>0</v>
      </c>
      <c r="R714" s="212">
        <f>Q714*H714</f>
        <v>0</v>
      </c>
      <c r="S714" s="212">
        <v>0</v>
      </c>
      <c r="T714" s="213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4" t="s">
        <v>140</v>
      </c>
      <c r="AT714" s="214" t="s">
        <v>135</v>
      </c>
      <c r="AU714" s="214" t="s">
        <v>81</v>
      </c>
      <c r="AY714" s="20" t="s">
        <v>132</v>
      </c>
      <c r="BE714" s="215">
        <f>IF(N714="základní",J714,0)</f>
        <v>0</v>
      </c>
      <c r="BF714" s="215">
        <f>IF(N714="snížená",J714,0)</f>
        <v>0</v>
      </c>
      <c r="BG714" s="215">
        <f>IF(N714="zákl. přenesená",J714,0)</f>
        <v>0</v>
      </c>
      <c r="BH714" s="215">
        <f>IF(N714="sníž. přenesená",J714,0)</f>
        <v>0</v>
      </c>
      <c r="BI714" s="215">
        <f>IF(N714="nulová",J714,0)</f>
        <v>0</v>
      </c>
      <c r="BJ714" s="20" t="s">
        <v>79</v>
      </c>
      <c r="BK714" s="215">
        <f>ROUND(I714*H714,2)</f>
        <v>0</v>
      </c>
      <c r="BL714" s="20" t="s">
        <v>140</v>
      </c>
      <c r="BM714" s="214" t="s">
        <v>854</v>
      </c>
    </row>
    <row r="715" s="2" customFormat="1">
      <c r="A715" s="42"/>
      <c r="B715" s="43"/>
      <c r="C715" s="44"/>
      <c r="D715" s="216" t="s">
        <v>142</v>
      </c>
      <c r="E715" s="44"/>
      <c r="F715" s="217" t="s">
        <v>855</v>
      </c>
      <c r="G715" s="44"/>
      <c r="H715" s="44"/>
      <c r="I715" s="218"/>
      <c r="J715" s="44"/>
      <c r="K715" s="44"/>
      <c r="L715" s="48"/>
      <c r="M715" s="219"/>
      <c r="N715" s="220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142</v>
      </c>
      <c r="AU715" s="20" t="s">
        <v>81</v>
      </c>
    </row>
    <row r="716" s="2" customFormat="1">
      <c r="A716" s="42"/>
      <c r="B716" s="43"/>
      <c r="C716" s="44"/>
      <c r="D716" s="221" t="s">
        <v>144</v>
      </c>
      <c r="E716" s="44"/>
      <c r="F716" s="222" t="s">
        <v>856</v>
      </c>
      <c r="G716" s="44"/>
      <c r="H716" s="44"/>
      <c r="I716" s="218"/>
      <c r="J716" s="44"/>
      <c r="K716" s="44"/>
      <c r="L716" s="48"/>
      <c r="M716" s="219"/>
      <c r="N716" s="220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144</v>
      </c>
      <c r="AU716" s="20" t="s">
        <v>81</v>
      </c>
    </row>
    <row r="717" s="2" customFormat="1" ht="44.25" customHeight="1">
      <c r="A717" s="42"/>
      <c r="B717" s="43"/>
      <c r="C717" s="203" t="s">
        <v>857</v>
      </c>
      <c r="D717" s="203" t="s">
        <v>135</v>
      </c>
      <c r="E717" s="204" t="s">
        <v>858</v>
      </c>
      <c r="F717" s="205" t="s">
        <v>859</v>
      </c>
      <c r="G717" s="206" t="s">
        <v>166</v>
      </c>
      <c r="H717" s="207">
        <v>3.6000000000000001</v>
      </c>
      <c r="I717" s="208"/>
      <c r="J717" s="209">
        <f>ROUND(I717*H717,2)</f>
        <v>0</v>
      </c>
      <c r="K717" s="205" t="s">
        <v>139</v>
      </c>
      <c r="L717" s="48"/>
      <c r="M717" s="210" t="s">
        <v>21</v>
      </c>
      <c r="N717" s="211" t="s">
        <v>45</v>
      </c>
      <c r="O717" s="88"/>
      <c r="P717" s="212">
        <f>O717*H717</f>
        <v>0</v>
      </c>
      <c r="Q717" s="212">
        <v>0</v>
      </c>
      <c r="R717" s="212">
        <f>Q717*H717</f>
        <v>0</v>
      </c>
      <c r="S717" s="212">
        <v>0</v>
      </c>
      <c r="T717" s="213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14" t="s">
        <v>140</v>
      </c>
      <c r="AT717" s="214" t="s">
        <v>135</v>
      </c>
      <c r="AU717" s="214" t="s">
        <v>81</v>
      </c>
      <c r="AY717" s="20" t="s">
        <v>132</v>
      </c>
      <c r="BE717" s="215">
        <f>IF(N717="základní",J717,0)</f>
        <v>0</v>
      </c>
      <c r="BF717" s="215">
        <f>IF(N717="snížená",J717,0)</f>
        <v>0</v>
      </c>
      <c r="BG717" s="215">
        <f>IF(N717="zákl. přenesená",J717,0)</f>
        <v>0</v>
      </c>
      <c r="BH717" s="215">
        <f>IF(N717="sníž. přenesená",J717,0)</f>
        <v>0</v>
      </c>
      <c r="BI717" s="215">
        <f>IF(N717="nulová",J717,0)</f>
        <v>0</v>
      </c>
      <c r="BJ717" s="20" t="s">
        <v>79</v>
      </c>
      <c r="BK717" s="215">
        <f>ROUND(I717*H717,2)</f>
        <v>0</v>
      </c>
      <c r="BL717" s="20" t="s">
        <v>140</v>
      </c>
      <c r="BM717" s="214" t="s">
        <v>860</v>
      </c>
    </row>
    <row r="718" s="2" customFormat="1">
      <c r="A718" s="42"/>
      <c r="B718" s="43"/>
      <c r="C718" s="44"/>
      <c r="D718" s="216" t="s">
        <v>142</v>
      </c>
      <c r="E718" s="44"/>
      <c r="F718" s="217" t="s">
        <v>861</v>
      </c>
      <c r="G718" s="44"/>
      <c r="H718" s="44"/>
      <c r="I718" s="218"/>
      <c r="J718" s="44"/>
      <c r="K718" s="44"/>
      <c r="L718" s="48"/>
      <c r="M718" s="219"/>
      <c r="N718" s="220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T718" s="20" t="s">
        <v>142</v>
      </c>
      <c r="AU718" s="20" t="s">
        <v>81</v>
      </c>
    </row>
    <row r="719" s="2" customFormat="1">
      <c r="A719" s="42"/>
      <c r="B719" s="43"/>
      <c r="C719" s="44"/>
      <c r="D719" s="221" t="s">
        <v>144</v>
      </c>
      <c r="E719" s="44"/>
      <c r="F719" s="222" t="s">
        <v>862</v>
      </c>
      <c r="G719" s="44"/>
      <c r="H719" s="44"/>
      <c r="I719" s="218"/>
      <c r="J719" s="44"/>
      <c r="K719" s="44"/>
      <c r="L719" s="48"/>
      <c r="M719" s="219"/>
      <c r="N719" s="220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T719" s="20" t="s">
        <v>144</v>
      </c>
      <c r="AU719" s="20" t="s">
        <v>81</v>
      </c>
    </row>
    <row r="720" s="12" customFormat="1" ht="22.8" customHeight="1">
      <c r="A720" s="12"/>
      <c r="B720" s="187"/>
      <c r="C720" s="188"/>
      <c r="D720" s="189" t="s">
        <v>73</v>
      </c>
      <c r="E720" s="201" t="s">
        <v>863</v>
      </c>
      <c r="F720" s="201" t="s">
        <v>864</v>
      </c>
      <c r="G720" s="188"/>
      <c r="H720" s="188"/>
      <c r="I720" s="191"/>
      <c r="J720" s="202">
        <f>BK720</f>
        <v>0</v>
      </c>
      <c r="K720" s="188"/>
      <c r="L720" s="193"/>
      <c r="M720" s="194"/>
      <c r="N720" s="195"/>
      <c r="O720" s="195"/>
      <c r="P720" s="196">
        <f>SUM(P721:P723)</f>
        <v>0</v>
      </c>
      <c r="Q720" s="195"/>
      <c r="R720" s="196">
        <f>SUM(R721:R723)</f>
        <v>0</v>
      </c>
      <c r="S720" s="195"/>
      <c r="T720" s="197">
        <f>SUM(T721:T723)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198" t="s">
        <v>79</v>
      </c>
      <c r="AT720" s="199" t="s">
        <v>73</v>
      </c>
      <c r="AU720" s="199" t="s">
        <v>79</v>
      </c>
      <c r="AY720" s="198" t="s">
        <v>132</v>
      </c>
      <c r="BK720" s="200">
        <f>SUM(BK721:BK723)</f>
        <v>0</v>
      </c>
    </row>
    <row r="721" s="2" customFormat="1" ht="24.15" customHeight="1">
      <c r="A721" s="42"/>
      <c r="B721" s="43"/>
      <c r="C721" s="203" t="s">
        <v>865</v>
      </c>
      <c r="D721" s="203" t="s">
        <v>135</v>
      </c>
      <c r="E721" s="204" t="s">
        <v>866</v>
      </c>
      <c r="F721" s="205" t="s">
        <v>867</v>
      </c>
      <c r="G721" s="206" t="s">
        <v>166</v>
      </c>
      <c r="H721" s="207">
        <v>12.375</v>
      </c>
      <c r="I721" s="208"/>
      <c r="J721" s="209">
        <f>ROUND(I721*H721,2)</f>
        <v>0</v>
      </c>
      <c r="K721" s="205" t="s">
        <v>139</v>
      </c>
      <c r="L721" s="48"/>
      <c r="M721" s="210" t="s">
        <v>21</v>
      </c>
      <c r="N721" s="211" t="s">
        <v>45</v>
      </c>
      <c r="O721" s="88"/>
      <c r="P721" s="212">
        <f>O721*H721</f>
        <v>0</v>
      </c>
      <c r="Q721" s="212">
        <v>0</v>
      </c>
      <c r="R721" s="212">
        <f>Q721*H721</f>
        <v>0</v>
      </c>
      <c r="S721" s="212">
        <v>0</v>
      </c>
      <c r="T721" s="213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14" t="s">
        <v>140</v>
      </c>
      <c r="AT721" s="214" t="s">
        <v>135</v>
      </c>
      <c r="AU721" s="214" t="s">
        <v>81</v>
      </c>
      <c r="AY721" s="20" t="s">
        <v>132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0" t="s">
        <v>79</v>
      </c>
      <c r="BK721" s="215">
        <f>ROUND(I721*H721,2)</f>
        <v>0</v>
      </c>
      <c r="BL721" s="20" t="s">
        <v>140</v>
      </c>
      <c r="BM721" s="214" t="s">
        <v>868</v>
      </c>
    </row>
    <row r="722" s="2" customFormat="1">
      <c r="A722" s="42"/>
      <c r="B722" s="43"/>
      <c r="C722" s="44"/>
      <c r="D722" s="216" t="s">
        <v>142</v>
      </c>
      <c r="E722" s="44"/>
      <c r="F722" s="217" t="s">
        <v>869</v>
      </c>
      <c r="G722" s="44"/>
      <c r="H722" s="44"/>
      <c r="I722" s="218"/>
      <c r="J722" s="44"/>
      <c r="K722" s="44"/>
      <c r="L722" s="48"/>
      <c r="M722" s="219"/>
      <c r="N722" s="220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0" t="s">
        <v>142</v>
      </c>
      <c r="AU722" s="20" t="s">
        <v>81</v>
      </c>
    </row>
    <row r="723" s="2" customFormat="1">
      <c r="A723" s="42"/>
      <c r="B723" s="43"/>
      <c r="C723" s="44"/>
      <c r="D723" s="221" t="s">
        <v>144</v>
      </c>
      <c r="E723" s="44"/>
      <c r="F723" s="222" t="s">
        <v>870</v>
      </c>
      <c r="G723" s="44"/>
      <c r="H723" s="44"/>
      <c r="I723" s="218"/>
      <c r="J723" s="44"/>
      <c r="K723" s="44"/>
      <c r="L723" s="48"/>
      <c r="M723" s="219"/>
      <c r="N723" s="220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0" t="s">
        <v>144</v>
      </c>
      <c r="AU723" s="20" t="s">
        <v>81</v>
      </c>
    </row>
    <row r="724" s="12" customFormat="1" ht="25.92" customHeight="1">
      <c r="A724" s="12"/>
      <c r="B724" s="187"/>
      <c r="C724" s="188"/>
      <c r="D724" s="189" t="s">
        <v>73</v>
      </c>
      <c r="E724" s="190" t="s">
        <v>871</v>
      </c>
      <c r="F724" s="190" t="s">
        <v>872</v>
      </c>
      <c r="G724" s="188"/>
      <c r="H724" s="188"/>
      <c r="I724" s="191"/>
      <c r="J724" s="192">
        <f>BK724</f>
        <v>0</v>
      </c>
      <c r="K724" s="188"/>
      <c r="L724" s="193"/>
      <c r="M724" s="194"/>
      <c r="N724" s="195"/>
      <c r="O724" s="195"/>
      <c r="P724" s="196">
        <f>P725+P789+P848+P953+P1002+P1181+P1193+P1245+P1326+P1339+P1350+P1355+P1515+P1587+P1692</f>
        <v>0</v>
      </c>
      <c r="Q724" s="195"/>
      <c r="R724" s="196">
        <f>R725+R789+R848+R953+R1002+R1181+R1193+R1245+R1326+R1339+R1350+R1355+R1515+R1587+R1692</f>
        <v>12.32799554</v>
      </c>
      <c r="S724" s="195"/>
      <c r="T724" s="197">
        <f>T725+T789+T848+T953+T1002+T1181+T1193+T1245+T1326+T1339+T1350+T1355+T1515+T1587+T1692</f>
        <v>1.87314062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198" t="s">
        <v>81</v>
      </c>
      <c r="AT724" s="199" t="s">
        <v>73</v>
      </c>
      <c r="AU724" s="199" t="s">
        <v>74</v>
      </c>
      <c r="AY724" s="198" t="s">
        <v>132</v>
      </c>
      <c r="BK724" s="200">
        <f>BK725+BK789+BK848+BK953+BK1002+BK1181+BK1193+BK1245+BK1326+BK1339+BK1350+BK1355+BK1515+BK1587+BK1692</f>
        <v>0</v>
      </c>
    </row>
    <row r="725" s="12" customFormat="1" ht="22.8" customHeight="1">
      <c r="A725" s="12"/>
      <c r="B725" s="187"/>
      <c r="C725" s="188"/>
      <c r="D725" s="189" t="s">
        <v>73</v>
      </c>
      <c r="E725" s="201" t="s">
        <v>873</v>
      </c>
      <c r="F725" s="201" t="s">
        <v>874</v>
      </c>
      <c r="G725" s="188"/>
      <c r="H725" s="188"/>
      <c r="I725" s="191"/>
      <c r="J725" s="202">
        <f>BK725</f>
        <v>0</v>
      </c>
      <c r="K725" s="188"/>
      <c r="L725" s="193"/>
      <c r="M725" s="194"/>
      <c r="N725" s="195"/>
      <c r="O725" s="195"/>
      <c r="P725" s="196">
        <f>SUM(P726:P788)</f>
        <v>0</v>
      </c>
      <c r="Q725" s="195"/>
      <c r="R725" s="196">
        <f>SUM(R726:R788)</f>
        <v>0.040094999999999999</v>
      </c>
      <c r="S725" s="195"/>
      <c r="T725" s="197">
        <f>SUM(T726:T788)</f>
        <v>0.0020999999999999999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198" t="s">
        <v>81</v>
      </c>
      <c r="AT725" s="199" t="s">
        <v>73</v>
      </c>
      <c r="AU725" s="199" t="s">
        <v>79</v>
      </c>
      <c r="AY725" s="198" t="s">
        <v>132</v>
      </c>
      <c r="BK725" s="200">
        <f>SUM(BK726:BK788)</f>
        <v>0</v>
      </c>
    </row>
    <row r="726" s="2" customFormat="1" ht="16.5" customHeight="1">
      <c r="A726" s="42"/>
      <c r="B726" s="43"/>
      <c r="C726" s="203" t="s">
        <v>875</v>
      </c>
      <c r="D726" s="203" t="s">
        <v>135</v>
      </c>
      <c r="E726" s="204" t="s">
        <v>876</v>
      </c>
      <c r="F726" s="205" t="s">
        <v>877</v>
      </c>
      <c r="G726" s="206" t="s">
        <v>138</v>
      </c>
      <c r="H726" s="207">
        <v>1</v>
      </c>
      <c r="I726" s="208"/>
      <c r="J726" s="209">
        <f>ROUND(I726*H726,2)</f>
        <v>0</v>
      </c>
      <c r="K726" s="205" t="s">
        <v>139</v>
      </c>
      <c r="L726" s="48"/>
      <c r="M726" s="210" t="s">
        <v>21</v>
      </c>
      <c r="N726" s="211" t="s">
        <v>45</v>
      </c>
      <c r="O726" s="88"/>
      <c r="P726" s="212">
        <f>O726*H726</f>
        <v>0</v>
      </c>
      <c r="Q726" s="212">
        <v>0.010670000000000001</v>
      </c>
      <c r="R726" s="212">
        <f>Q726*H726</f>
        <v>0.010670000000000001</v>
      </c>
      <c r="S726" s="212">
        <v>0</v>
      </c>
      <c r="T726" s="213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14" t="s">
        <v>269</v>
      </c>
      <c r="AT726" s="214" t="s">
        <v>135</v>
      </c>
      <c r="AU726" s="214" t="s">
        <v>81</v>
      </c>
      <c r="AY726" s="20" t="s">
        <v>132</v>
      </c>
      <c r="BE726" s="215">
        <f>IF(N726="základní",J726,0)</f>
        <v>0</v>
      </c>
      <c r="BF726" s="215">
        <f>IF(N726="snížená",J726,0)</f>
        <v>0</v>
      </c>
      <c r="BG726" s="215">
        <f>IF(N726="zákl. přenesená",J726,0)</f>
        <v>0</v>
      </c>
      <c r="BH726" s="215">
        <f>IF(N726="sníž. přenesená",J726,0)</f>
        <v>0</v>
      </c>
      <c r="BI726" s="215">
        <f>IF(N726="nulová",J726,0)</f>
        <v>0</v>
      </c>
      <c r="BJ726" s="20" t="s">
        <v>79</v>
      </c>
      <c r="BK726" s="215">
        <f>ROUND(I726*H726,2)</f>
        <v>0</v>
      </c>
      <c r="BL726" s="20" t="s">
        <v>269</v>
      </c>
      <c r="BM726" s="214" t="s">
        <v>878</v>
      </c>
    </row>
    <row r="727" s="2" customFormat="1">
      <c r="A727" s="42"/>
      <c r="B727" s="43"/>
      <c r="C727" s="44"/>
      <c r="D727" s="216" t="s">
        <v>142</v>
      </c>
      <c r="E727" s="44"/>
      <c r="F727" s="217" t="s">
        <v>879</v>
      </c>
      <c r="G727" s="44"/>
      <c r="H727" s="44"/>
      <c r="I727" s="218"/>
      <c r="J727" s="44"/>
      <c r="K727" s="44"/>
      <c r="L727" s="48"/>
      <c r="M727" s="219"/>
      <c r="N727" s="220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142</v>
      </c>
      <c r="AU727" s="20" t="s">
        <v>81</v>
      </c>
    </row>
    <row r="728" s="2" customFormat="1">
      <c r="A728" s="42"/>
      <c r="B728" s="43"/>
      <c r="C728" s="44"/>
      <c r="D728" s="221" t="s">
        <v>144</v>
      </c>
      <c r="E728" s="44"/>
      <c r="F728" s="222" t="s">
        <v>880</v>
      </c>
      <c r="G728" s="44"/>
      <c r="H728" s="44"/>
      <c r="I728" s="218"/>
      <c r="J728" s="44"/>
      <c r="K728" s="44"/>
      <c r="L728" s="48"/>
      <c r="M728" s="219"/>
      <c r="N728" s="220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144</v>
      </c>
      <c r="AU728" s="20" t="s">
        <v>81</v>
      </c>
    </row>
    <row r="729" s="14" customFormat="1">
      <c r="A729" s="14"/>
      <c r="B729" s="233"/>
      <c r="C729" s="234"/>
      <c r="D729" s="216" t="s">
        <v>146</v>
      </c>
      <c r="E729" s="235" t="s">
        <v>21</v>
      </c>
      <c r="F729" s="236" t="s">
        <v>881</v>
      </c>
      <c r="G729" s="234"/>
      <c r="H729" s="237">
        <v>1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3" t="s">
        <v>146</v>
      </c>
      <c r="AU729" s="243" t="s">
        <v>81</v>
      </c>
      <c r="AV729" s="14" t="s">
        <v>81</v>
      </c>
      <c r="AW729" s="14" t="s">
        <v>36</v>
      </c>
      <c r="AX729" s="14" t="s">
        <v>79</v>
      </c>
      <c r="AY729" s="243" t="s">
        <v>132</v>
      </c>
    </row>
    <row r="730" s="2" customFormat="1" ht="16.5" customHeight="1">
      <c r="A730" s="42"/>
      <c r="B730" s="43"/>
      <c r="C730" s="203" t="s">
        <v>882</v>
      </c>
      <c r="D730" s="203" t="s">
        <v>135</v>
      </c>
      <c r="E730" s="204" t="s">
        <v>883</v>
      </c>
      <c r="F730" s="205" t="s">
        <v>884</v>
      </c>
      <c r="G730" s="206" t="s">
        <v>138</v>
      </c>
      <c r="H730" s="207">
        <v>1</v>
      </c>
      <c r="I730" s="208"/>
      <c r="J730" s="209">
        <f>ROUND(I730*H730,2)</f>
        <v>0</v>
      </c>
      <c r="K730" s="205" t="s">
        <v>139</v>
      </c>
      <c r="L730" s="48"/>
      <c r="M730" s="210" t="s">
        <v>21</v>
      </c>
      <c r="N730" s="211" t="s">
        <v>45</v>
      </c>
      <c r="O730" s="88"/>
      <c r="P730" s="212">
        <f>O730*H730</f>
        <v>0</v>
      </c>
      <c r="Q730" s="212">
        <v>0.016320000000000001</v>
      </c>
      <c r="R730" s="212">
        <f>Q730*H730</f>
        <v>0.016320000000000001</v>
      </c>
      <c r="S730" s="212">
        <v>0</v>
      </c>
      <c r="T730" s="213">
        <f>S730*H730</f>
        <v>0</v>
      </c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R730" s="214" t="s">
        <v>269</v>
      </c>
      <c r="AT730" s="214" t="s">
        <v>135</v>
      </c>
      <c r="AU730" s="214" t="s">
        <v>81</v>
      </c>
      <c r="AY730" s="20" t="s">
        <v>132</v>
      </c>
      <c r="BE730" s="215">
        <f>IF(N730="základní",J730,0)</f>
        <v>0</v>
      </c>
      <c r="BF730" s="215">
        <f>IF(N730="snížená",J730,0)</f>
        <v>0</v>
      </c>
      <c r="BG730" s="215">
        <f>IF(N730="zákl. přenesená",J730,0)</f>
        <v>0</v>
      </c>
      <c r="BH730" s="215">
        <f>IF(N730="sníž. přenesená",J730,0)</f>
        <v>0</v>
      </c>
      <c r="BI730" s="215">
        <f>IF(N730="nulová",J730,0)</f>
        <v>0</v>
      </c>
      <c r="BJ730" s="20" t="s">
        <v>79</v>
      </c>
      <c r="BK730" s="215">
        <f>ROUND(I730*H730,2)</f>
        <v>0</v>
      </c>
      <c r="BL730" s="20" t="s">
        <v>269</v>
      </c>
      <c r="BM730" s="214" t="s">
        <v>885</v>
      </c>
    </row>
    <row r="731" s="2" customFormat="1">
      <c r="A731" s="42"/>
      <c r="B731" s="43"/>
      <c r="C731" s="44"/>
      <c r="D731" s="216" t="s">
        <v>142</v>
      </c>
      <c r="E731" s="44"/>
      <c r="F731" s="217" t="s">
        <v>886</v>
      </c>
      <c r="G731" s="44"/>
      <c r="H731" s="44"/>
      <c r="I731" s="218"/>
      <c r="J731" s="44"/>
      <c r="K731" s="44"/>
      <c r="L731" s="48"/>
      <c r="M731" s="219"/>
      <c r="N731" s="220"/>
      <c r="O731" s="88"/>
      <c r="P731" s="88"/>
      <c r="Q731" s="88"/>
      <c r="R731" s="88"/>
      <c r="S731" s="88"/>
      <c r="T731" s="89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T731" s="20" t="s">
        <v>142</v>
      </c>
      <c r="AU731" s="20" t="s">
        <v>81</v>
      </c>
    </row>
    <row r="732" s="2" customFormat="1">
      <c r="A732" s="42"/>
      <c r="B732" s="43"/>
      <c r="C732" s="44"/>
      <c r="D732" s="221" t="s">
        <v>144</v>
      </c>
      <c r="E732" s="44"/>
      <c r="F732" s="222" t="s">
        <v>887</v>
      </c>
      <c r="G732" s="44"/>
      <c r="H732" s="44"/>
      <c r="I732" s="218"/>
      <c r="J732" s="44"/>
      <c r="K732" s="44"/>
      <c r="L732" s="48"/>
      <c r="M732" s="219"/>
      <c r="N732" s="220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T732" s="20" t="s">
        <v>144</v>
      </c>
      <c r="AU732" s="20" t="s">
        <v>81</v>
      </c>
    </row>
    <row r="733" s="2" customFormat="1">
      <c r="A733" s="42"/>
      <c r="B733" s="43"/>
      <c r="C733" s="44"/>
      <c r="D733" s="216" t="s">
        <v>635</v>
      </c>
      <c r="E733" s="44"/>
      <c r="F733" s="276" t="s">
        <v>888</v>
      </c>
      <c r="G733" s="44"/>
      <c r="H733" s="44"/>
      <c r="I733" s="218"/>
      <c r="J733" s="44"/>
      <c r="K733" s="44"/>
      <c r="L733" s="48"/>
      <c r="M733" s="219"/>
      <c r="N733" s="220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635</v>
      </c>
      <c r="AU733" s="20" t="s">
        <v>81</v>
      </c>
    </row>
    <row r="734" s="14" customFormat="1">
      <c r="A734" s="14"/>
      <c r="B734" s="233"/>
      <c r="C734" s="234"/>
      <c r="D734" s="216" t="s">
        <v>146</v>
      </c>
      <c r="E734" s="235" t="s">
        <v>21</v>
      </c>
      <c r="F734" s="236" t="s">
        <v>889</v>
      </c>
      <c r="G734" s="234"/>
      <c r="H734" s="237">
        <v>1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3" t="s">
        <v>146</v>
      </c>
      <c r="AU734" s="243" t="s">
        <v>81</v>
      </c>
      <c r="AV734" s="14" t="s">
        <v>81</v>
      </c>
      <c r="AW734" s="14" t="s">
        <v>36</v>
      </c>
      <c r="AX734" s="14" t="s">
        <v>79</v>
      </c>
      <c r="AY734" s="243" t="s">
        <v>132</v>
      </c>
    </row>
    <row r="735" s="2" customFormat="1" ht="16.5" customHeight="1">
      <c r="A735" s="42"/>
      <c r="B735" s="43"/>
      <c r="C735" s="203" t="s">
        <v>890</v>
      </c>
      <c r="D735" s="203" t="s">
        <v>135</v>
      </c>
      <c r="E735" s="204" t="s">
        <v>891</v>
      </c>
      <c r="F735" s="205" t="s">
        <v>892</v>
      </c>
      <c r="G735" s="206" t="s">
        <v>138</v>
      </c>
      <c r="H735" s="207">
        <v>1</v>
      </c>
      <c r="I735" s="208"/>
      <c r="J735" s="209">
        <f>ROUND(I735*H735,2)</f>
        <v>0</v>
      </c>
      <c r="K735" s="205" t="s">
        <v>139</v>
      </c>
      <c r="L735" s="48"/>
      <c r="M735" s="210" t="s">
        <v>21</v>
      </c>
      <c r="N735" s="211" t="s">
        <v>45</v>
      </c>
      <c r="O735" s="88"/>
      <c r="P735" s="212">
        <f>O735*H735</f>
        <v>0</v>
      </c>
      <c r="Q735" s="212">
        <v>0.00157</v>
      </c>
      <c r="R735" s="212">
        <f>Q735*H735</f>
        <v>0.00157</v>
      </c>
      <c r="S735" s="212">
        <v>0</v>
      </c>
      <c r="T735" s="213">
        <f>S735*H735</f>
        <v>0</v>
      </c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R735" s="214" t="s">
        <v>269</v>
      </c>
      <c r="AT735" s="214" t="s">
        <v>135</v>
      </c>
      <c r="AU735" s="214" t="s">
        <v>81</v>
      </c>
      <c r="AY735" s="20" t="s">
        <v>132</v>
      </c>
      <c r="BE735" s="215">
        <f>IF(N735="základní",J735,0)</f>
        <v>0</v>
      </c>
      <c r="BF735" s="215">
        <f>IF(N735="snížená",J735,0)</f>
        <v>0</v>
      </c>
      <c r="BG735" s="215">
        <f>IF(N735="zákl. přenesená",J735,0)</f>
        <v>0</v>
      </c>
      <c r="BH735" s="215">
        <f>IF(N735="sníž. přenesená",J735,0)</f>
        <v>0</v>
      </c>
      <c r="BI735" s="215">
        <f>IF(N735="nulová",J735,0)</f>
        <v>0</v>
      </c>
      <c r="BJ735" s="20" t="s">
        <v>79</v>
      </c>
      <c r="BK735" s="215">
        <f>ROUND(I735*H735,2)</f>
        <v>0</v>
      </c>
      <c r="BL735" s="20" t="s">
        <v>269</v>
      </c>
      <c r="BM735" s="214" t="s">
        <v>893</v>
      </c>
    </row>
    <row r="736" s="2" customFormat="1">
      <c r="A736" s="42"/>
      <c r="B736" s="43"/>
      <c r="C736" s="44"/>
      <c r="D736" s="216" t="s">
        <v>142</v>
      </c>
      <c r="E736" s="44"/>
      <c r="F736" s="217" t="s">
        <v>894</v>
      </c>
      <c r="G736" s="44"/>
      <c r="H736" s="44"/>
      <c r="I736" s="218"/>
      <c r="J736" s="44"/>
      <c r="K736" s="44"/>
      <c r="L736" s="48"/>
      <c r="M736" s="219"/>
      <c r="N736" s="220"/>
      <c r="O736" s="88"/>
      <c r="P736" s="88"/>
      <c r="Q736" s="88"/>
      <c r="R736" s="88"/>
      <c r="S736" s="88"/>
      <c r="T736" s="89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T736" s="20" t="s">
        <v>142</v>
      </c>
      <c r="AU736" s="20" t="s">
        <v>81</v>
      </c>
    </row>
    <row r="737" s="2" customFormat="1">
      <c r="A737" s="42"/>
      <c r="B737" s="43"/>
      <c r="C737" s="44"/>
      <c r="D737" s="221" t="s">
        <v>144</v>
      </c>
      <c r="E737" s="44"/>
      <c r="F737" s="222" t="s">
        <v>895</v>
      </c>
      <c r="G737" s="44"/>
      <c r="H737" s="44"/>
      <c r="I737" s="218"/>
      <c r="J737" s="44"/>
      <c r="K737" s="44"/>
      <c r="L737" s="48"/>
      <c r="M737" s="219"/>
      <c r="N737" s="220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T737" s="20" t="s">
        <v>144</v>
      </c>
      <c r="AU737" s="20" t="s">
        <v>81</v>
      </c>
    </row>
    <row r="738" s="14" customFormat="1">
      <c r="A738" s="14"/>
      <c r="B738" s="233"/>
      <c r="C738" s="234"/>
      <c r="D738" s="216" t="s">
        <v>146</v>
      </c>
      <c r="E738" s="235" t="s">
        <v>21</v>
      </c>
      <c r="F738" s="236" t="s">
        <v>276</v>
      </c>
      <c r="G738" s="234"/>
      <c r="H738" s="237">
        <v>1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3" t="s">
        <v>146</v>
      </c>
      <c r="AU738" s="243" t="s">
        <v>81</v>
      </c>
      <c r="AV738" s="14" t="s">
        <v>81</v>
      </c>
      <c r="AW738" s="14" t="s">
        <v>36</v>
      </c>
      <c r="AX738" s="14" t="s">
        <v>79</v>
      </c>
      <c r="AY738" s="243" t="s">
        <v>132</v>
      </c>
    </row>
    <row r="739" s="2" customFormat="1" ht="33" customHeight="1">
      <c r="A739" s="42"/>
      <c r="B739" s="43"/>
      <c r="C739" s="203" t="s">
        <v>896</v>
      </c>
      <c r="D739" s="203" t="s">
        <v>135</v>
      </c>
      <c r="E739" s="204" t="s">
        <v>897</v>
      </c>
      <c r="F739" s="205" t="s">
        <v>898</v>
      </c>
      <c r="G739" s="206" t="s">
        <v>138</v>
      </c>
      <c r="H739" s="207">
        <v>2</v>
      </c>
      <c r="I739" s="208"/>
      <c r="J739" s="209">
        <f>ROUND(I739*H739,2)</f>
        <v>0</v>
      </c>
      <c r="K739" s="205" t="s">
        <v>21</v>
      </c>
      <c r="L739" s="48"/>
      <c r="M739" s="210" t="s">
        <v>21</v>
      </c>
      <c r="N739" s="211" t="s">
        <v>45</v>
      </c>
      <c r="O739" s="88"/>
      <c r="P739" s="212">
        <f>O739*H739</f>
        <v>0</v>
      </c>
      <c r="Q739" s="212">
        <v>0.00023000000000000001</v>
      </c>
      <c r="R739" s="212">
        <f>Q739*H739</f>
        <v>0.00046000000000000001</v>
      </c>
      <c r="S739" s="212">
        <v>0</v>
      </c>
      <c r="T739" s="213">
        <f>S739*H739</f>
        <v>0</v>
      </c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R739" s="214" t="s">
        <v>269</v>
      </c>
      <c r="AT739" s="214" t="s">
        <v>135</v>
      </c>
      <c r="AU739" s="214" t="s">
        <v>81</v>
      </c>
      <c r="AY739" s="20" t="s">
        <v>132</v>
      </c>
      <c r="BE739" s="215">
        <f>IF(N739="základní",J739,0)</f>
        <v>0</v>
      </c>
      <c r="BF739" s="215">
        <f>IF(N739="snížená",J739,0)</f>
        <v>0</v>
      </c>
      <c r="BG739" s="215">
        <f>IF(N739="zákl. přenesená",J739,0)</f>
        <v>0</v>
      </c>
      <c r="BH739" s="215">
        <f>IF(N739="sníž. přenesená",J739,0)</f>
        <v>0</v>
      </c>
      <c r="BI739" s="215">
        <f>IF(N739="nulová",J739,0)</f>
        <v>0</v>
      </c>
      <c r="BJ739" s="20" t="s">
        <v>79</v>
      </c>
      <c r="BK739" s="215">
        <f>ROUND(I739*H739,2)</f>
        <v>0</v>
      </c>
      <c r="BL739" s="20" t="s">
        <v>269</v>
      </c>
      <c r="BM739" s="214" t="s">
        <v>899</v>
      </c>
    </row>
    <row r="740" s="2" customFormat="1">
      <c r="A740" s="42"/>
      <c r="B740" s="43"/>
      <c r="C740" s="44"/>
      <c r="D740" s="216" t="s">
        <v>142</v>
      </c>
      <c r="E740" s="44"/>
      <c r="F740" s="217" t="s">
        <v>898</v>
      </c>
      <c r="G740" s="44"/>
      <c r="H740" s="44"/>
      <c r="I740" s="218"/>
      <c r="J740" s="44"/>
      <c r="K740" s="44"/>
      <c r="L740" s="48"/>
      <c r="M740" s="219"/>
      <c r="N740" s="220"/>
      <c r="O740" s="88"/>
      <c r="P740" s="88"/>
      <c r="Q740" s="88"/>
      <c r="R740" s="88"/>
      <c r="S740" s="88"/>
      <c r="T740" s="89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T740" s="20" t="s">
        <v>142</v>
      </c>
      <c r="AU740" s="20" t="s">
        <v>81</v>
      </c>
    </row>
    <row r="741" s="14" customFormat="1">
      <c r="A741" s="14"/>
      <c r="B741" s="233"/>
      <c r="C741" s="234"/>
      <c r="D741" s="216" t="s">
        <v>146</v>
      </c>
      <c r="E741" s="235" t="s">
        <v>21</v>
      </c>
      <c r="F741" s="236" t="s">
        <v>881</v>
      </c>
      <c r="G741" s="234"/>
      <c r="H741" s="237">
        <v>1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3" t="s">
        <v>146</v>
      </c>
      <c r="AU741" s="243" t="s">
        <v>81</v>
      </c>
      <c r="AV741" s="14" t="s">
        <v>81</v>
      </c>
      <c r="AW741" s="14" t="s">
        <v>36</v>
      </c>
      <c r="AX741" s="14" t="s">
        <v>74</v>
      </c>
      <c r="AY741" s="243" t="s">
        <v>132</v>
      </c>
    </row>
    <row r="742" s="14" customFormat="1">
      <c r="A742" s="14"/>
      <c r="B742" s="233"/>
      <c r="C742" s="234"/>
      <c r="D742" s="216" t="s">
        <v>146</v>
      </c>
      <c r="E742" s="235" t="s">
        <v>21</v>
      </c>
      <c r="F742" s="236" t="s">
        <v>900</v>
      </c>
      <c r="G742" s="234"/>
      <c r="H742" s="237">
        <v>1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3" t="s">
        <v>146</v>
      </c>
      <c r="AU742" s="243" t="s">
        <v>81</v>
      </c>
      <c r="AV742" s="14" t="s">
        <v>81</v>
      </c>
      <c r="AW742" s="14" t="s">
        <v>36</v>
      </c>
      <c r="AX742" s="14" t="s">
        <v>74</v>
      </c>
      <c r="AY742" s="243" t="s">
        <v>132</v>
      </c>
    </row>
    <row r="743" s="15" customFormat="1">
      <c r="A743" s="15"/>
      <c r="B743" s="244"/>
      <c r="C743" s="245"/>
      <c r="D743" s="216" t="s">
        <v>146</v>
      </c>
      <c r="E743" s="246" t="s">
        <v>21</v>
      </c>
      <c r="F743" s="247" t="s">
        <v>150</v>
      </c>
      <c r="G743" s="245"/>
      <c r="H743" s="248">
        <v>2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4" t="s">
        <v>146</v>
      </c>
      <c r="AU743" s="254" t="s">
        <v>81</v>
      </c>
      <c r="AV743" s="15" t="s">
        <v>140</v>
      </c>
      <c r="AW743" s="15" t="s">
        <v>36</v>
      </c>
      <c r="AX743" s="15" t="s">
        <v>79</v>
      </c>
      <c r="AY743" s="254" t="s">
        <v>132</v>
      </c>
    </row>
    <row r="744" s="2" customFormat="1" ht="33" customHeight="1">
      <c r="A744" s="42"/>
      <c r="B744" s="43"/>
      <c r="C744" s="203" t="s">
        <v>901</v>
      </c>
      <c r="D744" s="203" t="s">
        <v>135</v>
      </c>
      <c r="E744" s="204" t="s">
        <v>902</v>
      </c>
      <c r="F744" s="205" t="s">
        <v>903</v>
      </c>
      <c r="G744" s="206" t="s">
        <v>138</v>
      </c>
      <c r="H744" s="207">
        <v>1</v>
      </c>
      <c r="I744" s="208"/>
      <c r="J744" s="209">
        <f>ROUND(I744*H744,2)</f>
        <v>0</v>
      </c>
      <c r="K744" s="205" t="s">
        <v>21</v>
      </c>
      <c r="L744" s="48"/>
      <c r="M744" s="210" t="s">
        <v>21</v>
      </c>
      <c r="N744" s="211" t="s">
        <v>45</v>
      </c>
      <c r="O744" s="88"/>
      <c r="P744" s="212">
        <f>O744*H744</f>
        <v>0</v>
      </c>
      <c r="Q744" s="212">
        <v>0.00038000000000000002</v>
      </c>
      <c r="R744" s="212">
        <f>Q744*H744</f>
        <v>0.00038000000000000002</v>
      </c>
      <c r="S744" s="212">
        <v>0</v>
      </c>
      <c r="T744" s="213">
        <f>S744*H744</f>
        <v>0</v>
      </c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R744" s="214" t="s">
        <v>269</v>
      </c>
      <c r="AT744" s="214" t="s">
        <v>135</v>
      </c>
      <c r="AU744" s="214" t="s">
        <v>81</v>
      </c>
      <c r="AY744" s="20" t="s">
        <v>132</v>
      </c>
      <c r="BE744" s="215">
        <f>IF(N744="základní",J744,0)</f>
        <v>0</v>
      </c>
      <c r="BF744" s="215">
        <f>IF(N744="snížená",J744,0)</f>
        <v>0</v>
      </c>
      <c r="BG744" s="215">
        <f>IF(N744="zákl. přenesená",J744,0)</f>
        <v>0</v>
      </c>
      <c r="BH744" s="215">
        <f>IF(N744="sníž. přenesená",J744,0)</f>
        <v>0</v>
      </c>
      <c r="BI744" s="215">
        <f>IF(N744="nulová",J744,0)</f>
        <v>0</v>
      </c>
      <c r="BJ744" s="20" t="s">
        <v>79</v>
      </c>
      <c r="BK744" s="215">
        <f>ROUND(I744*H744,2)</f>
        <v>0</v>
      </c>
      <c r="BL744" s="20" t="s">
        <v>269</v>
      </c>
      <c r="BM744" s="214" t="s">
        <v>904</v>
      </c>
    </row>
    <row r="745" s="2" customFormat="1">
      <c r="A745" s="42"/>
      <c r="B745" s="43"/>
      <c r="C745" s="44"/>
      <c r="D745" s="216" t="s">
        <v>142</v>
      </c>
      <c r="E745" s="44"/>
      <c r="F745" s="217" t="s">
        <v>903</v>
      </c>
      <c r="G745" s="44"/>
      <c r="H745" s="44"/>
      <c r="I745" s="218"/>
      <c r="J745" s="44"/>
      <c r="K745" s="44"/>
      <c r="L745" s="48"/>
      <c r="M745" s="219"/>
      <c r="N745" s="220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142</v>
      </c>
      <c r="AU745" s="20" t="s">
        <v>81</v>
      </c>
    </row>
    <row r="746" s="14" customFormat="1">
      <c r="A746" s="14"/>
      <c r="B746" s="233"/>
      <c r="C746" s="234"/>
      <c r="D746" s="216" t="s">
        <v>146</v>
      </c>
      <c r="E746" s="235" t="s">
        <v>21</v>
      </c>
      <c r="F746" s="236" t="s">
        <v>889</v>
      </c>
      <c r="G746" s="234"/>
      <c r="H746" s="237">
        <v>1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3" t="s">
        <v>146</v>
      </c>
      <c r="AU746" s="243" t="s">
        <v>81</v>
      </c>
      <c r="AV746" s="14" t="s">
        <v>81</v>
      </c>
      <c r="AW746" s="14" t="s">
        <v>36</v>
      </c>
      <c r="AX746" s="14" t="s">
        <v>79</v>
      </c>
      <c r="AY746" s="243" t="s">
        <v>132</v>
      </c>
    </row>
    <row r="747" s="2" customFormat="1" ht="16.5" customHeight="1">
      <c r="A747" s="42"/>
      <c r="B747" s="43"/>
      <c r="C747" s="203" t="s">
        <v>905</v>
      </c>
      <c r="D747" s="203" t="s">
        <v>135</v>
      </c>
      <c r="E747" s="204" t="s">
        <v>906</v>
      </c>
      <c r="F747" s="205" t="s">
        <v>907</v>
      </c>
      <c r="G747" s="206" t="s">
        <v>214</v>
      </c>
      <c r="H747" s="207">
        <v>1</v>
      </c>
      <c r="I747" s="208"/>
      <c r="J747" s="209">
        <f>ROUND(I747*H747,2)</f>
        <v>0</v>
      </c>
      <c r="K747" s="205" t="s">
        <v>139</v>
      </c>
      <c r="L747" s="48"/>
      <c r="M747" s="210" t="s">
        <v>21</v>
      </c>
      <c r="N747" s="211" t="s">
        <v>45</v>
      </c>
      <c r="O747" s="88"/>
      <c r="P747" s="212">
        <f>O747*H747</f>
        <v>0</v>
      </c>
      <c r="Q747" s="212">
        <v>0</v>
      </c>
      <c r="R747" s="212">
        <f>Q747*H747</f>
        <v>0</v>
      </c>
      <c r="S747" s="212">
        <v>0.0020999999999999999</v>
      </c>
      <c r="T747" s="213">
        <f>S747*H747</f>
        <v>0.0020999999999999999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14" t="s">
        <v>269</v>
      </c>
      <c r="AT747" s="214" t="s">
        <v>135</v>
      </c>
      <c r="AU747" s="214" t="s">
        <v>81</v>
      </c>
      <c r="AY747" s="20" t="s">
        <v>132</v>
      </c>
      <c r="BE747" s="215">
        <f>IF(N747="základní",J747,0)</f>
        <v>0</v>
      </c>
      <c r="BF747" s="215">
        <f>IF(N747="snížená",J747,0)</f>
        <v>0</v>
      </c>
      <c r="BG747" s="215">
        <f>IF(N747="zákl. přenesená",J747,0)</f>
        <v>0</v>
      </c>
      <c r="BH747" s="215">
        <f>IF(N747="sníž. přenesená",J747,0)</f>
        <v>0</v>
      </c>
      <c r="BI747" s="215">
        <f>IF(N747="nulová",J747,0)</f>
        <v>0</v>
      </c>
      <c r="BJ747" s="20" t="s">
        <v>79</v>
      </c>
      <c r="BK747" s="215">
        <f>ROUND(I747*H747,2)</f>
        <v>0</v>
      </c>
      <c r="BL747" s="20" t="s">
        <v>269</v>
      </c>
      <c r="BM747" s="214" t="s">
        <v>908</v>
      </c>
    </row>
    <row r="748" s="2" customFormat="1">
      <c r="A748" s="42"/>
      <c r="B748" s="43"/>
      <c r="C748" s="44"/>
      <c r="D748" s="216" t="s">
        <v>142</v>
      </c>
      <c r="E748" s="44"/>
      <c r="F748" s="217" t="s">
        <v>909</v>
      </c>
      <c r="G748" s="44"/>
      <c r="H748" s="44"/>
      <c r="I748" s="218"/>
      <c r="J748" s="44"/>
      <c r="K748" s="44"/>
      <c r="L748" s="48"/>
      <c r="M748" s="219"/>
      <c r="N748" s="220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142</v>
      </c>
      <c r="AU748" s="20" t="s">
        <v>81</v>
      </c>
    </row>
    <row r="749" s="2" customFormat="1">
      <c r="A749" s="42"/>
      <c r="B749" s="43"/>
      <c r="C749" s="44"/>
      <c r="D749" s="221" t="s">
        <v>144</v>
      </c>
      <c r="E749" s="44"/>
      <c r="F749" s="222" t="s">
        <v>910</v>
      </c>
      <c r="G749" s="44"/>
      <c r="H749" s="44"/>
      <c r="I749" s="218"/>
      <c r="J749" s="44"/>
      <c r="K749" s="44"/>
      <c r="L749" s="48"/>
      <c r="M749" s="219"/>
      <c r="N749" s="220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144</v>
      </c>
      <c r="AU749" s="20" t="s">
        <v>81</v>
      </c>
    </row>
    <row r="750" s="14" customFormat="1">
      <c r="A750" s="14"/>
      <c r="B750" s="233"/>
      <c r="C750" s="234"/>
      <c r="D750" s="216" t="s">
        <v>146</v>
      </c>
      <c r="E750" s="235" t="s">
        <v>21</v>
      </c>
      <c r="F750" s="236" t="s">
        <v>276</v>
      </c>
      <c r="G750" s="234"/>
      <c r="H750" s="237">
        <v>1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3" t="s">
        <v>146</v>
      </c>
      <c r="AU750" s="243" t="s">
        <v>81</v>
      </c>
      <c r="AV750" s="14" t="s">
        <v>81</v>
      </c>
      <c r="AW750" s="14" t="s">
        <v>36</v>
      </c>
      <c r="AX750" s="14" t="s">
        <v>79</v>
      </c>
      <c r="AY750" s="243" t="s">
        <v>132</v>
      </c>
    </row>
    <row r="751" s="2" customFormat="1" ht="16.5" customHeight="1">
      <c r="A751" s="42"/>
      <c r="B751" s="43"/>
      <c r="C751" s="203" t="s">
        <v>911</v>
      </c>
      <c r="D751" s="203" t="s">
        <v>135</v>
      </c>
      <c r="E751" s="204" t="s">
        <v>912</v>
      </c>
      <c r="F751" s="205" t="s">
        <v>913</v>
      </c>
      <c r="G751" s="206" t="s">
        <v>138</v>
      </c>
      <c r="H751" s="207">
        <v>1</v>
      </c>
      <c r="I751" s="208"/>
      <c r="J751" s="209">
        <f>ROUND(I751*H751,2)</f>
        <v>0</v>
      </c>
      <c r="K751" s="205" t="s">
        <v>139</v>
      </c>
      <c r="L751" s="48"/>
      <c r="M751" s="210" t="s">
        <v>21</v>
      </c>
      <c r="N751" s="211" t="s">
        <v>45</v>
      </c>
      <c r="O751" s="88"/>
      <c r="P751" s="212">
        <f>O751*H751</f>
        <v>0</v>
      </c>
      <c r="Q751" s="212">
        <v>0.00042000000000000002</v>
      </c>
      <c r="R751" s="212">
        <f>Q751*H751</f>
        <v>0.00042000000000000002</v>
      </c>
      <c r="S751" s="212">
        <v>0</v>
      </c>
      <c r="T751" s="213">
        <f>S751*H751</f>
        <v>0</v>
      </c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R751" s="214" t="s">
        <v>269</v>
      </c>
      <c r="AT751" s="214" t="s">
        <v>135</v>
      </c>
      <c r="AU751" s="214" t="s">
        <v>81</v>
      </c>
      <c r="AY751" s="20" t="s">
        <v>132</v>
      </c>
      <c r="BE751" s="215">
        <f>IF(N751="základní",J751,0)</f>
        <v>0</v>
      </c>
      <c r="BF751" s="215">
        <f>IF(N751="snížená",J751,0)</f>
        <v>0</v>
      </c>
      <c r="BG751" s="215">
        <f>IF(N751="zákl. přenesená",J751,0)</f>
        <v>0</v>
      </c>
      <c r="BH751" s="215">
        <f>IF(N751="sníž. přenesená",J751,0)</f>
        <v>0</v>
      </c>
      <c r="BI751" s="215">
        <f>IF(N751="nulová",J751,0)</f>
        <v>0</v>
      </c>
      <c r="BJ751" s="20" t="s">
        <v>79</v>
      </c>
      <c r="BK751" s="215">
        <f>ROUND(I751*H751,2)</f>
        <v>0</v>
      </c>
      <c r="BL751" s="20" t="s">
        <v>269</v>
      </c>
      <c r="BM751" s="214" t="s">
        <v>914</v>
      </c>
    </row>
    <row r="752" s="2" customFormat="1">
      <c r="A752" s="42"/>
      <c r="B752" s="43"/>
      <c r="C752" s="44"/>
      <c r="D752" s="216" t="s">
        <v>142</v>
      </c>
      <c r="E752" s="44"/>
      <c r="F752" s="217" t="s">
        <v>915</v>
      </c>
      <c r="G752" s="44"/>
      <c r="H752" s="44"/>
      <c r="I752" s="218"/>
      <c r="J752" s="44"/>
      <c r="K752" s="44"/>
      <c r="L752" s="48"/>
      <c r="M752" s="219"/>
      <c r="N752" s="220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T752" s="20" t="s">
        <v>142</v>
      </c>
      <c r="AU752" s="20" t="s">
        <v>81</v>
      </c>
    </row>
    <row r="753" s="2" customFormat="1">
      <c r="A753" s="42"/>
      <c r="B753" s="43"/>
      <c r="C753" s="44"/>
      <c r="D753" s="221" t="s">
        <v>144</v>
      </c>
      <c r="E753" s="44"/>
      <c r="F753" s="222" t="s">
        <v>916</v>
      </c>
      <c r="G753" s="44"/>
      <c r="H753" s="44"/>
      <c r="I753" s="218"/>
      <c r="J753" s="44"/>
      <c r="K753" s="44"/>
      <c r="L753" s="48"/>
      <c r="M753" s="219"/>
      <c r="N753" s="220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144</v>
      </c>
      <c r="AU753" s="20" t="s">
        <v>81</v>
      </c>
    </row>
    <row r="754" s="14" customFormat="1">
      <c r="A754" s="14"/>
      <c r="B754" s="233"/>
      <c r="C754" s="234"/>
      <c r="D754" s="216" t="s">
        <v>146</v>
      </c>
      <c r="E754" s="235" t="s">
        <v>21</v>
      </c>
      <c r="F754" s="236" t="s">
        <v>917</v>
      </c>
      <c r="G754" s="234"/>
      <c r="H754" s="237">
        <v>1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3" t="s">
        <v>146</v>
      </c>
      <c r="AU754" s="243" t="s">
        <v>81</v>
      </c>
      <c r="AV754" s="14" t="s">
        <v>81</v>
      </c>
      <c r="AW754" s="14" t="s">
        <v>36</v>
      </c>
      <c r="AX754" s="14" t="s">
        <v>79</v>
      </c>
      <c r="AY754" s="243" t="s">
        <v>132</v>
      </c>
    </row>
    <row r="755" s="2" customFormat="1" ht="16.5" customHeight="1">
      <c r="A755" s="42"/>
      <c r="B755" s="43"/>
      <c r="C755" s="203" t="s">
        <v>918</v>
      </c>
      <c r="D755" s="203" t="s">
        <v>135</v>
      </c>
      <c r="E755" s="204" t="s">
        <v>919</v>
      </c>
      <c r="F755" s="205" t="s">
        <v>920</v>
      </c>
      <c r="G755" s="206" t="s">
        <v>138</v>
      </c>
      <c r="H755" s="207">
        <v>1</v>
      </c>
      <c r="I755" s="208"/>
      <c r="J755" s="209">
        <f>ROUND(I755*H755,2)</f>
        <v>0</v>
      </c>
      <c r="K755" s="205" t="s">
        <v>139</v>
      </c>
      <c r="L755" s="48"/>
      <c r="M755" s="210" t="s">
        <v>21</v>
      </c>
      <c r="N755" s="211" t="s">
        <v>45</v>
      </c>
      <c r="O755" s="88"/>
      <c r="P755" s="212">
        <f>O755*H755</f>
        <v>0</v>
      </c>
      <c r="Q755" s="212">
        <v>0.00027</v>
      </c>
      <c r="R755" s="212">
        <f>Q755*H755</f>
        <v>0.00027</v>
      </c>
      <c r="S755" s="212">
        <v>0</v>
      </c>
      <c r="T755" s="213">
        <f>S755*H755</f>
        <v>0</v>
      </c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R755" s="214" t="s">
        <v>269</v>
      </c>
      <c r="AT755" s="214" t="s">
        <v>135</v>
      </c>
      <c r="AU755" s="214" t="s">
        <v>81</v>
      </c>
      <c r="AY755" s="20" t="s">
        <v>132</v>
      </c>
      <c r="BE755" s="215">
        <f>IF(N755="základní",J755,0)</f>
        <v>0</v>
      </c>
      <c r="BF755" s="215">
        <f>IF(N755="snížená",J755,0)</f>
        <v>0</v>
      </c>
      <c r="BG755" s="215">
        <f>IF(N755="zákl. přenesená",J755,0)</f>
        <v>0</v>
      </c>
      <c r="BH755" s="215">
        <f>IF(N755="sníž. přenesená",J755,0)</f>
        <v>0</v>
      </c>
      <c r="BI755" s="215">
        <f>IF(N755="nulová",J755,0)</f>
        <v>0</v>
      </c>
      <c r="BJ755" s="20" t="s">
        <v>79</v>
      </c>
      <c r="BK755" s="215">
        <f>ROUND(I755*H755,2)</f>
        <v>0</v>
      </c>
      <c r="BL755" s="20" t="s">
        <v>269</v>
      </c>
      <c r="BM755" s="214" t="s">
        <v>921</v>
      </c>
    </row>
    <row r="756" s="2" customFormat="1">
      <c r="A756" s="42"/>
      <c r="B756" s="43"/>
      <c r="C756" s="44"/>
      <c r="D756" s="216" t="s">
        <v>142</v>
      </c>
      <c r="E756" s="44"/>
      <c r="F756" s="217" t="s">
        <v>922</v>
      </c>
      <c r="G756" s="44"/>
      <c r="H756" s="44"/>
      <c r="I756" s="218"/>
      <c r="J756" s="44"/>
      <c r="K756" s="44"/>
      <c r="L756" s="48"/>
      <c r="M756" s="219"/>
      <c r="N756" s="220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T756" s="20" t="s">
        <v>142</v>
      </c>
      <c r="AU756" s="20" t="s">
        <v>81</v>
      </c>
    </row>
    <row r="757" s="2" customFormat="1">
      <c r="A757" s="42"/>
      <c r="B757" s="43"/>
      <c r="C757" s="44"/>
      <c r="D757" s="221" t="s">
        <v>144</v>
      </c>
      <c r="E757" s="44"/>
      <c r="F757" s="222" t="s">
        <v>923</v>
      </c>
      <c r="G757" s="44"/>
      <c r="H757" s="44"/>
      <c r="I757" s="218"/>
      <c r="J757" s="44"/>
      <c r="K757" s="44"/>
      <c r="L757" s="48"/>
      <c r="M757" s="219"/>
      <c r="N757" s="220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0" t="s">
        <v>144</v>
      </c>
      <c r="AU757" s="20" t="s">
        <v>81</v>
      </c>
    </row>
    <row r="758" s="14" customFormat="1">
      <c r="A758" s="14"/>
      <c r="B758" s="233"/>
      <c r="C758" s="234"/>
      <c r="D758" s="216" t="s">
        <v>146</v>
      </c>
      <c r="E758" s="235" t="s">
        <v>21</v>
      </c>
      <c r="F758" s="236" t="s">
        <v>924</v>
      </c>
      <c r="G758" s="234"/>
      <c r="H758" s="237">
        <v>1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3" t="s">
        <v>146</v>
      </c>
      <c r="AU758" s="243" t="s">
        <v>81</v>
      </c>
      <c r="AV758" s="14" t="s">
        <v>81</v>
      </c>
      <c r="AW758" s="14" t="s">
        <v>36</v>
      </c>
      <c r="AX758" s="14" t="s">
        <v>79</v>
      </c>
      <c r="AY758" s="243" t="s">
        <v>132</v>
      </c>
    </row>
    <row r="759" s="2" customFormat="1" ht="16.5" customHeight="1">
      <c r="A759" s="42"/>
      <c r="B759" s="43"/>
      <c r="C759" s="203" t="s">
        <v>925</v>
      </c>
      <c r="D759" s="203" t="s">
        <v>135</v>
      </c>
      <c r="E759" s="204" t="s">
        <v>926</v>
      </c>
      <c r="F759" s="205" t="s">
        <v>927</v>
      </c>
      <c r="G759" s="206" t="s">
        <v>138</v>
      </c>
      <c r="H759" s="207">
        <v>1</v>
      </c>
      <c r="I759" s="208"/>
      <c r="J759" s="209">
        <f>ROUND(I759*H759,2)</f>
        <v>0</v>
      </c>
      <c r="K759" s="205" t="s">
        <v>21</v>
      </c>
      <c r="L759" s="48"/>
      <c r="M759" s="210" t="s">
        <v>21</v>
      </c>
      <c r="N759" s="211" t="s">
        <v>45</v>
      </c>
      <c r="O759" s="88"/>
      <c r="P759" s="212">
        <f>O759*H759</f>
        <v>0</v>
      </c>
      <c r="Q759" s="212">
        <v>3.0000000000000001E-05</v>
      </c>
      <c r="R759" s="212">
        <f>Q759*H759</f>
        <v>3.0000000000000001E-05</v>
      </c>
      <c r="S759" s="212">
        <v>0</v>
      </c>
      <c r="T759" s="213">
        <f>S759*H759</f>
        <v>0</v>
      </c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R759" s="214" t="s">
        <v>269</v>
      </c>
      <c r="AT759" s="214" t="s">
        <v>135</v>
      </c>
      <c r="AU759" s="214" t="s">
        <v>81</v>
      </c>
      <c r="AY759" s="20" t="s">
        <v>132</v>
      </c>
      <c r="BE759" s="215">
        <f>IF(N759="základní",J759,0)</f>
        <v>0</v>
      </c>
      <c r="BF759" s="215">
        <f>IF(N759="snížená",J759,0)</f>
        <v>0</v>
      </c>
      <c r="BG759" s="215">
        <f>IF(N759="zákl. přenesená",J759,0)</f>
        <v>0</v>
      </c>
      <c r="BH759" s="215">
        <f>IF(N759="sníž. přenesená",J759,0)</f>
        <v>0</v>
      </c>
      <c r="BI759" s="215">
        <f>IF(N759="nulová",J759,0)</f>
        <v>0</v>
      </c>
      <c r="BJ759" s="20" t="s">
        <v>79</v>
      </c>
      <c r="BK759" s="215">
        <f>ROUND(I759*H759,2)</f>
        <v>0</v>
      </c>
      <c r="BL759" s="20" t="s">
        <v>269</v>
      </c>
      <c r="BM759" s="214" t="s">
        <v>928</v>
      </c>
    </row>
    <row r="760" s="2" customFormat="1">
      <c r="A760" s="42"/>
      <c r="B760" s="43"/>
      <c r="C760" s="44"/>
      <c r="D760" s="216" t="s">
        <v>142</v>
      </c>
      <c r="E760" s="44"/>
      <c r="F760" s="217" t="s">
        <v>927</v>
      </c>
      <c r="G760" s="44"/>
      <c r="H760" s="44"/>
      <c r="I760" s="218"/>
      <c r="J760" s="44"/>
      <c r="K760" s="44"/>
      <c r="L760" s="48"/>
      <c r="M760" s="219"/>
      <c r="N760" s="220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T760" s="20" t="s">
        <v>142</v>
      </c>
      <c r="AU760" s="20" t="s">
        <v>81</v>
      </c>
    </row>
    <row r="761" s="2" customFormat="1" ht="16.5" customHeight="1">
      <c r="A761" s="42"/>
      <c r="B761" s="43"/>
      <c r="C761" s="203" t="s">
        <v>929</v>
      </c>
      <c r="D761" s="203" t="s">
        <v>135</v>
      </c>
      <c r="E761" s="204" t="s">
        <v>930</v>
      </c>
      <c r="F761" s="205" t="s">
        <v>931</v>
      </c>
      <c r="G761" s="206" t="s">
        <v>214</v>
      </c>
      <c r="H761" s="207">
        <v>8</v>
      </c>
      <c r="I761" s="208"/>
      <c r="J761" s="209">
        <f>ROUND(I761*H761,2)</f>
        <v>0</v>
      </c>
      <c r="K761" s="205" t="s">
        <v>139</v>
      </c>
      <c r="L761" s="48"/>
      <c r="M761" s="210" t="s">
        <v>21</v>
      </c>
      <c r="N761" s="211" t="s">
        <v>45</v>
      </c>
      <c r="O761" s="88"/>
      <c r="P761" s="212">
        <f>O761*H761</f>
        <v>0</v>
      </c>
      <c r="Q761" s="212">
        <v>0.00059000000000000003</v>
      </c>
      <c r="R761" s="212">
        <f>Q761*H761</f>
        <v>0.0047200000000000002</v>
      </c>
      <c r="S761" s="212">
        <v>0</v>
      </c>
      <c r="T761" s="213">
        <f>S761*H761</f>
        <v>0</v>
      </c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R761" s="214" t="s">
        <v>269</v>
      </c>
      <c r="AT761" s="214" t="s">
        <v>135</v>
      </c>
      <c r="AU761" s="214" t="s">
        <v>81</v>
      </c>
      <c r="AY761" s="20" t="s">
        <v>132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20" t="s">
        <v>79</v>
      </c>
      <c r="BK761" s="215">
        <f>ROUND(I761*H761,2)</f>
        <v>0</v>
      </c>
      <c r="BL761" s="20" t="s">
        <v>269</v>
      </c>
      <c r="BM761" s="214" t="s">
        <v>932</v>
      </c>
    </row>
    <row r="762" s="2" customFormat="1">
      <c r="A762" s="42"/>
      <c r="B762" s="43"/>
      <c r="C762" s="44"/>
      <c r="D762" s="216" t="s">
        <v>142</v>
      </c>
      <c r="E762" s="44"/>
      <c r="F762" s="217" t="s">
        <v>933</v>
      </c>
      <c r="G762" s="44"/>
      <c r="H762" s="44"/>
      <c r="I762" s="218"/>
      <c r="J762" s="44"/>
      <c r="K762" s="44"/>
      <c r="L762" s="48"/>
      <c r="M762" s="219"/>
      <c r="N762" s="220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T762" s="20" t="s">
        <v>142</v>
      </c>
      <c r="AU762" s="20" t="s">
        <v>81</v>
      </c>
    </row>
    <row r="763" s="2" customFormat="1">
      <c r="A763" s="42"/>
      <c r="B763" s="43"/>
      <c r="C763" s="44"/>
      <c r="D763" s="221" t="s">
        <v>144</v>
      </c>
      <c r="E763" s="44"/>
      <c r="F763" s="222" t="s">
        <v>934</v>
      </c>
      <c r="G763" s="44"/>
      <c r="H763" s="44"/>
      <c r="I763" s="218"/>
      <c r="J763" s="44"/>
      <c r="K763" s="44"/>
      <c r="L763" s="48"/>
      <c r="M763" s="219"/>
      <c r="N763" s="220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0" t="s">
        <v>144</v>
      </c>
      <c r="AU763" s="20" t="s">
        <v>81</v>
      </c>
    </row>
    <row r="764" s="2" customFormat="1" ht="16.5" customHeight="1">
      <c r="A764" s="42"/>
      <c r="B764" s="43"/>
      <c r="C764" s="203" t="s">
        <v>935</v>
      </c>
      <c r="D764" s="203" t="s">
        <v>135</v>
      </c>
      <c r="E764" s="204" t="s">
        <v>936</v>
      </c>
      <c r="F764" s="205" t="s">
        <v>937</v>
      </c>
      <c r="G764" s="206" t="s">
        <v>214</v>
      </c>
      <c r="H764" s="207">
        <v>3</v>
      </c>
      <c r="I764" s="208"/>
      <c r="J764" s="209">
        <f>ROUND(I764*H764,2)</f>
        <v>0</v>
      </c>
      <c r="K764" s="205" t="s">
        <v>139</v>
      </c>
      <c r="L764" s="48"/>
      <c r="M764" s="210" t="s">
        <v>21</v>
      </c>
      <c r="N764" s="211" t="s">
        <v>45</v>
      </c>
      <c r="O764" s="88"/>
      <c r="P764" s="212">
        <f>O764*H764</f>
        <v>0</v>
      </c>
      <c r="Q764" s="212">
        <v>0.00040999999999999999</v>
      </c>
      <c r="R764" s="212">
        <f>Q764*H764</f>
        <v>0.00123</v>
      </c>
      <c r="S764" s="212">
        <v>0</v>
      </c>
      <c r="T764" s="213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14" t="s">
        <v>269</v>
      </c>
      <c r="AT764" s="214" t="s">
        <v>135</v>
      </c>
      <c r="AU764" s="214" t="s">
        <v>81</v>
      </c>
      <c r="AY764" s="20" t="s">
        <v>132</v>
      </c>
      <c r="BE764" s="215">
        <f>IF(N764="základní",J764,0)</f>
        <v>0</v>
      </c>
      <c r="BF764" s="215">
        <f>IF(N764="snížená",J764,0)</f>
        <v>0</v>
      </c>
      <c r="BG764" s="215">
        <f>IF(N764="zákl. přenesená",J764,0)</f>
        <v>0</v>
      </c>
      <c r="BH764" s="215">
        <f>IF(N764="sníž. přenesená",J764,0)</f>
        <v>0</v>
      </c>
      <c r="BI764" s="215">
        <f>IF(N764="nulová",J764,0)</f>
        <v>0</v>
      </c>
      <c r="BJ764" s="20" t="s">
        <v>79</v>
      </c>
      <c r="BK764" s="215">
        <f>ROUND(I764*H764,2)</f>
        <v>0</v>
      </c>
      <c r="BL764" s="20" t="s">
        <v>269</v>
      </c>
      <c r="BM764" s="214" t="s">
        <v>938</v>
      </c>
    </row>
    <row r="765" s="2" customFormat="1">
      <c r="A765" s="42"/>
      <c r="B765" s="43"/>
      <c r="C765" s="44"/>
      <c r="D765" s="216" t="s">
        <v>142</v>
      </c>
      <c r="E765" s="44"/>
      <c r="F765" s="217" t="s">
        <v>939</v>
      </c>
      <c r="G765" s="44"/>
      <c r="H765" s="44"/>
      <c r="I765" s="218"/>
      <c r="J765" s="44"/>
      <c r="K765" s="44"/>
      <c r="L765" s="48"/>
      <c r="M765" s="219"/>
      <c r="N765" s="220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0" t="s">
        <v>142</v>
      </c>
      <c r="AU765" s="20" t="s">
        <v>81</v>
      </c>
    </row>
    <row r="766" s="2" customFormat="1">
      <c r="A766" s="42"/>
      <c r="B766" s="43"/>
      <c r="C766" s="44"/>
      <c r="D766" s="221" t="s">
        <v>144</v>
      </c>
      <c r="E766" s="44"/>
      <c r="F766" s="222" t="s">
        <v>940</v>
      </c>
      <c r="G766" s="44"/>
      <c r="H766" s="44"/>
      <c r="I766" s="218"/>
      <c r="J766" s="44"/>
      <c r="K766" s="44"/>
      <c r="L766" s="48"/>
      <c r="M766" s="219"/>
      <c r="N766" s="220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T766" s="20" t="s">
        <v>144</v>
      </c>
      <c r="AU766" s="20" t="s">
        <v>81</v>
      </c>
    </row>
    <row r="767" s="2" customFormat="1" ht="16.5" customHeight="1">
      <c r="A767" s="42"/>
      <c r="B767" s="43"/>
      <c r="C767" s="203" t="s">
        <v>941</v>
      </c>
      <c r="D767" s="203" t="s">
        <v>135</v>
      </c>
      <c r="E767" s="204" t="s">
        <v>942</v>
      </c>
      <c r="F767" s="205" t="s">
        <v>943</v>
      </c>
      <c r="G767" s="206" t="s">
        <v>214</v>
      </c>
      <c r="H767" s="207">
        <v>4.5</v>
      </c>
      <c r="I767" s="208"/>
      <c r="J767" s="209">
        <f>ROUND(I767*H767,2)</f>
        <v>0</v>
      </c>
      <c r="K767" s="205" t="s">
        <v>139</v>
      </c>
      <c r="L767" s="48"/>
      <c r="M767" s="210" t="s">
        <v>21</v>
      </c>
      <c r="N767" s="211" t="s">
        <v>45</v>
      </c>
      <c r="O767" s="88"/>
      <c r="P767" s="212">
        <f>O767*H767</f>
        <v>0</v>
      </c>
      <c r="Q767" s="212">
        <v>0.00048000000000000001</v>
      </c>
      <c r="R767" s="212">
        <f>Q767*H767</f>
        <v>0.00216</v>
      </c>
      <c r="S767" s="212">
        <v>0</v>
      </c>
      <c r="T767" s="213">
        <f>S767*H767</f>
        <v>0</v>
      </c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R767" s="214" t="s">
        <v>269</v>
      </c>
      <c r="AT767" s="214" t="s">
        <v>135</v>
      </c>
      <c r="AU767" s="214" t="s">
        <v>81</v>
      </c>
      <c r="AY767" s="20" t="s">
        <v>132</v>
      </c>
      <c r="BE767" s="215">
        <f>IF(N767="základní",J767,0)</f>
        <v>0</v>
      </c>
      <c r="BF767" s="215">
        <f>IF(N767="snížená",J767,0)</f>
        <v>0</v>
      </c>
      <c r="BG767" s="215">
        <f>IF(N767="zákl. přenesená",J767,0)</f>
        <v>0</v>
      </c>
      <c r="BH767" s="215">
        <f>IF(N767="sníž. přenesená",J767,0)</f>
        <v>0</v>
      </c>
      <c r="BI767" s="215">
        <f>IF(N767="nulová",J767,0)</f>
        <v>0</v>
      </c>
      <c r="BJ767" s="20" t="s">
        <v>79</v>
      </c>
      <c r="BK767" s="215">
        <f>ROUND(I767*H767,2)</f>
        <v>0</v>
      </c>
      <c r="BL767" s="20" t="s">
        <v>269</v>
      </c>
      <c r="BM767" s="214" t="s">
        <v>944</v>
      </c>
    </row>
    <row r="768" s="2" customFormat="1">
      <c r="A768" s="42"/>
      <c r="B768" s="43"/>
      <c r="C768" s="44"/>
      <c r="D768" s="216" t="s">
        <v>142</v>
      </c>
      <c r="E768" s="44"/>
      <c r="F768" s="217" t="s">
        <v>945</v>
      </c>
      <c r="G768" s="44"/>
      <c r="H768" s="44"/>
      <c r="I768" s="218"/>
      <c r="J768" s="44"/>
      <c r="K768" s="44"/>
      <c r="L768" s="48"/>
      <c r="M768" s="219"/>
      <c r="N768" s="220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T768" s="20" t="s">
        <v>142</v>
      </c>
      <c r="AU768" s="20" t="s">
        <v>81</v>
      </c>
    </row>
    <row r="769" s="2" customFormat="1">
      <c r="A769" s="42"/>
      <c r="B769" s="43"/>
      <c r="C769" s="44"/>
      <c r="D769" s="221" t="s">
        <v>144</v>
      </c>
      <c r="E769" s="44"/>
      <c r="F769" s="222" t="s">
        <v>946</v>
      </c>
      <c r="G769" s="44"/>
      <c r="H769" s="44"/>
      <c r="I769" s="218"/>
      <c r="J769" s="44"/>
      <c r="K769" s="44"/>
      <c r="L769" s="48"/>
      <c r="M769" s="219"/>
      <c r="N769" s="220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144</v>
      </c>
      <c r="AU769" s="20" t="s">
        <v>81</v>
      </c>
    </row>
    <row r="770" s="2" customFormat="1" ht="16.5" customHeight="1">
      <c r="A770" s="42"/>
      <c r="B770" s="43"/>
      <c r="C770" s="203" t="s">
        <v>947</v>
      </c>
      <c r="D770" s="203" t="s">
        <v>135</v>
      </c>
      <c r="E770" s="204" t="s">
        <v>948</v>
      </c>
      <c r="F770" s="205" t="s">
        <v>949</v>
      </c>
      <c r="G770" s="206" t="s">
        <v>214</v>
      </c>
      <c r="H770" s="207">
        <v>2.5</v>
      </c>
      <c r="I770" s="208"/>
      <c r="J770" s="209">
        <f>ROUND(I770*H770,2)</f>
        <v>0</v>
      </c>
      <c r="K770" s="205" t="s">
        <v>139</v>
      </c>
      <c r="L770" s="48"/>
      <c r="M770" s="210" t="s">
        <v>21</v>
      </c>
      <c r="N770" s="211" t="s">
        <v>45</v>
      </c>
      <c r="O770" s="88"/>
      <c r="P770" s="212">
        <f>O770*H770</f>
        <v>0</v>
      </c>
      <c r="Q770" s="212">
        <v>0.00071000000000000002</v>
      </c>
      <c r="R770" s="212">
        <f>Q770*H770</f>
        <v>0.0017750000000000001</v>
      </c>
      <c r="S770" s="212">
        <v>0</v>
      </c>
      <c r="T770" s="213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R770" s="214" t="s">
        <v>269</v>
      </c>
      <c r="AT770" s="214" t="s">
        <v>135</v>
      </c>
      <c r="AU770" s="214" t="s">
        <v>81</v>
      </c>
      <c r="AY770" s="20" t="s">
        <v>132</v>
      </c>
      <c r="BE770" s="215">
        <f>IF(N770="základní",J770,0)</f>
        <v>0</v>
      </c>
      <c r="BF770" s="215">
        <f>IF(N770="snížená",J770,0)</f>
        <v>0</v>
      </c>
      <c r="BG770" s="215">
        <f>IF(N770="zákl. přenesená",J770,0)</f>
        <v>0</v>
      </c>
      <c r="BH770" s="215">
        <f>IF(N770="sníž. přenesená",J770,0)</f>
        <v>0</v>
      </c>
      <c r="BI770" s="215">
        <f>IF(N770="nulová",J770,0)</f>
        <v>0</v>
      </c>
      <c r="BJ770" s="20" t="s">
        <v>79</v>
      </c>
      <c r="BK770" s="215">
        <f>ROUND(I770*H770,2)</f>
        <v>0</v>
      </c>
      <c r="BL770" s="20" t="s">
        <v>269</v>
      </c>
      <c r="BM770" s="214" t="s">
        <v>950</v>
      </c>
    </row>
    <row r="771" s="2" customFormat="1">
      <c r="A771" s="42"/>
      <c r="B771" s="43"/>
      <c r="C771" s="44"/>
      <c r="D771" s="216" t="s">
        <v>142</v>
      </c>
      <c r="E771" s="44"/>
      <c r="F771" s="217" t="s">
        <v>951</v>
      </c>
      <c r="G771" s="44"/>
      <c r="H771" s="44"/>
      <c r="I771" s="218"/>
      <c r="J771" s="44"/>
      <c r="K771" s="44"/>
      <c r="L771" s="48"/>
      <c r="M771" s="219"/>
      <c r="N771" s="220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T771" s="20" t="s">
        <v>142</v>
      </c>
      <c r="AU771" s="20" t="s">
        <v>81</v>
      </c>
    </row>
    <row r="772" s="2" customFormat="1">
      <c r="A772" s="42"/>
      <c r="B772" s="43"/>
      <c r="C772" s="44"/>
      <c r="D772" s="221" t="s">
        <v>144</v>
      </c>
      <c r="E772" s="44"/>
      <c r="F772" s="222" t="s">
        <v>952</v>
      </c>
      <c r="G772" s="44"/>
      <c r="H772" s="44"/>
      <c r="I772" s="218"/>
      <c r="J772" s="44"/>
      <c r="K772" s="44"/>
      <c r="L772" s="48"/>
      <c r="M772" s="219"/>
      <c r="N772" s="220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144</v>
      </c>
      <c r="AU772" s="20" t="s">
        <v>81</v>
      </c>
    </row>
    <row r="773" s="2" customFormat="1" ht="16.5" customHeight="1">
      <c r="A773" s="42"/>
      <c r="B773" s="43"/>
      <c r="C773" s="203" t="s">
        <v>953</v>
      </c>
      <c r="D773" s="203" t="s">
        <v>135</v>
      </c>
      <c r="E773" s="204" t="s">
        <v>954</v>
      </c>
      <c r="F773" s="205" t="s">
        <v>955</v>
      </c>
      <c r="G773" s="206" t="s">
        <v>138</v>
      </c>
      <c r="H773" s="207">
        <v>7</v>
      </c>
      <c r="I773" s="208"/>
      <c r="J773" s="209">
        <f>ROUND(I773*H773,2)</f>
        <v>0</v>
      </c>
      <c r="K773" s="205" t="s">
        <v>139</v>
      </c>
      <c r="L773" s="48"/>
      <c r="M773" s="210" t="s">
        <v>21</v>
      </c>
      <c r="N773" s="211" t="s">
        <v>45</v>
      </c>
      <c r="O773" s="88"/>
      <c r="P773" s="212">
        <f>O773*H773</f>
        <v>0</v>
      </c>
      <c r="Q773" s="212">
        <v>0</v>
      </c>
      <c r="R773" s="212">
        <f>Q773*H773</f>
        <v>0</v>
      </c>
      <c r="S773" s="212">
        <v>0</v>
      </c>
      <c r="T773" s="213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14" t="s">
        <v>269</v>
      </c>
      <c r="AT773" s="214" t="s">
        <v>135</v>
      </c>
      <c r="AU773" s="214" t="s">
        <v>81</v>
      </c>
      <c r="AY773" s="20" t="s">
        <v>132</v>
      </c>
      <c r="BE773" s="215">
        <f>IF(N773="základní",J773,0)</f>
        <v>0</v>
      </c>
      <c r="BF773" s="215">
        <f>IF(N773="snížená",J773,0)</f>
        <v>0</v>
      </c>
      <c r="BG773" s="215">
        <f>IF(N773="zákl. přenesená",J773,0)</f>
        <v>0</v>
      </c>
      <c r="BH773" s="215">
        <f>IF(N773="sníž. přenesená",J773,0)</f>
        <v>0</v>
      </c>
      <c r="BI773" s="215">
        <f>IF(N773="nulová",J773,0)</f>
        <v>0</v>
      </c>
      <c r="BJ773" s="20" t="s">
        <v>79</v>
      </c>
      <c r="BK773" s="215">
        <f>ROUND(I773*H773,2)</f>
        <v>0</v>
      </c>
      <c r="BL773" s="20" t="s">
        <v>269</v>
      </c>
      <c r="BM773" s="214" t="s">
        <v>956</v>
      </c>
    </row>
    <row r="774" s="2" customFormat="1">
      <c r="A774" s="42"/>
      <c r="B774" s="43"/>
      <c r="C774" s="44"/>
      <c r="D774" s="216" t="s">
        <v>142</v>
      </c>
      <c r="E774" s="44"/>
      <c r="F774" s="217" t="s">
        <v>957</v>
      </c>
      <c r="G774" s="44"/>
      <c r="H774" s="44"/>
      <c r="I774" s="218"/>
      <c r="J774" s="44"/>
      <c r="K774" s="44"/>
      <c r="L774" s="48"/>
      <c r="M774" s="219"/>
      <c r="N774" s="220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T774" s="20" t="s">
        <v>142</v>
      </c>
      <c r="AU774" s="20" t="s">
        <v>81</v>
      </c>
    </row>
    <row r="775" s="2" customFormat="1">
      <c r="A775" s="42"/>
      <c r="B775" s="43"/>
      <c r="C775" s="44"/>
      <c r="D775" s="221" t="s">
        <v>144</v>
      </c>
      <c r="E775" s="44"/>
      <c r="F775" s="222" t="s">
        <v>958</v>
      </c>
      <c r="G775" s="44"/>
      <c r="H775" s="44"/>
      <c r="I775" s="218"/>
      <c r="J775" s="44"/>
      <c r="K775" s="44"/>
      <c r="L775" s="48"/>
      <c r="M775" s="219"/>
      <c r="N775" s="220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T775" s="20" t="s">
        <v>144</v>
      </c>
      <c r="AU775" s="20" t="s">
        <v>81</v>
      </c>
    </row>
    <row r="776" s="14" customFormat="1">
      <c r="A776" s="14"/>
      <c r="B776" s="233"/>
      <c r="C776" s="234"/>
      <c r="D776" s="216" t="s">
        <v>146</v>
      </c>
      <c r="E776" s="235" t="s">
        <v>21</v>
      </c>
      <c r="F776" s="236" t="s">
        <v>959</v>
      </c>
      <c r="G776" s="234"/>
      <c r="H776" s="237">
        <v>3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3" t="s">
        <v>146</v>
      </c>
      <c r="AU776" s="243" t="s">
        <v>81</v>
      </c>
      <c r="AV776" s="14" t="s">
        <v>81</v>
      </c>
      <c r="AW776" s="14" t="s">
        <v>36</v>
      </c>
      <c r="AX776" s="14" t="s">
        <v>74</v>
      </c>
      <c r="AY776" s="243" t="s">
        <v>132</v>
      </c>
    </row>
    <row r="777" s="14" customFormat="1">
      <c r="A777" s="14"/>
      <c r="B777" s="233"/>
      <c r="C777" s="234"/>
      <c r="D777" s="216" t="s">
        <v>146</v>
      </c>
      <c r="E777" s="235" t="s">
        <v>21</v>
      </c>
      <c r="F777" s="236" t="s">
        <v>960</v>
      </c>
      <c r="G777" s="234"/>
      <c r="H777" s="237">
        <v>2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3" t="s">
        <v>146</v>
      </c>
      <c r="AU777" s="243" t="s">
        <v>81</v>
      </c>
      <c r="AV777" s="14" t="s">
        <v>81</v>
      </c>
      <c r="AW777" s="14" t="s">
        <v>36</v>
      </c>
      <c r="AX777" s="14" t="s">
        <v>74</v>
      </c>
      <c r="AY777" s="243" t="s">
        <v>132</v>
      </c>
    </row>
    <row r="778" s="14" customFormat="1">
      <c r="A778" s="14"/>
      <c r="B778" s="233"/>
      <c r="C778" s="234"/>
      <c r="D778" s="216" t="s">
        <v>146</v>
      </c>
      <c r="E778" s="235" t="s">
        <v>21</v>
      </c>
      <c r="F778" s="236" t="s">
        <v>961</v>
      </c>
      <c r="G778" s="234"/>
      <c r="H778" s="237">
        <v>2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3" t="s">
        <v>146</v>
      </c>
      <c r="AU778" s="243" t="s">
        <v>81</v>
      </c>
      <c r="AV778" s="14" t="s">
        <v>81</v>
      </c>
      <c r="AW778" s="14" t="s">
        <v>36</v>
      </c>
      <c r="AX778" s="14" t="s">
        <v>74</v>
      </c>
      <c r="AY778" s="243" t="s">
        <v>132</v>
      </c>
    </row>
    <row r="779" s="15" customFormat="1">
      <c r="A779" s="15"/>
      <c r="B779" s="244"/>
      <c r="C779" s="245"/>
      <c r="D779" s="216" t="s">
        <v>146</v>
      </c>
      <c r="E779" s="246" t="s">
        <v>21</v>
      </c>
      <c r="F779" s="247" t="s">
        <v>150</v>
      </c>
      <c r="G779" s="245"/>
      <c r="H779" s="248">
        <v>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4" t="s">
        <v>146</v>
      </c>
      <c r="AU779" s="254" t="s">
        <v>81</v>
      </c>
      <c r="AV779" s="15" t="s">
        <v>140</v>
      </c>
      <c r="AW779" s="15" t="s">
        <v>36</v>
      </c>
      <c r="AX779" s="15" t="s">
        <v>79</v>
      </c>
      <c r="AY779" s="254" t="s">
        <v>132</v>
      </c>
    </row>
    <row r="780" s="2" customFormat="1" ht="21.75" customHeight="1">
      <c r="A780" s="42"/>
      <c r="B780" s="43"/>
      <c r="C780" s="203" t="s">
        <v>962</v>
      </c>
      <c r="D780" s="203" t="s">
        <v>135</v>
      </c>
      <c r="E780" s="204" t="s">
        <v>963</v>
      </c>
      <c r="F780" s="205" t="s">
        <v>964</v>
      </c>
      <c r="G780" s="206" t="s">
        <v>138</v>
      </c>
      <c r="H780" s="207">
        <v>1</v>
      </c>
      <c r="I780" s="208"/>
      <c r="J780" s="209">
        <f>ROUND(I780*H780,2)</f>
        <v>0</v>
      </c>
      <c r="K780" s="205" t="s">
        <v>139</v>
      </c>
      <c r="L780" s="48"/>
      <c r="M780" s="210" t="s">
        <v>21</v>
      </c>
      <c r="N780" s="211" t="s">
        <v>45</v>
      </c>
      <c r="O780" s="88"/>
      <c r="P780" s="212">
        <f>O780*H780</f>
        <v>0</v>
      </c>
      <c r="Q780" s="212">
        <v>9.0000000000000006E-05</v>
      </c>
      <c r="R780" s="212">
        <f>Q780*H780</f>
        <v>9.0000000000000006E-05</v>
      </c>
      <c r="S780" s="212">
        <v>0</v>
      </c>
      <c r="T780" s="213">
        <f>S780*H780</f>
        <v>0</v>
      </c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R780" s="214" t="s">
        <v>269</v>
      </c>
      <c r="AT780" s="214" t="s">
        <v>135</v>
      </c>
      <c r="AU780" s="214" t="s">
        <v>81</v>
      </c>
      <c r="AY780" s="20" t="s">
        <v>132</v>
      </c>
      <c r="BE780" s="215">
        <f>IF(N780="základní",J780,0)</f>
        <v>0</v>
      </c>
      <c r="BF780" s="215">
        <f>IF(N780="snížená",J780,0)</f>
        <v>0</v>
      </c>
      <c r="BG780" s="215">
        <f>IF(N780="zákl. přenesená",J780,0)</f>
        <v>0</v>
      </c>
      <c r="BH780" s="215">
        <f>IF(N780="sníž. přenesená",J780,0)</f>
        <v>0</v>
      </c>
      <c r="BI780" s="215">
        <f>IF(N780="nulová",J780,0)</f>
        <v>0</v>
      </c>
      <c r="BJ780" s="20" t="s">
        <v>79</v>
      </c>
      <c r="BK780" s="215">
        <f>ROUND(I780*H780,2)</f>
        <v>0</v>
      </c>
      <c r="BL780" s="20" t="s">
        <v>269</v>
      </c>
      <c r="BM780" s="214" t="s">
        <v>965</v>
      </c>
    </row>
    <row r="781" s="2" customFormat="1">
      <c r="A781" s="42"/>
      <c r="B781" s="43"/>
      <c r="C781" s="44"/>
      <c r="D781" s="216" t="s">
        <v>142</v>
      </c>
      <c r="E781" s="44"/>
      <c r="F781" s="217" t="s">
        <v>966</v>
      </c>
      <c r="G781" s="44"/>
      <c r="H781" s="44"/>
      <c r="I781" s="218"/>
      <c r="J781" s="44"/>
      <c r="K781" s="44"/>
      <c r="L781" s="48"/>
      <c r="M781" s="219"/>
      <c r="N781" s="220"/>
      <c r="O781" s="88"/>
      <c r="P781" s="88"/>
      <c r="Q781" s="88"/>
      <c r="R781" s="88"/>
      <c r="S781" s="88"/>
      <c r="T781" s="89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T781" s="20" t="s">
        <v>142</v>
      </c>
      <c r="AU781" s="20" t="s">
        <v>81</v>
      </c>
    </row>
    <row r="782" s="2" customFormat="1">
      <c r="A782" s="42"/>
      <c r="B782" s="43"/>
      <c r="C782" s="44"/>
      <c r="D782" s="221" t="s">
        <v>144</v>
      </c>
      <c r="E782" s="44"/>
      <c r="F782" s="222" t="s">
        <v>967</v>
      </c>
      <c r="G782" s="44"/>
      <c r="H782" s="44"/>
      <c r="I782" s="218"/>
      <c r="J782" s="44"/>
      <c r="K782" s="44"/>
      <c r="L782" s="48"/>
      <c r="M782" s="219"/>
      <c r="N782" s="220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144</v>
      </c>
      <c r="AU782" s="20" t="s">
        <v>81</v>
      </c>
    </row>
    <row r="783" s="2" customFormat="1" ht="21.75" customHeight="1">
      <c r="A783" s="42"/>
      <c r="B783" s="43"/>
      <c r="C783" s="203" t="s">
        <v>968</v>
      </c>
      <c r="D783" s="203" t="s">
        <v>135</v>
      </c>
      <c r="E783" s="204" t="s">
        <v>969</v>
      </c>
      <c r="F783" s="205" t="s">
        <v>970</v>
      </c>
      <c r="G783" s="206" t="s">
        <v>214</v>
      </c>
      <c r="H783" s="207">
        <v>18</v>
      </c>
      <c r="I783" s="208"/>
      <c r="J783" s="209">
        <f>ROUND(I783*H783,2)</f>
        <v>0</v>
      </c>
      <c r="K783" s="205" t="s">
        <v>139</v>
      </c>
      <c r="L783" s="48"/>
      <c r="M783" s="210" t="s">
        <v>21</v>
      </c>
      <c r="N783" s="211" t="s">
        <v>45</v>
      </c>
      <c r="O783" s="88"/>
      <c r="P783" s="212">
        <f>O783*H783</f>
        <v>0</v>
      </c>
      <c r="Q783" s="212">
        <v>0</v>
      </c>
      <c r="R783" s="212">
        <f>Q783*H783</f>
        <v>0</v>
      </c>
      <c r="S783" s="212">
        <v>0</v>
      </c>
      <c r="T783" s="213">
        <f>S783*H783</f>
        <v>0</v>
      </c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R783" s="214" t="s">
        <v>269</v>
      </c>
      <c r="AT783" s="214" t="s">
        <v>135</v>
      </c>
      <c r="AU783" s="214" t="s">
        <v>81</v>
      </c>
      <c r="AY783" s="20" t="s">
        <v>132</v>
      </c>
      <c r="BE783" s="215">
        <f>IF(N783="základní",J783,0)</f>
        <v>0</v>
      </c>
      <c r="BF783" s="215">
        <f>IF(N783="snížená",J783,0)</f>
        <v>0</v>
      </c>
      <c r="BG783" s="215">
        <f>IF(N783="zákl. přenesená",J783,0)</f>
        <v>0</v>
      </c>
      <c r="BH783" s="215">
        <f>IF(N783="sníž. přenesená",J783,0)</f>
        <v>0</v>
      </c>
      <c r="BI783" s="215">
        <f>IF(N783="nulová",J783,0)</f>
        <v>0</v>
      </c>
      <c r="BJ783" s="20" t="s">
        <v>79</v>
      </c>
      <c r="BK783" s="215">
        <f>ROUND(I783*H783,2)</f>
        <v>0</v>
      </c>
      <c r="BL783" s="20" t="s">
        <v>269</v>
      </c>
      <c r="BM783" s="214" t="s">
        <v>971</v>
      </c>
    </row>
    <row r="784" s="2" customFormat="1">
      <c r="A784" s="42"/>
      <c r="B784" s="43"/>
      <c r="C784" s="44"/>
      <c r="D784" s="216" t="s">
        <v>142</v>
      </c>
      <c r="E784" s="44"/>
      <c r="F784" s="217" t="s">
        <v>972</v>
      </c>
      <c r="G784" s="44"/>
      <c r="H784" s="44"/>
      <c r="I784" s="218"/>
      <c r="J784" s="44"/>
      <c r="K784" s="44"/>
      <c r="L784" s="48"/>
      <c r="M784" s="219"/>
      <c r="N784" s="220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T784" s="20" t="s">
        <v>142</v>
      </c>
      <c r="AU784" s="20" t="s">
        <v>81</v>
      </c>
    </row>
    <row r="785" s="2" customFormat="1">
      <c r="A785" s="42"/>
      <c r="B785" s="43"/>
      <c r="C785" s="44"/>
      <c r="D785" s="221" t="s">
        <v>144</v>
      </c>
      <c r="E785" s="44"/>
      <c r="F785" s="222" t="s">
        <v>973</v>
      </c>
      <c r="G785" s="44"/>
      <c r="H785" s="44"/>
      <c r="I785" s="218"/>
      <c r="J785" s="44"/>
      <c r="K785" s="44"/>
      <c r="L785" s="48"/>
      <c r="M785" s="219"/>
      <c r="N785" s="220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T785" s="20" t="s">
        <v>144</v>
      </c>
      <c r="AU785" s="20" t="s">
        <v>81</v>
      </c>
    </row>
    <row r="786" s="2" customFormat="1" ht="24.15" customHeight="1">
      <c r="A786" s="42"/>
      <c r="B786" s="43"/>
      <c r="C786" s="203" t="s">
        <v>974</v>
      </c>
      <c r="D786" s="203" t="s">
        <v>135</v>
      </c>
      <c r="E786" s="204" t="s">
        <v>975</v>
      </c>
      <c r="F786" s="205" t="s">
        <v>976</v>
      </c>
      <c r="G786" s="206" t="s">
        <v>166</v>
      </c>
      <c r="H786" s="207">
        <v>0.040000000000000001</v>
      </c>
      <c r="I786" s="208"/>
      <c r="J786" s="209">
        <f>ROUND(I786*H786,2)</f>
        <v>0</v>
      </c>
      <c r="K786" s="205" t="s">
        <v>139</v>
      </c>
      <c r="L786" s="48"/>
      <c r="M786" s="210" t="s">
        <v>21</v>
      </c>
      <c r="N786" s="211" t="s">
        <v>45</v>
      </c>
      <c r="O786" s="88"/>
      <c r="P786" s="212">
        <f>O786*H786</f>
        <v>0</v>
      </c>
      <c r="Q786" s="212">
        <v>0</v>
      </c>
      <c r="R786" s="212">
        <f>Q786*H786</f>
        <v>0</v>
      </c>
      <c r="S786" s="212">
        <v>0</v>
      </c>
      <c r="T786" s="213">
        <f>S786*H786</f>
        <v>0</v>
      </c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R786" s="214" t="s">
        <v>269</v>
      </c>
      <c r="AT786" s="214" t="s">
        <v>135</v>
      </c>
      <c r="AU786" s="214" t="s">
        <v>81</v>
      </c>
      <c r="AY786" s="20" t="s">
        <v>132</v>
      </c>
      <c r="BE786" s="215">
        <f>IF(N786="základní",J786,0)</f>
        <v>0</v>
      </c>
      <c r="BF786" s="215">
        <f>IF(N786="snížená",J786,0)</f>
        <v>0</v>
      </c>
      <c r="BG786" s="215">
        <f>IF(N786="zákl. přenesená",J786,0)</f>
        <v>0</v>
      </c>
      <c r="BH786" s="215">
        <f>IF(N786="sníž. přenesená",J786,0)</f>
        <v>0</v>
      </c>
      <c r="BI786" s="215">
        <f>IF(N786="nulová",J786,0)</f>
        <v>0</v>
      </c>
      <c r="BJ786" s="20" t="s">
        <v>79</v>
      </c>
      <c r="BK786" s="215">
        <f>ROUND(I786*H786,2)</f>
        <v>0</v>
      </c>
      <c r="BL786" s="20" t="s">
        <v>269</v>
      </c>
      <c r="BM786" s="214" t="s">
        <v>977</v>
      </c>
    </row>
    <row r="787" s="2" customFormat="1">
      <c r="A787" s="42"/>
      <c r="B787" s="43"/>
      <c r="C787" s="44"/>
      <c r="D787" s="216" t="s">
        <v>142</v>
      </c>
      <c r="E787" s="44"/>
      <c r="F787" s="217" t="s">
        <v>978</v>
      </c>
      <c r="G787" s="44"/>
      <c r="H787" s="44"/>
      <c r="I787" s="218"/>
      <c r="J787" s="44"/>
      <c r="K787" s="44"/>
      <c r="L787" s="48"/>
      <c r="M787" s="219"/>
      <c r="N787" s="220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T787" s="20" t="s">
        <v>142</v>
      </c>
      <c r="AU787" s="20" t="s">
        <v>81</v>
      </c>
    </row>
    <row r="788" s="2" customFormat="1">
      <c r="A788" s="42"/>
      <c r="B788" s="43"/>
      <c r="C788" s="44"/>
      <c r="D788" s="221" t="s">
        <v>144</v>
      </c>
      <c r="E788" s="44"/>
      <c r="F788" s="222" t="s">
        <v>979</v>
      </c>
      <c r="G788" s="44"/>
      <c r="H788" s="44"/>
      <c r="I788" s="218"/>
      <c r="J788" s="44"/>
      <c r="K788" s="44"/>
      <c r="L788" s="48"/>
      <c r="M788" s="219"/>
      <c r="N788" s="220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0" t="s">
        <v>144</v>
      </c>
      <c r="AU788" s="20" t="s">
        <v>81</v>
      </c>
    </row>
    <row r="789" s="12" customFormat="1" ht="22.8" customHeight="1">
      <c r="A789" s="12"/>
      <c r="B789" s="187"/>
      <c r="C789" s="188"/>
      <c r="D789" s="189" t="s">
        <v>73</v>
      </c>
      <c r="E789" s="201" t="s">
        <v>980</v>
      </c>
      <c r="F789" s="201" t="s">
        <v>981</v>
      </c>
      <c r="G789" s="188"/>
      <c r="H789" s="188"/>
      <c r="I789" s="191"/>
      <c r="J789" s="202">
        <f>BK789</f>
        <v>0</v>
      </c>
      <c r="K789" s="188"/>
      <c r="L789" s="193"/>
      <c r="M789" s="194"/>
      <c r="N789" s="195"/>
      <c r="O789" s="195"/>
      <c r="P789" s="196">
        <f>SUM(P790:P847)</f>
        <v>0</v>
      </c>
      <c r="Q789" s="195"/>
      <c r="R789" s="196">
        <f>SUM(R790:R847)</f>
        <v>0.049370000000000011</v>
      </c>
      <c r="S789" s="195"/>
      <c r="T789" s="197">
        <f>SUM(T790:T847)</f>
        <v>0.0010399999999999999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198" t="s">
        <v>81</v>
      </c>
      <c r="AT789" s="199" t="s">
        <v>73</v>
      </c>
      <c r="AU789" s="199" t="s">
        <v>79</v>
      </c>
      <c r="AY789" s="198" t="s">
        <v>132</v>
      </c>
      <c r="BK789" s="200">
        <f>SUM(BK790:BK847)</f>
        <v>0</v>
      </c>
    </row>
    <row r="790" s="2" customFormat="1" ht="16.5" customHeight="1">
      <c r="A790" s="42"/>
      <c r="B790" s="43"/>
      <c r="C790" s="203" t="s">
        <v>982</v>
      </c>
      <c r="D790" s="203" t="s">
        <v>135</v>
      </c>
      <c r="E790" s="204" t="s">
        <v>983</v>
      </c>
      <c r="F790" s="205" t="s">
        <v>984</v>
      </c>
      <c r="G790" s="206" t="s">
        <v>985</v>
      </c>
      <c r="H790" s="207">
        <v>5</v>
      </c>
      <c r="I790" s="208"/>
      <c r="J790" s="209">
        <f>ROUND(I790*H790,2)</f>
        <v>0</v>
      </c>
      <c r="K790" s="205" t="s">
        <v>21</v>
      </c>
      <c r="L790" s="48"/>
      <c r="M790" s="210" t="s">
        <v>21</v>
      </c>
      <c r="N790" s="211" t="s">
        <v>45</v>
      </c>
      <c r="O790" s="88"/>
      <c r="P790" s="212">
        <f>O790*H790</f>
        <v>0</v>
      </c>
      <c r="Q790" s="212">
        <v>0.0033600000000000001</v>
      </c>
      <c r="R790" s="212">
        <f>Q790*H790</f>
        <v>0.016800000000000002</v>
      </c>
      <c r="S790" s="212">
        <v>0</v>
      </c>
      <c r="T790" s="213">
        <f>S790*H790</f>
        <v>0</v>
      </c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R790" s="214" t="s">
        <v>269</v>
      </c>
      <c r="AT790" s="214" t="s">
        <v>135</v>
      </c>
      <c r="AU790" s="214" t="s">
        <v>81</v>
      </c>
      <c r="AY790" s="20" t="s">
        <v>132</v>
      </c>
      <c r="BE790" s="215">
        <f>IF(N790="základní",J790,0)</f>
        <v>0</v>
      </c>
      <c r="BF790" s="215">
        <f>IF(N790="snížená",J790,0)</f>
        <v>0</v>
      </c>
      <c r="BG790" s="215">
        <f>IF(N790="zákl. přenesená",J790,0)</f>
        <v>0</v>
      </c>
      <c r="BH790" s="215">
        <f>IF(N790="sníž. přenesená",J790,0)</f>
        <v>0</v>
      </c>
      <c r="BI790" s="215">
        <f>IF(N790="nulová",J790,0)</f>
        <v>0</v>
      </c>
      <c r="BJ790" s="20" t="s">
        <v>79</v>
      </c>
      <c r="BK790" s="215">
        <f>ROUND(I790*H790,2)</f>
        <v>0</v>
      </c>
      <c r="BL790" s="20" t="s">
        <v>269</v>
      </c>
      <c r="BM790" s="214" t="s">
        <v>986</v>
      </c>
    </row>
    <row r="791" s="2" customFormat="1">
      <c r="A791" s="42"/>
      <c r="B791" s="43"/>
      <c r="C791" s="44"/>
      <c r="D791" s="216" t="s">
        <v>142</v>
      </c>
      <c r="E791" s="44"/>
      <c r="F791" s="217" t="s">
        <v>984</v>
      </c>
      <c r="G791" s="44"/>
      <c r="H791" s="44"/>
      <c r="I791" s="218"/>
      <c r="J791" s="44"/>
      <c r="K791" s="44"/>
      <c r="L791" s="48"/>
      <c r="M791" s="219"/>
      <c r="N791" s="220"/>
      <c r="O791" s="88"/>
      <c r="P791" s="88"/>
      <c r="Q791" s="88"/>
      <c r="R791" s="88"/>
      <c r="S791" s="88"/>
      <c r="T791" s="89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T791" s="20" t="s">
        <v>142</v>
      </c>
      <c r="AU791" s="20" t="s">
        <v>81</v>
      </c>
    </row>
    <row r="792" s="2" customFormat="1" ht="16.5" customHeight="1">
      <c r="A792" s="42"/>
      <c r="B792" s="43"/>
      <c r="C792" s="203" t="s">
        <v>987</v>
      </c>
      <c r="D792" s="203" t="s">
        <v>135</v>
      </c>
      <c r="E792" s="204" t="s">
        <v>988</v>
      </c>
      <c r="F792" s="205" t="s">
        <v>989</v>
      </c>
      <c r="G792" s="206" t="s">
        <v>138</v>
      </c>
      <c r="H792" s="207">
        <v>2</v>
      </c>
      <c r="I792" s="208"/>
      <c r="J792" s="209">
        <f>ROUND(I792*H792,2)</f>
        <v>0</v>
      </c>
      <c r="K792" s="205" t="s">
        <v>21</v>
      </c>
      <c r="L792" s="48"/>
      <c r="M792" s="210" t="s">
        <v>21</v>
      </c>
      <c r="N792" s="211" t="s">
        <v>45</v>
      </c>
      <c r="O792" s="88"/>
      <c r="P792" s="212">
        <f>O792*H792</f>
        <v>0</v>
      </c>
      <c r="Q792" s="212">
        <v>5.0000000000000002E-05</v>
      </c>
      <c r="R792" s="212">
        <f>Q792*H792</f>
        <v>0.00010000000000000001</v>
      </c>
      <c r="S792" s="212">
        <v>0.00051999999999999995</v>
      </c>
      <c r="T792" s="213">
        <f>S792*H792</f>
        <v>0.0010399999999999999</v>
      </c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R792" s="214" t="s">
        <v>269</v>
      </c>
      <c r="AT792" s="214" t="s">
        <v>135</v>
      </c>
      <c r="AU792" s="214" t="s">
        <v>81</v>
      </c>
      <c r="AY792" s="20" t="s">
        <v>132</v>
      </c>
      <c r="BE792" s="215">
        <f>IF(N792="základní",J792,0)</f>
        <v>0</v>
      </c>
      <c r="BF792" s="215">
        <f>IF(N792="snížená",J792,0)</f>
        <v>0</v>
      </c>
      <c r="BG792" s="215">
        <f>IF(N792="zákl. přenesená",J792,0)</f>
        <v>0</v>
      </c>
      <c r="BH792" s="215">
        <f>IF(N792="sníž. přenesená",J792,0)</f>
        <v>0</v>
      </c>
      <c r="BI792" s="215">
        <f>IF(N792="nulová",J792,0)</f>
        <v>0</v>
      </c>
      <c r="BJ792" s="20" t="s">
        <v>79</v>
      </c>
      <c r="BK792" s="215">
        <f>ROUND(I792*H792,2)</f>
        <v>0</v>
      </c>
      <c r="BL792" s="20" t="s">
        <v>269</v>
      </c>
      <c r="BM792" s="214" t="s">
        <v>990</v>
      </c>
    </row>
    <row r="793" s="2" customFormat="1">
      <c r="A793" s="42"/>
      <c r="B793" s="43"/>
      <c r="C793" s="44"/>
      <c r="D793" s="216" t="s">
        <v>142</v>
      </c>
      <c r="E793" s="44"/>
      <c r="F793" s="217" t="s">
        <v>989</v>
      </c>
      <c r="G793" s="44"/>
      <c r="H793" s="44"/>
      <c r="I793" s="218"/>
      <c r="J793" s="44"/>
      <c r="K793" s="44"/>
      <c r="L793" s="48"/>
      <c r="M793" s="219"/>
      <c r="N793" s="220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T793" s="20" t="s">
        <v>142</v>
      </c>
      <c r="AU793" s="20" t="s">
        <v>81</v>
      </c>
    </row>
    <row r="794" s="2" customFormat="1" ht="24.15" customHeight="1">
      <c r="A794" s="42"/>
      <c r="B794" s="43"/>
      <c r="C794" s="203" t="s">
        <v>991</v>
      </c>
      <c r="D794" s="203" t="s">
        <v>135</v>
      </c>
      <c r="E794" s="204" t="s">
        <v>992</v>
      </c>
      <c r="F794" s="205" t="s">
        <v>993</v>
      </c>
      <c r="G794" s="206" t="s">
        <v>214</v>
      </c>
      <c r="H794" s="207">
        <v>18</v>
      </c>
      <c r="I794" s="208"/>
      <c r="J794" s="209">
        <f>ROUND(I794*H794,2)</f>
        <v>0</v>
      </c>
      <c r="K794" s="205" t="s">
        <v>139</v>
      </c>
      <c r="L794" s="48"/>
      <c r="M794" s="210" t="s">
        <v>21</v>
      </c>
      <c r="N794" s="211" t="s">
        <v>45</v>
      </c>
      <c r="O794" s="88"/>
      <c r="P794" s="212">
        <f>O794*H794</f>
        <v>0</v>
      </c>
      <c r="Q794" s="212">
        <v>0.00072999999999999996</v>
      </c>
      <c r="R794" s="212">
        <f>Q794*H794</f>
        <v>0.013139999999999999</v>
      </c>
      <c r="S794" s="212">
        <v>0</v>
      </c>
      <c r="T794" s="213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14" t="s">
        <v>269</v>
      </c>
      <c r="AT794" s="214" t="s">
        <v>135</v>
      </c>
      <c r="AU794" s="214" t="s">
        <v>81</v>
      </c>
      <c r="AY794" s="20" t="s">
        <v>132</v>
      </c>
      <c r="BE794" s="215">
        <f>IF(N794="základní",J794,0)</f>
        <v>0</v>
      </c>
      <c r="BF794" s="215">
        <f>IF(N794="snížená",J794,0)</f>
        <v>0</v>
      </c>
      <c r="BG794" s="215">
        <f>IF(N794="zákl. přenesená",J794,0)</f>
        <v>0</v>
      </c>
      <c r="BH794" s="215">
        <f>IF(N794="sníž. přenesená",J794,0)</f>
        <v>0</v>
      </c>
      <c r="BI794" s="215">
        <f>IF(N794="nulová",J794,0)</f>
        <v>0</v>
      </c>
      <c r="BJ794" s="20" t="s">
        <v>79</v>
      </c>
      <c r="BK794" s="215">
        <f>ROUND(I794*H794,2)</f>
        <v>0</v>
      </c>
      <c r="BL794" s="20" t="s">
        <v>269</v>
      </c>
      <c r="BM794" s="214" t="s">
        <v>994</v>
      </c>
    </row>
    <row r="795" s="2" customFormat="1">
      <c r="A795" s="42"/>
      <c r="B795" s="43"/>
      <c r="C795" s="44"/>
      <c r="D795" s="216" t="s">
        <v>142</v>
      </c>
      <c r="E795" s="44"/>
      <c r="F795" s="217" t="s">
        <v>995</v>
      </c>
      <c r="G795" s="44"/>
      <c r="H795" s="44"/>
      <c r="I795" s="218"/>
      <c r="J795" s="44"/>
      <c r="K795" s="44"/>
      <c r="L795" s="48"/>
      <c r="M795" s="219"/>
      <c r="N795" s="220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T795" s="20" t="s">
        <v>142</v>
      </c>
      <c r="AU795" s="20" t="s">
        <v>81</v>
      </c>
    </row>
    <row r="796" s="2" customFormat="1">
      <c r="A796" s="42"/>
      <c r="B796" s="43"/>
      <c r="C796" s="44"/>
      <c r="D796" s="221" t="s">
        <v>144</v>
      </c>
      <c r="E796" s="44"/>
      <c r="F796" s="222" t="s">
        <v>996</v>
      </c>
      <c r="G796" s="44"/>
      <c r="H796" s="44"/>
      <c r="I796" s="218"/>
      <c r="J796" s="44"/>
      <c r="K796" s="44"/>
      <c r="L796" s="48"/>
      <c r="M796" s="219"/>
      <c r="N796" s="220"/>
      <c r="O796" s="88"/>
      <c r="P796" s="88"/>
      <c r="Q796" s="88"/>
      <c r="R796" s="88"/>
      <c r="S796" s="88"/>
      <c r="T796" s="89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T796" s="20" t="s">
        <v>144</v>
      </c>
      <c r="AU796" s="20" t="s">
        <v>81</v>
      </c>
    </row>
    <row r="797" s="2" customFormat="1" ht="24.15" customHeight="1">
      <c r="A797" s="42"/>
      <c r="B797" s="43"/>
      <c r="C797" s="203" t="s">
        <v>997</v>
      </c>
      <c r="D797" s="203" t="s">
        <v>135</v>
      </c>
      <c r="E797" s="204" t="s">
        <v>998</v>
      </c>
      <c r="F797" s="205" t="s">
        <v>999</v>
      </c>
      <c r="G797" s="206" t="s">
        <v>214</v>
      </c>
      <c r="H797" s="207">
        <v>12</v>
      </c>
      <c r="I797" s="208"/>
      <c r="J797" s="209">
        <f>ROUND(I797*H797,2)</f>
        <v>0</v>
      </c>
      <c r="K797" s="205" t="s">
        <v>139</v>
      </c>
      <c r="L797" s="48"/>
      <c r="M797" s="210" t="s">
        <v>21</v>
      </c>
      <c r="N797" s="211" t="s">
        <v>45</v>
      </c>
      <c r="O797" s="88"/>
      <c r="P797" s="212">
        <f>O797*H797</f>
        <v>0</v>
      </c>
      <c r="Q797" s="212">
        <v>0.00097999999999999997</v>
      </c>
      <c r="R797" s="212">
        <f>Q797*H797</f>
        <v>0.01176</v>
      </c>
      <c r="S797" s="212">
        <v>0</v>
      </c>
      <c r="T797" s="213">
        <f>S797*H797</f>
        <v>0</v>
      </c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R797" s="214" t="s">
        <v>269</v>
      </c>
      <c r="AT797" s="214" t="s">
        <v>135</v>
      </c>
      <c r="AU797" s="214" t="s">
        <v>81</v>
      </c>
      <c r="AY797" s="20" t="s">
        <v>132</v>
      </c>
      <c r="BE797" s="215">
        <f>IF(N797="základní",J797,0)</f>
        <v>0</v>
      </c>
      <c r="BF797" s="215">
        <f>IF(N797="snížená",J797,0)</f>
        <v>0</v>
      </c>
      <c r="BG797" s="215">
        <f>IF(N797="zákl. přenesená",J797,0)</f>
        <v>0</v>
      </c>
      <c r="BH797" s="215">
        <f>IF(N797="sníž. přenesená",J797,0)</f>
        <v>0</v>
      </c>
      <c r="BI797" s="215">
        <f>IF(N797="nulová",J797,0)</f>
        <v>0</v>
      </c>
      <c r="BJ797" s="20" t="s">
        <v>79</v>
      </c>
      <c r="BK797" s="215">
        <f>ROUND(I797*H797,2)</f>
        <v>0</v>
      </c>
      <c r="BL797" s="20" t="s">
        <v>269</v>
      </c>
      <c r="BM797" s="214" t="s">
        <v>1000</v>
      </c>
    </row>
    <row r="798" s="2" customFormat="1">
      <c r="A798" s="42"/>
      <c r="B798" s="43"/>
      <c r="C798" s="44"/>
      <c r="D798" s="216" t="s">
        <v>142</v>
      </c>
      <c r="E798" s="44"/>
      <c r="F798" s="217" t="s">
        <v>1001</v>
      </c>
      <c r="G798" s="44"/>
      <c r="H798" s="44"/>
      <c r="I798" s="218"/>
      <c r="J798" s="44"/>
      <c r="K798" s="44"/>
      <c r="L798" s="48"/>
      <c r="M798" s="219"/>
      <c r="N798" s="220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T798" s="20" t="s">
        <v>142</v>
      </c>
      <c r="AU798" s="20" t="s">
        <v>81</v>
      </c>
    </row>
    <row r="799" s="2" customFormat="1">
      <c r="A799" s="42"/>
      <c r="B799" s="43"/>
      <c r="C799" s="44"/>
      <c r="D799" s="221" t="s">
        <v>144</v>
      </c>
      <c r="E799" s="44"/>
      <c r="F799" s="222" t="s">
        <v>1002</v>
      </c>
      <c r="G799" s="44"/>
      <c r="H799" s="44"/>
      <c r="I799" s="218"/>
      <c r="J799" s="44"/>
      <c r="K799" s="44"/>
      <c r="L799" s="48"/>
      <c r="M799" s="219"/>
      <c r="N799" s="220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T799" s="20" t="s">
        <v>144</v>
      </c>
      <c r="AU799" s="20" t="s">
        <v>81</v>
      </c>
    </row>
    <row r="800" s="2" customFormat="1" ht="24.15" customHeight="1">
      <c r="A800" s="42"/>
      <c r="B800" s="43"/>
      <c r="C800" s="203" t="s">
        <v>1003</v>
      </c>
      <c r="D800" s="203" t="s">
        <v>135</v>
      </c>
      <c r="E800" s="204" t="s">
        <v>1004</v>
      </c>
      <c r="F800" s="205" t="s">
        <v>1005</v>
      </c>
      <c r="G800" s="206" t="s">
        <v>138</v>
      </c>
      <c r="H800" s="207">
        <v>2</v>
      </c>
      <c r="I800" s="208"/>
      <c r="J800" s="209">
        <f>ROUND(I800*H800,2)</f>
        <v>0</v>
      </c>
      <c r="K800" s="205" t="s">
        <v>21</v>
      </c>
      <c r="L800" s="48"/>
      <c r="M800" s="210" t="s">
        <v>21</v>
      </c>
      <c r="N800" s="211" t="s">
        <v>45</v>
      </c>
      <c r="O800" s="88"/>
      <c r="P800" s="212">
        <f>O800*H800</f>
        <v>0</v>
      </c>
      <c r="Q800" s="212">
        <v>2.0000000000000002E-05</v>
      </c>
      <c r="R800" s="212">
        <f>Q800*H800</f>
        <v>4.0000000000000003E-05</v>
      </c>
      <c r="S800" s="212">
        <v>0</v>
      </c>
      <c r="T800" s="213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4" t="s">
        <v>269</v>
      </c>
      <c r="AT800" s="214" t="s">
        <v>135</v>
      </c>
      <c r="AU800" s="214" t="s">
        <v>81</v>
      </c>
      <c r="AY800" s="20" t="s">
        <v>132</v>
      </c>
      <c r="BE800" s="215">
        <f>IF(N800="základní",J800,0)</f>
        <v>0</v>
      </c>
      <c r="BF800" s="215">
        <f>IF(N800="snížená",J800,0)</f>
        <v>0</v>
      </c>
      <c r="BG800" s="215">
        <f>IF(N800="zákl. přenesená",J800,0)</f>
        <v>0</v>
      </c>
      <c r="BH800" s="215">
        <f>IF(N800="sníž. přenesená",J800,0)</f>
        <v>0</v>
      </c>
      <c r="BI800" s="215">
        <f>IF(N800="nulová",J800,0)</f>
        <v>0</v>
      </c>
      <c r="BJ800" s="20" t="s">
        <v>79</v>
      </c>
      <c r="BK800" s="215">
        <f>ROUND(I800*H800,2)</f>
        <v>0</v>
      </c>
      <c r="BL800" s="20" t="s">
        <v>269</v>
      </c>
      <c r="BM800" s="214" t="s">
        <v>1006</v>
      </c>
    </row>
    <row r="801" s="2" customFormat="1">
      <c r="A801" s="42"/>
      <c r="B801" s="43"/>
      <c r="C801" s="44"/>
      <c r="D801" s="216" t="s">
        <v>142</v>
      </c>
      <c r="E801" s="44"/>
      <c r="F801" s="217" t="s">
        <v>1005</v>
      </c>
      <c r="G801" s="44"/>
      <c r="H801" s="44"/>
      <c r="I801" s="218"/>
      <c r="J801" s="44"/>
      <c r="K801" s="44"/>
      <c r="L801" s="48"/>
      <c r="M801" s="219"/>
      <c r="N801" s="220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142</v>
      </c>
      <c r="AU801" s="20" t="s">
        <v>81</v>
      </c>
    </row>
    <row r="802" s="2" customFormat="1" ht="24.15" customHeight="1">
      <c r="A802" s="42"/>
      <c r="B802" s="43"/>
      <c r="C802" s="203" t="s">
        <v>1007</v>
      </c>
      <c r="D802" s="203" t="s">
        <v>135</v>
      </c>
      <c r="E802" s="204" t="s">
        <v>1008</v>
      </c>
      <c r="F802" s="205" t="s">
        <v>1009</v>
      </c>
      <c r="G802" s="206" t="s">
        <v>985</v>
      </c>
      <c r="H802" s="207">
        <v>4</v>
      </c>
      <c r="I802" s="208"/>
      <c r="J802" s="209">
        <f>ROUND(I802*H802,2)</f>
        <v>0</v>
      </c>
      <c r="K802" s="205" t="s">
        <v>139</v>
      </c>
      <c r="L802" s="48"/>
      <c r="M802" s="210" t="s">
        <v>21</v>
      </c>
      <c r="N802" s="211" t="s">
        <v>45</v>
      </c>
      <c r="O802" s="88"/>
      <c r="P802" s="212">
        <f>O802*H802</f>
        <v>0</v>
      </c>
      <c r="Q802" s="212">
        <v>0</v>
      </c>
      <c r="R802" s="212">
        <f>Q802*H802</f>
        <v>0</v>
      </c>
      <c r="S802" s="212">
        <v>0</v>
      </c>
      <c r="T802" s="213">
        <f>S802*H802</f>
        <v>0</v>
      </c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R802" s="214" t="s">
        <v>269</v>
      </c>
      <c r="AT802" s="214" t="s">
        <v>135</v>
      </c>
      <c r="AU802" s="214" t="s">
        <v>81</v>
      </c>
      <c r="AY802" s="20" t="s">
        <v>132</v>
      </c>
      <c r="BE802" s="215">
        <f>IF(N802="základní",J802,0)</f>
        <v>0</v>
      </c>
      <c r="BF802" s="215">
        <f>IF(N802="snížená",J802,0)</f>
        <v>0</v>
      </c>
      <c r="BG802" s="215">
        <f>IF(N802="zákl. přenesená",J802,0)</f>
        <v>0</v>
      </c>
      <c r="BH802" s="215">
        <f>IF(N802="sníž. přenesená",J802,0)</f>
        <v>0</v>
      </c>
      <c r="BI802" s="215">
        <f>IF(N802="nulová",J802,0)</f>
        <v>0</v>
      </c>
      <c r="BJ802" s="20" t="s">
        <v>79</v>
      </c>
      <c r="BK802" s="215">
        <f>ROUND(I802*H802,2)</f>
        <v>0</v>
      </c>
      <c r="BL802" s="20" t="s">
        <v>269</v>
      </c>
      <c r="BM802" s="214" t="s">
        <v>1010</v>
      </c>
    </row>
    <row r="803" s="2" customFormat="1">
      <c r="A803" s="42"/>
      <c r="B803" s="43"/>
      <c r="C803" s="44"/>
      <c r="D803" s="216" t="s">
        <v>142</v>
      </c>
      <c r="E803" s="44"/>
      <c r="F803" s="217" t="s">
        <v>1011</v>
      </c>
      <c r="G803" s="44"/>
      <c r="H803" s="44"/>
      <c r="I803" s="218"/>
      <c r="J803" s="44"/>
      <c r="K803" s="44"/>
      <c r="L803" s="48"/>
      <c r="M803" s="219"/>
      <c r="N803" s="220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T803" s="20" t="s">
        <v>142</v>
      </c>
      <c r="AU803" s="20" t="s">
        <v>81</v>
      </c>
    </row>
    <row r="804" s="2" customFormat="1">
      <c r="A804" s="42"/>
      <c r="B804" s="43"/>
      <c r="C804" s="44"/>
      <c r="D804" s="221" t="s">
        <v>144</v>
      </c>
      <c r="E804" s="44"/>
      <c r="F804" s="222" t="s">
        <v>1012</v>
      </c>
      <c r="G804" s="44"/>
      <c r="H804" s="44"/>
      <c r="I804" s="218"/>
      <c r="J804" s="44"/>
      <c r="K804" s="44"/>
      <c r="L804" s="48"/>
      <c r="M804" s="219"/>
      <c r="N804" s="220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144</v>
      </c>
      <c r="AU804" s="20" t="s">
        <v>81</v>
      </c>
    </row>
    <row r="805" s="2" customFormat="1" ht="37.8" customHeight="1">
      <c r="A805" s="42"/>
      <c r="B805" s="43"/>
      <c r="C805" s="203" t="s">
        <v>1013</v>
      </c>
      <c r="D805" s="203" t="s">
        <v>135</v>
      </c>
      <c r="E805" s="204" t="s">
        <v>1014</v>
      </c>
      <c r="F805" s="205" t="s">
        <v>1015</v>
      </c>
      <c r="G805" s="206" t="s">
        <v>214</v>
      </c>
      <c r="H805" s="207">
        <v>10</v>
      </c>
      <c r="I805" s="208"/>
      <c r="J805" s="209">
        <f>ROUND(I805*H805,2)</f>
        <v>0</v>
      </c>
      <c r="K805" s="205" t="s">
        <v>139</v>
      </c>
      <c r="L805" s="48"/>
      <c r="M805" s="210" t="s">
        <v>21</v>
      </c>
      <c r="N805" s="211" t="s">
        <v>45</v>
      </c>
      <c r="O805" s="88"/>
      <c r="P805" s="212">
        <f>O805*H805</f>
        <v>0</v>
      </c>
      <c r="Q805" s="212">
        <v>4.0000000000000003E-05</v>
      </c>
      <c r="R805" s="212">
        <f>Q805*H805</f>
        <v>0.00040000000000000002</v>
      </c>
      <c r="S805" s="212">
        <v>0</v>
      </c>
      <c r="T805" s="213">
        <f>S805*H805</f>
        <v>0</v>
      </c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R805" s="214" t="s">
        <v>269</v>
      </c>
      <c r="AT805" s="214" t="s">
        <v>135</v>
      </c>
      <c r="AU805" s="214" t="s">
        <v>81</v>
      </c>
      <c r="AY805" s="20" t="s">
        <v>132</v>
      </c>
      <c r="BE805" s="215">
        <f>IF(N805="základní",J805,0)</f>
        <v>0</v>
      </c>
      <c r="BF805" s="215">
        <f>IF(N805="snížená",J805,0)</f>
        <v>0</v>
      </c>
      <c r="BG805" s="215">
        <f>IF(N805="zákl. přenesená",J805,0)</f>
        <v>0</v>
      </c>
      <c r="BH805" s="215">
        <f>IF(N805="sníž. přenesená",J805,0)</f>
        <v>0</v>
      </c>
      <c r="BI805" s="215">
        <f>IF(N805="nulová",J805,0)</f>
        <v>0</v>
      </c>
      <c r="BJ805" s="20" t="s">
        <v>79</v>
      </c>
      <c r="BK805" s="215">
        <f>ROUND(I805*H805,2)</f>
        <v>0</v>
      </c>
      <c r="BL805" s="20" t="s">
        <v>269</v>
      </c>
      <c r="BM805" s="214" t="s">
        <v>1016</v>
      </c>
    </row>
    <row r="806" s="2" customFormat="1">
      <c r="A806" s="42"/>
      <c r="B806" s="43"/>
      <c r="C806" s="44"/>
      <c r="D806" s="216" t="s">
        <v>142</v>
      </c>
      <c r="E806" s="44"/>
      <c r="F806" s="217" t="s">
        <v>1017</v>
      </c>
      <c r="G806" s="44"/>
      <c r="H806" s="44"/>
      <c r="I806" s="218"/>
      <c r="J806" s="44"/>
      <c r="K806" s="44"/>
      <c r="L806" s="48"/>
      <c r="M806" s="219"/>
      <c r="N806" s="220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T806" s="20" t="s">
        <v>142</v>
      </c>
      <c r="AU806" s="20" t="s">
        <v>81</v>
      </c>
    </row>
    <row r="807" s="2" customFormat="1">
      <c r="A807" s="42"/>
      <c r="B807" s="43"/>
      <c r="C807" s="44"/>
      <c r="D807" s="221" t="s">
        <v>144</v>
      </c>
      <c r="E807" s="44"/>
      <c r="F807" s="222" t="s">
        <v>1018</v>
      </c>
      <c r="G807" s="44"/>
      <c r="H807" s="44"/>
      <c r="I807" s="218"/>
      <c r="J807" s="44"/>
      <c r="K807" s="44"/>
      <c r="L807" s="48"/>
      <c r="M807" s="219"/>
      <c r="N807" s="220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T807" s="20" t="s">
        <v>144</v>
      </c>
      <c r="AU807" s="20" t="s">
        <v>81</v>
      </c>
    </row>
    <row r="808" s="14" customFormat="1">
      <c r="A808" s="14"/>
      <c r="B808" s="233"/>
      <c r="C808" s="234"/>
      <c r="D808" s="216" t="s">
        <v>146</v>
      </c>
      <c r="E808" s="235" t="s">
        <v>21</v>
      </c>
      <c r="F808" s="236" t="s">
        <v>1019</v>
      </c>
      <c r="G808" s="234"/>
      <c r="H808" s="237">
        <v>10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3" t="s">
        <v>146</v>
      </c>
      <c r="AU808" s="243" t="s">
        <v>81</v>
      </c>
      <c r="AV808" s="14" t="s">
        <v>81</v>
      </c>
      <c r="AW808" s="14" t="s">
        <v>36</v>
      </c>
      <c r="AX808" s="14" t="s">
        <v>79</v>
      </c>
      <c r="AY808" s="243" t="s">
        <v>132</v>
      </c>
    </row>
    <row r="809" s="2" customFormat="1" ht="37.8" customHeight="1">
      <c r="A809" s="42"/>
      <c r="B809" s="43"/>
      <c r="C809" s="203" t="s">
        <v>1020</v>
      </c>
      <c r="D809" s="203" t="s">
        <v>135</v>
      </c>
      <c r="E809" s="204" t="s">
        <v>1021</v>
      </c>
      <c r="F809" s="205" t="s">
        <v>1022</v>
      </c>
      <c r="G809" s="206" t="s">
        <v>214</v>
      </c>
      <c r="H809" s="207">
        <v>6</v>
      </c>
      <c r="I809" s="208"/>
      <c r="J809" s="209">
        <f>ROUND(I809*H809,2)</f>
        <v>0</v>
      </c>
      <c r="K809" s="205" t="s">
        <v>139</v>
      </c>
      <c r="L809" s="48"/>
      <c r="M809" s="210" t="s">
        <v>21</v>
      </c>
      <c r="N809" s="211" t="s">
        <v>45</v>
      </c>
      <c r="O809" s="88"/>
      <c r="P809" s="212">
        <f>O809*H809</f>
        <v>0</v>
      </c>
      <c r="Q809" s="212">
        <v>4.0000000000000003E-05</v>
      </c>
      <c r="R809" s="212">
        <f>Q809*H809</f>
        <v>0.00024000000000000003</v>
      </c>
      <c r="S809" s="212">
        <v>0</v>
      </c>
      <c r="T809" s="213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14" t="s">
        <v>269</v>
      </c>
      <c r="AT809" s="214" t="s">
        <v>135</v>
      </c>
      <c r="AU809" s="214" t="s">
        <v>81</v>
      </c>
      <c r="AY809" s="20" t="s">
        <v>132</v>
      </c>
      <c r="BE809" s="215">
        <f>IF(N809="základní",J809,0)</f>
        <v>0</v>
      </c>
      <c r="BF809" s="215">
        <f>IF(N809="snížená",J809,0)</f>
        <v>0</v>
      </c>
      <c r="BG809" s="215">
        <f>IF(N809="zákl. přenesená",J809,0)</f>
        <v>0</v>
      </c>
      <c r="BH809" s="215">
        <f>IF(N809="sníž. přenesená",J809,0)</f>
        <v>0</v>
      </c>
      <c r="BI809" s="215">
        <f>IF(N809="nulová",J809,0)</f>
        <v>0</v>
      </c>
      <c r="BJ809" s="20" t="s">
        <v>79</v>
      </c>
      <c r="BK809" s="215">
        <f>ROUND(I809*H809,2)</f>
        <v>0</v>
      </c>
      <c r="BL809" s="20" t="s">
        <v>269</v>
      </c>
      <c r="BM809" s="214" t="s">
        <v>1023</v>
      </c>
    </row>
    <row r="810" s="2" customFormat="1">
      <c r="A810" s="42"/>
      <c r="B810" s="43"/>
      <c r="C810" s="44"/>
      <c r="D810" s="216" t="s">
        <v>142</v>
      </c>
      <c r="E810" s="44"/>
      <c r="F810" s="217" t="s">
        <v>1024</v>
      </c>
      <c r="G810" s="44"/>
      <c r="H810" s="44"/>
      <c r="I810" s="218"/>
      <c r="J810" s="44"/>
      <c r="K810" s="44"/>
      <c r="L810" s="48"/>
      <c r="M810" s="219"/>
      <c r="N810" s="220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T810" s="20" t="s">
        <v>142</v>
      </c>
      <c r="AU810" s="20" t="s">
        <v>81</v>
      </c>
    </row>
    <row r="811" s="2" customFormat="1">
      <c r="A811" s="42"/>
      <c r="B811" s="43"/>
      <c r="C811" s="44"/>
      <c r="D811" s="221" t="s">
        <v>144</v>
      </c>
      <c r="E811" s="44"/>
      <c r="F811" s="222" t="s">
        <v>1025</v>
      </c>
      <c r="G811" s="44"/>
      <c r="H811" s="44"/>
      <c r="I811" s="218"/>
      <c r="J811" s="44"/>
      <c r="K811" s="44"/>
      <c r="L811" s="48"/>
      <c r="M811" s="219"/>
      <c r="N811" s="220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0" t="s">
        <v>144</v>
      </c>
      <c r="AU811" s="20" t="s">
        <v>81</v>
      </c>
    </row>
    <row r="812" s="14" customFormat="1">
      <c r="A812" s="14"/>
      <c r="B812" s="233"/>
      <c r="C812" s="234"/>
      <c r="D812" s="216" t="s">
        <v>146</v>
      </c>
      <c r="E812" s="235" t="s">
        <v>21</v>
      </c>
      <c r="F812" s="236" t="s">
        <v>1026</v>
      </c>
      <c r="G812" s="234"/>
      <c r="H812" s="237">
        <v>6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3" t="s">
        <v>146</v>
      </c>
      <c r="AU812" s="243" t="s">
        <v>81</v>
      </c>
      <c r="AV812" s="14" t="s">
        <v>81</v>
      </c>
      <c r="AW812" s="14" t="s">
        <v>36</v>
      </c>
      <c r="AX812" s="14" t="s">
        <v>79</v>
      </c>
      <c r="AY812" s="243" t="s">
        <v>132</v>
      </c>
    </row>
    <row r="813" s="2" customFormat="1" ht="37.8" customHeight="1">
      <c r="A813" s="42"/>
      <c r="B813" s="43"/>
      <c r="C813" s="203" t="s">
        <v>1027</v>
      </c>
      <c r="D813" s="203" t="s">
        <v>135</v>
      </c>
      <c r="E813" s="204" t="s">
        <v>1028</v>
      </c>
      <c r="F813" s="205" t="s">
        <v>1029</v>
      </c>
      <c r="G813" s="206" t="s">
        <v>214</v>
      </c>
      <c r="H813" s="207">
        <v>8</v>
      </c>
      <c r="I813" s="208"/>
      <c r="J813" s="209">
        <f>ROUND(I813*H813,2)</f>
        <v>0</v>
      </c>
      <c r="K813" s="205" t="s">
        <v>139</v>
      </c>
      <c r="L813" s="48"/>
      <c r="M813" s="210" t="s">
        <v>21</v>
      </c>
      <c r="N813" s="211" t="s">
        <v>45</v>
      </c>
      <c r="O813" s="88"/>
      <c r="P813" s="212">
        <f>O813*H813</f>
        <v>0</v>
      </c>
      <c r="Q813" s="212">
        <v>0.00020000000000000001</v>
      </c>
      <c r="R813" s="212">
        <f>Q813*H813</f>
        <v>0.0016000000000000001</v>
      </c>
      <c r="S813" s="212">
        <v>0</v>
      </c>
      <c r="T813" s="213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14" t="s">
        <v>269</v>
      </c>
      <c r="AT813" s="214" t="s">
        <v>135</v>
      </c>
      <c r="AU813" s="214" t="s">
        <v>81</v>
      </c>
      <c r="AY813" s="20" t="s">
        <v>132</v>
      </c>
      <c r="BE813" s="215">
        <f>IF(N813="základní",J813,0)</f>
        <v>0</v>
      </c>
      <c r="BF813" s="215">
        <f>IF(N813="snížená",J813,0)</f>
        <v>0</v>
      </c>
      <c r="BG813" s="215">
        <f>IF(N813="zákl. přenesená",J813,0)</f>
        <v>0</v>
      </c>
      <c r="BH813" s="215">
        <f>IF(N813="sníž. přenesená",J813,0)</f>
        <v>0</v>
      </c>
      <c r="BI813" s="215">
        <f>IF(N813="nulová",J813,0)</f>
        <v>0</v>
      </c>
      <c r="BJ813" s="20" t="s">
        <v>79</v>
      </c>
      <c r="BK813" s="215">
        <f>ROUND(I813*H813,2)</f>
        <v>0</v>
      </c>
      <c r="BL813" s="20" t="s">
        <v>269</v>
      </c>
      <c r="BM813" s="214" t="s">
        <v>1030</v>
      </c>
    </row>
    <row r="814" s="2" customFormat="1">
      <c r="A814" s="42"/>
      <c r="B814" s="43"/>
      <c r="C814" s="44"/>
      <c r="D814" s="216" t="s">
        <v>142</v>
      </c>
      <c r="E814" s="44"/>
      <c r="F814" s="217" t="s">
        <v>1031</v>
      </c>
      <c r="G814" s="44"/>
      <c r="H814" s="44"/>
      <c r="I814" s="218"/>
      <c r="J814" s="44"/>
      <c r="K814" s="44"/>
      <c r="L814" s="48"/>
      <c r="M814" s="219"/>
      <c r="N814" s="220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0" t="s">
        <v>142</v>
      </c>
      <c r="AU814" s="20" t="s">
        <v>81</v>
      </c>
    </row>
    <row r="815" s="2" customFormat="1">
      <c r="A815" s="42"/>
      <c r="B815" s="43"/>
      <c r="C815" s="44"/>
      <c r="D815" s="221" t="s">
        <v>144</v>
      </c>
      <c r="E815" s="44"/>
      <c r="F815" s="222" t="s">
        <v>1032</v>
      </c>
      <c r="G815" s="44"/>
      <c r="H815" s="44"/>
      <c r="I815" s="218"/>
      <c r="J815" s="44"/>
      <c r="K815" s="44"/>
      <c r="L815" s="48"/>
      <c r="M815" s="219"/>
      <c r="N815" s="220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T815" s="20" t="s">
        <v>144</v>
      </c>
      <c r="AU815" s="20" t="s">
        <v>81</v>
      </c>
    </row>
    <row r="816" s="14" customFormat="1">
      <c r="A816" s="14"/>
      <c r="B816" s="233"/>
      <c r="C816" s="234"/>
      <c r="D816" s="216" t="s">
        <v>146</v>
      </c>
      <c r="E816" s="235" t="s">
        <v>21</v>
      </c>
      <c r="F816" s="236" t="s">
        <v>1033</v>
      </c>
      <c r="G816" s="234"/>
      <c r="H816" s="237">
        <v>8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3" t="s">
        <v>146</v>
      </c>
      <c r="AU816" s="243" t="s">
        <v>81</v>
      </c>
      <c r="AV816" s="14" t="s">
        <v>81</v>
      </c>
      <c r="AW816" s="14" t="s">
        <v>36</v>
      </c>
      <c r="AX816" s="14" t="s">
        <v>79</v>
      </c>
      <c r="AY816" s="243" t="s">
        <v>132</v>
      </c>
    </row>
    <row r="817" s="2" customFormat="1" ht="37.8" customHeight="1">
      <c r="A817" s="42"/>
      <c r="B817" s="43"/>
      <c r="C817" s="203" t="s">
        <v>1034</v>
      </c>
      <c r="D817" s="203" t="s">
        <v>135</v>
      </c>
      <c r="E817" s="204" t="s">
        <v>1035</v>
      </c>
      <c r="F817" s="205" t="s">
        <v>1036</v>
      </c>
      <c r="G817" s="206" t="s">
        <v>214</v>
      </c>
      <c r="H817" s="207">
        <v>6</v>
      </c>
      <c r="I817" s="208"/>
      <c r="J817" s="209">
        <f>ROUND(I817*H817,2)</f>
        <v>0</v>
      </c>
      <c r="K817" s="205" t="s">
        <v>139</v>
      </c>
      <c r="L817" s="48"/>
      <c r="M817" s="210" t="s">
        <v>21</v>
      </c>
      <c r="N817" s="211" t="s">
        <v>45</v>
      </c>
      <c r="O817" s="88"/>
      <c r="P817" s="212">
        <f>O817*H817</f>
        <v>0</v>
      </c>
      <c r="Q817" s="212">
        <v>0.00024000000000000001</v>
      </c>
      <c r="R817" s="212">
        <f>Q817*H817</f>
        <v>0.0014400000000000001</v>
      </c>
      <c r="S817" s="212">
        <v>0</v>
      </c>
      <c r="T817" s="213">
        <f>S817*H817</f>
        <v>0</v>
      </c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R817" s="214" t="s">
        <v>269</v>
      </c>
      <c r="AT817" s="214" t="s">
        <v>135</v>
      </c>
      <c r="AU817" s="214" t="s">
        <v>81</v>
      </c>
      <c r="AY817" s="20" t="s">
        <v>132</v>
      </c>
      <c r="BE817" s="215">
        <f>IF(N817="základní",J817,0)</f>
        <v>0</v>
      </c>
      <c r="BF817" s="215">
        <f>IF(N817="snížená",J817,0)</f>
        <v>0</v>
      </c>
      <c r="BG817" s="215">
        <f>IF(N817="zákl. přenesená",J817,0)</f>
        <v>0</v>
      </c>
      <c r="BH817" s="215">
        <f>IF(N817="sníž. přenesená",J817,0)</f>
        <v>0</v>
      </c>
      <c r="BI817" s="215">
        <f>IF(N817="nulová",J817,0)</f>
        <v>0</v>
      </c>
      <c r="BJ817" s="20" t="s">
        <v>79</v>
      </c>
      <c r="BK817" s="215">
        <f>ROUND(I817*H817,2)</f>
        <v>0</v>
      </c>
      <c r="BL817" s="20" t="s">
        <v>269</v>
      </c>
      <c r="BM817" s="214" t="s">
        <v>1037</v>
      </c>
    </row>
    <row r="818" s="2" customFormat="1">
      <c r="A818" s="42"/>
      <c r="B818" s="43"/>
      <c r="C818" s="44"/>
      <c r="D818" s="216" t="s">
        <v>142</v>
      </c>
      <c r="E818" s="44"/>
      <c r="F818" s="217" t="s">
        <v>1038</v>
      </c>
      <c r="G818" s="44"/>
      <c r="H818" s="44"/>
      <c r="I818" s="218"/>
      <c r="J818" s="44"/>
      <c r="K818" s="44"/>
      <c r="L818" s="48"/>
      <c r="M818" s="219"/>
      <c r="N818" s="220"/>
      <c r="O818" s="88"/>
      <c r="P818" s="88"/>
      <c r="Q818" s="88"/>
      <c r="R818" s="88"/>
      <c r="S818" s="88"/>
      <c r="T818" s="89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T818" s="20" t="s">
        <v>142</v>
      </c>
      <c r="AU818" s="20" t="s">
        <v>81</v>
      </c>
    </row>
    <row r="819" s="2" customFormat="1">
      <c r="A819" s="42"/>
      <c r="B819" s="43"/>
      <c r="C819" s="44"/>
      <c r="D819" s="221" t="s">
        <v>144</v>
      </c>
      <c r="E819" s="44"/>
      <c r="F819" s="222" t="s">
        <v>1039</v>
      </c>
      <c r="G819" s="44"/>
      <c r="H819" s="44"/>
      <c r="I819" s="218"/>
      <c r="J819" s="44"/>
      <c r="K819" s="44"/>
      <c r="L819" s="48"/>
      <c r="M819" s="219"/>
      <c r="N819" s="220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144</v>
      </c>
      <c r="AU819" s="20" t="s">
        <v>81</v>
      </c>
    </row>
    <row r="820" s="14" customFormat="1">
      <c r="A820" s="14"/>
      <c r="B820" s="233"/>
      <c r="C820" s="234"/>
      <c r="D820" s="216" t="s">
        <v>146</v>
      </c>
      <c r="E820" s="235" t="s">
        <v>21</v>
      </c>
      <c r="F820" s="236" t="s">
        <v>1040</v>
      </c>
      <c r="G820" s="234"/>
      <c r="H820" s="237">
        <v>6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3" t="s">
        <v>146</v>
      </c>
      <c r="AU820" s="243" t="s">
        <v>81</v>
      </c>
      <c r="AV820" s="14" t="s">
        <v>81</v>
      </c>
      <c r="AW820" s="14" t="s">
        <v>36</v>
      </c>
      <c r="AX820" s="14" t="s">
        <v>79</v>
      </c>
      <c r="AY820" s="243" t="s">
        <v>132</v>
      </c>
    </row>
    <row r="821" s="2" customFormat="1" ht="16.5" customHeight="1">
      <c r="A821" s="42"/>
      <c r="B821" s="43"/>
      <c r="C821" s="203" t="s">
        <v>1041</v>
      </c>
      <c r="D821" s="203" t="s">
        <v>135</v>
      </c>
      <c r="E821" s="204" t="s">
        <v>1042</v>
      </c>
      <c r="F821" s="205" t="s">
        <v>1043</v>
      </c>
      <c r="G821" s="206" t="s">
        <v>138</v>
      </c>
      <c r="H821" s="207">
        <v>10</v>
      </c>
      <c r="I821" s="208"/>
      <c r="J821" s="209">
        <f>ROUND(I821*H821,2)</f>
        <v>0</v>
      </c>
      <c r="K821" s="205" t="s">
        <v>139</v>
      </c>
      <c r="L821" s="48"/>
      <c r="M821" s="210" t="s">
        <v>21</v>
      </c>
      <c r="N821" s="211" t="s">
        <v>45</v>
      </c>
      <c r="O821" s="88"/>
      <c r="P821" s="212">
        <f>O821*H821</f>
        <v>0</v>
      </c>
      <c r="Q821" s="212">
        <v>0</v>
      </c>
      <c r="R821" s="212">
        <f>Q821*H821</f>
        <v>0</v>
      </c>
      <c r="S821" s="212">
        <v>0</v>
      </c>
      <c r="T821" s="213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14" t="s">
        <v>269</v>
      </c>
      <c r="AT821" s="214" t="s">
        <v>135</v>
      </c>
      <c r="AU821" s="214" t="s">
        <v>81</v>
      </c>
      <c r="AY821" s="20" t="s">
        <v>132</v>
      </c>
      <c r="BE821" s="215">
        <f>IF(N821="základní",J821,0)</f>
        <v>0</v>
      </c>
      <c r="BF821" s="215">
        <f>IF(N821="snížená",J821,0)</f>
        <v>0</v>
      </c>
      <c r="BG821" s="215">
        <f>IF(N821="zákl. přenesená",J821,0)</f>
        <v>0</v>
      </c>
      <c r="BH821" s="215">
        <f>IF(N821="sníž. přenesená",J821,0)</f>
        <v>0</v>
      </c>
      <c r="BI821" s="215">
        <f>IF(N821="nulová",J821,0)</f>
        <v>0</v>
      </c>
      <c r="BJ821" s="20" t="s">
        <v>79</v>
      </c>
      <c r="BK821" s="215">
        <f>ROUND(I821*H821,2)</f>
        <v>0</v>
      </c>
      <c r="BL821" s="20" t="s">
        <v>269</v>
      </c>
      <c r="BM821" s="214" t="s">
        <v>1044</v>
      </c>
    </row>
    <row r="822" s="2" customFormat="1">
      <c r="A822" s="42"/>
      <c r="B822" s="43"/>
      <c r="C822" s="44"/>
      <c r="D822" s="216" t="s">
        <v>142</v>
      </c>
      <c r="E822" s="44"/>
      <c r="F822" s="217" t="s">
        <v>1045</v>
      </c>
      <c r="G822" s="44"/>
      <c r="H822" s="44"/>
      <c r="I822" s="218"/>
      <c r="J822" s="44"/>
      <c r="K822" s="44"/>
      <c r="L822" s="48"/>
      <c r="M822" s="219"/>
      <c r="N822" s="220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142</v>
      </c>
      <c r="AU822" s="20" t="s">
        <v>81</v>
      </c>
    </row>
    <row r="823" s="2" customFormat="1">
      <c r="A823" s="42"/>
      <c r="B823" s="43"/>
      <c r="C823" s="44"/>
      <c r="D823" s="221" t="s">
        <v>144</v>
      </c>
      <c r="E823" s="44"/>
      <c r="F823" s="222" t="s">
        <v>1046</v>
      </c>
      <c r="G823" s="44"/>
      <c r="H823" s="44"/>
      <c r="I823" s="218"/>
      <c r="J823" s="44"/>
      <c r="K823" s="44"/>
      <c r="L823" s="48"/>
      <c r="M823" s="219"/>
      <c r="N823" s="220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144</v>
      </c>
      <c r="AU823" s="20" t="s">
        <v>81</v>
      </c>
    </row>
    <row r="824" s="2" customFormat="1" ht="24.15" customHeight="1">
      <c r="A824" s="42"/>
      <c r="B824" s="43"/>
      <c r="C824" s="203" t="s">
        <v>1047</v>
      </c>
      <c r="D824" s="203" t="s">
        <v>135</v>
      </c>
      <c r="E824" s="204" t="s">
        <v>1048</v>
      </c>
      <c r="F824" s="205" t="s">
        <v>1049</v>
      </c>
      <c r="G824" s="206" t="s">
        <v>138</v>
      </c>
      <c r="H824" s="207">
        <v>8</v>
      </c>
      <c r="I824" s="208"/>
      <c r="J824" s="209">
        <f>ROUND(I824*H824,2)</f>
        <v>0</v>
      </c>
      <c r="K824" s="205" t="s">
        <v>139</v>
      </c>
      <c r="L824" s="48"/>
      <c r="M824" s="210" t="s">
        <v>21</v>
      </c>
      <c r="N824" s="211" t="s">
        <v>45</v>
      </c>
      <c r="O824" s="88"/>
      <c r="P824" s="212">
        <f>O824*H824</f>
        <v>0</v>
      </c>
      <c r="Q824" s="212">
        <v>0</v>
      </c>
      <c r="R824" s="212">
        <f>Q824*H824</f>
        <v>0</v>
      </c>
      <c r="S824" s="212">
        <v>0</v>
      </c>
      <c r="T824" s="213">
        <f>S824*H824</f>
        <v>0</v>
      </c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R824" s="214" t="s">
        <v>269</v>
      </c>
      <c r="AT824" s="214" t="s">
        <v>135</v>
      </c>
      <c r="AU824" s="214" t="s">
        <v>81</v>
      </c>
      <c r="AY824" s="20" t="s">
        <v>132</v>
      </c>
      <c r="BE824" s="215">
        <f>IF(N824="základní",J824,0)</f>
        <v>0</v>
      </c>
      <c r="BF824" s="215">
        <f>IF(N824="snížená",J824,0)</f>
        <v>0</v>
      </c>
      <c r="BG824" s="215">
        <f>IF(N824="zákl. přenesená",J824,0)</f>
        <v>0</v>
      </c>
      <c r="BH824" s="215">
        <f>IF(N824="sníž. přenesená",J824,0)</f>
        <v>0</v>
      </c>
      <c r="BI824" s="215">
        <f>IF(N824="nulová",J824,0)</f>
        <v>0</v>
      </c>
      <c r="BJ824" s="20" t="s">
        <v>79</v>
      </c>
      <c r="BK824" s="215">
        <f>ROUND(I824*H824,2)</f>
        <v>0</v>
      </c>
      <c r="BL824" s="20" t="s">
        <v>269</v>
      </c>
      <c r="BM824" s="214" t="s">
        <v>1050</v>
      </c>
    </row>
    <row r="825" s="2" customFormat="1">
      <c r="A825" s="42"/>
      <c r="B825" s="43"/>
      <c r="C825" s="44"/>
      <c r="D825" s="216" t="s">
        <v>142</v>
      </c>
      <c r="E825" s="44"/>
      <c r="F825" s="217" t="s">
        <v>1051</v>
      </c>
      <c r="G825" s="44"/>
      <c r="H825" s="44"/>
      <c r="I825" s="218"/>
      <c r="J825" s="44"/>
      <c r="K825" s="44"/>
      <c r="L825" s="48"/>
      <c r="M825" s="219"/>
      <c r="N825" s="220"/>
      <c r="O825" s="88"/>
      <c r="P825" s="88"/>
      <c r="Q825" s="88"/>
      <c r="R825" s="88"/>
      <c r="S825" s="88"/>
      <c r="T825" s="89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T825" s="20" t="s">
        <v>142</v>
      </c>
      <c r="AU825" s="20" t="s">
        <v>81</v>
      </c>
    </row>
    <row r="826" s="2" customFormat="1">
      <c r="A826" s="42"/>
      <c r="B826" s="43"/>
      <c r="C826" s="44"/>
      <c r="D826" s="221" t="s">
        <v>144</v>
      </c>
      <c r="E826" s="44"/>
      <c r="F826" s="222" t="s">
        <v>1052</v>
      </c>
      <c r="G826" s="44"/>
      <c r="H826" s="44"/>
      <c r="I826" s="218"/>
      <c r="J826" s="44"/>
      <c r="K826" s="44"/>
      <c r="L826" s="48"/>
      <c r="M826" s="219"/>
      <c r="N826" s="220"/>
      <c r="O826" s="88"/>
      <c r="P826" s="88"/>
      <c r="Q826" s="88"/>
      <c r="R826" s="88"/>
      <c r="S826" s="88"/>
      <c r="T826" s="89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T826" s="20" t="s">
        <v>144</v>
      </c>
      <c r="AU826" s="20" t="s">
        <v>81</v>
      </c>
    </row>
    <row r="827" s="2" customFormat="1" ht="21.75" customHeight="1">
      <c r="A827" s="42"/>
      <c r="B827" s="43"/>
      <c r="C827" s="203" t="s">
        <v>1053</v>
      </c>
      <c r="D827" s="203" t="s">
        <v>135</v>
      </c>
      <c r="E827" s="204" t="s">
        <v>1054</v>
      </c>
      <c r="F827" s="205" t="s">
        <v>1055</v>
      </c>
      <c r="G827" s="206" t="s">
        <v>138</v>
      </c>
      <c r="H827" s="207">
        <v>4</v>
      </c>
      <c r="I827" s="208"/>
      <c r="J827" s="209">
        <f>ROUND(I827*H827,2)</f>
        <v>0</v>
      </c>
      <c r="K827" s="205" t="s">
        <v>139</v>
      </c>
      <c r="L827" s="48"/>
      <c r="M827" s="210" t="s">
        <v>21</v>
      </c>
      <c r="N827" s="211" t="s">
        <v>45</v>
      </c>
      <c r="O827" s="88"/>
      <c r="P827" s="212">
        <f>O827*H827</f>
        <v>0</v>
      </c>
      <c r="Q827" s="212">
        <v>0.00012999999999999999</v>
      </c>
      <c r="R827" s="212">
        <f>Q827*H827</f>
        <v>0.00051999999999999995</v>
      </c>
      <c r="S827" s="212">
        <v>0</v>
      </c>
      <c r="T827" s="213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14" t="s">
        <v>269</v>
      </c>
      <c r="AT827" s="214" t="s">
        <v>135</v>
      </c>
      <c r="AU827" s="214" t="s">
        <v>81</v>
      </c>
      <c r="AY827" s="20" t="s">
        <v>132</v>
      </c>
      <c r="BE827" s="215">
        <f>IF(N827="základní",J827,0)</f>
        <v>0</v>
      </c>
      <c r="BF827" s="215">
        <f>IF(N827="snížená",J827,0)</f>
        <v>0</v>
      </c>
      <c r="BG827" s="215">
        <f>IF(N827="zákl. přenesená",J827,0)</f>
        <v>0</v>
      </c>
      <c r="BH827" s="215">
        <f>IF(N827="sníž. přenesená",J827,0)</f>
        <v>0</v>
      </c>
      <c r="BI827" s="215">
        <f>IF(N827="nulová",J827,0)</f>
        <v>0</v>
      </c>
      <c r="BJ827" s="20" t="s">
        <v>79</v>
      </c>
      <c r="BK827" s="215">
        <f>ROUND(I827*H827,2)</f>
        <v>0</v>
      </c>
      <c r="BL827" s="20" t="s">
        <v>269</v>
      </c>
      <c r="BM827" s="214" t="s">
        <v>1056</v>
      </c>
    </row>
    <row r="828" s="2" customFormat="1">
      <c r="A828" s="42"/>
      <c r="B828" s="43"/>
      <c r="C828" s="44"/>
      <c r="D828" s="216" t="s">
        <v>142</v>
      </c>
      <c r="E828" s="44"/>
      <c r="F828" s="217" t="s">
        <v>1057</v>
      </c>
      <c r="G828" s="44"/>
      <c r="H828" s="44"/>
      <c r="I828" s="218"/>
      <c r="J828" s="44"/>
      <c r="K828" s="44"/>
      <c r="L828" s="48"/>
      <c r="M828" s="219"/>
      <c r="N828" s="220"/>
      <c r="O828" s="88"/>
      <c r="P828" s="88"/>
      <c r="Q828" s="88"/>
      <c r="R828" s="88"/>
      <c r="S828" s="88"/>
      <c r="T828" s="89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T828" s="20" t="s">
        <v>142</v>
      </c>
      <c r="AU828" s="20" t="s">
        <v>81</v>
      </c>
    </row>
    <row r="829" s="2" customFormat="1">
      <c r="A829" s="42"/>
      <c r="B829" s="43"/>
      <c r="C829" s="44"/>
      <c r="D829" s="221" t="s">
        <v>144</v>
      </c>
      <c r="E829" s="44"/>
      <c r="F829" s="222" t="s">
        <v>1058</v>
      </c>
      <c r="G829" s="44"/>
      <c r="H829" s="44"/>
      <c r="I829" s="218"/>
      <c r="J829" s="44"/>
      <c r="K829" s="44"/>
      <c r="L829" s="48"/>
      <c r="M829" s="219"/>
      <c r="N829" s="220"/>
      <c r="O829" s="88"/>
      <c r="P829" s="88"/>
      <c r="Q829" s="88"/>
      <c r="R829" s="88"/>
      <c r="S829" s="88"/>
      <c r="T829" s="89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T829" s="20" t="s">
        <v>144</v>
      </c>
      <c r="AU829" s="20" t="s">
        <v>81</v>
      </c>
    </row>
    <row r="830" s="2" customFormat="1" ht="16.5" customHeight="1">
      <c r="A830" s="42"/>
      <c r="B830" s="43"/>
      <c r="C830" s="203" t="s">
        <v>1059</v>
      </c>
      <c r="D830" s="203" t="s">
        <v>135</v>
      </c>
      <c r="E830" s="204" t="s">
        <v>1060</v>
      </c>
      <c r="F830" s="205" t="s">
        <v>1061</v>
      </c>
      <c r="G830" s="206" t="s">
        <v>1062</v>
      </c>
      <c r="H830" s="207">
        <v>3</v>
      </c>
      <c r="I830" s="208"/>
      <c r="J830" s="209">
        <f>ROUND(I830*H830,2)</f>
        <v>0</v>
      </c>
      <c r="K830" s="205" t="s">
        <v>139</v>
      </c>
      <c r="L830" s="48"/>
      <c r="M830" s="210" t="s">
        <v>21</v>
      </c>
      <c r="N830" s="211" t="s">
        <v>45</v>
      </c>
      <c r="O830" s="88"/>
      <c r="P830" s="212">
        <f>O830*H830</f>
        <v>0</v>
      </c>
      <c r="Q830" s="212">
        <v>0.00025000000000000001</v>
      </c>
      <c r="R830" s="212">
        <f>Q830*H830</f>
        <v>0.00075000000000000002</v>
      </c>
      <c r="S830" s="212">
        <v>0</v>
      </c>
      <c r="T830" s="213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14" t="s">
        <v>269</v>
      </c>
      <c r="AT830" s="214" t="s">
        <v>135</v>
      </c>
      <c r="AU830" s="214" t="s">
        <v>81</v>
      </c>
      <c r="AY830" s="20" t="s">
        <v>132</v>
      </c>
      <c r="BE830" s="215">
        <f>IF(N830="základní",J830,0)</f>
        <v>0</v>
      </c>
      <c r="BF830" s="215">
        <f>IF(N830="snížená",J830,0)</f>
        <v>0</v>
      </c>
      <c r="BG830" s="215">
        <f>IF(N830="zákl. přenesená",J830,0)</f>
        <v>0</v>
      </c>
      <c r="BH830" s="215">
        <f>IF(N830="sníž. přenesená",J830,0)</f>
        <v>0</v>
      </c>
      <c r="BI830" s="215">
        <f>IF(N830="nulová",J830,0)</f>
        <v>0</v>
      </c>
      <c r="BJ830" s="20" t="s">
        <v>79</v>
      </c>
      <c r="BK830" s="215">
        <f>ROUND(I830*H830,2)</f>
        <v>0</v>
      </c>
      <c r="BL830" s="20" t="s">
        <v>269</v>
      </c>
      <c r="BM830" s="214" t="s">
        <v>1063</v>
      </c>
    </row>
    <row r="831" s="2" customFormat="1">
      <c r="A831" s="42"/>
      <c r="B831" s="43"/>
      <c r="C831" s="44"/>
      <c r="D831" s="216" t="s">
        <v>142</v>
      </c>
      <c r="E831" s="44"/>
      <c r="F831" s="217" t="s">
        <v>1064</v>
      </c>
      <c r="G831" s="44"/>
      <c r="H831" s="44"/>
      <c r="I831" s="218"/>
      <c r="J831" s="44"/>
      <c r="K831" s="44"/>
      <c r="L831" s="48"/>
      <c r="M831" s="219"/>
      <c r="N831" s="220"/>
      <c r="O831" s="88"/>
      <c r="P831" s="88"/>
      <c r="Q831" s="88"/>
      <c r="R831" s="88"/>
      <c r="S831" s="88"/>
      <c r="T831" s="89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T831" s="20" t="s">
        <v>142</v>
      </c>
      <c r="AU831" s="20" t="s">
        <v>81</v>
      </c>
    </row>
    <row r="832" s="2" customFormat="1">
      <c r="A832" s="42"/>
      <c r="B832" s="43"/>
      <c r="C832" s="44"/>
      <c r="D832" s="221" t="s">
        <v>144</v>
      </c>
      <c r="E832" s="44"/>
      <c r="F832" s="222" t="s">
        <v>1065</v>
      </c>
      <c r="G832" s="44"/>
      <c r="H832" s="44"/>
      <c r="I832" s="218"/>
      <c r="J832" s="44"/>
      <c r="K832" s="44"/>
      <c r="L832" s="48"/>
      <c r="M832" s="219"/>
      <c r="N832" s="220"/>
      <c r="O832" s="88"/>
      <c r="P832" s="88"/>
      <c r="Q832" s="88"/>
      <c r="R832" s="88"/>
      <c r="S832" s="88"/>
      <c r="T832" s="89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T832" s="20" t="s">
        <v>144</v>
      </c>
      <c r="AU832" s="20" t="s">
        <v>81</v>
      </c>
    </row>
    <row r="833" s="2" customFormat="1" ht="21.75" customHeight="1">
      <c r="A833" s="42"/>
      <c r="B833" s="43"/>
      <c r="C833" s="203" t="s">
        <v>1066</v>
      </c>
      <c r="D833" s="203" t="s">
        <v>135</v>
      </c>
      <c r="E833" s="204" t="s">
        <v>1067</v>
      </c>
      <c r="F833" s="205" t="s">
        <v>1068</v>
      </c>
      <c r="G833" s="206" t="s">
        <v>138</v>
      </c>
      <c r="H833" s="207">
        <v>2</v>
      </c>
      <c r="I833" s="208"/>
      <c r="J833" s="209">
        <f>ROUND(I833*H833,2)</f>
        <v>0</v>
      </c>
      <c r="K833" s="205" t="s">
        <v>139</v>
      </c>
      <c r="L833" s="48"/>
      <c r="M833" s="210" t="s">
        <v>21</v>
      </c>
      <c r="N833" s="211" t="s">
        <v>45</v>
      </c>
      <c r="O833" s="88"/>
      <c r="P833" s="212">
        <f>O833*H833</f>
        <v>0</v>
      </c>
      <c r="Q833" s="212">
        <v>0.00034000000000000002</v>
      </c>
      <c r="R833" s="212">
        <f>Q833*H833</f>
        <v>0.00068000000000000005</v>
      </c>
      <c r="S833" s="212">
        <v>0</v>
      </c>
      <c r="T833" s="213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14" t="s">
        <v>269</v>
      </c>
      <c r="AT833" s="214" t="s">
        <v>135</v>
      </c>
      <c r="AU833" s="214" t="s">
        <v>81</v>
      </c>
      <c r="AY833" s="20" t="s">
        <v>132</v>
      </c>
      <c r="BE833" s="215">
        <f>IF(N833="základní",J833,0)</f>
        <v>0</v>
      </c>
      <c r="BF833" s="215">
        <f>IF(N833="snížená",J833,0)</f>
        <v>0</v>
      </c>
      <c r="BG833" s="215">
        <f>IF(N833="zákl. přenesená",J833,0)</f>
        <v>0</v>
      </c>
      <c r="BH833" s="215">
        <f>IF(N833="sníž. přenesená",J833,0)</f>
        <v>0</v>
      </c>
      <c r="BI833" s="215">
        <f>IF(N833="nulová",J833,0)</f>
        <v>0</v>
      </c>
      <c r="BJ833" s="20" t="s">
        <v>79</v>
      </c>
      <c r="BK833" s="215">
        <f>ROUND(I833*H833,2)</f>
        <v>0</v>
      </c>
      <c r="BL833" s="20" t="s">
        <v>269</v>
      </c>
      <c r="BM833" s="214" t="s">
        <v>1069</v>
      </c>
    </row>
    <row r="834" s="2" customFormat="1">
      <c r="A834" s="42"/>
      <c r="B834" s="43"/>
      <c r="C834" s="44"/>
      <c r="D834" s="216" t="s">
        <v>142</v>
      </c>
      <c r="E834" s="44"/>
      <c r="F834" s="217" t="s">
        <v>1070</v>
      </c>
      <c r="G834" s="44"/>
      <c r="H834" s="44"/>
      <c r="I834" s="218"/>
      <c r="J834" s="44"/>
      <c r="K834" s="44"/>
      <c r="L834" s="48"/>
      <c r="M834" s="219"/>
      <c r="N834" s="220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0" t="s">
        <v>142</v>
      </c>
      <c r="AU834" s="20" t="s">
        <v>81</v>
      </c>
    </row>
    <row r="835" s="2" customFormat="1">
      <c r="A835" s="42"/>
      <c r="B835" s="43"/>
      <c r="C835" s="44"/>
      <c r="D835" s="221" t="s">
        <v>144</v>
      </c>
      <c r="E835" s="44"/>
      <c r="F835" s="222" t="s">
        <v>1071</v>
      </c>
      <c r="G835" s="44"/>
      <c r="H835" s="44"/>
      <c r="I835" s="218"/>
      <c r="J835" s="44"/>
      <c r="K835" s="44"/>
      <c r="L835" s="48"/>
      <c r="M835" s="219"/>
      <c r="N835" s="220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0" t="s">
        <v>144</v>
      </c>
      <c r="AU835" s="20" t="s">
        <v>81</v>
      </c>
    </row>
    <row r="836" s="2" customFormat="1" ht="21.75" customHeight="1">
      <c r="A836" s="42"/>
      <c r="B836" s="43"/>
      <c r="C836" s="203" t="s">
        <v>1072</v>
      </c>
      <c r="D836" s="203" t="s">
        <v>135</v>
      </c>
      <c r="E836" s="204" t="s">
        <v>1073</v>
      </c>
      <c r="F836" s="205" t="s">
        <v>1074</v>
      </c>
      <c r="G836" s="206" t="s">
        <v>138</v>
      </c>
      <c r="H836" s="207">
        <v>2</v>
      </c>
      <c r="I836" s="208"/>
      <c r="J836" s="209">
        <f>ROUND(I836*H836,2)</f>
        <v>0</v>
      </c>
      <c r="K836" s="205" t="s">
        <v>139</v>
      </c>
      <c r="L836" s="48"/>
      <c r="M836" s="210" t="s">
        <v>21</v>
      </c>
      <c r="N836" s="211" t="s">
        <v>45</v>
      </c>
      <c r="O836" s="88"/>
      <c r="P836" s="212">
        <f>O836*H836</f>
        <v>0</v>
      </c>
      <c r="Q836" s="212">
        <v>0.00050000000000000001</v>
      </c>
      <c r="R836" s="212">
        <f>Q836*H836</f>
        <v>0.001</v>
      </c>
      <c r="S836" s="212">
        <v>0</v>
      </c>
      <c r="T836" s="213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14" t="s">
        <v>269</v>
      </c>
      <c r="AT836" s="214" t="s">
        <v>135</v>
      </c>
      <c r="AU836" s="214" t="s">
        <v>81</v>
      </c>
      <c r="AY836" s="20" t="s">
        <v>132</v>
      </c>
      <c r="BE836" s="215">
        <f>IF(N836="základní",J836,0)</f>
        <v>0</v>
      </c>
      <c r="BF836" s="215">
        <f>IF(N836="snížená",J836,0)</f>
        <v>0</v>
      </c>
      <c r="BG836" s="215">
        <f>IF(N836="zákl. přenesená",J836,0)</f>
        <v>0</v>
      </c>
      <c r="BH836" s="215">
        <f>IF(N836="sníž. přenesená",J836,0)</f>
        <v>0</v>
      </c>
      <c r="BI836" s="215">
        <f>IF(N836="nulová",J836,0)</f>
        <v>0</v>
      </c>
      <c r="BJ836" s="20" t="s">
        <v>79</v>
      </c>
      <c r="BK836" s="215">
        <f>ROUND(I836*H836,2)</f>
        <v>0</v>
      </c>
      <c r="BL836" s="20" t="s">
        <v>269</v>
      </c>
      <c r="BM836" s="214" t="s">
        <v>1075</v>
      </c>
    </row>
    <row r="837" s="2" customFormat="1">
      <c r="A837" s="42"/>
      <c r="B837" s="43"/>
      <c r="C837" s="44"/>
      <c r="D837" s="216" t="s">
        <v>142</v>
      </c>
      <c r="E837" s="44"/>
      <c r="F837" s="217" t="s">
        <v>1076</v>
      </c>
      <c r="G837" s="44"/>
      <c r="H837" s="44"/>
      <c r="I837" s="218"/>
      <c r="J837" s="44"/>
      <c r="K837" s="44"/>
      <c r="L837" s="48"/>
      <c r="M837" s="219"/>
      <c r="N837" s="220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0" t="s">
        <v>142</v>
      </c>
      <c r="AU837" s="20" t="s">
        <v>81</v>
      </c>
    </row>
    <row r="838" s="2" customFormat="1">
      <c r="A838" s="42"/>
      <c r="B838" s="43"/>
      <c r="C838" s="44"/>
      <c r="D838" s="221" t="s">
        <v>144</v>
      </c>
      <c r="E838" s="44"/>
      <c r="F838" s="222" t="s">
        <v>1077</v>
      </c>
      <c r="G838" s="44"/>
      <c r="H838" s="44"/>
      <c r="I838" s="218"/>
      <c r="J838" s="44"/>
      <c r="K838" s="44"/>
      <c r="L838" s="48"/>
      <c r="M838" s="219"/>
      <c r="N838" s="220"/>
      <c r="O838" s="88"/>
      <c r="P838" s="88"/>
      <c r="Q838" s="88"/>
      <c r="R838" s="88"/>
      <c r="S838" s="88"/>
      <c r="T838" s="89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T838" s="20" t="s">
        <v>144</v>
      </c>
      <c r="AU838" s="20" t="s">
        <v>81</v>
      </c>
    </row>
    <row r="839" s="2" customFormat="1" ht="21.75" customHeight="1">
      <c r="A839" s="42"/>
      <c r="B839" s="43"/>
      <c r="C839" s="203" t="s">
        <v>1078</v>
      </c>
      <c r="D839" s="203" t="s">
        <v>135</v>
      </c>
      <c r="E839" s="204" t="s">
        <v>1079</v>
      </c>
      <c r="F839" s="205" t="s">
        <v>1080</v>
      </c>
      <c r="G839" s="206" t="s">
        <v>214</v>
      </c>
      <c r="H839" s="207">
        <v>30</v>
      </c>
      <c r="I839" s="208"/>
      <c r="J839" s="209">
        <f>ROUND(I839*H839,2)</f>
        <v>0</v>
      </c>
      <c r="K839" s="205" t="s">
        <v>139</v>
      </c>
      <c r="L839" s="48"/>
      <c r="M839" s="210" t="s">
        <v>21</v>
      </c>
      <c r="N839" s="211" t="s">
        <v>45</v>
      </c>
      <c r="O839" s="88"/>
      <c r="P839" s="212">
        <f>O839*H839</f>
        <v>0</v>
      </c>
      <c r="Q839" s="212">
        <v>1.0000000000000001E-05</v>
      </c>
      <c r="R839" s="212">
        <f>Q839*H839</f>
        <v>0.00030000000000000003</v>
      </c>
      <c r="S839" s="212">
        <v>0</v>
      </c>
      <c r="T839" s="213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4" t="s">
        <v>269</v>
      </c>
      <c r="AT839" s="214" t="s">
        <v>135</v>
      </c>
      <c r="AU839" s="214" t="s">
        <v>81</v>
      </c>
      <c r="AY839" s="20" t="s">
        <v>132</v>
      </c>
      <c r="BE839" s="215">
        <f>IF(N839="základní",J839,0)</f>
        <v>0</v>
      </c>
      <c r="BF839" s="215">
        <f>IF(N839="snížená",J839,0)</f>
        <v>0</v>
      </c>
      <c r="BG839" s="215">
        <f>IF(N839="zákl. přenesená",J839,0)</f>
        <v>0</v>
      </c>
      <c r="BH839" s="215">
        <f>IF(N839="sníž. přenesená",J839,0)</f>
        <v>0</v>
      </c>
      <c r="BI839" s="215">
        <f>IF(N839="nulová",J839,0)</f>
        <v>0</v>
      </c>
      <c r="BJ839" s="20" t="s">
        <v>79</v>
      </c>
      <c r="BK839" s="215">
        <f>ROUND(I839*H839,2)</f>
        <v>0</v>
      </c>
      <c r="BL839" s="20" t="s">
        <v>269</v>
      </c>
      <c r="BM839" s="214" t="s">
        <v>1081</v>
      </c>
    </row>
    <row r="840" s="2" customFormat="1">
      <c r="A840" s="42"/>
      <c r="B840" s="43"/>
      <c r="C840" s="44"/>
      <c r="D840" s="216" t="s">
        <v>142</v>
      </c>
      <c r="E840" s="44"/>
      <c r="F840" s="217" t="s">
        <v>1082</v>
      </c>
      <c r="G840" s="44"/>
      <c r="H840" s="44"/>
      <c r="I840" s="218"/>
      <c r="J840" s="44"/>
      <c r="K840" s="44"/>
      <c r="L840" s="48"/>
      <c r="M840" s="219"/>
      <c r="N840" s="220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0" t="s">
        <v>142</v>
      </c>
      <c r="AU840" s="20" t="s">
        <v>81</v>
      </c>
    </row>
    <row r="841" s="2" customFormat="1">
      <c r="A841" s="42"/>
      <c r="B841" s="43"/>
      <c r="C841" s="44"/>
      <c r="D841" s="221" t="s">
        <v>144</v>
      </c>
      <c r="E841" s="44"/>
      <c r="F841" s="222" t="s">
        <v>1083</v>
      </c>
      <c r="G841" s="44"/>
      <c r="H841" s="44"/>
      <c r="I841" s="218"/>
      <c r="J841" s="44"/>
      <c r="K841" s="44"/>
      <c r="L841" s="48"/>
      <c r="M841" s="219"/>
      <c r="N841" s="220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144</v>
      </c>
      <c r="AU841" s="20" t="s">
        <v>81</v>
      </c>
    </row>
    <row r="842" s="2" customFormat="1" ht="24.15" customHeight="1">
      <c r="A842" s="42"/>
      <c r="B842" s="43"/>
      <c r="C842" s="203" t="s">
        <v>1084</v>
      </c>
      <c r="D842" s="203" t="s">
        <v>135</v>
      </c>
      <c r="E842" s="204" t="s">
        <v>1085</v>
      </c>
      <c r="F842" s="205" t="s">
        <v>1086</v>
      </c>
      <c r="G842" s="206" t="s">
        <v>214</v>
      </c>
      <c r="H842" s="207">
        <v>30</v>
      </c>
      <c r="I842" s="208"/>
      <c r="J842" s="209">
        <f>ROUND(I842*H842,2)</f>
        <v>0</v>
      </c>
      <c r="K842" s="205" t="s">
        <v>139</v>
      </c>
      <c r="L842" s="48"/>
      <c r="M842" s="210" t="s">
        <v>21</v>
      </c>
      <c r="N842" s="211" t="s">
        <v>45</v>
      </c>
      <c r="O842" s="88"/>
      <c r="P842" s="212">
        <f>O842*H842</f>
        <v>0</v>
      </c>
      <c r="Q842" s="212">
        <v>2.0000000000000002E-05</v>
      </c>
      <c r="R842" s="212">
        <f>Q842*H842</f>
        <v>0.00060000000000000006</v>
      </c>
      <c r="S842" s="212">
        <v>0</v>
      </c>
      <c r="T842" s="213">
        <f>S842*H842</f>
        <v>0</v>
      </c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R842" s="214" t="s">
        <v>269</v>
      </c>
      <c r="AT842" s="214" t="s">
        <v>135</v>
      </c>
      <c r="AU842" s="214" t="s">
        <v>81</v>
      </c>
      <c r="AY842" s="20" t="s">
        <v>132</v>
      </c>
      <c r="BE842" s="215">
        <f>IF(N842="základní",J842,0)</f>
        <v>0</v>
      </c>
      <c r="BF842" s="215">
        <f>IF(N842="snížená",J842,0)</f>
        <v>0</v>
      </c>
      <c r="BG842" s="215">
        <f>IF(N842="zákl. přenesená",J842,0)</f>
        <v>0</v>
      </c>
      <c r="BH842" s="215">
        <f>IF(N842="sníž. přenesená",J842,0)</f>
        <v>0</v>
      </c>
      <c r="BI842" s="215">
        <f>IF(N842="nulová",J842,0)</f>
        <v>0</v>
      </c>
      <c r="BJ842" s="20" t="s">
        <v>79</v>
      </c>
      <c r="BK842" s="215">
        <f>ROUND(I842*H842,2)</f>
        <v>0</v>
      </c>
      <c r="BL842" s="20" t="s">
        <v>269</v>
      </c>
      <c r="BM842" s="214" t="s">
        <v>1087</v>
      </c>
    </row>
    <row r="843" s="2" customFormat="1">
      <c r="A843" s="42"/>
      <c r="B843" s="43"/>
      <c r="C843" s="44"/>
      <c r="D843" s="216" t="s">
        <v>142</v>
      </c>
      <c r="E843" s="44"/>
      <c r="F843" s="217" t="s">
        <v>1088</v>
      </c>
      <c r="G843" s="44"/>
      <c r="H843" s="44"/>
      <c r="I843" s="218"/>
      <c r="J843" s="44"/>
      <c r="K843" s="44"/>
      <c r="L843" s="48"/>
      <c r="M843" s="219"/>
      <c r="N843" s="220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T843" s="20" t="s">
        <v>142</v>
      </c>
      <c r="AU843" s="20" t="s">
        <v>81</v>
      </c>
    </row>
    <row r="844" s="2" customFormat="1">
      <c r="A844" s="42"/>
      <c r="B844" s="43"/>
      <c r="C844" s="44"/>
      <c r="D844" s="221" t="s">
        <v>144</v>
      </c>
      <c r="E844" s="44"/>
      <c r="F844" s="222" t="s">
        <v>1089</v>
      </c>
      <c r="G844" s="44"/>
      <c r="H844" s="44"/>
      <c r="I844" s="218"/>
      <c r="J844" s="44"/>
      <c r="K844" s="44"/>
      <c r="L844" s="48"/>
      <c r="M844" s="219"/>
      <c r="N844" s="220"/>
      <c r="O844" s="88"/>
      <c r="P844" s="88"/>
      <c r="Q844" s="88"/>
      <c r="R844" s="88"/>
      <c r="S844" s="88"/>
      <c r="T844" s="89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T844" s="20" t="s">
        <v>144</v>
      </c>
      <c r="AU844" s="20" t="s">
        <v>81</v>
      </c>
    </row>
    <row r="845" s="2" customFormat="1" ht="24.15" customHeight="1">
      <c r="A845" s="42"/>
      <c r="B845" s="43"/>
      <c r="C845" s="203" t="s">
        <v>1090</v>
      </c>
      <c r="D845" s="203" t="s">
        <v>135</v>
      </c>
      <c r="E845" s="204" t="s">
        <v>1091</v>
      </c>
      <c r="F845" s="205" t="s">
        <v>1092</v>
      </c>
      <c r="G845" s="206" t="s">
        <v>166</v>
      </c>
      <c r="H845" s="207">
        <v>0.049000000000000002</v>
      </c>
      <c r="I845" s="208"/>
      <c r="J845" s="209">
        <f>ROUND(I845*H845,2)</f>
        <v>0</v>
      </c>
      <c r="K845" s="205" t="s">
        <v>139</v>
      </c>
      <c r="L845" s="48"/>
      <c r="M845" s="210" t="s">
        <v>21</v>
      </c>
      <c r="N845" s="211" t="s">
        <v>45</v>
      </c>
      <c r="O845" s="88"/>
      <c r="P845" s="212">
        <f>O845*H845</f>
        <v>0</v>
      </c>
      <c r="Q845" s="212">
        <v>0</v>
      </c>
      <c r="R845" s="212">
        <f>Q845*H845</f>
        <v>0</v>
      </c>
      <c r="S845" s="212">
        <v>0</v>
      </c>
      <c r="T845" s="213">
        <f>S845*H845</f>
        <v>0</v>
      </c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R845" s="214" t="s">
        <v>269</v>
      </c>
      <c r="AT845" s="214" t="s">
        <v>135</v>
      </c>
      <c r="AU845" s="214" t="s">
        <v>81</v>
      </c>
      <c r="AY845" s="20" t="s">
        <v>132</v>
      </c>
      <c r="BE845" s="215">
        <f>IF(N845="základní",J845,0)</f>
        <v>0</v>
      </c>
      <c r="BF845" s="215">
        <f>IF(N845="snížená",J845,0)</f>
        <v>0</v>
      </c>
      <c r="BG845" s="215">
        <f>IF(N845="zákl. přenesená",J845,0)</f>
        <v>0</v>
      </c>
      <c r="BH845" s="215">
        <f>IF(N845="sníž. přenesená",J845,0)</f>
        <v>0</v>
      </c>
      <c r="BI845" s="215">
        <f>IF(N845="nulová",J845,0)</f>
        <v>0</v>
      </c>
      <c r="BJ845" s="20" t="s">
        <v>79</v>
      </c>
      <c r="BK845" s="215">
        <f>ROUND(I845*H845,2)</f>
        <v>0</v>
      </c>
      <c r="BL845" s="20" t="s">
        <v>269</v>
      </c>
      <c r="BM845" s="214" t="s">
        <v>1093</v>
      </c>
    </row>
    <row r="846" s="2" customFormat="1">
      <c r="A846" s="42"/>
      <c r="B846" s="43"/>
      <c r="C846" s="44"/>
      <c r="D846" s="216" t="s">
        <v>142</v>
      </c>
      <c r="E846" s="44"/>
      <c r="F846" s="217" t="s">
        <v>1094</v>
      </c>
      <c r="G846" s="44"/>
      <c r="H846" s="44"/>
      <c r="I846" s="218"/>
      <c r="J846" s="44"/>
      <c r="K846" s="44"/>
      <c r="L846" s="48"/>
      <c r="M846" s="219"/>
      <c r="N846" s="220"/>
      <c r="O846" s="88"/>
      <c r="P846" s="88"/>
      <c r="Q846" s="88"/>
      <c r="R846" s="88"/>
      <c r="S846" s="88"/>
      <c r="T846" s="89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T846" s="20" t="s">
        <v>142</v>
      </c>
      <c r="AU846" s="20" t="s">
        <v>81</v>
      </c>
    </row>
    <row r="847" s="2" customFormat="1">
      <c r="A847" s="42"/>
      <c r="B847" s="43"/>
      <c r="C847" s="44"/>
      <c r="D847" s="221" t="s">
        <v>144</v>
      </c>
      <c r="E847" s="44"/>
      <c r="F847" s="222" t="s">
        <v>1095</v>
      </c>
      <c r="G847" s="44"/>
      <c r="H847" s="44"/>
      <c r="I847" s="218"/>
      <c r="J847" s="44"/>
      <c r="K847" s="44"/>
      <c r="L847" s="48"/>
      <c r="M847" s="219"/>
      <c r="N847" s="220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T847" s="20" t="s">
        <v>144</v>
      </c>
      <c r="AU847" s="20" t="s">
        <v>81</v>
      </c>
    </row>
    <row r="848" s="12" customFormat="1" ht="22.8" customHeight="1">
      <c r="A848" s="12"/>
      <c r="B848" s="187"/>
      <c r="C848" s="188"/>
      <c r="D848" s="189" t="s">
        <v>73</v>
      </c>
      <c r="E848" s="201" t="s">
        <v>1096</v>
      </c>
      <c r="F848" s="201" t="s">
        <v>1097</v>
      </c>
      <c r="G848" s="188"/>
      <c r="H848" s="188"/>
      <c r="I848" s="191"/>
      <c r="J848" s="202">
        <f>BK848</f>
        <v>0</v>
      </c>
      <c r="K848" s="188"/>
      <c r="L848" s="193"/>
      <c r="M848" s="194"/>
      <c r="N848" s="195"/>
      <c r="O848" s="195"/>
      <c r="P848" s="196">
        <f>SUM(P849:P952)</f>
        <v>0</v>
      </c>
      <c r="Q848" s="195"/>
      <c r="R848" s="196">
        <f>SUM(R849:R952)</f>
        <v>0.056209999999999996</v>
      </c>
      <c r="S848" s="195"/>
      <c r="T848" s="197">
        <f>SUM(T849:T952)</f>
        <v>0.0047800000000000004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198" t="s">
        <v>81</v>
      </c>
      <c r="AT848" s="199" t="s">
        <v>73</v>
      </c>
      <c r="AU848" s="199" t="s">
        <v>79</v>
      </c>
      <c r="AY848" s="198" t="s">
        <v>132</v>
      </c>
      <c r="BK848" s="200">
        <f>SUM(BK849:BK952)</f>
        <v>0</v>
      </c>
    </row>
    <row r="849" s="2" customFormat="1" ht="24.15" customHeight="1">
      <c r="A849" s="42"/>
      <c r="B849" s="43"/>
      <c r="C849" s="203" t="s">
        <v>1098</v>
      </c>
      <c r="D849" s="203" t="s">
        <v>135</v>
      </c>
      <c r="E849" s="204" t="s">
        <v>1099</v>
      </c>
      <c r="F849" s="205" t="s">
        <v>1100</v>
      </c>
      <c r="G849" s="206" t="s">
        <v>138</v>
      </c>
      <c r="H849" s="207">
        <v>3</v>
      </c>
      <c r="I849" s="208"/>
      <c r="J849" s="209">
        <f>ROUND(I849*H849,2)</f>
        <v>0</v>
      </c>
      <c r="K849" s="205" t="s">
        <v>139</v>
      </c>
      <c r="L849" s="48"/>
      <c r="M849" s="210" t="s">
        <v>21</v>
      </c>
      <c r="N849" s="211" t="s">
        <v>45</v>
      </c>
      <c r="O849" s="88"/>
      <c r="P849" s="212">
        <f>O849*H849</f>
        <v>0</v>
      </c>
      <c r="Q849" s="212">
        <v>0.00034000000000000002</v>
      </c>
      <c r="R849" s="212">
        <f>Q849*H849</f>
        <v>0.0010200000000000001</v>
      </c>
      <c r="S849" s="212">
        <v>0</v>
      </c>
      <c r="T849" s="213">
        <f>S849*H849</f>
        <v>0</v>
      </c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R849" s="214" t="s">
        <v>269</v>
      </c>
      <c r="AT849" s="214" t="s">
        <v>135</v>
      </c>
      <c r="AU849" s="214" t="s">
        <v>81</v>
      </c>
      <c r="AY849" s="20" t="s">
        <v>132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20" t="s">
        <v>79</v>
      </c>
      <c r="BK849" s="215">
        <f>ROUND(I849*H849,2)</f>
        <v>0</v>
      </c>
      <c r="BL849" s="20" t="s">
        <v>269</v>
      </c>
      <c r="BM849" s="214" t="s">
        <v>1101</v>
      </c>
    </row>
    <row r="850" s="2" customFormat="1">
      <c r="A850" s="42"/>
      <c r="B850" s="43"/>
      <c r="C850" s="44"/>
      <c r="D850" s="216" t="s">
        <v>142</v>
      </c>
      <c r="E850" s="44"/>
      <c r="F850" s="217" t="s">
        <v>1102</v>
      </c>
      <c r="G850" s="44"/>
      <c r="H850" s="44"/>
      <c r="I850" s="218"/>
      <c r="J850" s="44"/>
      <c r="K850" s="44"/>
      <c r="L850" s="48"/>
      <c r="M850" s="219"/>
      <c r="N850" s="220"/>
      <c r="O850" s="88"/>
      <c r="P850" s="88"/>
      <c r="Q850" s="88"/>
      <c r="R850" s="88"/>
      <c r="S850" s="88"/>
      <c r="T850" s="89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T850" s="20" t="s">
        <v>142</v>
      </c>
      <c r="AU850" s="20" t="s">
        <v>81</v>
      </c>
    </row>
    <row r="851" s="2" customFormat="1">
      <c r="A851" s="42"/>
      <c r="B851" s="43"/>
      <c r="C851" s="44"/>
      <c r="D851" s="221" t="s">
        <v>144</v>
      </c>
      <c r="E851" s="44"/>
      <c r="F851" s="222" t="s">
        <v>1103</v>
      </c>
      <c r="G851" s="44"/>
      <c r="H851" s="44"/>
      <c r="I851" s="218"/>
      <c r="J851" s="44"/>
      <c r="K851" s="44"/>
      <c r="L851" s="48"/>
      <c r="M851" s="219"/>
      <c r="N851" s="220"/>
      <c r="O851" s="88"/>
      <c r="P851" s="88"/>
      <c r="Q851" s="88"/>
      <c r="R851" s="88"/>
      <c r="S851" s="88"/>
      <c r="T851" s="89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T851" s="20" t="s">
        <v>144</v>
      </c>
      <c r="AU851" s="20" t="s">
        <v>81</v>
      </c>
    </row>
    <row r="852" s="14" customFormat="1">
      <c r="A852" s="14"/>
      <c r="B852" s="233"/>
      <c r="C852" s="234"/>
      <c r="D852" s="216" t="s">
        <v>146</v>
      </c>
      <c r="E852" s="235" t="s">
        <v>21</v>
      </c>
      <c r="F852" s="236" t="s">
        <v>917</v>
      </c>
      <c r="G852" s="234"/>
      <c r="H852" s="237">
        <v>1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3" t="s">
        <v>146</v>
      </c>
      <c r="AU852" s="243" t="s">
        <v>81</v>
      </c>
      <c r="AV852" s="14" t="s">
        <v>81</v>
      </c>
      <c r="AW852" s="14" t="s">
        <v>36</v>
      </c>
      <c r="AX852" s="14" t="s">
        <v>74</v>
      </c>
      <c r="AY852" s="243" t="s">
        <v>132</v>
      </c>
    </row>
    <row r="853" s="14" customFormat="1">
      <c r="A853" s="14"/>
      <c r="B853" s="233"/>
      <c r="C853" s="234"/>
      <c r="D853" s="216" t="s">
        <v>146</v>
      </c>
      <c r="E853" s="235" t="s">
        <v>21</v>
      </c>
      <c r="F853" s="236" t="s">
        <v>1104</v>
      </c>
      <c r="G853" s="234"/>
      <c r="H853" s="237">
        <v>2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3" t="s">
        <v>146</v>
      </c>
      <c r="AU853" s="243" t="s">
        <v>81</v>
      </c>
      <c r="AV853" s="14" t="s">
        <v>81</v>
      </c>
      <c r="AW853" s="14" t="s">
        <v>36</v>
      </c>
      <c r="AX853" s="14" t="s">
        <v>74</v>
      </c>
      <c r="AY853" s="243" t="s">
        <v>132</v>
      </c>
    </row>
    <row r="854" s="15" customFormat="1">
      <c r="A854" s="15"/>
      <c r="B854" s="244"/>
      <c r="C854" s="245"/>
      <c r="D854" s="216" t="s">
        <v>146</v>
      </c>
      <c r="E854" s="246" t="s">
        <v>21</v>
      </c>
      <c r="F854" s="247" t="s">
        <v>150</v>
      </c>
      <c r="G854" s="245"/>
      <c r="H854" s="248">
        <v>3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4" t="s">
        <v>146</v>
      </c>
      <c r="AU854" s="254" t="s">
        <v>81</v>
      </c>
      <c r="AV854" s="15" t="s">
        <v>140</v>
      </c>
      <c r="AW854" s="15" t="s">
        <v>36</v>
      </c>
      <c r="AX854" s="15" t="s">
        <v>79</v>
      </c>
      <c r="AY854" s="254" t="s">
        <v>132</v>
      </c>
    </row>
    <row r="855" s="2" customFormat="1" ht="24.15" customHeight="1">
      <c r="A855" s="42"/>
      <c r="B855" s="43"/>
      <c r="C855" s="203" t="s">
        <v>1105</v>
      </c>
      <c r="D855" s="203" t="s">
        <v>135</v>
      </c>
      <c r="E855" s="204" t="s">
        <v>1106</v>
      </c>
      <c r="F855" s="205" t="s">
        <v>1107</v>
      </c>
      <c r="G855" s="206" t="s">
        <v>138</v>
      </c>
      <c r="H855" s="207">
        <v>2</v>
      </c>
      <c r="I855" s="208"/>
      <c r="J855" s="209">
        <f>ROUND(I855*H855,2)</f>
        <v>0</v>
      </c>
      <c r="K855" s="205" t="s">
        <v>21</v>
      </c>
      <c r="L855" s="48"/>
      <c r="M855" s="210" t="s">
        <v>21</v>
      </c>
      <c r="N855" s="211" t="s">
        <v>45</v>
      </c>
      <c r="O855" s="88"/>
      <c r="P855" s="212">
        <f>O855*H855</f>
        <v>0</v>
      </c>
      <c r="Q855" s="212">
        <v>0</v>
      </c>
      <c r="R855" s="212">
        <f>Q855*H855</f>
        <v>0</v>
      </c>
      <c r="S855" s="212">
        <v>0</v>
      </c>
      <c r="T855" s="213">
        <f>S855*H855</f>
        <v>0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R855" s="214" t="s">
        <v>269</v>
      </c>
      <c r="AT855" s="214" t="s">
        <v>135</v>
      </c>
      <c r="AU855" s="214" t="s">
        <v>81</v>
      </c>
      <c r="AY855" s="20" t="s">
        <v>132</v>
      </c>
      <c r="BE855" s="215">
        <f>IF(N855="základní",J855,0)</f>
        <v>0</v>
      </c>
      <c r="BF855" s="215">
        <f>IF(N855="snížená",J855,0)</f>
        <v>0</v>
      </c>
      <c r="BG855" s="215">
        <f>IF(N855="zákl. přenesená",J855,0)</f>
        <v>0</v>
      </c>
      <c r="BH855" s="215">
        <f>IF(N855="sníž. přenesená",J855,0)</f>
        <v>0</v>
      </c>
      <c r="BI855" s="215">
        <f>IF(N855="nulová",J855,0)</f>
        <v>0</v>
      </c>
      <c r="BJ855" s="20" t="s">
        <v>79</v>
      </c>
      <c r="BK855" s="215">
        <f>ROUND(I855*H855,2)</f>
        <v>0</v>
      </c>
      <c r="BL855" s="20" t="s">
        <v>269</v>
      </c>
      <c r="BM855" s="214" t="s">
        <v>1108</v>
      </c>
    </row>
    <row r="856" s="2" customFormat="1">
      <c r="A856" s="42"/>
      <c r="B856" s="43"/>
      <c r="C856" s="44"/>
      <c r="D856" s="216" t="s">
        <v>142</v>
      </c>
      <c r="E856" s="44"/>
      <c r="F856" s="217" t="s">
        <v>1107</v>
      </c>
      <c r="G856" s="44"/>
      <c r="H856" s="44"/>
      <c r="I856" s="218"/>
      <c r="J856" s="44"/>
      <c r="K856" s="44"/>
      <c r="L856" s="48"/>
      <c r="M856" s="219"/>
      <c r="N856" s="220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0" t="s">
        <v>142</v>
      </c>
      <c r="AU856" s="20" t="s">
        <v>81</v>
      </c>
    </row>
    <row r="857" s="14" customFormat="1">
      <c r="A857" s="14"/>
      <c r="B857" s="233"/>
      <c r="C857" s="234"/>
      <c r="D857" s="216" t="s">
        <v>146</v>
      </c>
      <c r="E857" s="235" t="s">
        <v>21</v>
      </c>
      <c r="F857" s="236" t="s">
        <v>1104</v>
      </c>
      <c r="G857" s="234"/>
      <c r="H857" s="237">
        <v>2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3" t="s">
        <v>146</v>
      </c>
      <c r="AU857" s="243" t="s">
        <v>81</v>
      </c>
      <c r="AV857" s="14" t="s">
        <v>81</v>
      </c>
      <c r="AW857" s="14" t="s">
        <v>36</v>
      </c>
      <c r="AX857" s="14" t="s">
        <v>79</v>
      </c>
      <c r="AY857" s="243" t="s">
        <v>132</v>
      </c>
    </row>
    <row r="858" s="2" customFormat="1" ht="21.75" customHeight="1">
      <c r="A858" s="42"/>
      <c r="B858" s="43"/>
      <c r="C858" s="203" t="s">
        <v>1109</v>
      </c>
      <c r="D858" s="203" t="s">
        <v>135</v>
      </c>
      <c r="E858" s="204" t="s">
        <v>1110</v>
      </c>
      <c r="F858" s="205" t="s">
        <v>1111</v>
      </c>
      <c r="G858" s="206" t="s">
        <v>138</v>
      </c>
      <c r="H858" s="207">
        <v>3</v>
      </c>
      <c r="I858" s="208"/>
      <c r="J858" s="209">
        <f>ROUND(I858*H858,2)</f>
        <v>0</v>
      </c>
      <c r="K858" s="205" t="s">
        <v>139</v>
      </c>
      <c r="L858" s="48"/>
      <c r="M858" s="210" t="s">
        <v>21</v>
      </c>
      <c r="N858" s="211" t="s">
        <v>45</v>
      </c>
      <c r="O858" s="88"/>
      <c r="P858" s="212">
        <f>O858*H858</f>
        <v>0</v>
      </c>
      <c r="Q858" s="212">
        <v>0</v>
      </c>
      <c r="R858" s="212">
        <f>Q858*H858</f>
        <v>0</v>
      </c>
      <c r="S858" s="212">
        <v>0</v>
      </c>
      <c r="T858" s="213">
        <f>S858*H858</f>
        <v>0</v>
      </c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R858" s="214" t="s">
        <v>269</v>
      </c>
      <c r="AT858" s="214" t="s">
        <v>135</v>
      </c>
      <c r="AU858" s="214" t="s">
        <v>81</v>
      </c>
      <c r="AY858" s="20" t="s">
        <v>132</v>
      </c>
      <c r="BE858" s="215">
        <f>IF(N858="základní",J858,0)</f>
        <v>0</v>
      </c>
      <c r="BF858" s="215">
        <f>IF(N858="snížená",J858,0)</f>
        <v>0</v>
      </c>
      <c r="BG858" s="215">
        <f>IF(N858="zákl. přenesená",J858,0)</f>
        <v>0</v>
      </c>
      <c r="BH858" s="215">
        <f>IF(N858="sníž. přenesená",J858,0)</f>
        <v>0</v>
      </c>
      <c r="BI858" s="215">
        <f>IF(N858="nulová",J858,0)</f>
        <v>0</v>
      </c>
      <c r="BJ858" s="20" t="s">
        <v>79</v>
      </c>
      <c r="BK858" s="215">
        <f>ROUND(I858*H858,2)</f>
        <v>0</v>
      </c>
      <c r="BL858" s="20" t="s">
        <v>269</v>
      </c>
      <c r="BM858" s="214" t="s">
        <v>1112</v>
      </c>
    </row>
    <row r="859" s="2" customFormat="1">
      <c r="A859" s="42"/>
      <c r="B859" s="43"/>
      <c r="C859" s="44"/>
      <c r="D859" s="216" t="s">
        <v>142</v>
      </c>
      <c r="E859" s="44"/>
      <c r="F859" s="217" t="s">
        <v>1113</v>
      </c>
      <c r="G859" s="44"/>
      <c r="H859" s="44"/>
      <c r="I859" s="218"/>
      <c r="J859" s="44"/>
      <c r="K859" s="44"/>
      <c r="L859" s="48"/>
      <c r="M859" s="219"/>
      <c r="N859" s="220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T859" s="20" t="s">
        <v>142</v>
      </c>
      <c r="AU859" s="20" t="s">
        <v>81</v>
      </c>
    </row>
    <row r="860" s="2" customFormat="1">
      <c r="A860" s="42"/>
      <c r="B860" s="43"/>
      <c r="C860" s="44"/>
      <c r="D860" s="221" t="s">
        <v>144</v>
      </c>
      <c r="E860" s="44"/>
      <c r="F860" s="222" t="s">
        <v>1114</v>
      </c>
      <c r="G860" s="44"/>
      <c r="H860" s="44"/>
      <c r="I860" s="218"/>
      <c r="J860" s="44"/>
      <c r="K860" s="44"/>
      <c r="L860" s="48"/>
      <c r="M860" s="219"/>
      <c r="N860" s="220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T860" s="20" t="s">
        <v>144</v>
      </c>
      <c r="AU860" s="20" t="s">
        <v>81</v>
      </c>
    </row>
    <row r="861" s="14" customFormat="1">
      <c r="A861" s="14"/>
      <c r="B861" s="233"/>
      <c r="C861" s="234"/>
      <c r="D861" s="216" t="s">
        <v>146</v>
      </c>
      <c r="E861" s="235" t="s">
        <v>21</v>
      </c>
      <c r="F861" s="236" t="s">
        <v>917</v>
      </c>
      <c r="G861" s="234"/>
      <c r="H861" s="237">
        <v>1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3" t="s">
        <v>146</v>
      </c>
      <c r="AU861" s="243" t="s">
        <v>81</v>
      </c>
      <c r="AV861" s="14" t="s">
        <v>81</v>
      </c>
      <c r="AW861" s="14" t="s">
        <v>36</v>
      </c>
      <c r="AX861" s="14" t="s">
        <v>74</v>
      </c>
      <c r="AY861" s="243" t="s">
        <v>132</v>
      </c>
    </row>
    <row r="862" s="14" customFormat="1">
      <c r="A862" s="14"/>
      <c r="B862" s="233"/>
      <c r="C862" s="234"/>
      <c r="D862" s="216" t="s">
        <v>146</v>
      </c>
      <c r="E862" s="235" t="s">
        <v>21</v>
      </c>
      <c r="F862" s="236" t="s">
        <v>1104</v>
      </c>
      <c r="G862" s="234"/>
      <c r="H862" s="237">
        <v>2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3" t="s">
        <v>146</v>
      </c>
      <c r="AU862" s="243" t="s">
        <v>81</v>
      </c>
      <c r="AV862" s="14" t="s">
        <v>81</v>
      </c>
      <c r="AW862" s="14" t="s">
        <v>36</v>
      </c>
      <c r="AX862" s="14" t="s">
        <v>74</v>
      </c>
      <c r="AY862" s="243" t="s">
        <v>132</v>
      </c>
    </row>
    <row r="863" s="15" customFormat="1">
      <c r="A863" s="15"/>
      <c r="B863" s="244"/>
      <c r="C863" s="245"/>
      <c r="D863" s="216" t="s">
        <v>146</v>
      </c>
      <c r="E863" s="246" t="s">
        <v>21</v>
      </c>
      <c r="F863" s="247" t="s">
        <v>150</v>
      </c>
      <c r="G863" s="245"/>
      <c r="H863" s="248">
        <v>3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4" t="s">
        <v>146</v>
      </c>
      <c r="AU863" s="254" t="s">
        <v>81</v>
      </c>
      <c r="AV863" s="15" t="s">
        <v>140</v>
      </c>
      <c r="AW863" s="15" t="s">
        <v>36</v>
      </c>
      <c r="AX863" s="15" t="s">
        <v>79</v>
      </c>
      <c r="AY863" s="254" t="s">
        <v>132</v>
      </c>
    </row>
    <row r="864" s="2" customFormat="1" ht="21.75" customHeight="1">
      <c r="A864" s="42"/>
      <c r="B864" s="43"/>
      <c r="C864" s="203" t="s">
        <v>1115</v>
      </c>
      <c r="D864" s="203" t="s">
        <v>135</v>
      </c>
      <c r="E864" s="204" t="s">
        <v>1116</v>
      </c>
      <c r="F864" s="205" t="s">
        <v>1117</v>
      </c>
      <c r="G864" s="206" t="s">
        <v>138</v>
      </c>
      <c r="H864" s="207">
        <v>3</v>
      </c>
      <c r="I864" s="208"/>
      <c r="J864" s="209">
        <f>ROUND(I864*H864,2)</f>
        <v>0</v>
      </c>
      <c r="K864" s="205" t="s">
        <v>139</v>
      </c>
      <c r="L864" s="48"/>
      <c r="M864" s="210" t="s">
        <v>21</v>
      </c>
      <c r="N864" s="211" t="s">
        <v>45</v>
      </c>
      <c r="O864" s="88"/>
      <c r="P864" s="212">
        <f>O864*H864</f>
        <v>0</v>
      </c>
      <c r="Q864" s="212">
        <v>0</v>
      </c>
      <c r="R864" s="212">
        <f>Q864*H864</f>
        <v>0</v>
      </c>
      <c r="S864" s="212">
        <v>0</v>
      </c>
      <c r="T864" s="213">
        <f>S864*H864</f>
        <v>0</v>
      </c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R864" s="214" t="s">
        <v>269</v>
      </c>
      <c r="AT864" s="214" t="s">
        <v>135</v>
      </c>
      <c r="AU864" s="214" t="s">
        <v>81</v>
      </c>
      <c r="AY864" s="20" t="s">
        <v>132</v>
      </c>
      <c r="BE864" s="215">
        <f>IF(N864="základní",J864,0)</f>
        <v>0</v>
      </c>
      <c r="BF864" s="215">
        <f>IF(N864="snížená",J864,0)</f>
        <v>0</v>
      </c>
      <c r="BG864" s="215">
        <f>IF(N864="zákl. přenesená",J864,0)</f>
        <v>0</v>
      </c>
      <c r="BH864" s="215">
        <f>IF(N864="sníž. přenesená",J864,0)</f>
        <v>0</v>
      </c>
      <c r="BI864" s="215">
        <f>IF(N864="nulová",J864,0)</f>
        <v>0</v>
      </c>
      <c r="BJ864" s="20" t="s">
        <v>79</v>
      </c>
      <c r="BK864" s="215">
        <f>ROUND(I864*H864,2)</f>
        <v>0</v>
      </c>
      <c r="BL864" s="20" t="s">
        <v>269</v>
      </c>
      <c r="BM864" s="214" t="s">
        <v>1118</v>
      </c>
    </row>
    <row r="865" s="2" customFormat="1">
      <c r="A865" s="42"/>
      <c r="B865" s="43"/>
      <c r="C865" s="44"/>
      <c r="D865" s="216" t="s">
        <v>142</v>
      </c>
      <c r="E865" s="44"/>
      <c r="F865" s="217" t="s">
        <v>1119</v>
      </c>
      <c r="G865" s="44"/>
      <c r="H865" s="44"/>
      <c r="I865" s="218"/>
      <c r="J865" s="44"/>
      <c r="K865" s="44"/>
      <c r="L865" s="48"/>
      <c r="M865" s="219"/>
      <c r="N865" s="220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T865" s="20" t="s">
        <v>142</v>
      </c>
      <c r="AU865" s="20" t="s">
        <v>81</v>
      </c>
    </row>
    <row r="866" s="2" customFormat="1">
      <c r="A866" s="42"/>
      <c r="B866" s="43"/>
      <c r="C866" s="44"/>
      <c r="D866" s="221" t="s">
        <v>144</v>
      </c>
      <c r="E866" s="44"/>
      <c r="F866" s="222" t="s">
        <v>1120</v>
      </c>
      <c r="G866" s="44"/>
      <c r="H866" s="44"/>
      <c r="I866" s="218"/>
      <c r="J866" s="44"/>
      <c r="K866" s="44"/>
      <c r="L866" s="48"/>
      <c r="M866" s="219"/>
      <c r="N866" s="220"/>
      <c r="O866" s="88"/>
      <c r="P866" s="88"/>
      <c r="Q866" s="88"/>
      <c r="R866" s="88"/>
      <c r="S866" s="88"/>
      <c r="T866" s="89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T866" s="20" t="s">
        <v>144</v>
      </c>
      <c r="AU866" s="20" t="s">
        <v>81</v>
      </c>
    </row>
    <row r="867" s="14" customFormat="1">
      <c r="A867" s="14"/>
      <c r="B867" s="233"/>
      <c r="C867" s="234"/>
      <c r="D867" s="216" t="s">
        <v>146</v>
      </c>
      <c r="E867" s="235" t="s">
        <v>21</v>
      </c>
      <c r="F867" s="236" t="s">
        <v>917</v>
      </c>
      <c r="G867" s="234"/>
      <c r="H867" s="237">
        <v>1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3" t="s">
        <v>146</v>
      </c>
      <c r="AU867" s="243" t="s">
        <v>81</v>
      </c>
      <c r="AV867" s="14" t="s">
        <v>81</v>
      </c>
      <c r="AW867" s="14" t="s">
        <v>36</v>
      </c>
      <c r="AX867" s="14" t="s">
        <v>74</v>
      </c>
      <c r="AY867" s="243" t="s">
        <v>132</v>
      </c>
    </row>
    <row r="868" s="14" customFormat="1">
      <c r="A868" s="14"/>
      <c r="B868" s="233"/>
      <c r="C868" s="234"/>
      <c r="D868" s="216" t="s">
        <v>146</v>
      </c>
      <c r="E868" s="235" t="s">
        <v>21</v>
      </c>
      <c r="F868" s="236" t="s">
        <v>1104</v>
      </c>
      <c r="G868" s="234"/>
      <c r="H868" s="237">
        <v>2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3" t="s">
        <v>146</v>
      </c>
      <c r="AU868" s="243" t="s">
        <v>81</v>
      </c>
      <c r="AV868" s="14" t="s">
        <v>81</v>
      </c>
      <c r="AW868" s="14" t="s">
        <v>36</v>
      </c>
      <c r="AX868" s="14" t="s">
        <v>74</v>
      </c>
      <c r="AY868" s="243" t="s">
        <v>132</v>
      </c>
    </row>
    <row r="869" s="15" customFormat="1">
      <c r="A869" s="15"/>
      <c r="B869" s="244"/>
      <c r="C869" s="245"/>
      <c r="D869" s="216" t="s">
        <v>146</v>
      </c>
      <c r="E869" s="246" t="s">
        <v>21</v>
      </c>
      <c r="F869" s="247" t="s">
        <v>150</v>
      </c>
      <c r="G869" s="245"/>
      <c r="H869" s="248">
        <v>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54" t="s">
        <v>146</v>
      </c>
      <c r="AU869" s="254" t="s">
        <v>81</v>
      </c>
      <c r="AV869" s="15" t="s">
        <v>140</v>
      </c>
      <c r="AW869" s="15" t="s">
        <v>36</v>
      </c>
      <c r="AX869" s="15" t="s">
        <v>79</v>
      </c>
      <c r="AY869" s="254" t="s">
        <v>132</v>
      </c>
    </row>
    <row r="870" s="2" customFormat="1" ht="24.15" customHeight="1">
      <c r="A870" s="42"/>
      <c r="B870" s="43"/>
      <c r="C870" s="203" t="s">
        <v>1121</v>
      </c>
      <c r="D870" s="203" t="s">
        <v>135</v>
      </c>
      <c r="E870" s="204" t="s">
        <v>1122</v>
      </c>
      <c r="F870" s="205" t="s">
        <v>1123</v>
      </c>
      <c r="G870" s="206" t="s">
        <v>985</v>
      </c>
      <c r="H870" s="207">
        <v>3</v>
      </c>
      <c r="I870" s="208"/>
      <c r="J870" s="209">
        <f>ROUND(I870*H870,2)</f>
        <v>0</v>
      </c>
      <c r="K870" s="205" t="s">
        <v>139</v>
      </c>
      <c r="L870" s="48"/>
      <c r="M870" s="210" t="s">
        <v>21</v>
      </c>
      <c r="N870" s="211" t="s">
        <v>45</v>
      </c>
      <c r="O870" s="88"/>
      <c r="P870" s="212">
        <f>O870*H870</f>
        <v>0</v>
      </c>
      <c r="Q870" s="212">
        <v>0.01197</v>
      </c>
      <c r="R870" s="212">
        <f>Q870*H870</f>
        <v>0.035909999999999997</v>
      </c>
      <c r="S870" s="212">
        <v>0</v>
      </c>
      <c r="T870" s="213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14" t="s">
        <v>269</v>
      </c>
      <c r="AT870" s="214" t="s">
        <v>135</v>
      </c>
      <c r="AU870" s="214" t="s">
        <v>81</v>
      </c>
      <c r="AY870" s="20" t="s">
        <v>132</v>
      </c>
      <c r="BE870" s="215">
        <f>IF(N870="základní",J870,0)</f>
        <v>0</v>
      </c>
      <c r="BF870" s="215">
        <f>IF(N870="snížená",J870,0)</f>
        <v>0</v>
      </c>
      <c r="BG870" s="215">
        <f>IF(N870="zákl. přenesená",J870,0)</f>
        <v>0</v>
      </c>
      <c r="BH870" s="215">
        <f>IF(N870="sníž. přenesená",J870,0)</f>
        <v>0</v>
      </c>
      <c r="BI870" s="215">
        <f>IF(N870="nulová",J870,0)</f>
        <v>0</v>
      </c>
      <c r="BJ870" s="20" t="s">
        <v>79</v>
      </c>
      <c r="BK870" s="215">
        <f>ROUND(I870*H870,2)</f>
        <v>0</v>
      </c>
      <c r="BL870" s="20" t="s">
        <v>269</v>
      </c>
      <c r="BM870" s="214" t="s">
        <v>1124</v>
      </c>
    </row>
    <row r="871" s="2" customFormat="1">
      <c r="A871" s="42"/>
      <c r="B871" s="43"/>
      <c r="C871" s="44"/>
      <c r="D871" s="216" t="s">
        <v>142</v>
      </c>
      <c r="E871" s="44"/>
      <c r="F871" s="217" t="s">
        <v>1125</v>
      </c>
      <c r="G871" s="44"/>
      <c r="H871" s="44"/>
      <c r="I871" s="218"/>
      <c r="J871" s="44"/>
      <c r="K871" s="44"/>
      <c r="L871" s="48"/>
      <c r="M871" s="219"/>
      <c r="N871" s="220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142</v>
      </c>
      <c r="AU871" s="20" t="s">
        <v>81</v>
      </c>
    </row>
    <row r="872" s="2" customFormat="1">
      <c r="A872" s="42"/>
      <c r="B872" s="43"/>
      <c r="C872" s="44"/>
      <c r="D872" s="221" t="s">
        <v>144</v>
      </c>
      <c r="E872" s="44"/>
      <c r="F872" s="222" t="s">
        <v>1126</v>
      </c>
      <c r="G872" s="44"/>
      <c r="H872" s="44"/>
      <c r="I872" s="218"/>
      <c r="J872" s="44"/>
      <c r="K872" s="44"/>
      <c r="L872" s="48"/>
      <c r="M872" s="219"/>
      <c r="N872" s="220"/>
      <c r="O872" s="88"/>
      <c r="P872" s="88"/>
      <c r="Q872" s="88"/>
      <c r="R872" s="88"/>
      <c r="S872" s="88"/>
      <c r="T872" s="89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T872" s="20" t="s">
        <v>144</v>
      </c>
      <c r="AU872" s="20" t="s">
        <v>81</v>
      </c>
    </row>
    <row r="873" s="14" customFormat="1">
      <c r="A873" s="14"/>
      <c r="B873" s="233"/>
      <c r="C873" s="234"/>
      <c r="D873" s="216" t="s">
        <v>146</v>
      </c>
      <c r="E873" s="235" t="s">
        <v>21</v>
      </c>
      <c r="F873" s="236" t="s">
        <v>1127</v>
      </c>
      <c r="G873" s="234"/>
      <c r="H873" s="237">
        <v>1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3" t="s">
        <v>146</v>
      </c>
      <c r="AU873" s="243" t="s">
        <v>81</v>
      </c>
      <c r="AV873" s="14" t="s">
        <v>81</v>
      </c>
      <c r="AW873" s="14" t="s">
        <v>36</v>
      </c>
      <c r="AX873" s="14" t="s">
        <v>74</v>
      </c>
      <c r="AY873" s="243" t="s">
        <v>132</v>
      </c>
    </row>
    <row r="874" s="14" customFormat="1">
      <c r="A874" s="14"/>
      <c r="B874" s="233"/>
      <c r="C874" s="234"/>
      <c r="D874" s="216" t="s">
        <v>146</v>
      </c>
      <c r="E874" s="235" t="s">
        <v>21</v>
      </c>
      <c r="F874" s="236" t="s">
        <v>924</v>
      </c>
      <c r="G874" s="234"/>
      <c r="H874" s="237">
        <v>1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3" t="s">
        <v>146</v>
      </c>
      <c r="AU874" s="243" t="s">
        <v>81</v>
      </c>
      <c r="AV874" s="14" t="s">
        <v>81</v>
      </c>
      <c r="AW874" s="14" t="s">
        <v>36</v>
      </c>
      <c r="AX874" s="14" t="s">
        <v>74</v>
      </c>
      <c r="AY874" s="243" t="s">
        <v>132</v>
      </c>
    </row>
    <row r="875" s="14" customFormat="1">
      <c r="A875" s="14"/>
      <c r="B875" s="233"/>
      <c r="C875" s="234"/>
      <c r="D875" s="216" t="s">
        <v>146</v>
      </c>
      <c r="E875" s="235" t="s">
        <v>21</v>
      </c>
      <c r="F875" s="236" t="s">
        <v>1128</v>
      </c>
      <c r="G875" s="234"/>
      <c r="H875" s="237">
        <v>1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3" t="s">
        <v>146</v>
      </c>
      <c r="AU875" s="243" t="s">
        <v>81</v>
      </c>
      <c r="AV875" s="14" t="s">
        <v>81</v>
      </c>
      <c r="AW875" s="14" t="s">
        <v>36</v>
      </c>
      <c r="AX875" s="14" t="s">
        <v>74</v>
      </c>
      <c r="AY875" s="243" t="s">
        <v>132</v>
      </c>
    </row>
    <row r="876" s="15" customFormat="1">
      <c r="A876" s="15"/>
      <c r="B876" s="244"/>
      <c r="C876" s="245"/>
      <c r="D876" s="216" t="s">
        <v>146</v>
      </c>
      <c r="E876" s="246" t="s">
        <v>21</v>
      </c>
      <c r="F876" s="247" t="s">
        <v>150</v>
      </c>
      <c r="G876" s="245"/>
      <c r="H876" s="248">
        <v>3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4" t="s">
        <v>146</v>
      </c>
      <c r="AU876" s="254" t="s">
        <v>81</v>
      </c>
      <c r="AV876" s="15" t="s">
        <v>140</v>
      </c>
      <c r="AW876" s="15" t="s">
        <v>36</v>
      </c>
      <c r="AX876" s="15" t="s">
        <v>79</v>
      </c>
      <c r="AY876" s="254" t="s">
        <v>132</v>
      </c>
    </row>
    <row r="877" s="2" customFormat="1" ht="16.5" customHeight="1">
      <c r="A877" s="42"/>
      <c r="B877" s="43"/>
      <c r="C877" s="203" t="s">
        <v>1129</v>
      </c>
      <c r="D877" s="203" t="s">
        <v>135</v>
      </c>
      <c r="E877" s="204" t="s">
        <v>1130</v>
      </c>
      <c r="F877" s="205" t="s">
        <v>1131</v>
      </c>
      <c r="G877" s="206" t="s">
        <v>985</v>
      </c>
      <c r="H877" s="207">
        <v>2</v>
      </c>
      <c r="I877" s="208"/>
      <c r="J877" s="209">
        <f>ROUND(I877*H877,2)</f>
        <v>0</v>
      </c>
      <c r="K877" s="205" t="s">
        <v>139</v>
      </c>
      <c r="L877" s="48"/>
      <c r="M877" s="210" t="s">
        <v>21</v>
      </c>
      <c r="N877" s="211" t="s">
        <v>45</v>
      </c>
      <c r="O877" s="88"/>
      <c r="P877" s="212">
        <f>O877*H877</f>
        <v>0</v>
      </c>
      <c r="Q877" s="212">
        <v>0.00042999999999999999</v>
      </c>
      <c r="R877" s="212">
        <f>Q877*H877</f>
        <v>0.00085999999999999998</v>
      </c>
      <c r="S877" s="212">
        <v>0</v>
      </c>
      <c r="T877" s="213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14" t="s">
        <v>269</v>
      </c>
      <c r="AT877" s="214" t="s">
        <v>135</v>
      </c>
      <c r="AU877" s="214" t="s">
        <v>81</v>
      </c>
      <c r="AY877" s="20" t="s">
        <v>132</v>
      </c>
      <c r="BE877" s="215">
        <f>IF(N877="základní",J877,0)</f>
        <v>0</v>
      </c>
      <c r="BF877" s="215">
        <f>IF(N877="snížená",J877,0)</f>
        <v>0</v>
      </c>
      <c r="BG877" s="215">
        <f>IF(N877="zákl. přenesená",J877,0)</f>
        <v>0</v>
      </c>
      <c r="BH877" s="215">
        <f>IF(N877="sníž. přenesená",J877,0)</f>
        <v>0</v>
      </c>
      <c r="BI877" s="215">
        <f>IF(N877="nulová",J877,0)</f>
        <v>0</v>
      </c>
      <c r="BJ877" s="20" t="s">
        <v>79</v>
      </c>
      <c r="BK877" s="215">
        <f>ROUND(I877*H877,2)</f>
        <v>0</v>
      </c>
      <c r="BL877" s="20" t="s">
        <v>269</v>
      </c>
      <c r="BM877" s="214" t="s">
        <v>1132</v>
      </c>
    </row>
    <row r="878" s="2" customFormat="1">
      <c r="A878" s="42"/>
      <c r="B878" s="43"/>
      <c r="C878" s="44"/>
      <c r="D878" s="216" t="s">
        <v>142</v>
      </c>
      <c r="E878" s="44"/>
      <c r="F878" s="217" t="s">
        <v>1133</v>
      </c>
      <c r="G878" s="44"/>
      <c r="H878" s="44"/>
      <c r="I878" s="218"/>
      <c r="J878" s="44"/>
      <c r="K878" s="44"/>
      <c r="L878" s="48"/>
      <c r="M878" s="219"/>
      <c r="N878" s="220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0" t="s">
        <v>142</v>
      </c>
      <c r="AU878" s="20" t="s">
        <v>81</v>
      </c>
    </row>
    <row r="879" s="2" customFormat="1">
      <c r="A879" s="42"/>
      <c r="B879" s="43"/>
      <c r="C879" s="44"/>
      <c r="D879" s="221" t="s">
        <v>144</v>
      </c>
      <c r="E879" s="44"/>
      <c r="F879" s="222" t="s">
        <v>1134</v>
      </c>
      <c r="G879" s="44"/>
      <c r="H879" s="44"/>
      <c r="I879" s="218"/>
      <c r="J879" s="44"/>
      <c r="K879" s="44"/>
      <c r="L879" s="48"/>
      <c r="M879" s="219"/>
      <c r="N879" s="220"/>
      <c r="O879" s="88"/>
      <c r="P879" s="88"/>
      <c r="Q879" s="88"/>
      <c r="R879" s="88"/>
      <c r="S879" s="88"/>
      <c r="T879" s="89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T879" s="20" t="s">
        <v>144</v>
      </c>
      <c r="AU879" s="20" t="s">
        <v>81</v>
      </c>
    </row>
    <row r="880" s="13" customFormat="1">
      <c r="A880" s="13"/>
      <c r="B880" s="223"/>
      <c r="C880" s="224"/>
      <c r="D880" s="216" t="s">
        <v>146</v>
      </c>
      <c r="E880" s="225" t="s">
        <v>21</v>
      </c>
      <c r="F880" s="226" t="s">
        <v>1135</v>
      </c>
      <c r="G880" s="224"/>
      <c r="H880" s="225" t="s">
        <v>21</v>
      </c>
      <c r="I880" s="227"/>
      <c r="J880" s="224"/>
      <c r="K880" s="224"/>
      <c r="L880" s="228"/>
      <c r="M880" s="229"/>
      <c r="N880" s="230"/>
      <c r="O880" s="230"/>
      <c r="P880" s="230"/>
      <c r="Q880" s="230"/>
      <c r="R880" s="230"/>
      <c r="S880" s="230"/>
      <c r="T880" s="23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2" t="s">
        <v>146</v>
      </c>
      <c r="AU880" s="232" t="s">
        <v>81</v>
      </c>
      <c r="AV880" s="13" t="s">
        <v>79</v>
      </c>
      <c r="AW880" s="13" t="s">
        <v>36</v>
      </c>
      <c r="AX880" s="13" t="s">
        <v>74</v>
      </c>
      <c r="AY880" s="232" t="s">
        <v>132</v>
      </c>
    </row>
    <row r="881" s="14" customFormat="1">
      <c r="A881" s="14"/>
      <c r="B881" s="233"/>
      <c r="C881" s="234"/>
      <c r="D881" s="216" t="s">
        <v>146</v>
      </c>
      <c r="E881" s="235" t="s">
        <v>21</v>
      </c>
      <c r="F881" s="236" t="s">
        <v>1136</v>
      </c>
      <c r="G881" s="234"/>
      <c r="H881" s="237">
        <v>1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3" t="s">
        <v>146</v>
      </c>
      <c r="AU881" s="243" t="s">
        <v>81</v>
      </c>
      <c r="AV881" s="14" t="s">
        <v>81</v>
      </c>
      <c r="AW881" s="14" t="s">
        <v>36</v>
      </c>
      <c r="AX881" s="14" t="s">
        <v>74</v>
      </c>
      <c r="AY881" s="243" t="s">
        <v>132</v>
      </c>
    </row>
    <row r="882" s="14" customFormat="1">
      <c r="A882" s="14"/>
      <c r="B882" s="233"/>
      <c r="C882" s="234"/>
      <c r="D882" s="216" t="s">
        <v>146</v>
      </c>
      <c r="E882" s="235" t="s">
        <v>21</v>
      </c>
      <c r="F882" s="236" t="s">
        <v>1137</v>
      </c>
      <c r="G882" s="234"/>
      <c r="H882" s="237">
        <v>1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3" t="s">
        <v>146</v>
      </c>
      <c r="AU882" s="243" t="s">
        <v>81</v>
      </c>
      <c r="AV882" s="14" t="s">
        <v>81</v>
      </c>
      <c r="AW882" s="14" t="s">
        <v>36</v>
      </c>
      <c r="AX882" s="14" t="s">
        <v>74</v>
      </c>
      <c r="AY882" s="243" t="s">
        <v>132</v>
      </c>
    </row>
    <row r="883" s="15" customFormat="1">
      <c r="A883" s="15"/>
      <c r="B883" s="244"/>
      <c r="C883" s="245"/>
      <c r="D883" s="216" t="s">
        <v>146</v>
      </c>
      <c r="E883" s="246" t="s">
        <v>21</v>
      </c>
      <c r="F883" s="247" t="s">
        <v>150</v>
      </c>
      <c r="G883" s="245"/>
      <c r="H883" s="248">
        <v>2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54" t="s">
        <v>146</v>
      </c>
      <c r="AU883" s="254" t="s">
        <v>81</v>
      </c>
      <c r="AV883" s="15" t="s">
        <v>140</v>
      </c>
      <c r="AW883" s="15" t="s">
        <v>36</v>
      </c>
      <c r="AX883" s="15" t="s">
        <v>79</v>
      </c>
      <c r="AY883" s="254" t="s">
        <v>132</v>
      </c>
    </row>
    <row r="884" s="2" customFormat="1" ht="21.75" customHeight="1">
      <c r="A884" s="42"/>
      <c r="B884" s="43"/>
      <c r="C884" s="266" t="s">
        <v>1138</v>
      </c>
      <c r="D884" s="266" t="s">
        <v>487</v>
      </c>
      <c r="E884" s="267" t="s">
        <v>1139</v>
      </c>
      <c r="F884" s="268" t="s">
        <v>1140</v>
      </c>
      <c r="G884" s="269" t="s">
        <v>138</v>
      </c>
      <c r="H884" s="270">
        <v>2</v>
      </c>
      <c r="I884" s="271"/>
      <c r="J884" s="272">
        <f>ROUND(I884*H884,2)</f>
        <v>0</v>
      </c>
      <c r="K884" s="268" t="s">
        <v>21</v>
      </c>
      <c r="L884" s="273"/>
      <c r="M884" s="274" t="s">
        <v>21</v>
      </c>
      <c r="N884" s="275" t="s">
        <v>45</v>
      </c>
      <c r="O884" s="88"/>
      <c r="P884" s="212">
        <f>O884*H884</f>
        <v>0</v>
      </c>
      <c r="Q884" s="212">
        <v>0.0030999999999999999</v>
      </c>
      <c r="R884" s="212">
        <f>Q884*H884</f>
        <v>0.0061999999999999998</v>
      </c>
      <c r="S884" s="212">
        <v>0</v>
      </c>
      <c r="T884" s="213">
        <f>S884*H884</f>
        <v>0</v>
      </c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R884" s="214" t="s">
        <v>429</v>
      </c>
      <c r="AT884" s="214" t="s">
        <v>487</v>
      </c>
      <c r="AU884" s="214" t="s">
        <v>81</v>
      </c>
      <c r="AY884" s="20" t="s">
        <v>132</v>
      </c>
      <c r="BE884" s="215">
        <f>IF(N884="základní",J884,0)</f>
        <v>0</v>
      </c>
      <c r="BF884" s="215">
        <f>IF(N884="snížená",J884,0)</f>
        <v>0</v>
      </c>
      <c r="BG884" s="215">
        <f>IF(N884="zákl. přenesená",J884,0)</f>
        <v>0</v>
      </c>
      <c r="BH884" s="215">
        <f>IF(N884="sníž. přenesená",J884,0)</f>
        <v>0</v>
      </c>
      <c r="BI884" s="215">
        <f>IF(N884="nulová",J884,0)</f>
        <v>0</v>
      </c>
      <c r="BJ884" s="20" t="s">
        <v>79</v>
      </c>
      <c r="BK884" s="215">
        <f>ROUND(I884*H884,2)</f>
        <v>0</v>
      </c>
      <c r="BL884" s="20" t="s">
        <v>269</v>
      </c>
      <c r="BM884" s="214" t="s">
        <v>1141</v>
      </c>
    </row>
    <row r="885" s="2" customFormat="1">
      <c r="A885" s="42"/>
      <c r="B885" s="43"/>
      <c r="C885" s="44"/>
      <c r="D885" s="216" t="s">
        <v>142</v>
      </c>
      <c r="E885" s="44"/>
      <c r="F885" s="217" t="s">
        <v>1140</v>
      </c>
      <c r="G885" s="44"/>
      <c r="H885" s="44"/>
      <c r="I885" s="218"/>
      <c r="J885" s="44"/>
      <c r="K885" s="44"/>
      <c r="L885" s="48"/>
      <c r="M885" s="219"/>
      <c r="N885" s="220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142</v>
      </c>
      <c r="AU885" s="20" t="s">
        <v>81</v>
      </c>
    </row>
    <row r="886" s="2" customFormat="1" ht="16.5" customHeight="1">
      <c r="A886" s="42"/>
      <c r="B886" s="43"/>
      <c r="C886" s="203" t="s">
        <v>1142</v>
      </c>
      <c r="D886" s="203" t="s">
        <v>135</v>
      </c>
      <c r="E886" s="204" t="s">
        <v>1143</v>
      </c>
      <c r="F886" s="205" t="s">
        <v>1144</v>
      </c>
      <c r="G886" s="206" t="s">
        <v>138</v>
      </c>
      <c r="H886" s="207">
        <v>1</v>
      </c>
      <c r="I886" s="208"/>
      <c r="J886" s="209">
        <f>ROUND(I886*H886,2)</f>
        <v>0</v>
      </c>
      <c r="K886" s="205" t="s">
        <v>139</v>
      </c>
      <c r="L886" s="48"/>
      <c r="M886" s="210" t="s">
        <v>21</v>
      </c>
      <c r="N886" s="211" t="s">
        <v>45</v>
      </c>
      <c r="O886" s="88"/>
      <c r="P886" s="212">
        <f>O886*H886</f>
        <v>0</v>
      </c>
      <c r="Q886" s="212">
        <v>0</v>
      </c>
      <c r="R886" s="212">
        <f>Q886*H886</f>
        <v>0</v>
      </c>
      <c r="S886" s="212">
        <v>0</v>
      </c>
      <c r="T886" s="213">
        <f>S886*H886</f>
        <v>0</v>
      </c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R886" s="214" t="s">
        <v>269</v>
      </c>
      <c r="AT886" s="214" t="s">
        <v>135</v>
      </c>
      <c r="AU886" s="214" t="s">
        <v>81</v>
      </c>
      <c r="AY886" s="20" t="s">
        <v>132</v>
      </c>
      <c r="BE886" s="215">
        <f>IF(N886="základní",J886,0)</f>
        <v>0</v>
      </c>
      <c r="BF886" s="215">
        <f>IF(N886="snížená",J886,0)</f>
        <v>0</v>
      </c>
      <c r="BG886" s="215">
        <f>IF(N886="zákl. přenesená",J886,0)</f>
        <v>0</v>
      </c>
      <c r="BH886" s="215">
        <f>IF(N886="sníž. přenesená",J886,0)</f>
        <v>0</v>
      </c>
      <c r="BI886" s="215">
        <f>IF(N886="nulová",J886,0)</f>
        <v>0</v>
      </c>
      <c r="BJ886" s="20" t="s">
        <v>79</v>
      </c>
      <c r="BK886" s="215">
        <f>ROUND(I886*H886,2)</f>
        <v>0</v>
      </c>
      <c r="BL886" s="20" t="s">
        <v>269</v>
      </c>
      <c r="BM886" s="214" t="s">
        <v>1145</v>
      </c>
    </row>
    <row r="887" s="2" customFormat="1">
      <c r="A887" s="42"/>
      <c r="B887" s="43"/>
      <c r="C887" s="44"/>
      <c r="D887" s="216" t="s">
        <v>142</v>
      </c>
      <c r="E887" s="44"/>
      <c r="F887" s="217" t="s">
        <v>1146</v>
      </c>
      <c r="G887" s="44"/>
      <c r="H887" s="44"/>
      <c r="I887" s="218"/>
      <c r="J887" s="44"/>
      <c r="K887" s="44"/>
      <c r="L887" s="48"/>
      <c r="M887" s="219"/>
      <c r="N887" s="220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T887" s="20" t="s">
        <v>142</v>
      </c>
      <c r="AU887" s="20" t="s">
        <v>81</v>
      </c>
    </row>
    <row r="888" s="2" customFormat="1">
      <c r="A888" s="42"/>
      <c r="B888" s="43"/>
      <c r="C888" s="44"/>
      <c r="D888" s="221" t="s">
        <v>144</v>
      </c>
      <c r="E888" s="44"/>
      <c r="F888" s="222" t="s">
        <v>1147</v>
      </c>
      <c r="G888" s="44"/>
      <c r="H888" s="44"/>
      <c r="I888" s="218"/>
      <c r="J888" s="44"/>
      <c r="K888" s="44"/>
      <c r="L888" s="48"/>
      <c r="M888" s="219"/>
      <c r="N888" s="220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T888" s="20" t="s">
        <v>144</v>
      </c>
      <c r="AU888" s="20" t="s">
        <v>81</v>
      </c>
    </row>
    <row r="889" s="14" customFormat="1">
      <c r="A889" s="14"/>
      <c r="B889" s="233"/>
      <c r="C889" s="234"/>
      <c r="D889" s="216" t="s">
        <v>146</v>
      </c>
      <c r="E889" s="235" t="s">
        <v>21</v>
      </c>
      <c r="F889" s="236" t="s">
        <v>544</v>
      </c>
      <c r="G889" s="234"/>
      <c r="H889" s="237">
        <v>1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3" t="s">
        <v>146</v>
      </c>
      <c r="AU889" s="243" t="s">
        <v>81</v>
      </c>
      <c r="AV889" s="14" t="s">
        <v>81</v>
      </c>
      <c r="AW889" s="14" t="s">
        <v>36</v>
      </c>
      <c r="AX889" s="14" t="s">
        <v>79</v>
      </c>
      <c r="AY889" s="243" t="s">
        <v>132</v>
      </c>
    </row>
    <row r="890" s="2" customFormat="1" ht="21.75" customHeight="1">
      <c r="A890" s="42"/>
      <c r="B890" s="43"/>
      <c r="C890" s="203" t="s">
        <v>1148</v>
      </c>
      <c r="D890" s="203" t="s">
        <v>135</v>
      </c>
      <c r="E890" s="204" t="s">
        <v>1149</v>
      </c>
      <c r="F890" s="205" t="s">
        <v>1150</v>
      </c>
      <c r="G890" s="206" t="s">
        <v>138</v>
      </c>
      <c r="H890" s="207">
        <v>1</v>
      </c>
      <c r="I890" s="208"/>
      <c r="J890" s="209">
        <f>ROUND(I890*H890,2)</f>
        <v>0</v>
      </c>
      <c r="K890" s="205" t="s">
        <v>139</v>
      </c>
      <c r="L890" s="48"/>
      <c r="M890" s="210" t="s">
        <v>21</v>
      </c>
      <c r="N890" s="211" t="s">
        <v>45</v>
      </c>
      <c r="O890" s="88"/>
      <c r="P890" s="212">
        <f>O890*H890</f>
        <v>0</v>
      </c>
      <c r="Q890" s="212">
        <v>0.00040999999999999999</v>
      </c>
      <c r="R890" s="212">
        <f>Q890*H890</f>
        <v>0.00040999999999999999</v>
      </c>
      <c r="S890" s="212">
        <v>0</v>
      </c>
      <c r="T890" s="213">
        <f>S890*H890</f>
        <v>0</v>
      </c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R890" s="214" t="s">
        <v>269</v>
      </c>
      <c r="AT890" s="214" t="s">
        <v>135</v>
      </c>
      <c r="AU890" s="214" t="s">
        <v>81</v>
      </c>
      <c r="AY890" s="20" t="s">
        <v>132</v>
      </c>
      <c r="BE890" s="215">
        <f>IF(N890="základní",J890,0)</f>
        <v>0</v>
      </c>
      <c r="BF890" s="215">
        <f>IF(N890="snížená",J890,0)</f>
        <v>0</v>
      </c>
      <c r="BG890" s="215">
        <f>IF(N890="zákl. přenesená",J890,0)</f>
        <v>0</v>
      </c>
      <c r="BH890" s="215">
        <f>IF(N890="sníž. přenesená",J890,0)</f>
        <v>0</v>
      </c>
      <c r="BI890" s="215">
        <f>IF(N890="nulová",J890,0)</f>
        <v>0</v>
      </c>
      <c r="BJ890" s="20" t="s">
        <v>79</v>
      </c>
      <c r="BK890" s="215">
        <f>ROUND(I890*H890,2)</f>
        <v>0</v>
      </c>
      <c r="BL890" s="20" t="s">
        <v>269</v>
      </c>
      <c r="BM890" s="214" t="s">
        <v>1151</v>
      </c>
    </row>
    <row r="891" s="2" customFormat="1">
      <c r="A891" s="42"/>
      <c r="B891" s="43"/>
      <c r="C891" s="44"/>
      <c r="D891" s="216" t="s">
        <v>142</v>
      </c>
      <c r="E891" s="44"/>
      <c r="F891" s="217" t="s">
        <v>1152</v>
      </c>
      <c r="G891" s="44"/>
      <c r="H891" s="44"/>
      <c r="I891" s="218"/>
      <c r="J891" s="44"/>
      <c r="K891" s="44"/>
      <c r="L891" s="48"/>
      <c r="M891" s="219"/>
      <c r="N891" s="220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T891" s="20" t="s">
        <v>142</v>
      </c>
      <c r="AU891" s="20" t="s">
        <v>81</v>
      </c>
    </row>
    <row r="892" s="2" customFormat="1">
      <c r="A892" s="42"/>
      <c r="B892" s="43"/>
      <c r="C892" s="44"/>
      <c r="D892" s="221" t="s">
        <v>144</v>
      </c>
      <c r="E892" s="44"/>
      <c r="F892" s="222" t="s">
        <v>1153</v>
      </c>
      <c r="G892" s="44"/>
      <c r="H892" s="44"/>
      <c r="I892" s="218"/>
      <c r="J892" s="44"/>
      <c r="K892" s="44"/>
      <c r="L892" s="48"/>
      <c r="M892" s="219"/>
      <c r="N892" s="220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T892" s="20" t="s">
        <v>144</v>
      </c>
      <c r="AU892" s="20" t="s">
        <v>81</v>
      </c>
    </row>
    <row r="893" s="14" customFormat="1">
      <c r="A893" s="14"/>
      <c r="B893" s="233"/>
      <c r="C893" s="234"/>
      <c r="D893" s="216" t="s">
        <v>146</v>
      </c>
      <c r="E893" s="235" t="s">
        <v>21</v>
      </c>
      <c r="F893" s="236" t="s">
        <v>544</v>
      </c>
      <c r="G893" s="234"/>
      <c r="H893" s="237">
        <v>1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3" t="s">
        <v>146</v>
      </c>
      <c r="AU893" s="243" t="s">
        <v>81</v>
      </c>
      <c r="AV893" s="14" t="s">
        <v>81</v>
      </c>
      <c r="AW893" s="14" t="s">
        <v>36</v>
      </c>
      <c r="AX893" s="14" t="s">
        <v>79</v>
      </c>
      <c r="AY893" s="243" t="s">
        <v>132</v>
      </c>
    </row>
    <row r="894" s="2" customFormat="1" ht="16.5" customHeight="1">
      <c r="A894" s="42"/>
      <c r="B894" s="43"/>
      <c r="C894" s="203" t="s">
        <v>1154</v>
      </c>
      <c r="D894" s="203" t="s">
        <v>135</v>
      </c>
      <c r="E894" s="204" t="s">
        <v>1155</v>
      </c>
      <c r="F894" s="205" t="s">
        <v>1156</v>
      </c>
      <c r="G894" s="206" t="s">
        <v>138</v>
      </c>
      <c r="H894" s="207">
        <v>1</v>
      </c>
      <c r="I894" s="208"/>
      <c r="J894" s="209">
        <f>ROUND(I894*H894,2)</f>
        <v>0</v>
      </c>
      <c r="K894" s="205" t="s">
        <v>139</v>
      </c>
      <c r="L894" s="48"/>
      <c r="M894" s="210" t="s">
        <v>21</v>
      </c>
      <c r="N894" s="211" t="s">
        <v>45</v>
      </c>
      <c r="O894" s="88"/>
      <c r="P894" s="212">
        <f>O894*H894</f>
        <v>0</v>
      </c>
      <c r="Q894" s="212">
        <v>0.00029999999999999997</v>
      </c>
      <c r="R894" s="212">
        <f>Q894*H894</f>
        <v>0.00029999999999999997</v>
      </c>
      <c r="S894" s="212">
        <v>0.00010000000000000001</v>
      </c>
      <c r="T894" s="213">
        <f>S894*H894</f>
        <v>0.00010000000000000001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4" t="s">
        <v>269</v>
      </c>
      <c r="AT894" s="214" t="s">
        <v>135</v>
      </c>
      <c r="AU894" s="214" t="s">
        <v>81</v>
      </c>
      <c r="AY894" s="20" t="s">
        <v>132</v>
      </c>
      <c r="BE894" s="215">
        <f>IF(N894="základní",J894,0)</f>
        <v>0</v>
      </c>
      <c r="BF894" s="215">
        <f>IF(N894="snížená",J894,0)</f>
        <v>0</v>
      </c>
      <c r="BG894" s="215">
        <f>IF(N894="zákl. přenesená",J894,0)</f>
        <v>0</v>
      </c>
      <c r="BH894" s="215">
        <f>IF(N894="sníž. přenesená",J894,0)</f>
        <v>0</v>
      </c>
      <c r="BI894" s="215">
        <f>IF(N894="nulová",J894,0)</f>
        <v>0</v>
      </c>
      <c r="BJ894" s="20" t="s">
        <v>79</v>
      </c>
      <c r="BK894" s="215">
        <f>ROUND(I894*H894,2)</f>
        <v>0</v>
      </c>
      <c r="BL894" s="20" t="s">
        <v>269</v>
      </c>
      <c r="BM894" s="214" t="s">
        <v>1157</v>
      </c>
    </row>
    <row r="895" s="2" customFormat="1">
      <c r="A895" s="42"/>
      <c r="B895" s="43"/>
      <c r="C895" s="44"/>
      <c r="D895" s="216" t="s">
        <v>142</v>
      </c>
      <c r="E895" s="44"/>
      <c r="F895" s="217" t="s">
        <v>1158</v>
      </c>
      <c r="G895" s="44"/>
      <c r="H895" s="44"/>
      <c r="I895" s="218"/>
      <c r="J895" s="44"/>
      <c r="K895" s="44"/>
      <c r="L895" s="48"/>
      <c r="M895" s="219"/>
      <c r="N895" s="220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142</v>
      </c>
      <c r="AU895" s="20" t="s">
        <v>81</v>
      </c>
    </row>
    <row r="896" s="2" customFormat="1">
      <c r="A896" s="42"/>
      <c r="B896" s="43"/>
      <c r="C896" s="44"/>
      <c r="D896" s="221" t="s">
        <v>144</v>
      </c>
      <c r="E896" s="44"/>
      <c r="F896" s="222" t="s">
        <v>1159</v>
      </c>
      <c r="G896" s="44"/>
      <c r="H896" s="44"/>
      <c r="I896" s="218"/>
      <c r="J896" s="44"/>
      <c r="K896" s="44"/>
      <c r="L896" s="48"/>
      <c r="M896" s="219"/>
      <c r="N896" s="220"/>
      <c r="O896" s="88"/>
      <c r="P896" s="88"/>
      <c r="Q896" s="88"/>
      <c r="R896" s="88"/>
      <c r="S896" s="88"/>
      <c r="T896" s="89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T896" s="20" t="s">
        <v>144</v>
      </c>
      <c r="AU896" s="20" t="s">
        <v>81</v>
      </c>
    </row>
    <row r="897" s="14" customFormat="1">
      <c r="A897" s="14"/>
      <c r="B897" s="233"/>
      <c r="C897" s="234"/>
      <c r="D897" s="216" t="s">
        <v>146</v>
      </c>
      <c r="E897" s="235" t="s">
        <v>21</v>
      </c>
      <c r="F897" s="236" t="s">
        <v>544</v>
      </c>
      <c r="G897" s="234"/>
      <c r="H897" s="237">
        <v>1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3" t="s">
        <v>146</v>
      </c>
      <c r="AU897" s="243" t="s">
        <v>81</v>
      </c>
      <c r="AV897" s="14" t="s">
        <v>81</v>
      </c>
      <c r="AW897" s="14" t="s">
        <v>36</v>
      </c>
      <c r="AX897" s="14" t="s">
        <v>79</v>
      </c>
      <c r="AY897" s="243" t="s">
        <v>132</v>
      </c>
    </row>
    <row r="898" s="2" customFormat="1" ht="33" customHeight="1">
      <c r="A898" s="42"/>
      <c r="B898" s="43"/>
      <c r="C898" s="203" t="s">
        <v>1160</v>
      </c>
      <c r="D898" s="203" t="s">
        <v>135</v>
      </c>
      <c r="E898" s="204" t="s">
        <v>1161</v>
      </c>
      <c r="F898" s="205" t="s">
        <v>1162</v>
      </c>
      <c r="G898" s="206" t="s">
        <v>985</v>
      </c>
      <c r="H898" s="207">
        <v>1</v>
      </c>
      <c r="I898" s="208"/>
      <c r="J898" s="209">
        <f>ROUND(I898*H898,2)</f>
        <v>0</v>
      </c>
      <c r="K898" s="205" t="s">
        <v>21</v>
      </c>
      <c r="L898" s="48"/>
      <c r="M898" s="210" t="s">
        <v>21</v>
      </c>
      <c r="N898" s="211" t="s">
        <v>45</v>
      </c>
      <c r="O898" s="88"/>
      <c r="P898" s="212">
        <f>O898*H898</f>
        <v>0</v>
      </c>
      <c r="Q898" s="212">
        <v>0</v>
      </c>
      <c r="R898" s="212">
        <f>Q898*H898</f>
        <v>0</v>
      </c>
      <c r="S898" s="212">
        <v>0</v>
      </c>
      <c r="T898" s="213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14" t="s">
        <v>269</v>
      </c>
      <c r="AT898" s="214" t="s">
        <v>135</v>
      </c>
      <c r="AU898" s="214" t="s">
        <v>81</v>
      </c>
      <c r="AY898" s="20" t="s">
        <v>132</v>
      </c>
      <c r="BE898" s="215">
        <f>IF(N898="základní",J898,0)</f>
        <v>0</v>
      </c>
      <c r="BF898" s="215">
        <f>IF(N898="snížená",J898,0)</f>
        <v>0</v>
      </c>
      <c r="BG898" s="215">
        <f>IF(N898="zákl. přenesená",J898,0)</f>
        <v>0</v>
      </c>
      <c r="BH898" s="215">
        <f>IF(N898="sníž. přenesená",J898,0)</f>
        <v>0</v>
      </c>
      <c r="BI898" s="215">
        <f>IF(N898="nulová",J898,0)</f>
        <v>0</v>
      </c>
      <c r="BJ898" s="20" t="s">
        <v>79</v>
      </c>
      <c r="BK898" s="215">
        <f>ROUND(I898*H898,2)</f>
        <v>0</v>
      </c>
      <c r="BL898" s="20" t="s">
        <v>269</v>
      </c>
      <c r="BM898" s="214" t="s">
        <v>1163</v>
      </c>
    </row>
    <row r="899" s="2" customFormat="1">
      <c r="A899" s="42"/>
      <c r="B899" s="43"/>
      <c r="C899" s="44"/>
      <c r="D899" s="216" t="s">
        <v>142</v>
      </c>
      <c r="E899" s="44"/>
      <c r="F899" s="217" t="s">
        <v>1162</v>
      </c>
      <c r="G899" s="44"/>
      <c r="H899" s="44"/>
      <c r="I899" s="218"/>
      <c r="J899" s="44"/>
      <c r="K899" s="44"/>
      <c r="L899" s="48"/>
      <c r="M899" s="219"/>
      <c r="N899" s="220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142</v>
      </c>
      <c r="AU899" s="20" t="s">
        <v>81</v>
      </c>
    </row>
    <row r="900" s="14" customFormat="1">
      <c r="A900" s="14"/>
      <c r="B900" s="233"/>
      <c r="C900" s="234"/>
      <c r="D900" s="216" t="s">
        <v>146</v>
      </c>
      <c r="E900" s="235" t="s">
        <v>21</v>
      </c>
      <c r="F900" s="236" t="s">
        <v>924</v>
      </c>
      <c r="G900" s="234"/>
      <c r="H900" s="237">
        <v>1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3" t="s">
        <v>146</v>
      </c>
      <c r="AU900" s="243" t="s">
        <v>81</v>
      </c>
      <c r="AV900" s="14" t="s">
        <v>81</v>
      </c>
      <c r="AW900" s="14" t="s">
        <v>36</v>
      </c>
      <c r="AX900" s="14" t="s">
        <v>79</v>
      </c>
      <c r="AY900" s="243" t="s">
        <v>132</v>
      </c>
    </row>
    <row r="901" s="2" customFormat="1" ht="16.5" customHeight="1">
      <c r="A901" s="42"/>
      <c r="B901" s="43"/>
      <c r="C901" s="203" t="s">
        <v>1164</v>
      </c>
      <c r="D901" s="203" t="s">
        <v>135</v>
      </c>
      <c r="E901" s="204" t="s">
        <v>1165</v>
      </c>
      <c r="F901" s="205" t="s">
        <v>1166</v>
      </c>
      <c r="G901" s="206" t="s">
        <v>138</v>
      </c>
      <c r="H901" s="207">
        <v>3</v>
      </c>
      <c r="I901" s="208"/>
      <c r="J901" s="209">
        <f>ROUND(I901*H901,2)</f>
        <v>0</v>
      </c>
      <c r="K901" s="205" t="s">
        <v>139</v>
      </c>
      <c r="L901" s="48"/>
      <c r="M901" s="210" t="s">
        <v>21</v>
      </c>
      <c r="N901" s="211" t="s">
        <v>45</v>
      </c>
      <c r="O901" s="88"/>
      <c r="P901" s="212">
        <f>O901*H901</f>
        <v>0</v>
      </c>
      <c r="Q901" s="212">
        <v>8.0000000000000007E-05</v>
      </c>
      <c r="R901" s="212">
        <f>Q901*H901</f>
        <v>0.00024000000000000003</v>
      </c>
      <c r="S901" s="212">
        <v>0</v>
      </c>
      <c r="T901" s="213">
        <f>S901*H901</f>
        <v>0</v>
      </c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R901" s="214" t="s">
        <v>269</v>
      </c>
      <c r="AT901" s="214" t="s">
        <v>135</v>
      </c>
      <c r="AU901" s="214" t="s">
        <v>81</v>
      </c>
      <c r="AY901" s="20" t="s">
        <v>132</v>
      </c>
      <c r="BE901" s="215">
        <f>IF(N901="základní",J901,0)</f>
        <v>0</v>
      </c>
      <c r="BF901" s="215">
        <f>IF(N901="snížená",J901,0)</f>
        <v>0</v>
      </c>
      <c r="BG901" s="215">
        <f>IF(N901="zákl. přenesená",J901,0)</f>
        <v>0</v>
      </c>
      <c r="BH901" s="215">
        <f>IF(N901="sníž. přenesená",J901,0)</f>
        <v>0</v>
      </c>
      <c r="BI901" s="215">
        <f>IF(N901="nulová",J901,0)</f>
        <v>0</v>
      </c>
      <c r="BJ901" s="20" t="s">
        <v>79</v>
      </c>
      <c r="BK901" s="215">
        <f>ROUND(I901*H901,2)</f>
        <v>0</v>
      </c>
      <c r="BL901" s="20" t="s">
        <v>269</v>
      </c>
      <c r="BM901" s="214" t="s">
        <v>1167</v>
      </c>
    </row>
    <row r="902" s="2" customFormat="1">
      <c r="A902" s="42"/>
      <c r="B902" s="43"/>
      <c r="C902" s="44"/>
      <c r="D902" s="216" t="s">
        <v>142</v>
      </c>
      <c r="E902" s="44"/>
      <c r="F902" s="217" t="s">
        <v>1168</v>
      </c>
      <c r="G902" s="44"/>
      <c r="H902" s="44"/>
      <c r="I902" s="218"/>
      <c r="J902" s="44"/>
      <c r="K902" s="44"/>
      <c r="L902" s="48"/>
      <c r="M902" s="219"/>
      <c r="N902" s="220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T902" s="20" t="s">
        <v>142</v>
      </c>
      <c r="AU902" s="20" t="s">
        <v>81</v>
      </c>
    </row>
    <row r="903" s="2" customFormat="1">
      <c r="A903" s="42"/>
      <c r="B903" s="43"/>
      <c r="C903" s="44"/>
      <c r="D903" s="221" t="s">
        <v>144</v>
      </c>
      <c r="E903" s="44"/>
      <c r="F903" s="222" t="s">
        <v>1169</v>
      </c>
      <c r="G903" s="44"/>
      <c r="H903" s="44"/>
      <c r="I903" s="218"/>
      <c r="J903" s="44"/>
      <c r="K903" s="44"/>
      <c r="L903" s="48"/>
      <c r="M903" s="219"/>
      <c r="N903" s="220"/>
      <c r="O903" s="88"/>
      <c r="P903" s="88"/>
      <c r="Q903" s="88"/>
      <c r="R903" s="88"/>
      <c r="S903" s="88"/>
      <c r="T903" s="89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T903" s="20" t="s">
        <v>144</v>
      </c>
      <c r="AU903" s="20" t="s">
        <v>81</v>
      </c>
    </row>
    <row r="904" s="14" customFormat="1">
      <c r="A904" s="14"/>
      <c r="B904" s="233"/>
      <c r="C904" s="234"/>
      <c r="D904" s="216" t="s">
        <v>146</v>
      </c>
      <c r="E904" s="235" t="s">
        <v>21</v>
      </c>
      <c r="F904" s="236" t="s">
        <v>917</v>
      </c>
      <c r="G904" s="234"/>
      <c r="H904" s="237">
        <v>1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3" t="s">
        <v>146</v>
      </c>
      <c r="AU904" s="243" t="s">
        <v>81</v>
      </c>
      <c r="AV904" s="14" t="s">
        <v>81</v>
      </c>
      <c r="AW904" s="14" t="s">
        <v>36</v>
      </c>
      <c r="AX904" s="14" t="s">
        <v>74</v>
      </c>
      <c r="AY904" s="243" t="s">
        <v>132</v>
      </c>
    </row>
    <row r="905" s="14" customFormat="1">
      <c r="A905" s="14"/>
      <c r="B905" s="233"/>
      <c r="C905" s="234"/>
      <c r="D905" s="216" t="s">
        <v>146</v>
      </c>
      <c r="E905" s="235" t="s">
        <v>21</v>
      </c>
      <c r="F905" s="236" t="s">
        <v>276</v>
      </c>
      <c r="G905" s="234"/>
      <c r="H905" s="237">
        <v>1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3" t="s">
        <v>146</v>
      </c>
      <c r="AU905" s="243" t="s">
        <v>81</v>
      </c>
      <c r="AV905" s="14" t="s">
        <v>81</v>
      </c>
      <c r="AW905" s="14" t="s">
        <v>36</v>
      </c>
      <c r="AX905" s="14" t="s">
        <v>74</v>
      </c>
      <c r="AY905" s="243" t="s">
        <v>132</v>
      </c>
    </row>
    <row r="906" s="14" customFormat="1">
      <c r="A906" s="14"/>
      <c r="B906" s="233"/>
      <c r="C906" s="234"/>
      <c r="D906" s="216" t="s">
        <v>146</v>
      </c>
      <c r="E906" s="235" t="s">
        <v>21</v>
      </c>
      <c r="F906" s="236" t="s">
        <v>544</v>
      </c>
      <c r="G906" s="234"/>
      <c r="H906" s="237">
        <v>1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3" t="s">
        <v>146</v>
      </c>
      <c r="AU906" s="243" t="s">
        <v>81</v>
      </c>
      <c r="AV906" s="14" t="s">
        <v>81</v>
      </c>
      <c r="AW906" s="14" t="s">
        <v>36</v>
      </c>
      <c r="AX906" s="14" t="s">
        <v>74</v>
      </c>
      <c r="AY906" s="243" t="s">
        <v>132</v>
      </c>
    </row>
    <row r="907" s="15" customFormat="1">
      <c r="A907" s="15"/>
      <c r="B907" s="244"/>
      <c r="C907" s="245"/>
      <c r="D907" s="216" t="s">
        <v>146</v>
      </c>
      <c r="E907" s="246" t="s">
        <v>21</v>
      </c>
      <c r="F907" s="247" t="s">
        <v>150</v>
      </c>
      <c r="G907" s="245"/>
      <c r="H907" s="248">
        <v>3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4" t="s">
        <v>146</v>
      </c>
      <c r="AU907" s="254" t="s">
        <v>81</v>
      </c>
      <c r="AV907" s="15" t="s">
        <v>140</v>
      </c>
      <c r="AW907" s="15" t="s">
        <v>36</v>
      </c>
      <c r="AX907" s="15" t="s">
        <v>79</v>
      </c>
      <c r="AY907" s="254" t="s">
        <v>132</v>
      </c>
    </row>
    <row r="908" s="2" customFormat="1" ht="16.5" customHeight="1">
      <c r="A908" s="42"/>
      <c r="B908" s="43"/>
      <c r="C908" s="203" t="s">
        <v>1170</v>
      </c>
      <c r="D908" s="203" t="s">
        <v>135</v>
      </c>
      <c r="E908" s="204" t="s">
        <v>1171</v>
      </c>
      <c r="F908" s="205" t="s">
        <v>1172</v>
      </c>
      <c r="G908" s="206" t="s">
        <v>138</v>
      </c>
      <c r="H908" s="207">
        <v>2</v>
      </c>
      <c r="I908" s="208"/>
      <c r="J908" s="209">
        <f>ROUND(I908*H908,2)</f>
        <v>0</v>
      </c>
      <c r="K908" s="205" t="s">
        <v>139</v>
      </c>
      <c r="L908" s="48"/>
      <c r="M908" s="210" t="s">
        <v>21</v>
      </c>
      <c r="N908" s="211" t="s">
        <v>45</v>
      </c>
      <c r="O908" s="88"/>
      <c r="P908" s="212">
        <f>O908*H908</f>
        <v>0</v>
      </c>
      <c r="Q908" s="212">
        <v>0.00017000000000000001</v>
      </c>
      <c r="R908" s="212">
        <f>Q908*H908</f>
        <v>0.00034000000000000002</v>
      </c>
      <c r="S908" s="212">
        <v>0</v>
      </c>
      <c r="T908" s="213">
        <f>S908*H908</f>
        <v>0</v>
      </c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R908" s="214" t="s">
        <v>269</v>
      </c>
      <c r="AT908" s="214" t="s">
        <v>135</v>
      </c>
      <c r="AU908" s="214" t="s">
        <v>81</v>
      </c>
      <c r="AY908" s="20" t="s">
        <v>132</v>
      </c>
      <c r="BE908" s="215">
        <f>IF(N908="základní",J908,0)</f>
        <v>0</v>
      </c>
      <c r="BF908" s="215">
        <f>IF(N908="snížená",J908,0)</f>
        <v>0</v>
      </c>
      <c r="BG908" s="215">
        <f>IF(N908="zákl. přenesená",J908,0)</f>
        <v>0</v>
      </c>
      <c r="BH908" s="215">
        <f>IF(N908="sníž. přenesená",J908,0)</f>
        <v>0</v>
      </c>
      <c r="BI908" s="215">
        <f>IF(N908="nulová",J908,0)</f>
        <v>0</v>
      </c>
      <c r="BJ908" s="20" t="s">
        <v>79</v>
      </c>
      <c r="BK908" s="215">
        <f>ROUND(I908*H908,2)</f>
        <v>0</v>
      </c>
      <c r="BL908" s="20" t="s">
        <v>269</v>
      </c>
      <c r="BM908" s="214" t="s">
        <v>1173</v>
      </c>
    </row>
    <row r="909" s="2" customFormat="1">
      <c r="A909" s="42"/>
      <c r="B909" s="43"/>
      <c r="C909" s="44"/>
      <c r="D909" s="216" t="s">
        <v>142</v>
      </c>
      <c r="E909" s="44"/>
      <c r="F909" s="217" t="s">
        <v>1174</v>
      </c>
      <c r="G909" s="44"/>
      <c r="H909" s="44"/>
      <c r="I909" s="218"/>
      <c r="J909" s="44"/>
      <c r="K909" s="44"/>
      <c r="L909" s="48"/>
      <c r="M909" s="219"/>
      <c r="N909" s="220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T909" s="20" t="s">
        <v>142</v>
      </c>
      <c r="AU909" s="20" t="s">
        <v>81</v>
      </c>
    </row>
    <row r="910" s="2" customFormat="1">
      <c r="A910" s="42"/>
      <c r="B910" s="43"/>
      <c r="C910" s="44"/>
      <c r="D910" s="221" t="s">
        <v>144</v>
      </c>
      <c r="E910" s="44"/>
      <c r="F910" s="222" t="s">
        <v>1175</v>
      </c>
      <c r="G910" s="44"/>
      <c r="H910" s="44"/>
      <c r="I910" s="218"/>
      <c r="J910" s="44"/>
      <c r="K910" s="44"/>
      <c r="L910" s="48"/>
      <c r="M910" s="219"/>
      <c r="N910" s="220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T910" s="20" t="s">
        <v>144</v>
      </c>
      <c r="AU910" s="20" t="s">
        <v>81</v>
      </c>
    </row>
    <row r="911" s="14" customFormat="1">
      <c r="A911" s="14"/>
      <c r="B911" s="233"/>
      <c r="C911" s="234"/>
      <c r="D911" s="216" t="s">
        <v>146</v>
      </c>
      <c r="E911" s="235" t="s">
        <v>21</v>
      </c>
      <c r="F911" s="236" t="s">
        <v>917</v>
      </c>
      <c r="G911" s="234"/>
      <c r="H911" s="237">
        <v>1</v>
      </c>
      <c r="I911" s="238"/>
      <c r="J911" s="234"/>
      <c r="K911" s="234"/>
      <c r="L911" s="239"/>
      <c r="M911" s="240"/>
      <c r="N911" s="241"/>
      <c r="O911" s="241"/>
      <c r="P911" s="241"/>
      <c r="Q911" s="241"/>
      <c r="R911" s="241"/>
      <c r="S911" s="241"/>
      <c r="T911" s="24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3" t="s">
        <v>146</v>
      </c>
      <c r="AU911" s="243" t="s">
        <v>81</v>
      </c>
      <c r="AV911" s="14" t="s">
        <v>81</v>
      </c>
      <c r="AW911" s="14" t="s">
        <v>36</v>
      </c>
      <c r="AX911" s="14" t="s">
        <v>74</v>
      </c>
      <c r="AY911" s="243" t="s">
        <v>132</v>
      </c>
    </row>
    <row r="912" s="14" customFormat="1">
      <c r="A912" s="14"/>
      <c r="B912" s="233"/>
      <c r="C912" s="234"/>
      <c r="D912" s="216" t="s">
        <v>146</v>
      </c>
      <c r="E912" s="235" t="s">
        <v>21</v>
      </c>
      <c r="F912" s="236" t="s">
        <v>276</v>
      </c>
      <c r="G912" s="234"/>
      <c r="H912" s="237">
        <v>1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3" t="s">
        <v>146</v>
      </c>
      <c r="AU912" s="243" t="s">
        <v>81</v>
      </c>
      <c r="AV912" s="14" t="s">
        <v>81</v>
      </c>
      <c r="AW912" s="14" t="s">
        <v>36</v>
      </c>
      <c r="AX912" s="14" t="s">
        <v>74</v>
      </c>
      <c r="AY912" s="243" t="s">
        <v>132</v>
      </c>
    </row>
    <row r="913" s="15" customFormat="1">
      <c r="A913" s="15"/>
      <c r="B913" s="244"/>
      <c r="C913" s="245"/>
      <c r="D913" s="216" t="s">
        <v>146</v>
      </c>
      <c r="E913" s="246" t="s">
        <v>21</v>
      </c>
      <c r="F913" s="247" t="s">
        <v>150</v>
      </c>
      <c r="G913" s="245"/>
      <c r="H913" s="248">
        <v>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4" t="s">
        <v>146</v>
      </c>
      <c r="AU913" s="254" t="s">
        <v>81</v>
      </c>
      <c r="AV913" s="15" t="s">
        <v>140</v>
      </c>
      <c r="AW913" s="15" t="s">
        <v>36</v>
      </c>
      <c r="AX913" s="15" t="s">
        <v>79</v>
      </c>
      <c r="AY913" s="254" t="s">
        <v>132</v>
      </c>
    </row>
    <row r="914" s="2" customFormat="1" ht="24.15" customHeight="1">
      <c r="A914" s="42"/>
      <c r="B914" s="43"/>
      <c r="C914" s="203" t="s">
        <v>1176</v>
      </c>
      <c r="D914" s="203" t="s">
        <v>135</v>
      </c>
      <c r="E914" s="204" t="s">
        <v>1177</v>
      </c>
      <c r="F914" s="205" t="s">
        <v>1178</v>
      </c>
      <c r="G914" s="206" t="s">
        <v>985</v>
      </c>
      <c r="H914" s="207">
        <v>6</v>
      </c>
      <c r="I914" s="208"/>
      <c r="J914" s="209">
        <f>ROUND(I914*H914,2)</f>
        <v>0</v>
      </c>
      <c r="K914" s="205" t="s">
        <v>139</v>
      </c>
      <c r="L914" s="48"/>
      <c r="M914" s="210" t="s">
        <v>21</v>
      </c>
      <c r="N914" s="211" t="s">
        <v>45</v>
      </c>
      <c r="O914" s="88"/>
      <c r="P914" s="212">
        <f>O914*H914</f>
        <v>0</v>
      </c>
      <c r="Q914" s="212">
        <v>0.00024000000000000001</v>
      </c>
      <c r="R914" s="212">
        <f>Q914*H914</f>
        <v>0.0014400000000000001</v>
      </c>
      <c r="S914" s="212">
        <v>0</v>
      </c>
      <c r="T914" s="213">
        <f>S914*H914</f>
        <v>0</v>
      </c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R914" s="214" t="s">
        <v>269</v>
      </c>
      <c r="AT914" s="214" t="s">
        <v>135</v>
      </c>
      <c r="AU914" s="214" t="s">
        <v>81</v>
      </c>
      <c r="AY914" s="20" t="s">
        <v>132</v>
      </c>
      <c r="BE914" s="215">
        <f>IF(N914="základní",J914,0)</f>
        <v>0</v>
      </c>
      <c r="BF914" s="215">
        <f>IF(N914="snížená",J914,0)</f>
        <v>0</v>
      </c>
      <c r="BG914" s="215">
        <f>IF(N914="zákl. přenesená",J914,0)</f>
        <v>0</v>
      </c>
      <c r="BH914" s="215">
        <f>IF(N914="sníž. přenesená",J914,0)</f>
        <v>0</v>
      </c>
      <c r="BI914" s="215">
        <f>IF(N914="nulová",J914,0)</f>
        <v>0</v>
      </c>
      <c r="BJ914" s="20" t="s">
        <v>79</v>
      </c>
      <c r="BK914" s="215">
        <f>ROUND(I914*H914,2)</f>
        <v>0</v>
      </c>
      <c r="BL914" s="20" t="s">
        <v>269</v>
      </c>
      <c r="BM914" s="214" t="s">
        <v>1179</v>
      </c>
    </row>
    <row r="915" s="2" customFormat="1">
      <c r="A915" s="42"/>
      <c r="B915" s="43"/>
      <c r="C915" s="44"/>
      <c r="D915" s="216" t="s">
        <v>142</v>
      </c>
      <c r="E915" s="44"/>
      <c r="F915" s="217" t="s">
        <v>1180</v>
      </c>
      <c r="G915" s="44"/>
      <c r="H915" s="44"/>
      <c r="I915" s="218"/>
      <c r="J915" s="44"/>
      <c r="K915" s="44"/>
      <c r="L915" s="48"/>
      <c r="M915" s="219"/>
      <c r="N915" s="220"/>
      <c r="O915" s="88"/>
      <c r="P915" s="88"/>
      <c r="Q915" s="88"/>
      <c r="R915" s="88"/>
      <c r="S915" s="88"/>
      <c r="T915" s="89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T915" s="20" t="s">
        <v>142</v>
      </c>
      <c r="AU915" s="20" t="s">
        <v>81</v>
      </c>
    </row>
    <row r="916" s="2" customFormat="1">
      <c r="A916" s="42"/>
      <c r="B916" s="43"/>
      <c r="C916" s="44"/>
      <c r="D916" s="221" t="s">
        <v>144</v>
      </c>
      <c r="E916" s="44"/>
      <c r="F916" s="222" t="s">
        <v>1181</v>
      </c>
      <c r="G916" s="44"/>
      <c r="H916" s="44"/>
      <c r="I916" s="218"/>
      <c r="J916" s="44"/>
      <c r="K916" s="44"/>
      <c r="L916" s="48"/>
      <c r="M916" s="219"/>
      <c r="N916" s="220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144</v>
      </c>
      <c r="AU916" s="20" t="s">
        <v>81</v>
      </c>
    </row>
    <row r="917" s="2" customFormat="1" ht="16.5" customHeight="1">
      <c r="A917" s="42"/>
      <c r="B917" s="43"/>
      <c r="C917" s="203" t="s">
        <v>1182</v>
      </c>
      <c r="D917" s="203" t="s">
        <v>135</v>
      </c>
      <c r="E917" s="204" t="s">
        <v>1183</v>
      </c>
      <c r="F917" s="205" t="s">
        <v>1184</v>
      </c>
      <c r="G917" s="206" t="s">
        <v>985</v>
      </c>
      <c r="H917" s="207">
        <v>3</v>
      </c>
      <c r="I917" s="208"/>
      <c r="J917" s="209">
        <f>ROUND(I917*H917,2)</f>
        <v>0</v>
      </c>
      <c r="K917" s="205" t="s">
        <v>139</v>
      </c>
      <c r="L917" s="48"/>
      <c r="M917" s="210" t="s">
        <v>21</v>
      </c>
      <c r="N917" s="211" t="s">
        <v>45</v>
      </c>
      <c r="O917" s="88"/>
      <c r="P917" s="212">
        <f>O917*H917</f>
        <v>0</v>
      </c>
      <c r="Q917" s="212">
        <v>0</v>
      </c>
      <c r="R917" s="212">
        <f>Q917*H917</f>
        <v>0</v>
      </c>
      <c r="S917" s="212">
        <v>0.00156</v>
      </c>
      <c r="T917" s="213">
        <f>S917*H917</f>
        <v>0.0046800000000000001</v>
      </c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R917" s="214" t="s">
        <v>269</v>
      </c>
      <c r="AT917" s="214" t="s">
        <v>135</v>
      </c>
      <c r="AU917" s="214" t="s">
        <v>81</v>
      </c>
      <c r="AY917" s="20" t="s">
        <v>132</v>
      </c>
      <c r="BE917" s="215">
        <f>IF(N917="základní",J917,0)</f>
        <v>0</v>
      </c>
      <c r="BF917" s="215">
        <f>IF(N917="snížená",J917,0)</f>
        <v>0</v>
      </c>
      <c r="BG917" s="215">
        <f>IF(N917="zákl. přenesená",J917,0)</f>
        <v>0</v>
      </c>
      <c r="BH917" s="215">
        <f>IF(N917="sníž. přenesená",J917,0)</f>
        <v>0</v>
      </c>
      <c r="BI917" s="215">
        <f>IF(N917="nulová",J917,0)</f>
        <v>0</v>
      </c>
      <c r="BJ917" s="20" t="s">
        <v>79</v>
      </c>
      <c r="BK917" s="215">
        <f>ROUND(I917*H917,2)</f>
        <v>0</v>
      </c>
      <c r="BL917" s="20" t="s">
        <v>269</v>
      </c>
      <c r="BM917" s="214" t="s">
        <v>1185</v>
      </c>
    </row>
    <row r="918" s="2" customFormat="1">
      <c r="A918" s="42"/>
      <c r="B918" s="43"/>
      <c r="C918" s="44"/>
      <c r="D918" s="216" t="s">
        <v>142</v>
      </c>
      <c r="E918" s="44"/>
      <c r="F918" s="217" t="s">
        <v>1186</v>
      </c>
      <c r="G918" s="44"/>
      <c r="H918" s="44"/>
      <c r="I918" s="218"/>
      <c r="J918" s="44"/>
      <c r="K918" s="44"/>
      <c r="L918" s="48"/>
      <c r="M918" s="219"/>
      <c r="N918" s="220"/>
      <c r="O918" s="88"/>
      <c r="P918" s="88"/>
      <c r="Q918" s="88"/>
      <c r="R918" s="88"/>
      <c r="S918" s="88"/>
      <c r="T918" s="89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T918" s="20" t="s">
        <v>142</v>
      </c>
      <c r="AU918" s="20" t="s">
        <v>81</v>
      </c>
    </row>
    <row r="919" s="2" customFormat="1">
      <c r="A919" s="42"/>
      <c r="B919" s="43"/>
      <c r="C919" s="44"/>
      <c r="D919" s="221" t="s">
        <v>144</v>
      </c>
      <c r="E919" s="44"/>
      <c r="F919" s="222" t="s">
        <v>1187</v>
      </c>
      <c r="G919" s="44"/>
      <c r="H919" s="44"/>
      <c r="I919" s="218"/>
      <c r="J919" s="44"/>
      <c r="K919" s="44"/>
      <c r="L919" s="48"/>
      <c r="M919" s="219"/>
      <c r="N919" s="220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T919" s="20" t="s">
        <v>144</v>
      </c>
      <c r="AU919" s="20" t="s">
        <v>81</v>
      </c>
    </row>
    <row r="920" s="14" customFormat="1">
      <c r="A920" s="14"/>
      <c r="B920" s="233"/>
      <c r="C920" s="234"/>
      <c r="D920" s="216" t="s">
        <v>146</v>
      </c>
      <c r="E920" s="235" t="s">
        <v>21</v>
      </c>
      <c r="F920" s="236" t="s">
        <v>1188</v>
      </c>
      <c r="G920" s="234"/>
      <c r="H920" s="237">
        <v>1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3" t="s">
        <v>146</v>
      </c>
      <c r="AU920" s="243" t="s">
        <v>81</v>
      </c>
      <c r="AV920" s="14" t="s">
        <v>81</v>
      </c>
      <c r="AW920" s="14" t="s">
        <v>36</v>
      </c>
      <c r="AX920" s="14" t="s">
        <v>74</v>
      </c>
      <c r="AY920" s="243" t="s">
        <v>132</v>
      </c>
    </row>
    <row r="921" s="14" customFormat="1">
      <c r="A921" s="14"/>
      <c r="B921" s="233"/>
      <c r="C921" s="234"/>
      <c r="D921" s="216" t="s">
        <v>146</v>
      </c>
      <c r="E921" s="235" t="s">
        <v>21</v>
      </c>
      <c r="F921" s="236" t="s">
        <v>1189</v>
      </c>
      <c r="G921" s="234"/>
      <c r="H921" s="237">
        <v>1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3" t="s">
        <v>146</v>
      </c>
      <c r="AU921" s="243" t="s">
        <v>81</v>
      </c>
      <c r="AV921" s="14" t="s">
        <v>81</v>
      </c>
      <c r="AW921" s="14" t="s">
        <v>36</v>
      </c>
      <c r="AX921" s="14" t="s">
        <v>74</v>
      </c>
      <c r="AY921" s="243" t="s">
        <v>132</v>
      </c>
    </row>
    <row r="922" s="14" customFormat="1">
      <c r="A922" s="14"/>
      <c r="B922" s="233"/>
      <c r="C922" s="234"/>
      <c r="D922" s="216" t="s">
        <v>146</v>
      </c>
      <c r="E922" s="235" t="s">
        <v>21</v>
      </c>
      <c r="F922" s="236" t="s">
        <v>1190</v>
      </c>
      <c r="G922" s="234"/>
      <c r="H922" s="237">
        <v>1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3" t="s">
        <v>146</v>
      </c>
      <c r="AU922" s="243" t="s">
        <v>81</v>
      </c>
      <c r="AV922" s="14" t="s">
        <v>81</v>
      </c>
      <c r="AW922" s="14" t="s">
        <v>36</v>
      </c>
      <c r="AX922" s="14" t="s">
        <v>74</v>
      </c>
      <c r="AY922" s="243" t="s">
        <v>132</v>
      </c>
    </row>
    <row r="923" s="15" customFormat="1">
      <c r="A923" s="15"/>
      <c r="B923" s="244"/>
      <c r="C923" s="245"/>
      <c r="D923" s="216" t="s">
        <v>146</v>
      </c>
      <c r="E923" s="246" t="s">
        <v>21</v>
      </c>
      <c r="F923" s="247" t="s">
        <v>150</v>
      </c>
      <c r="G923" s="245"/>
      <c r="H923" s="248">
        <v>3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4" t="s">
        <v>146</v>
      </c>
      <c r="AU923" s="254" t="s">
        <v>81</v>
      </c>
      <c r="AV923" s="15" t="s">
        <v>140</v>
      </c>
      <c r="AW923" s="15" t="s">
        <v>36</v>
      </c>
      <c r="AX923" s="15" t="s">
        <v>79</v>
      </c>
      <c r="AY923" s="254" t="s">
        <v>132</v>
      </c>
    </row>
    <row r="924" s="2" customFormat="1" ht="24.15" customHeight="1">
      <c r="A924" s="42"/>
      <c r="B924" s="43"/>
      <c r="C924" s="203" t="s">
        <v>1191</v>
      </c>
      <c r="D924" s="203" t="s">
        <v>135</v>
      </c>
      <c r="E924" s="204" t="s">
        <v>1192</v>
      </c>
      <c r="F924" s="205" t="s">
        <v>1193</v>
      </c>
      <c r="G924" s="206" t="s">
        <v>985</v>
      </c>
      <c r="H924" s="207">
        <v>2</v>
      </c>
      <c r="I924" s="208"/>
      <c r="J924" s="209">
        <f>ROUND(I924*H924,2)</f>
        <v>0</v>
      </c>
      <c r="K924" s="205" t="s">
        <v>139</v>
      </c>
      <c r="L924" s="48"/>
      <c r="M924" s="210" t="s">
        <v>21</v>
      </c>
      <c r="N924" s="211" t="s">
        <v>45</v>
      </c>
      <c r="O924" s="88"/>
      <c r="P924" s="212">
        <f>O924*H924</f>
        <v>0</v>
      </c>
      <c r="Q924" s="212">
        <v>0.0018</v>
      </c>
      <c r="R924" s="212">
        <f>Q924*H924</f>
        <v>0.0035999999999999999</v>
      </c>
      <c r="S924" s="212">
        <v>0</v>
      </c>
      <c r="T924" s="213">
        <f>S924*H924</f>
        <v>0</v>
      </c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R924" s="214" t="s">
        <v>269</v>
      </c>
      <c r="AT924" s="214" t="s">
        <v>135</v>
      </c>
      <c r="AU924" s="214" t="s">
        <v>81</v>
      </c>
      <c r="AY924" s="20" t="s">
        <v>132</v>
      </c>
      <c r="BE924" s="215">
        <f>IF(N924="základní",J924,0)</f>
        <v>0</v>
      </c>
      <c r="BF924" s="215">
        <f>IF(N924="snížená",J924,0)</f>
        <v>0</v>
      </c>
      <c r="BG924" s="215">
        <f>IF(N924="zákl. přenesená",J924,0)</f>
        <v>0</v>
      </c>
      <c r="BH924" s="215">
        <f>IF(N924="sníž. přenesená",J924,0)</f>
        <v>0</v>
      </c>
      <c r="BI924" s="215">
        <f>IF(N924="nulová",J924,0)</f>
        <v>0</v>
      </c>
      <c r="BJ924" s="20" t="s">
        <v>79</v>
      </c>
      <c r="BK924" s="215">
        <f>ROUND(I924*H924,2)</f>
        <v>0</v>
      </c>
      <c r="BL924" s="20" t="s">
        <v>269</v>
      </c>
      <c r="BM924" s="214" t="s">
        <v>1194</v>
      </c>
    </row>
    <row r="925" s="2" customFormat="1">
      <c r="A925" s="42"/>
      <c r="B925" s="43"/>
      <c r="C925" s="44"/>
      <c r="D925" s="216" t="s">
        <v>142</v>
      </c>
      <c r="E925" s="44"/>
      <c r="F925" s="217" t="s">
        <v>1195</v>
      </c>
      <c r="G925" s="44"/>
      <c r="H925" s="44"/>
      <c r="I925" s="218"/>
      <c r="J925" s="44"/>
      <c r="K925" s="44"/>
      <c r="L925" s="48"/>
      <c r="M925" s="219"/>
      <c r="N925" s="220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142</v>
      </c>
      <c r="AU925" s="20" t="s">
        <v>81</v>
      </c>
    </row>
    <row r="926" s="2" customFormat="1">
      <c r="A926" s="42"/>
      <c r="B926" s="43"/>
      <c r="C926" s="44"/>
      <c r="D926" s="221" t="s">
        <v>144</v>
      </c>
      <c r="E926" s="44"/>
      <c r="F926" s="222" t="s">
        <v>1196</v>
      </c>
      <c r="G926" s="44"/>
      <c r="H926" s="44"/>
      <c r="I926" s="218"/>
      <c r="J926" s="44"/>
      <c r="K926" s="44"/>
      <c r="L926" s="48"/>
      <c r="M926" s="219"/>
      <c r="N926" s="220"/>
      <c r="O926" s="88"/>
      <c r="P926" s="88"/>
      <c r="Q926" s="88"/>
      <c r="R926" s="88"/>
      <c r="S926" s="88"/>
      <c r="T926" s="89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T926" s="20" t="s">
        <v>144</v>
      </c>
      <c r="AU926" s="20" t="s">
        <v>81</v>
      </c>
    </row>
    <row r="927" s="14" customFormat="1">
      <c r="A927" s="14"/>
      <c r="B927" s="233"/>
      <c r="C927" s="234"/>
      <c r="D927" s="216" t="s">
        <v>146</v>
      </c>
      <c r="E927" s="235" t="s">
        <v>21</v>
      </c>
      <c r="F927" s="236" t="s">
        <v>1197</v>
      </c>
      <c r="G927" s="234"/>
      <c r="H927" s="237">
        <v>2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3" t="s">
        <v>146</v>
      </c>
      <c r="AU927" s="243" t="s">
        <v>81</v>
      </c>
      <c r="AV927" s="14" t="s">
        <v>81</v>
      </c>
      <c r="AW927" s="14" t="s">
        <v>36</v>
      </c>
      <c r="AX927" s="14" t="s">
        <v>79</v>
      </c>
      <c r="AY927" s="243" t="s">
        <v>132</v>
      </c>
    </row>
    <row r="928" s="2" customFormat="1" ht="24.15" customHeight="1">
      <c r="A928" s="42"/>
      <c r="B928" s="43"/>
      <c r="C928" s="203" t="s">
        <v>1198</v>
      </c>
      <c r="D928" s="203" t="s">
        <v>135</v>
      </c>
      <c r="E928" s="204" t="s">
        <v>1199</v>
      </c>
      <c r="F928" s="205" t="s">
        <v>1200</v>
      </c>
      <c r="G928" s="206" t="s">
        <v>138</v>
      </c>
      <c r="H928" s="207">
        <v>3</v>
      </c>
      <c r="I928" s="208"/>
      <c r="J928" s="209">
        <f>ROUND(I928*H928,2)</f>
        <v>0</v>
      </c>
      <c r="K928" s="205" t="s">
        <v>139</v>
      </c>
      <c r="L928" s="48"/>
      <c r="M928" s="210" t="s">
        <v>21</v>
      </c>
      <c r="N928" s="211" t="s">
        <v>45</v>
      </c>
      <c r="O928" s="88"/>
      <c r="P928" s="212">
        <f>O928*H928</f>
        <v>0</v>
      </c>
      <c r="Q928" s="212">
        <v>0.00016000000000000001</v>
      </c>
      <c r="R928" s="212">
        <f>Q928*H928</f>
        <v>0.00048000000000000007</v>
      </c>
      <c r="S928" s="212">
        <v>0</v>
      </c>
      <c r="T928" s="213">
        <f>S928*H928</f>
        <v>0</v>
      </c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R928" s="214" t="s">
        <v>269</v>
      </c>
      <c r="AT928" s="214" t="s">
        <v>135</v>
      </c>
      <c r="AU928" s="214" t="s">
        <v>81</v>
      </c>
      <c r="AY928" s="20" t="s">
        <v>132</v>
      </c>
      <c r="BE928" s="215">
        <f>IF(N928="základní",J928,0)</f>
        <v>0</v>
      </c>
      <c r="BF928" s="215">
        <f>IF(N928="snížená",J928,0)</f>
        <v>0</v>
      </c>
      <c r="BG928" s="215">
        <f>IF(N928="zákl. přenesená",J928,0)</f>
        <v>0</v>
      </c>
      <c r="BH928" s="215">
        <f>IF(N928="sníž. přenesená",J928,0)</f>
        <v>0</v>
      </c>
      <c r="BI928" s="215">
        <f>IF(N928="nulová",J928,0)</f>
        <v>0</v>
      </c>
      <c r="BJ928" s="20" t="s">
        <v>79</v>
      </c>
      <c r="BK928" s="215">
        <f>ROUND(I928*H928,2)</f>
        <v>0</v>
      </c>
      <c r="BL928" s="20" t="s">
        <v>269</v>
      </c>
      <c r="BM928" s="214" t="s">
        <v>1201</v>
      </c>
    </row>
    <row r="929" s="2" customFormat="1">
      <c r="A929" s="42"/>
      <c r="B929" s="43"/>
      <c r="C929" s="44"/>
      <c r="D929" s="216" t="s">
        <v>142</v>
      </c>
      <c r="E929" s="44"/>
      <c r="F929" s="217" t="s">
        <v>1202</v>
      </c>
      <c r="G929" s="44"/>
      <c r="H929" s="44"/>
      <c r="I929" s="218"/>
      <c r="J929" s="44"/>
      <c r="K929" s="44"/>
      <c r="L929" s="48"/>
      <c r="M929" s="219"/>
      <c r="N929" s="220"/>
      <c r="O929" s="88"/>
      <c r="P929" s="88"/>
      <c r="Q929" s="88"/>
      <c r="R929" s="88"/>
      <c r="S929" s="88"/>
      <c r="T929" s="89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T929" s="20" t="s">
        <v>142</v>
      </c>
      <c r="AU929" s="20" t="s">
        <v>81</v>
      </c>
    </row>
    <row r="930" s="2" customFormat="1">
      <c r="A930" s="42"/>
      <c r="B930" s="43"/>
      <c r="C930" s="44"/>
      <c r="D930" s="221" t="s">
        <v>144</v>
      </c>
      <c r="E930" s="44"/>
      <c r="F930" s="222" t="s">
        <v>1203</v>
      </c>
      <c r="G930" s="44"/>
      <c r="H930" s="44"/>
      <c r="I930" s="218"/>
      <c r="J930" s="44"/>
      <c r="K930" s="44"/>
      <c r="L930" s="48"/>
      <c r="M930" s="219"/>
      <c r="N930" s="220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144</v>
      </c>
      <c r="AU930" s="20" t="s">
        <v>81</v>
      </c>
    </row>
    <row r="931" s="14" customFormat="1">
      <c r="A931" s="14"/>
      <c r="B931" s="233"/>
      <c r="C931" s="234"/>
      <c r="D931" s="216" t="s">
        <v>146</v>
      </c>
      <c r="E931" s="235" t="s">
        <v>21</v>
      </c>
      <c r="F931" s="236" t="s">
        <v>924</v>
      </c>
      <c r="G931" s="234"/>
      <c r="H931" s="237">
        <v>1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3" t="s">
        <v>146</v>
      </c>
      <c r="AU931" s="243" t="s">
        <v>81</v>
      </c>
      <c r="AV931" s="14" t="s">
        <v>81</v>
      </c>
      <c r="AW931" s="14" t="s">
        <v>36</v>
      </c>
      <c r="AX931" s="14" t="s">
        <v>74</v>
      </c>
      <c r="AY931" s="243" t="s">
        <v>132</v>
      </c>
    </row>
    <row r="932" s="14" customFormat="1">
      <c r="A932" s="14"/>
      <c r="B932" s="233"/>
      <c r="C932" s="234"/>
      <c r="D932" s="216" t="s">
        <v>146</v>
      </c>
      <c r="E932" s="235" t="s">
        <v>21</v>
      </c>
      <c r="F932" s="236" t="s">
        <v>1128</v>
      </c>
      <c r="G932" s="234"/>
      <c r="H932" s="237">
        <v>1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3" t="s">
        <v>146</v>
      </c>
      <c r="AU932" s="243" t="s">
        <v>81</v>
      </c>
      <c r="AV932" s="14" t="s">
        <v>81</v>
      </c>
      <c r="AW932" s="14" t="s">
        <v>36</v>
      </c>
      <c r="AX932" s="14" t="s">
        <v>74</v>
      </c>
      <c r="AY932" s="243" t="s">
        <v>132</v>
      </c>
    </row>
    <row r="933" s="14" customFormat="1">
      <c r="A933" s="14"/>
      <c r="B933" s="233"/>
      <c r="C933" s="234"/>
      <c r="D933" s="216" t="s">
        <v>146</v>
      </c>
      <c r="E933" s="235" t="s">
        <v>21</v>
      </c>
      <c r="F933" s="236" t="s">
        <v>1127</v>
      </c>
      <c r="G933" s="234"/>
      <c r="H933" s="237">
        <v>1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3" t="s">
        <v>146</v>
      </c>
      <c r="AU933" s="243" t="s">
        <v>81</v>
      </c>
      <c r="AV933" s="14" t="s">
        <v>81</v>
      </c>
      <c r="AW933" s="14" t="s">
        <v>36</v>
      </c>
      <c r="AX933" s="14" t="s">
        <v>74</v>
      </c>
      <c r="AY933" s="243" t="s">
        <v>132</v>
      </c>
    </row>
    <row r="934" s="15" customFormat="1">
      <c r="A934" s="15"/>
      <c r="B934" s="244"/>
      <c r="C934" s="245"/>
      <c r="D934" s="216" t="s">
        <v>146</v>
      </c>
      <c r="E934" s="246" t="s">
        <v>21</v>
      </c>
      <c r="F934" s="247" t="s">
        <v>150</v>
      </c>
      <c r="G934" s="245"/>
      <c r="H934" s="248">
        <v>3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4" t="s">
        <v>146</v>
      </c>
      <c r="AU934" s="254" t="s">
        <v>81</v>
      </c>
      <c r="AV934" s="15" t="s">
        <v>140</v>
      </c>
      <c r="AW934" s="15" t="s">
        <v>36</v>
      </c>
      <c r="AX934" s="15" t="s">
        <v>79</v>
      </c>
      <c r="AY934" s="254" t="s">
        <v>132</v>
      </c>
    </row>
    <row r="935" s="2" customFormat="1" ht="24.15" customHeight="1">
      <c r="A935" s="42"/>
      <c r="B935" s="43"/>
      <c r="C935" s="266" t="s">
        <v>1204</v>
      </c>
      <c r="D935" s="266" t="s">
        <v>487</v>
      </c>
      <c r="E935" s="267" t="s">
        <v>1205</v>
      </c>
      <c r="F935" s="268" t="s">
        <v>1206</v>
      </c>
      <c r="G935" s="269" t="s">
        <v>138</v>
      </c>
      <c r="H935" s="270">
        <v>2</v>
      </c>
      <c r="I935" s="271"/>
      <c r="J935" s="272">
        <f>ROUND(I935*H935,2)</f>
        <v>0</v>
      </c>
      <c r="K935" s="268" t="s">
        <v>139</v>
      </c>
      <c r="L935" s="273"/>
      <c r="M935" s="274" t="s">
        <v>21</v>
      </c>
      <c r="N935" s="275" t="s">
        <v>45</v>
      </c>
      <c r="O935" s="88"/>
      <c r="P935" s="212">
        <f>O935*H935</f>
        <v>0</v>
      </c>
      <c r="Q935" s="212">
        <v>0.001</v>
      </c>
      <c r="R935" s="212">
        <f>Q935*H935</f>
        <v>0.002</v>
      </c>
      <c r="S935" s="212">
        <v>0</v>
      </c>
      <c r="T935" s="213">
        <f>S935*H935</f>
        <v>0</v>
      </c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R935" s="214" t="s">
        <v>429</v>
      </c>
      <c r="AT935" s="214" t="s">
        <v>487</v>
      </c>
      <c r="AU935" s="214" t="s">
        <v>81</v>
      </c>
      <c r="AY935" s="20" t="s">
        <v>132</v>
      </c>
      <c r="BE935" s="215">
        <f>IF(N935="základní",J935,0)</f>
        <v>0</v>
      </c>
      <c r="BF935" s="215">
        <f>IF(N935="snížená",J935,0)</f>
        <v>0</v>
      </c>
      <c r="BG935" s="215">
        <f>IF(N935="zákl. přenesená",J935,0)</f>
        <v>0</v>
      </c>
      <c r="BH935" s="215">
        <f>IF(N935="sníž. přenesená",J935,0)</f>
        <v>0</v>
      </c>
      <c r="BI935" s="215">
        <f>IF(N935="nulová",J935,0)</f>
        <v>0</v>
      </c>
      <c r="BJ935" s="20" t="s">
        <v>79</v>
      </c>
      <c r="BK935" s="215">
        <f>ROUND(I935*H935,2)</f>
        <v>0</v>
      </c>
      <c r="BL935" s="20" t="s">
        <v>269</v>
      </c>
      <c r="BM935" s="214" t="s">
        <v>1207</v>
      </c>
    </row>
    <row r="936" s="2" customFormat="1">
      <c r="A936" s="42"/>
      <c r="B936" s="43"/>
      <c r="C936" s="44"/>
      <c r="D936" s="216" t="s">
        <v>142</v>
      </c>
      <c r="E936" s="44"/>
      <c r="F936" s="217" t="s">
        <v>1206</v>
      </c>
      <c r="G936" s="44"/>
      <c r="H936" s="44"/>
      <c r="I936" s="218"/>
      <c r="J936" s="44"/>
      <c r="K936" s="44"/>
      <c r="L936" s="48"/>
      <c r="M936" s="219"/>
      <c r="N936" s="220"/>
      <c r="O936" s="88"/>
      <c r="P936" s="88"/>
      <c r="Q936" s="88"/>
      <c r="R936" s="88"/>
      <c r="S936" s="88"/>
      <c r="T936" s="89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T936" s="20" t="s">
        <v>142</v>
      </c>
      <c r="AU936" s="20" t="s">
        <v>81</v>
      </c>
    </row>
    <row r="937" s="2" customFormat="1" ht="21.75" customHeight="1">
      <c r="A937" s="42"/>
      <c r="B937" s="43"/>
      <c r="C937" s="266" t="s">
        <v>1208</v>
      </c>
      <c r="D937" s="266" t="s">
        <v>487</v>
      </c>
      <c r="E937" s="267" t="s">
        <v>1209</v>
      </c>
      <c r="F937" s="268" t="s">
        <v>1210</v>
      </c>
      <c r="G937" s="269" t="s">
        <v>138</v>
      </c>
      <c r="H937" s="270">
        <v>1</v>
      </c>
      <c r="I937" s="271"/>
      <c r="J937" s="272">
        <f>ROUND(I937*H937,2)</f>
        <v>0</v>
      </c>
      <c r="K937" s="268" t="s">
        <v>139</v>
      </c>
      <c r="L937" s="273"/>
      <c r="M937" s="274" t="s">
        <v>21</v>
      </c>
      <c r="N937" s="275" t="s">
        <v>45</v>
      </c>
      <c r="O937" s="88"/>
      <c r="P937" s="212">
        <f>O937*H937</f>
        <v>0</v>
      </c>
      <c r="Q937" s="212">
        <v>0.002</v>
      </c>
      <c r="R937" s="212">
        <f>Q937*H937</f>
        <v>0.002</v>
      </c>
      <c r="S937" s="212">
        <v>0</v>
      </c>
      <c r="T937" s="213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R937" s="214" t="s">
        <v>429</v>
      </c>
      <c r="AT937" s="214" t="s">
        <v>487</v>
      </c>
      <c r="AU937" s="214" t="s">
        <v>81</v>
      </c>
      <c r="AY937" s="20" t="s">
        <v>132</v>
      </c>
      <c r="BE937" s="215">
        <f>IF(N937="základní",J937,0)</f>
        <v>0</v>
      </c>
      <c r="BF937" s="215">
        <f>IF(N937="snížená",J937,0)</f>
        <v>0</v>
      </c>
      <c r="BG937" s="215">
        <f>IF(N937="zákl. přenesená",J937,0)</f>
        <v>0</v>
      </c>
      <c r="BH937" s="215">
        <f>IF(N937="sníž. přenesená",J937,0)</f>
        <v>0</v>
      </c>
      <c r="BI937" s="215">
        <f>IF(N937="nulová",J937,0)</f>
        <v>0</v>
      </c>
      <c r="BJ937" s="20" t="s">
        <v>79</v>
      </c>
      <c r="BK937" s="215">
        <f>ROUND(I937*H937,2)</f>
        <v>0</v>
      </c>
      <c r="BL937" s="20" t="s">
        <v>269</v>
      </c>
      <c r="BM937" s="214" t="s">
        <v>1211</v>
      </c>
    </row>
    <row r="938" s="2" customFormat="1">
      <c r="A938" s="42"/>
      <c r="B938" s="43"/>
      <c r="C938" s="44"/>
      <c r="D938" s="216" t="s">
        <v>142</v>
      </c>
      <c r="E938" s="44"/>
      <c r="F938" s="217" t="s">
        <v>1210</v>
      </c>
      <c r="G938" s="44"/>
      <c r="H938" s="44"/>
      <c r="I938" s="218"/>
      <c r="J938" s="44"/>
      <c r="K938" s="44"/>
      <c r="L938" s="48"/>
      <c r="M938" s="219"/>
      <c r="N938" s="220"/>
      <c r="O938" s="88"/>
      <c r="P938" s="88"/>
      <c r="Q938" s="88"/>
      <c r="R938" s="88"/>
      <c r="S938" s="88"/>
      <c r="T938" s="89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T938" s="20" t="s">
        <v>142</v>
      </c>
      <c r="AU938" s="20" t="s">
        <v>81</v>
      </c>
    </row>
    <row r="939" s="14" customFormat="1">
      <c r="A939" s="14"/>
      <c r="B939" s="233"/>
      <c r="C939" s="234"/>
      <c r="D939" s="216" t="s">
        <v>146</v>
      </c>
      <c r="E939" s="235" t="s">
        <v>21</v>
      </c>
      <c r="F939" s="236" t="s">
        <v>1127</v>
      </c>
      <c r="G939" s="234"/>
      <c r="H939" s="237">
        <v>1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3" t="s">
        <v>146</v>
      </c>
      <c r="AU939" s="243" t="s">
        <v>81</v>
      </c>
      <c r="AV939" s="14" t="s">
        <v>81</v>
      </c>
      <c r="AW939" s="14" t="s">
        <v>36</v>
      </c>
      <c r="AX939" s="14" t="s">
        <v>79</v>
      </c>
      <c r="AY939" s="243" t="s">
        <v>132</v>
      </c>
    </row>
    <row r="940" s="2" customFormat="1" ht="16.5" customHeight="1">
      <c r="A940" s="42"/>
      <c r="B940" s="43"/>
      <c r="C940" s="203" t="s">
        <v>1212</v>
      </c>
      <c r="D940" s="203" t="s">
        <v>135</v>
      </c>
      <c r="E940" s="204" t="s">
        <v>1213</v>
      </c>
      <c r="F940" s="205" t="s">
        <v>1214</v>
      </c>
      <c r="G940" s="206" t="s">
        <v>138</v>
      </c>
      <c r="H940" s="207">
        <v>2</v>
      </c>
      <c r="I940" s="208"/>
      <c r="J940" s="209">
        <f>ROUND(I940*H940,2)</f>
        <v>0</v>
      </c>
      <c r="K940" s="205" t="s">
        <v>139</v>
      </c>
      <c r="L940" s="48"/>
      <c r="M940" s="210" t="s">
        <v>21</v>
      </c>
      <c r="N940" s="211" t="s">
        <v>45</v>
      </c>
      <c r="O940" s="88"/>
      <c r="P940" s="212">
        <f>O940*H940</f>
        <v>0</v>
      </c>
      <c r="Q940" s="212">
        <v>0.00036000000000000002</v>
      </c>
      <c r="R940" s="212">
        <f>Q940*H940</f>
        <v>0.00072000000000000005</v>
      </c>
      <c r="S940" s="212">
        <v>0</v>
      </c>
      <c r="T940" s="213">
        <f>S940*H940</f>
        <v>0</v>
      </c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R940" s="214" t="s">
        <v>269</v>
      </c>
      <c r="AT940" s="214" t="s">
        <v>135</v>
      </c>
      <c r="AU940" s="214" t="s">
        <v>81</v>
      </c>
      <c r="AY940" s="20" t="s">
        <v>132</v>
      </c>
      <c r="BE940" s="215">
        <f>IF(N940="základní",J940,0)</f>
        <v>0</v>
      </c>
      <c r="BF940" s="215">
        <f>IF(N940="snížená",J940,0)</f>
        <v>0</v>
      </c>
      <c r="BG940" s="215">
        <f>IF(N940="zákl. přenesená",J940,0)</f>
        <v>0</v>
      </c>
      <c r="BH940" s="215">
        <f>IF(N940="sníž. přenesená",J940,0)</f>
        <v>0</v>
      </c>
      <c r="BI940" s="215">
        <f>IF(N940="nulová",J940,0)</f>
        <v>0</v>
      </c>
      <c r="BJ940" s="20" t="s">
        <v>79</v>
      </c>
      <c r="BK940" s="215">
        <f>ROUND(I940*H940,2)</f>
        <v>0</v>
      </c>
      <c r="BL940" s="20" t="s">
        <v>269</v>
      </c>
      <c r="BM940" s="214" t="s">
        <v>1215</v>
      </c>
    </row>
    <row r="941" s="2" customFormat="1">
      <c r="A941" s="42"/>
      <c r="B941" s="43"/>
      <c r="C941" s="44"/>
      <c r="D941" s="216" t="s">
        <v>142</v>
      </c>
      <c r="E941" s="44"/>
      <c r="F941" s="217" t="s">
        <v>1216</v>
      </c>
      <c r="G941" s="44"/>
      <c r="H941" s="44"/>
      <c r="I941" s="218"/>
      <c r="J941" s="44"/>
      <c r="K941" s="44"/>
      <c r="L941" s="48"/>
      <c r="M941" s="219"/>
      <c r="N941" s="220"/>
      <c r="O941" s="88"/>
      <c r="P941" s="88"/>
      <c r="Q941" s="88"/>
      <c r="R941" s="88"/>
      <c r="S941" s="88"/>
      <c r="T941" s="89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T941" s="20" t="s">
        <v>142</v>
      </c>
      <c r="AU941" s="20" t="s">
        <v>81</v>
      </c>
    </row>
    <row r="942" s="2" customFormat="1">
      <c r="A942" s="42"/>
      <c r="B942" s="43"/>
      <c r="C942" s="44"/>
      <c r="D942" s="221" t="s">
        <v>144</v>
      </c>
      <c r="E942" s="44"/>
      <c r="F942" s="222" t="s">
        <v>1217</v>
      </c>
      <c r="G942" s="44"/>
      <c r="H942" s="44"/>
      <c r="I942" s="218"/>
      <c r="J942" s="44"/>
      <c r="K942" s="44"/>
      <c r="L942" s="48"/>
      <c r="M942" s="219"/>
      <c r="N942" s="220"/>
      <c r="O942" s="88"/>
      <c r="P942" s="88"/>
      <c r="Q942" s="88"/>
      <c r="R942" s="88"/>
      <c r="S942" s="88"/>
      <c r="T942" s="89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T942" s="20" t="s">
        <v>144</v>
      </c>
      <c r="AU942" s="20" t="s">
        <v>81</v>
      </c>
    </row>
    <row r="943" s="2" customFormat="1" ht="16.5" customHeight="1">
      <c r="A943" s="42"/>
      <c r="B943" s="43"/>
      <c r="C943" s="203" t="s">
        <v>1218</v>
      </c>
      <c r="D943" s="203" t="s">
        <v>135</v>
      </c>
      <c r="E943" s="204" t="s">
        <v>1219</v>
      </c>
      <c r="F943" s="205" t="s">
        <v>1220</v>
      </c>
      <c r="G943" s="206" t="s">
        <v>138</v>
      </c>
      <c r="H943" s="207">
        <v>3</v>
      </c>
      <c r="I943" s="208"/>
      <c r="J943" s="209">
        <f>ROUND(I943*H943,2)</f>
        <v>0</v>
      </c>
      <c r="K943" s="205" t="s">
        <v>139</v>
      </c>
      <c r="L943" s="48"/>
      <c r="M943" s="210" t="s">
        <v>21</v>
      </c>
      <c r="N943" s="211" t="s">
        <v>45</v>
      </c>
      <c r="O943" s="88"/>
      <c r="P943" s="212">
        <f>O943*H943</f>
        <v>0</v>
      </c>
      <c r="Q943" s="212">
        <v>0.00023000000000000001</v>
      </c>
      <c r="R943" s="212">
        <f>Q943*H943</f>
        <v>0.00069000000000000008</v>
      </c>
      <c r="S943" s="212">
        <v>0</v>
      </c>
      <c r="T943" s="213">
        <f>S943*H943</f>
        <v>0</v>
      </c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R943" s="214" t="s">
        <v>269</v>
      </c>
      <c r="AT943" s="214" t="s">
        <v>135</v>
      </c>
      <c r="AU943" s="214" t="s">
        <v>81</v>
      </c>
      <c r="AY943" s="20" t="s">
        <v>132</v>
      </c>
      <c r="BE943" s="215">
        <f>IF(N943="základní",J943,0)</f>
        <v>0</v>
      </c>
      <c r="BF943" s="215">
        <f>IF(N943="snížená",J943,0)</f>
        <v>0</v>
      </c>
      <c r="BG943" s="215">
        <f>IF(N943="zákl. přenesená",J943,0)</f>
        <v>0</v>
      </c>
      <c r="BH943" s="215">
        <f>IF(N943="sníž. přenesená",J943,0)</f>
        <v>0</v>
      </c>
      <c r="BI943" s="215">
        <f>IF(N943="nulová",J943,0)</f>
        <v>0</v>
      </c>
      <c r="BJ943" s="20" t="s">
        <v>79</v>
      </c>
      <c r="BK943" s="215">
        <f>ROUND(I943*H943,2)</f>
        <v>0</v>
      </c>
      <c r="BL943" s="20" t="s">
        <v>269</v>
      </c>
      <c r="BM943" s="214" t="s">
        <v>1221</v>
      </c>
    </row>
    <row r="944" s="2" customFormat="1">
      <c r="A944" s="42"/>
      <c r="B944" s="43"/>
      <c r="C944" s="44"/>
      <c r="D944" s="216" t="s">
        <v>142</v>
      </c>
      <c r="E944" s="44"/>
      <c r="F944" s="217" t="s">
        <v>1222</v>
      </c>
      <c r="G944" s="44"/>
      <c r="H944" s="44"/>
      <c r="I944" s="218"/>
      <c r="J944" s="44"/>
      <c r="K944" s="44"/>
      <c r="L944" s="48"/>
      <c r="M944" s="219"/>
      <c r="N944" s="220"/>
      <c r="O944" s="88"/>
      <c r="P944" s="88"/>
      <c r="Q944" s="88"/>
      <c r="R944" s="88"/>
      <c r="S944" s="88"/>
      <c r="T944" s="89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T944" s="20" t="s">
        <v>142</v>
      </c>
      <c r="AU944" s="20" t="s">
        <v>81</v>
      </c>
    </row>
    <row r="945" s="2" customFormat="1">
      <c r="A945" s="42"/>
      <c r="B945" s="43"/>
      <c r="C945" s="44"/>
      <c r="D945" s="221" t="s">
        <v>144</v>
      </c>
      <c r="E945" s="44"/>
      <c r="F945" s="222" t="s">
        <v>1223</v>
      </c>
      <c r="G945" s="44"/>
      <c r="H945" s="44"/>
      <c r="I945" s="218"/>
      <c r="J945" s="44"/>
      <c r="K945" s="44"/>
      <c r="L945" s="48"/>
      <c r="M945" s="219"/>
      <c r="N945" s="220"/>
      <c r="O945" s="88"/>
      <c r="P945" s="88"/>
      <c r="Q945" s="88"/>
      <c r="R945" s="88"/>
      <c r="S945" s="88"/>
      <c r="T945" s="89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T945" s="20" t="s">
        <v>144</v>
      </c>
      <c r="AU945" s="20" t="s">
        <v>81</v>
      </c>
    </row>
    <row r="946" s="14" customFormat="1">
      <c r="A946" s="14"/>
      <c r="B946" s="233"/>
      <c r="C946" s="234"/>
      <c r="D946" s="216" t="s">
        <v>146</v>
      </c>
      <c r="E946" s="235" t="s">
        <v>21</v>
      </c>
      <c r="F946" s="236" t="s">
        <v>1127</v>
      </c>
      <c r="G946" s="234"/>
      <c r="H946" s="237">
        <v>1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3" t="s">
        <v>146</v>
      </c>
      <c r="AU946" s="243" t="s">
        <v>81</v>
      </c>
      <c r="AV946" s="14" t="s">
        <v>81</v>
      </c>
      <c r="AW946" s="14" t="s">
        <v>36</v>
      </c>
      <c r="AX946" s="14" t="s">
        <v>74</v>
      </c>
      <c r="AY946" s="243" t="s">
        <v>132</v>
      </c>
    </row>
    <row r="947" s="14" customFormat="1">
      <c r="A947" s="14"/>
      <c r="B947" s="233"/>
      <c r="C947" s="234"/>
      <c r="D947" s="216" t="s">
        <v>146</v>
      </c>
      <c r="E947" s="235" t="s">
        <v>21</v>
      </c>
      <c r="F947" s="236" t="s">
        <v>924</v>
      </c>
      <c r="G947" s="234"/>
      <c r="H947" s="237">
        <v>1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3" t="s">
        <v>146</v>
      </c>
      <c r="AU947" s="243" t="s">
        <v>81</v>
      </c>
      <c r="AV947" s="14" t="s">
        <v>81</v>
      </c>
      <c r="AW947" s="14" t="s">
        <v>36</v>
      </c>
      <c r="AX947" s="14" t="s">
        <v>74</v>
      </c>
      <c r="AY947" s="243" t="s">
        <v>132</v>
      </c>
    </row>
    <row r="948" s="14" customFormat="1">
      <c r="A948" s="14"/>
      <c r="B948" s="233"/>
      <c r="C948" s="234"/>
      <c r="D948" s="216" t="s">
        <v>146</v>
      </c>
      <c r="E948" s="235" t="s">
        <v>21</v>
      </c>
      <c r="F948" s="236" t="s">
        <v>1128</v>
      </c>
      <c r="G948" s="234"/>
      <c r="H948" s="237">
        <v>1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3" t="s">
        <v>146</v>
      </c>
      <c r="AU948" s="243" t="s">
        <v>81</v>
      </c>
      <c r="AV948" s="14" t="s">
        <v>81</v>
      </c>
      <c r="AW948" s="14" t="s">
        <v>36</v>
      </c>
      <c r="AX948" s="14" t="s">
        <v>74</v>
      </c>
      <c r="AY948" s="243" t="s">
        <v>132</v>
      </c>
    </row>
    <row r="949" s="15" customFormat="1">
      <c r="A949" s="15"/>
      <c r="B949" s="244"/>
      <c r="C949" s="245"/>
      <c r="D949" s="216" t="s">
        <v>146</v>
      </c>
      <c r="E949" s="246" t="s">
        <v>21</v>
      </c>
      <c r="F949" s="247" t="s">
        <v>150</v>
      </c>
      <c r="G949" s="245"/>
      <c r="H949" s="248">
        <v>3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4" t="s">
        <v>146</v>
      </c>
      <c r="AU949" s="254" t="s">
        <v>81</v>
      </c>
      <c r="AV949" s="15" t="s">
        <v>140</v>
      </c>
      <c r="AW949" s="15" t="s">
        <v>36</v>
      </c>
      <c r="AX949" s="15" t="s">
        <v>79</v>
      </c>
      <c r="AY949" s="254" t="s">
        <v>132</v>
      </c>
    </row>
    <row r="950" s="2" customFormat="1" ht="24.15" customHeight="1">
      <c r="A950" s="42"/>
      <c r="B950" s="43"/>
      <c r="C950" s="203" t="s">
        <v>1224</v>
      </c>
      <c r="D950" s="203" t="s">
        <v>135</v>
      </c>
      <c r="E950" s="204" t="s">
        <v>1225</v>
      </c>
      <c r="F950" s="205" t="s">
        <v>1226</v>
      </c>
      <c r="G950" s="206" t="s">
        <v>166</v>
      </c>
      <c r="H950" s="207">
        <v>0.056000000000000001</v>
      </c>
      <c r="I950" s="208"/>
      <c r="J950" s="209">
        <f>ROUND(I950*H950,2)</f>
        <v>0</v>
      </c>
      <c r="K950" s="205" t="s">
        <v>139</v>
      </c>
      <c r="L950" s="48"/>
      <c r="M950" s="210" t="s">
        <v>21</v>
      </c>
      <c r="N950" s="211" t="s">
        <v>45</v>
      </c>
      <c r="O950" s="88"/>
      <c r="P950" s="212">
        <f>O950*H950</f>
        <v>0</v>
      </c>
      <c r="Q950" s="212">
        <v>0</v>
      </c>
      <c r="R950" s="212">
        <f>Q950*H950</f>
        <v>0</v>
      </c>
      <c r="S950" s="212">
        <v>0</v>
      </c>
      <c r="T950" s="213">
        <f>S950*H950</f>
        <v>0</v>
      </c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R950" s="214" t="s">
        <v>269</v>
      </c>
      <c r="AT950" s="214" t="s">
        <v>135</v>
      </c>
      <c r="AU950" s="214" t="s">
        <v>81</v>
      </c>
      <c r="AY950" s="20" t="s">
        <v>132</v>
      </c>
      <c r="BE950" s="215">
        <f>IF(N950="základní",J950,0)</f>
        <v>0</v>
      </c>
      <c r="BF950" s="215">
        <f>IF(N950="snížená",J950,0)</f>
        <v>0</v>
      </c>
      <c r="BG950" s="215">
        <f>IF(N950="zákl. přenesená",J950,0)</f>
        <v>0</v>
      </c>
      <c r="BH950" s="215">
        <f>IF(N950="sníž. přenesená",J950,0)</f>
        <v>0</v>
      </c>
      <c r="BI950" s="215">
        <f>IF(N950="nulová",J950,0)</f>
        <v>0</v>
      </c>
      <c r="BJ950" s="20" t="s">
        <v>79</v>
      </c>
      <c r="BK950" s="215">
        <f>ROUND(I950*H950,2)</f>
        <v>0</v>
      </c>
      <c r="BL950" s="20" t="s">
        <v>269</v>
      </c>
      <c r="BM950" s="214" t="s">
        <v>1227</v>
      </c>
    </row>
    <row r="951" s="2" customFormat="1">
      <c r="A951" s="42"/>
      <c r="B951" s="43"/>
      <c r="C951" s="44"/>
      <c r="D951" s="216" t="s">
        <v>142</v>
      </c>
      <c r="E951" s="44"/>
      <c r="F951" s="217" t="s">
        <v>1228</v>
      </c>
      <c r="G951" s="44"/>
      <c r="H951" s="44"/>
      <c r="I951" s="218"/>
      <c r="J951" s="44"/>
      <c r="K951" s="44"/>
      <c r="L951" s="48"/>
      <c r="M951" s="219"/>
      <c r="N951" s="220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T951" s="20" t="s">
        <v>142</v>
      </c>
      <c r="AU951" s="20" t="s">
        <v>81</v>
      </c>
    </row>
    <row r="952" s="2" customFormat="1">
      <c r="A952" s="42"/>
      <c r="B952" s="43"/>
      <c r="C952" s="44"/>
      <c r="D952" s="221" t="s">
        <v>144</v>
      </c>
      <c r="E952" s="44"/>
      <c r="F952" s="222" t="s">
        <v>1229</v>
      </c>
      <c r="G952" s="44"/>
      <c r="H952" s="44"/>
      <c r="I952" s="218"/>
      <c r="J952" s="44"/>
      <c r="K952" s="44"/>
      <c r="L952" s="48"/>
      <c r="M952" s="219"/>
      <c r="N952" s="220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T952" s="20" t="s">
        <v>144</v>
      </c>
      <c r="AU952" s="20" t="s">
        <v>81</v>
      </c>
    </row>
    <row r="953" s="12" customFormat="1" ht="22.8" customHeight="1">
      <c r="A953" s="12"/>
      <c r="B953" s="187"/>
      <c r="C953" s="188"/>
      <c r="D953" s="189" t="s">
        <v>73</v>
      </c>
      <c r="E953" s="201" t="s">
        <v>1230</v>
      </c>
      <c r="F953" s="201" t="s">
        <v>1231</v>
      </c>
      <c r="G953" s="188"/>
      <c r="H953" s="188"/>
      <c r="I953" s="191"/>
      <c r="J953" s="202">
        <f>BK953</f>
        <v>0</v>
      </c>
      <c r="K953" s="188"/>
      <c r="L953" s="193"/>
      <c r="M953" s="194"/>
      <c r="N953" s="195"/>
      <c r="O953" s="195"/>
      <c r="P953" s="196">
        <f>SUM(P954:P1001)</f>
        <v>0</v>
      </c>
      <c r="Q953" s="195"/>
      <c r="R953" s="196">
        <f>SUM(R954:R1001)</f>
        <v>0.052779999999999994</v>
      </c>
      <c r="S953" s="195"/>
      <c r="T953" s="197">
        <f>SUM(T954:T1001)</f>
        <v>0.071400000000000005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198" t="s">
        <v>81</v>
      </c>
      <c r="AT953" s="199" t="s">
        <v>73</v>
      </c>
      <c r="AU953" s="199" t="s">
        <v>79</v>
      </c>
      <c r="AY953" s="198" t="s">
        <v>132</v>
      </c>
      <c r="BK953" s="200">
        <f>SUM(BK954:BK1001)</f>
        <v>0</v>
      </c>
    </row>
    <row r="954" s="2" customFormat="1" ht="33" customHeight="1">
      <c r="A954" s="42"/>
      <c r="B954" s="43"/>
      <c r="C954" s="203" t="s">
        <v>1232</v>
      </c>
      <c r="D954" s="203" t="s">
        <v>135</v>
      </c>
      <c r="E954" s="204" t="s">
        <v>1233</v>
      </c>
      <c r="F954" s="205" t="s">
        <v>1234</v>
      </c>
      <c r="G954" s="206" t="s">
        <v>985</v>
      </c>
      <c r="H954" s="207">
        <v>1</v>
      </c>
      <c r="I954" s="208"/>
      <c r="J954" s="209">
        <f>ROUND(I954*H954,2)</f>
        <v>0</v>
      </c>
      <c r="K954" s="205" t="s">
        <v>21</v>
      </c>
      <c r="L954" s="48"/>
      <c r="M954" s="210" t="s">
        <v>21</v>
      </c>
      <c r="N954" s="211" t="s">
        <v>45</v>
      </c>
      <c r="O954" s="88"/>
      <c r="P954" s="212">
        <f>O954*H954</f>
        <v>0</v>
      </c>
      <c r="Q954" s="212">
        <v>0</v>
      </c>
      <c r="R954" s="212">
        <f>Q954*H954</f>
        <v>0</v>
      </c>
      <c r="S954" s="212">
        <v>0</v>
      </c>
      <c r="T954" s="213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4" t="s">
        <v>269</v>
      </c>
      <c r="AT954" s="214" t="s">
        <v>135</v>
      </c>
      <c r="AU954" s="214" t="s">
        <v>81</v>
      </c>
      <c r="AY954" s="20" t="s">
        <v>132</v>
      </c>
      <c r="BE954" s="215">
        <f>IF(N954="základní",J954,0)</f>
        <v>0</v>
      </c>
      <c r="BF954" s="215">
        <f>IF(N954="snížená",J954,0)</f>
        <v>0</v>
      </c>
      <c r="BG954" s="215">
        <f>IF(N954="zákl. přenesená",J954,0)</f>
        <v>0</v>
      </c>
      <c r="BH954" s="215">
        <f>IF(N954="sníž. přenesená",J954,0)</f>
        <v>0</v>
      </c>
      <c r="BI954" s="215">
        <f>IF(N954="nulová",J954,0)</f>
        <v>0</v>
      </c>
      <c r="BJ954" s="20" t="s">
        <v>79</v>
      </c>
      <c r="BK954" s="215">
        <f>ROUND(I954*H954,2)</f>
        <v>0</v>
      </c>
      <c r="BL954" s="20" t="s">
        <v>269</v>
      </c>
      <c r="BM954" s="214" t="s">
        <v>1235</v>
      </c>
    </row>
    <row r="955" s="2" customFormat="1">
      <c r="A955" s="42"/>
      <c r="B955" s="43"/>
      <c r="C955" s="44"/>
      <c r="D955" s="216" t="s">
        <v>142</v>
      </c>
      <c r="E955" s="44"/>
      <c r="F955" s="217" t="s">
        <v>1234</v>
      </c>
      <c r="G955" s="44"/>
      <c r="H955" s="44"/>
      <c r="I955" s="218"/>
      <c r="J955" s="44"/>
      <c r="K955" s="44"/>
      <c r="L955" s="48"/>
      <c r="M955" s="219"/>
      <c r="N955" s="220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142</v>
      </c>
      <c r="AU955" s="20" t="s">
        <v>81</v>
      </c>
    </row>
    <row r="956" s="2" customFormat="1" ht="21.75" customHeight="1">
      <c r="A956" s="42"/>
      <c r="B956" s="43"/>
      <c r="C956" s="203" t="s">
        <v>1236</v>
      </c>
      <c r="D956" s="203" t="s">
        <v>135</v>
      </c>
      <c r="E956" s="204" t="s">
        <v>1237</v>
      </c>
      <c r="F956" s="205" t="s">
        <v>1238</v>
      </c>
      <c r="G956" s="206" t="s">
        <v>138</v>
      </c>
      <c r="H956" s="207">
        <v>8</v>
      </c>
      <c r="I956" s="208"/>
      <c r="J956" s="209">
        <f>ROUND(I956*H956,2)</f>
        <v>0</v>
      </c>
      <c r="K956" s="205" t="s">
        <v>21</v>
      </c>
      <c r="L956" s="48"/>
      <c r="M956" s="210" t="s">
        <v>21</v>
      </c>
      <c r="N956" s="211" t="s">
        <v>45</v>
      </c>
      <c r="O956" s="88"/>
      <c r="P956" s="212">
        <f>O956*H956</f>
        <v>0</v>
      </c>
      <c r="Q956" s="212">
        <v>0</v>
      </c>
      <c r="R956" s="212">
        <f>Q956*H956</f>
        <v>0</v>
      </c>
      <c r="S956" s="212">
        <v>0</v>
      </c>
      <c r="T956" s="213">
        <f>S956*H956</f>
        <v>0</v>
      </c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R956" s="214" t="s">
        <v>269</v>
      </c>
      <c r="AT956" s="214" t="s">
        <v>135</v>
      </c>
      <c r="AU956" s="214" t="s">
        <v>81</v>
      </c>
      <c r="AY956" s="20" t="s">
        <v>132</v>
      </c>
      <c r="BE956" s="215">
        <f>IF(N956="základní",J956,0)</f>
        <v>0</v>
      </c>
      <c r="BF956" s="215">
        <f>IF(N956="snížená",J956,0)</f>
        <v>0</v>
      </c>
      <c r="BG956" s="215">
        <f>IF(N956="zákl. přenesená",J956,0)</f>
        <v>0</v>
      </c>
      <c r="BH956" s="215">
        <f>IF(N956="sníž. přenesená",J956,0)</f>
        <v>0</v>
      </c>
      <c r="BI956" s="215">
        <f>IF(N956="nulová",J956,0)</f>
        <v>0</v>
      </c>
      <c r="BJ956" s="20" t="s">
        <v>79</v>
      </c>
      <c r="BK956" s="215">
        <f>ROUND(I956*H956,2)</f>
        <v>0</v>
      </c>
      <c r="BL956" s="20" t="s">
        <v>269</v>
      </c>
      <c r="BM956" s="214" t="s">
        <v>1239</v>
      </c>
    </row>
    <row r="957" s="2" customFormat="1">
      <c r="A957" s="42"/>
      <c r="B957" s="43"/>
      <c r="C957" s="44"/>
      <c r="D957" s="216" t="s">
        <v>142</v>
      </c>
      <c r="E957" s="44"/>
      <c r="F957" s="217" t="s">
        <v>1240</v>
      </c>
      <c r="G957" s="44"/>
      <c r="H957" s="44"/>
      <c r="I957" s="218"/>
      <c r="J957" s="44"/>
      <c r="K957" s="44"/>
      <c r="L957" s="48"/>
      <c r="M957" s="219"/>
      <c r="N957" s="220"/>
      <c r="O957" s="88"/>
      <c r="P957" s="88"/>
      <c r="Q957" s="88"/>
      <c r="R957" s="88"/>
      <c r="S957" s="88"/>
      <c r="T957" s="89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T957" s="20" t="s">
        <v>142</v>
      </c>
      <c r="AU957" s="20" t="s">
        <v>81</v>
      </c>
    </row>
    <row r="958" s="13" customFormat="1">
      <c r="A958" s="13"/>
      <c r="B958" s="223"/>
      <c r="C958" s="224"/>
      <c r="D958" s="216" t="s">
        <v>146</v>
      </c>
      <c r="E958" s="225" t="s">
        <v>21</v>
      </c>
      <c r="F958" s="226" t="s">
        <v>1241</v>
      </c>
      <c r="G958" s="224"/>
      <c r="H958" s="225" t="s">
        <v>21</v>
      </c>
      <c r="I958" s="227"/>
      <c r="J958" s="224"/>
      <c r="K958" s="224"/>
      <c r="L958" s="228"/>
      <c r="M958" s="229"/>
      <c r="N958" s="230"/>
      <c r="O958" s="230"/>
      <c r="P958" s="230"/>
      <c r="Q958" s="230"/>
      <c r="R958" s="230"/>
      <c r="S958" s="230"/>
      <c r="T958" s="23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2" t="s">
        <v>146</v>
      </c>
      <c r="AU958" s="232" t="s">
        <v>81</v>
      </c>
      <c r="AV958" s="13" t="s">
        <v>79</v>
      </c>
      <c r="AW958" s="13" t="s">
        <v>36</v>
      </c>
      <c r="AX958" s="13" t="s">
        <v>74</v>
      </c>
      <c r="AY958" s="232" t="s">
        <v>132</v>
      </c>
    </row>
    <row r="959" s="14" customFormat="1">
      <c r="A959" s="14"/>
      <c r="B959" s="233"/>
      <c r="C959" s="234"/>
      <c r="D959" s="216" t="s">
        <v>146</v>
      </c>
      <c r="E959" s="235" t="s">
        <v>21</v>
      </c>
      <c r="F959" s="236" t="s">
        <v>1242</v>
      </c>
      <c r="G959" s="234"/>
      <c r="H959" s="237">
        <v>2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3" t="s">
        <v>146</v>
      </c>
      <c r="AU959" s="243" t="s">
        <v>81</v>
      </c>
      <c r="AV959" s="14" t="s">
        <v>81</v>
      </c>
      <c r="AW959" s="14" t="s">
        <v>36</v>
      </c>
      <c r="AX959" s="14" t="s">
        <v>74</v>
      </c>
      <c r="AY959" s="243" t="s">
        <v>132</v>
      </c>
    </row>
    <row r="960" s="14" customFormat="1">
      <c r="A960" s="14"/>
      <c r="B960" s="233"/>
      <c r="C960" s="234"/>
      <c r="D960" s="216" t="s">
        <v>146</v>
      </c>
      <c r="E960" s="235" t="s">
        <v>21</v>
      </c>
      <c r="F960" s="236" t="s">
        <v>1243</v>
      </c>
      <c r="G960" s="234"/>
      <c r="H960" s="237">
        <v>2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3" t="s">
        <v>146</v>
      </c>
      <c r="AU960" s="243" t="s">
        <v>81</v>
      </c>
      <c r="AV960" s="14" t="s">
        <v>81</v>
      </c>
      <c r="AW960" s="14" t="s">
        <v>36</v>
      </c>
      <c r="AX960" s="14" t="s">
        <v>74</v>
      </c>
      <c r="AY960" s="243" t="s">
        <v>132</v>
      </c>
    </row>
    <row r="961" s="14" customFormat="1">
      <c r="A961" s="14"/>
      <c r="B961" s="233"/>
      <c r="C961" s="234"/>
      <c r="D961" s="216" t="s">
        <v>146</v>
      </c>
      <c r="E961" s="235" t="s">
        <v>21</v>
      </c>
      <c r="F961" s="236" t="s">
        <v>1244</v>
      </c>
      <c r="G961" s="234"/>
      <c r="H961" s="237">
        <v>2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3" t="s">
        <v>146</v>
      </c>
      <c r="AU961" s="243" t="s">
        <v>81</v>
      </c>
      <c r="AV961" s="14" t="s">
        <v>81</v>
      </c>
      <c r="AW961" s="14" t="s">
        <v>36</v>
      </c>
      <c r="AX961" s="14" t="s">
        <v>74</v>
      </c>
      <c r="AY961" s="243" t="s">
        <v>132</v>
      </c>
    </row>
    <row r="962" s="14" customFormat="1">
      <c r="A962" s="14"/>
      <c r="B962" s="233"/>
      <c r="C962" s="234"/>
      <c r="D962" s="216" t="s">
        <v>146</v>
      </c>
      <c r="E962" s="235" t="s">
        <v>21</v>
      </c>
      <c r="F962" s="236" t="s">
        <v>1245</v>
      </c>
      <c r="G962" s="234"/>
      <c r="H962" s="237">
        <v>2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3" t="s">
        <v>146</v>
      </c>
      <c r="AU962" s="243" t="s">
        <v>81</v>
      </c>
      <c r="AV962" s="14" t="s">
        <v>81</v>
      </c>
      <c r="AW962" s="14" t="s">
        <v>36</v>
      </c>
      <c r="AX962" s="14" t="s">
        <v>74</v>
      </c>
      <c r="AY962" s="243" t="s">
        <v>132</v>
      </c>
    </row>
    <row r="963" s="15" customFormat="1">
      <c r="A963" s="15"/>
      <c r="B963" s="244"/>
      <c r="C963" s="245"/>
      <c r="D963" s="216" t="s">
        <v>146</v>
      </c>
      <c r="E963" s="246" t="s">
        <v>21</v>
      </c>
      <c r="F963" s="247" t="s">
        <v>150</v>
      </c>
      <c r="G963" s="245"/>
      <c r="H963" s="248">
        <v>8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4" t="s">
        <v>146</v>
      </c>
      <c r="AU963" s="254" t="s">
        <v>81</v>
      </c>
      <c r="AV963" s="15" t="s">
        <v>140</v>
      </c>
      <c r="AW963" s="15" t="s">
        <v>36</v>
      </c>
      <c r="AX963" s="15" t="s">
        <v>79</v>
      </c>
      <c r="AY963" s="254" t="s">
        <v>132</v>
      </c>
    </row>
    <row r="964" s="2" customFormat="1" ht="24.15" customHeight="1">
      <c r="A964" s="42"/>
      <c r="B964" s="43"/>
      <c r="C964" s="203" t="s">
        <v>1246</v>
      </c>
      <c r="D964" s="203" t="s">
        <v>135</v>
      </c>
      <c r="E964" s="204" t="s">
        <v>1247</v>
      </c>
      <c r="F964" s="205" t="s">
        <v>1248</v>
      </c>
      <c r="G964" s="206" t="s">
        <v>138</v>
      </c>
      <c r="H964" s="207">
        <v>3</v>
      </c>
      <c r="I964" s="208"/>
      <c r="J964" s="209">
        <f>ROUND(I964*H964,2)</f>
        <v>0</v>
      </c>
      <c r="K964" s="205" t="s">
        <v>21</v>
      </c>
      <c r="L964" s="48"/>
      <c r="M964" s="210" t="s">
        <v>21</v>
      </c>
      <c r="N964" s="211" t="s">
        <v>45</v>
      </c>
      <c r="O964" s="88"/>
      <c r="P964" s="212">
        <f>O964*H964</f>
        <v>0</v>
      </c>
      <c r="Q964" s="212">
        <v>0</v>
      </c>
      <c r="R964" s="212">
        <f>Q964*H964</f>
        <v>0</v>
      </c>
      <c r="S964" s="212">
        <v>0.023800000000000002</v>
      </c>
      <c r="T964" s="213">
        <f>S964*H964</f>
        <v>0.071400000000000005</v>
      </c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R964" s="214" t="s">
        <v>269</v>
      </c>
      <c r="AT964" s="214" t="s">
        <v>135</v>
      </c>
      <c r="AU964" s="214" t="s">
        <v>81</v>
      </c>
      <c r="AY964" s="20" t="s">
        <v>132</v>
      </c>
      <c r="BE964" s="215">
        <f>IF(N964="základní",J964,0)</f>
        <v>0</v>
      </c>
      <c r="BF964" s="215">
        <f>IF(N964="snížená",J964,0)</f>
        <v>0</v>
      </c>
      <c r="BG964" s="215">
        <f>IF(N964="zákl. přenesená",J964,0)</f>
        <v>0</v>
      </c>
      <c r="BH964" s="215">
        <f>IF(N964="sníž. přenesená",J964,0)</f>
        <v>0</v>
      </c>
      <c r="BI964" s="215">
        <f>IF(N964="nulová",J964,0)</f>
        <v>0</v>
      </c>
      <c r="BJ964" s="20" t="s">
        <v>79</v>
      </c>
      <c r="BK964" s="215">
        <f>ROUND(I964*H964,2)</f>
        <v>0</v>
      </c>
      <c r="BL964" s="20" t="s">
        <v>269</v>
      </c>
      <c r="BM964" s="214" t="s">
        <v>1249</v>
      </c>
    </row>
    <row r="965" s="2" customFormat="1">
      <c r="A965" s="42"/>
      <c r="B965" s="43"/>
      <c r="C965" s="44"/>
      <c r="D965" s="216" t="s">
        <v>142</v>
      </c>
      <c r="E965" s="44"/>
      <c r="F965" s="217" t="s">
        <v>1248</v>
      </c>
      <c r="G965" s="44"/>
      <c r="H965" s="44"/>
      <c r="I965" s="218"/>
      <c r="J965" s="44"/>
      <c r="K965" s="44"/>
      <c r="L965" s="48"/>
      <c r="M965" s="219"/>
      <c r="N965" s="220"/>
      <c r="O965" s="88"/>
      <c r="P965" s="88"/>
      <c r="Q965" s="88"/>
      <c r="R965" s="88"/>
      <c r="S965" s="88"/>
      <c r="T965" s="89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T965" s="20" t="s">
        <v>142</v>
      </c>
      <c r="AU965" s="20" t="s">
        <v>81</v>
      </c>
    </row>
    <row r="966" s="14" customFormat="1">
      <c r="A966" s="14"/>
      <c r="B966" s="233"/>
      <c r="C966" s="234"/>
      <c r="D966" s="216" t="s">
        <v>146</v>
      </c>
      <c r="E966" s="235" t="s">
        <v>21</v>
      </c>
      <c r="F966" s="236" t="s">
        <v>163</v>
      </c>
      <c r="G966" s="234"/>
      <c r="H966" s="237">
        <v>1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3" t="s">
        <v>146</v>
      </c>
      <c r="AU966" s="243" t="s">
        <v>81</v>
      </c>
      <c r="AV966" s="14" t="s">
        <v>81</v>
      </c>
      <c r="AW966" s="14" t="s">
        <v>36</v>
      </c>
      <c r="AX966" s="14" t="s">
        <v>74</v>
      </c>
      <c r="AY966" s="243" t="s">
        <v>132</v>
      </c>
    </row>
    <row r="967" s="14" customFormat="1">
      <c r="A967" s="14"/>
      <c r="B967" s="233"/>
      <c r="C967" s="234"/>
      <c r="D967" s="216" t="s">
        <v>146</v>
      </c>
      <c r="E967" s="235" t="s">
        <v>21</v>
      </c>
      <c r="F967" s="236" t="s">
        <v>1250</v>
      </c>
      <c r="G967" s="234"/>
      <c r="H967" s="237">
        <v>1</v>
      </c>
      <c r="I967" s="238"/>
      <c r="J967" s="234"/>
      <c r="K967" s="234"/>
      <c r="L967" s="239"/>
      <c r="M967" s="240"/>
      <c r="N967" s="241"/>
      <c r="O967" s="241"/>
      <c r="P967" s="241"/>
      <c r="Q967" s="241"/>
      <c r="R967" s="241"/>
      <c r="S967" s="241"/>
      <c r="T967" s="24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3" t="s">
        <v>146</v>
      </c>
      <c r="AU967" s="243" t="s">
        <v>81</v>
      </c>
      <c r="AV967" s="14" t="s">
        <v>81</v>
      </c>
      <c r="AW967" s="14" t="s">
        <v>36</v>
      </c>
      <c r="AX967" s="14" t="s">
        <v>74</v>
      </c>
      <c r="AY967" s="243" t="s">
        <v>132</v>
      </c>
    </row>
    <row r="968" s="14" customFormat="1">
      <c r="A968" s="14"/>
      <c r="B968" s="233"/>
      <c r="C968" s="234"/>
      <c r="D968" s="216" t="s">
        <v>146</v>
      </c>
      <c r="E968" s="235" t="s">
        <v>21</v>
      </c>
      <c r="F968" s="236" t="s">
        <v>761</v>
      </c>
      <c r="G968" s="234"/>
      <c r="H968" s="237">
        <v>1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3" t="s">
        <v>146</v>
      </c>
      <c r="AU968" s="243" t="s">
        <v>81</v>
      </c>
      <c r="AV968" s="14" t="s">
        <v>81</v>
      </c>
      <c r="AW968" s="14" t="s">
        <v>36</v>
      </c>
      <c r="AX968" s="14" t="s">
        <v>74</v>
      </c>
      <c r="AY968" s="243" t="s">
        <v>132</v>
      </c>
    </row>
    <row r="969" s="15" customFormat="1">
      <c r="A969" s="15"/>
      <c r="B969" s="244"/>
      <c r="C969" s="245"/>
      <c r="D969" s="216" t="s">
        <v>146</v>
      </c>
      <c r="E969" s="246" t="s">
        <v>21</v>
      </c>
      <c r="F969" s="247" t="s">
        <v>150</v>
      </c>
      <c r="G969" s="245"/>
      <c r="H969" s="248">
        <v>3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4" t="s">
        <v>146</v>
      </c>
      <c r="AU969" s="254" t="s">
        <v>81</v>
      </c>
      <c r="AV969" s="15" t="s">
        <v>140</v>
      </c>
      <c r="AW969" s="15" t="s">
        <v>36</v>
      </c>
      <c r="AX969" s="15" t="s">
        <v>79</v>
      </c>
      <c r="AY969" s="254" t="s">
        <v>132</v>
      </c>
    </row>
    <row r="970" s="2" customFormat="1" ht="24.15" customHeight="1">
      <c r="A970" s="42"/>
      <c r="B970" s="43"/>
      <c r="C970" s="203" t="s">
        <v>1251</v>
      </c>
      <c r="D970" s="203" t="s">
        <v>135</v>
      </c>
      <c r="E970" s="204" t="s">
        <v>1252</v>
      </c>
      <c r="F970" s="205" t="s">
        <v>1253</v>
      </c>
      <c r="G970" s="206" t="s">
        <v>138</v>
      </c>
      <c r="H970" s="207">
        <v>1</v>
      </c>
      <c r="I970" s="208"/>
      <c r="J970" s="209">
        <f>ROUND(I970*H970,2)</f>
        <v>0</v>
      </c>
      <c r="K970" s="205" t="s">
        <v>21</v>
      </c>
      <c r="L970" s="48"/>
      <c r="M970" s="210" t="s">
        <v>21</v>
      </c>
      <c r="N970" s="211" t="s">
        <v>45</v>
      </c>
      <c r="O970" s="88"/>
      <c r="P970" s="212">
        <f>O970*H970</f>
        <v>0</v>
      </c>
      <c r="Q970" s="212">
        <v>0</v>
      </c>
      <c r="R970" s="212">
        <f>Q970*H970</f>
        <v>0</v>
      </c>
      <c r="S970" s="212">
        <v>0</v>
      </c>
      <c r="T970" s="213">
        <f>S970*H970</f>
        <v>0</v>
      </c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R970" s="214" t="s">
        <v>269</v>
      </c>
      <c r="AT970" s="214" t="s">
        <v>135</v>
      </c>
      <c r="AU970" s="214" t="s">
        <v>81</v>
      </c>
      <c r="AY970" s="20" t="s">
        <v>132</v>
      </c>
      <c r="BE970" s="215">
        <f>IF(N970="základní",J970,0)</f>
        <v>0</v>
      </c>
      <c r="BF970" s="215">
        <f>IF(N970="snížená",J970,0)</f>
        <v>0</v>
      </c>
      <c r="BG970" s="215">
        <f>IF(N970="zákl. přenesená",J970,0)</f>
        <v>0</v>
      </c>
      <c r="BH970" s="215">
        <f>IF(N970="sníž. přenesená",J970,0)</f>
        <v>0</v>
      </c>
      <c r="BI970" s="215">
        <f>IF(N970="nulová",J970,0)</f>
        <v>0</v>
      </c>
      <c r="BJ970" s="20" t="s">
        <v>79</v>
      </c>
      <c r="BK970" s="215">
        <f>ROUND(I970*H970,2)</f>
        <v>0</v>
      </c>
      <c r="BL970" s="20" t="s">
        <v>269</v>
      </c>
      <c r="BM970" s="214" t="s">
        <v>1254</v>
      </c>
    </row>
    <row r="971" s="2" customFormat="1">
      <c r="A971" s="42"/>
      <c r="B971" s="43"/>
      <c r="C971" s="44"/>
      <c r="D971" s="216" t="s">
        <v>142</v>
      </c>
      <c r="E971" s="44"/>
      <c r="F971" s="217" t="s">
        <v>1253</v>
      </c>
      <c r="G971" s="44"/>
      <c r="H971" s="44"/>
      <c r="I971" s="218"/>
      <c r="J971" s="44"/>
      <c r="K971" s="44"/>
      <c r="L971" s="48"/>
      <c r="M971" s="219"/>
      <c r="N971" s="220"/>
      <c r="O971" s="88"/>
      <c r="P971" s="88"/>
      <c r="Q971" s="88"/>
      <c r="R971" s="88"/>
      <c r="S971" s="88"/>
      <c r="T971" s="89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T971" s="20" t="s">
        <v>142</v>
      </c>
      <c r="AU971" s="20" t="s">
        <v>81</v>
      </c>
    </row>
    <row r="972" s="14" customFormat="1">
      <c r="A972" s="14"/>
      <c r="B972" s="233"/>
      <c r="C972" s="234"/>
      <c r="D972" s="216" t="s">
        <v>146</v>
      </c>
      <c r="E972" s="235" t="s">
        <v>21</v>
      </c>
      <c r="F972" s="236" t="s">
        <v>1128</v>
      </c>
      <c r="G972" s="234"/>
      <c r="H972" s="237">
        <v>1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3" t="s">
        <v>146</v>
      </c>
      <c r="AU972" s="243" t="s">
        <v>81</v>
      </c>
      <c r="AV972" s="14" t="s">
        <v>81</v>
      </c>
      <c r="AW972" s="14" t="s">
        <v>36</v>
      </c>
      <c r="AX972" s="14" t="s">
        <v>79</v>
      </c>
      <c r="AY972" s="243" t="s">
        <v>132</v>
      </c>
    </row>
    <row r="973" s="2" customFormat="1" ht="24.15" customHeight="1">
      <c r="A973" s="42"/>
      <c r="B973" s="43"/>
      <c r="C973" s="203" t="s">
        <v>1255</v>
      </c>
      <c r="D973" s="203" t="s">
        <v>135</v>
      </c>
      <c r="E973" s="204" t="s">
        <v>1256</v>
      </c>
      <c r="F973" s="205" t="s">
        <v>1257</v>
      </c>
      <c r="G973" s="206" t="s">
        <v>138</v>
      </c>
      <c r="H973" s="207">
        <v>6</v>
      </c>
      <c r="I973" s="208"/>
      <c r="J973" s="209">
        <f>ROUND(I973*H973,2)</f>
        <v>0</v>
      </c>
      <c r="K973" s="205" t="s">
        <v>21</v>
      </c>
      <c r="L973" s="48"/>
      <c r="M973" s="210" t="s">
        <v>21</v>
      </c>
      <c r="N973" s="211" t="s">
        <v>45</v>
      </c>
      <c r="O973" s="88"/>
      <c r="P973" s="212">
        <f>O973*H973</f>
        <v>0</v>
      </c>
      <c r="Q973" s="212">
        <v>0.0016000000000000001</v>
      </c>
      <c r="R973" s="212">
        <f>Q973*H973</f>
        <v>0.0096000000000000009</v>
      </c>
      <c r="S973" s="212">
        <v>0</v>
      </c>
      <c r="T973" s="213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14" t="s">
        <v>269</v>
      </c>
      <c r="AT973" s="214" t="s">
        <v>135</v>
      </c>
      <c r="AU973" s="214" t="s">
        <v>81</v>
      </c>
      <c r="AY973" s="20" t="s">
        <v>132</v>
      </c>
      <c r="BE973" s="215">
        <f>IF(N973="základní",J973,0)</f>
        <v>0</v>
      </c>
      <c r="BF973" s="215">
        <f>IF(N973="snížená",J973,0)</f>
        <v>0</v>
      </c>
      <c r="BG973" s="215">
        <f>IF(N973="zákl. přenesená",J973,0)</f>
        <v>0</v>
      </c>
      <c r="BH973" s="215">
        <f>IF(N973="sníž. přenesená",J973,0)</f>
        <v>0</v>
      </c>
      <c r="BI973" s="215">
        <f>IF(N973="nulová",J973,0)</f>
        <v>0</v>
      </c>
      <c r="BJ973" s="20" t="s">
        <v>79</v>
      </c>
      <c r="BK973" s="215">
        <f>ROUND(I973*H973,2)</f>
        <v>0</v>
      </c>
      <c r="BL973" s="20" t="s">
        <v>269</v>
      </c>
      <c r="BM973" s="214" t="s">
        <v>1258</v>
      </c>
    </row>
    <row r="974" s="2" customFormat="1">
      <c r="A974" s="42"/>
      <c r="B974" s="43"/>
      <c r="C974" s="44"/>
      <c r="D974" s="216" t="s">
        <v>142</v>
      </c>
      <c r="E974" s="44"/>
      <c r="F974" s="217" t="s">
        <v>1257</v>
      </c>
      <c r="G974" s="44"/>
      <c r="H974" s="44"/>
      <c r="I974" s="218"/>
      <c r="J974" s="44"/>
      <c r="K974" s="44"/>
      <c r="L974" s="48"/>
      <c r="M974" s="219"/>
      <c r="N974" s="220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0" t="s">
        <v>142</v>
      </c>
      <c r="AU974" s="20" t="s">
        <v>81</v>
      </c>
    </row>
    <row r="975" s="13" customFormat="1">
      <c r="A975" s="13"/>
      <c r="B975" s="223"/>
      <c r="C975" s="224"/>
      <c r="D975" s="216" t="s">
        <v>146</v>
      </c>
      <c r="E975" s="225" t="s">
        <v>21</v>
      </c>
      <c r="F975" s="226" t="s">
        <v>1259</v>
      </c>
      <c r="G975" s="224"/>
      <c r="H975" s="225" t="s">
        <v>21</v>
      </c>
      <c r="I975" s="227"/>
      <c r="J975" s="224"/>
      <c r="K975" s="224"/>
      <c r="L975" s="228"/>
      <c r="M975" s="229"/>
      <c r="N975" s="230"/>
      <c r="O975" s="230"/>
      <c r="P975" s="230"/>
      <c r="Q975" s="230"/>
      <c r="R975" s="230"/>
      <c r="S975" s="230"/>
      <c r="T975" s="23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2" t="s">
        <v>146</v>
      </c>
      <c r="AU975" s="232" t="s">
        <v>81</v>
      </c>
      <c r="AV975" s="13" t="s">
        <v>79</v>
      </c>
      <c r="AW975" s="13" t="s">
        <v>36</v>
      </c>
      <c r="AX975" s="13" t="s">
        <v>74</v>
      </c>
      <c r="AY975" s="232" t="s">
        <v>132</v>
      </c>
    </row>
    <row r="976" s="14" customFormat="1">
      <c r="A976" s="14"/>
      <c r="B976" s="233"/>
      <c r="C976" s="234"/>
      <c r="D976" s="216" t="s">
        <v>146</v>
      </c>
      <c r="E976" s="235" t="s">
        <v>21</v>
      </c>
      <c r="F976" s="236" t="s">
        <v>1242</v>
      </c>
      <c r="G976" s="234"/>
      <c r="H976" s="237">
        <v>2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3" t="s">
        <v>146</v>
      </c>
      <c r="AU976" s="243" t="s">
        <v>81</v>
      </c>
      <c r="AV976" s="14" t="s">
        <v>81</v>
      </c>
      <c r="AW976" s="14" t="s">
        <v>36</v>
      </c>
      <c r="AX976" s="14" t="s">
        <v>74</v>
      </c>
      <c r="AY976" s="243" t="s">
        <v>132</v>
      </c>
    </row>
    <row r="977" s="14" customFormat="1">
      <c r="A977" s="14"/>
      <c r="B977" s="233"/>
      <c r="C977" s="234"/>
      <c r="D977" s="216" t="s">
        <v>146</v>
      </c>
      <c r="E977" s="235" t="s">
        <v>21</v>
      </c>
      <c r="F977" s="236" t="s">
        <v>1243</v>
      </c>
      <c r="G977" s="234"/>
      <c r="H977" s="237">
        <v>2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3" t="s">
        <v>146</v>
      </c>
      <c r="AU977" s="243" t="s">
        <v>81</v>
      </c>
      <c r="AV977" s="14" t="s">
        <v>81</v>
      </c>
      <c r="AW977" s="14" t="s">
        <v>36</v>
      </c>
      <c r="AX977" s="14" t="s">
        <v>74</v>
      </c>
      <c r="AY977" s="243" t="s">
        <v>132</v>
      </c>
    </row>
    <row r="978" s="14" customFormat="1">
      <c r="A978" s="14"/>
      <c r="B978" s="233"/>
      <c r="C978" s="234"/>
      <c r="D978" s="216" t="s">
        <v>146</v>
      </c>
      <c r="E978" s="235" t="s">
        <v>21</v>
      </c>
      <c r="F978" s="236" t="s">
        <v>1244</v>
      </c>
      <c r="G978" s="234"/>
      <c r="H978" s="237">
        <v>2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3" t="s">
        <v>146</v>
      </c>
      <c r="AU978" s="243" t="s">
        <v>81</v>
      </c>
      <c r="AV978" s="14" t="s">
        <v>81</v>
      </c>
      <c r="AW978" s="14" t="s">
        <v>36</v>
      </c>
      <c r="AX978" s="14" t="s">
        <v>74</v>
      </c>
      <c r="AY978" s="243" t="s">
        <v>132</v>
      </c>
    </row>
    <row r="979" s="15" customFormat="1">
      <c r="A979" s="15"/>
      <c r="B979" s="244"/>
      <c r="C979" s="245"/>
      <c r="D979" s="216" t="s">
        <v>146</v>
      </c>
      <c r="E979" s="246" t="s">
        <v>21</v>
      </c>
      <c r="F979" s="247" t="s">
        <v>150</v>
      </c>
      <c r="G979" s="245"/>
      <c r="H979" s="248">
        <v>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4" t="s">
        <v>146</v>
      </c>
      <c r="AU979" s="254" t="s">
        <v>81</v>
      </c>
      <c r="AV979" s="15" t="s">
        <v>140</v>
      </c>
      <c r="AW979" s="15" t="s">
        <v>36</v>
      </c>
      <c r="AX979" s="15" t="s">
        <v>79</v>
      </c>
      <c r="AY979" s="254" t="s">
        <v>132</v>
      </c>
    </row>
    <row r="980" s="2" customFormat="1" ht="24.15" customHeight="1">
      <c r="A980" s="42"/>
      <c r="B980" s="43"/>
      <c r="C980" s="203" t="s">
        <v>1260</v>
      </c>
      <c r="D980" s="203" t="s">
        <v>135</v>
      </c>
      <c r="E980" s="204" t="s">
        <v>1261</v>
      </c>
      <c r="F980" s="205" t="s">
        <v>1262</v>
      </c>
      <c r="G980" s="206" t="s">
        <v>138</v>
      </c>
      <c r="H980" s="207">
        <v>1</v>
      </c>
      <c r="I980" s="208"/>
      <c r="J980" s="209">
        <f>ROUND(I980*H980,2)</f>
        <v>0</v>
      </c>
      <c r="K980" s="205" t="s">
        <v>21</v>
      </c>
      <c r="L980" s="48"/>
      <c r="M980" s="210" t="s">
        <v>21</v>
      </c>
      <c r="N980" s="211" t="s">
        <v>45</v>
      </c>
      <c r="O980" s="88"/>
      <c r="P980" s="212">
        <f>O980*H980</f>
        <v>0</v>
      </c>
      <c r="Q980" s="212">
        <v>0.011780000000000001</v>
      </c>
      <c r="R980" s="212">
        <f>Q980*H980</f>
        <v>0.011780000000000001</v>
      </c>
      <c r="S980" s="212">
        <v>0</v>
      </c>
      <c r="T980" s="213">
        <f>S980*H980</f>
        <v>0</v>
      </c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R980" s="214" t="s">
        <v>269</v>
      </c>
      <c r="AT980" s="214" t="s">
        <v>135</v>
      </c>
      <c r="AU980" s="214" t="s">
        <v>81</v>
      </c>
      <c r="AY980" s="20" t="s">
        <v>132</v>
      </c>
      <c r="BE980" s="215">
        <f>IF(N980="základní",J980,0)</f>
        <v>0</v>
      </c>
      <c r="BF980" s="215">
        <f>IF(N980="snížená",J980,0)</f>
        <v>0</v>
      </c>
      <c r="BG980" s="215">
        <f>IF(N980="zákl. přenesená",J980,0)</f>
        <v>0</v>
      </c>
      <c r="BH980" s="215">
        <f>IF(N980="sníž. přenesená",J980,0)</f>
        <v>0</v>
      </c>
      <c r="BI980" s="215">
        <f>IF(N980="nulová",J980,0)</f>
        <v>0</v>
      </c>
      <c r="BJ980" s="20" t="s">
        <v>79</v>
      </c>
      <c r="BK980" s="215">
        <f>ROUND(I980*H980,2)</f>
        <v>0</v>
      </c>
      <c r="BL980" s="20" t="s">
        <v>269</v>
      </c>
      <c r="BM980" s="214" t="s">
        <v>1263</v>
      </c>
    </row>
    <row r="981" s="2" customFormat="1">
      <c r="A981" s="42"/>
      <c r="B981" s="43"/>
      <c r="C981" s="44"/>
      <c r="D981" s="216" t="s">
        <v>142</v>
      </c>
      <c r="E981" s="44"/>
      <c r="F981" s="217" t="s">
        <v>1262</v>
      </c>
      <c r="G981" s="44"/>
      <c r="H981" s="44"/>
      <c r="I981" s="218"/>
      <c r="J981" s="44"/>
      <c r="K981" s="44"/>
      <c r="L981" s="48"/>
      <c r="M981" s="219"/>
      <c r="N981" s="220"/>
      <c r="O981" s="88"/>
      <c r="P981" s="88"/>
      <c r="Q981" s="88"/>
      <c r="R981" s="88"/>
      <c r="S981" s="88"/>
      <c r="T981" s="89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T981" s="20" t="s">
        <v>142</v>
      </c>
      <c r="AU981" s="20" t="s">
        <v>81</v>
      </c>
    </row>
    <row r="982" s="2" customFormat="1" ht="24.15" customHeight="1">
      <c r="A982" s="42"/>
      <c r="B982" s="43"/>
      <c r="C982" s="203" t="s">
        <v>1264</v>
      </c>
      <c r="D982" s="203" t="s">
        <v>135</v>
      </c>
      <c r="E982" s="204" t="s">
        <v>1265</v>
      </c>
      <c r="F982" s="205" t="s">
        <v>1266</v>
      </c>
      <c r="G982" s="206" t="s">
        <v>138</v>
      </c>
      <c r="H982" s="207">
        <v>2</v>
      </c>
      <c r="I982" s="208"/>
      <c r="J982" s="209">
        <f>ROUND(I982*H982,2)</f>
        <v>0</v>
      </c>
      <c r="K982" s="205" t="s">
        <v>21</v>
      </c>
      <c r="L982" s="48"/>
      <c r="M982" s="210" t="s">
        <v>21</v>
      </c>
      <c r="N982" s="211" t="s">
        <v>45</v>
      </c>
      <c r="O982" s="88"/>
      <c r="P982" s="212">
        <f>O982*H982</f>
        <v>0</v>
      </c>
      <c r="Q982" s="212">
        <v>0.015699999999999999</v>
      </c>
      <c r="R982" s="212">
        <f>Q982*H982</f>
        <v>0.031399999999999997</v>
      </c>
      <c r="S982" s="212">
        <v>0</v>
      </c>
      <c r="T982" s="213">
        <f>S982*H982</f>
        <v>0</v>
      </c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R982" s="214" t="s">
        <v>269</v>
      </c>
      <c r="AT982" s="214" t="s">
        <v>135</v>
      </c>
      <c r="AU982" s="214" t="s">
        <v>81</v>
      </c>
      <c r="AY982" s="20" t="s">
        <v>132</v>
      </c>
      <c r="BE982" s="215">
        <f>IF(N982="základní",J982,0)</f>
        <v>0</v>
      </c>
      <c r="BF982" s="215">
        <f>IF(N982="snížená",J982,0)</f>
        <v>0</v>
      </c>
      <c r="BG982" s="215">
        <f>IF(N982="zákl. přenesená",J982,0)</f>
        <v>0</v>
      </c>
      <c r="BH982" s="215">
        <f>IF(N982="sníž. přenesená",J982,0)</f>
        <v>0</v>
      </c>
      <c r="BI982" s="215">
        <f>IF(N982="nulová",J982,0)</f>
        <v>0</v>
      </c>
      <c r="BJ982" s="20" t="s">
        <v>79</v>
      </c>
      <c r="BK982" s="215">
        <f>ROUND(I982*H982,2)</f>
        <v>0</v>
      </c>
      <c r="BL982" s="20" t="s">
        <v>269</v>
      </c>
      <c r="BM982" s="214" t="s">
        <v>1267</v>
      </c>
    </row>
    <row r="983" s="2" customFormat="1">
      <c r="A983" s="42"/>
      <c r="B983" s="43"/>
      <c r="C983" s="44"/>
      <c r="D983" s="216" t="s">
        <v>142</v>
      </c>
      <c r="E983" s="44"/>
      <c r="F983" s="217" t="s">
        <v>1266</v>
      </c>
      <c r="G983" s="44"/>
      <c r="H983" s="44"/>
      <c r="I983" s="218"/>
      <c r="J983" s="44"/>
      <c r="K983" s="44"/>
      <c r="L983" s="48"/>
      <c r="M983" s="219"/>
      <c r="N983" s="220"/>
      <c r="O983" s="88"/>
      <c r="P983" s="88"/>
      <c r="Q983" s="88"/>
      <c r="R983" s="88"/>
      <c r="S983" s="88"/>
      <c r="T983" s="89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T983" s="20" t="s">
        <v>142</v>
      </c>
      <c r="AU983" s="20" t="s">
        <v>81</v>
      </c>
    </row>
    <row r="984" s="2" customFormat="1" ht="24.15" customHeight="1">
      <c r="A984" s="42"/>
      <c r="B984" s="43"/>
      <c r="C984" s="203" t="s">
        <v>1268</v>
      </c>
      <c r="D984" s="203" t="s">
        <v>135</v>
      </c>
      <c r="E984" s="204" t="s">
        <v>1269</v>
      </c>
      <c r="F984" s="205" t="s">
        <v>1270</v>
      </c>
      <c r="G984" s="206" t="s">
        <v>985</v>
      </c>
      <c r="H984" s="207">
        <v>1</v>
      </c>
      <c r="I984" s="208"/>
      <c r="J984" s="209">
        <f>ROUND(I984*H984,2)</f>
        <v>0</v>
      </c>
      <c r="K984" s="205" t="s">
        <v>21</v>
      </c>
      <c r="L984" s="48"/>
      <c r="M984" s="210" t="s">
        <v>21</v>
      </c>
      <c r="N984" s="211" t="s">
        <v>45</v>
      </c>
      <c r="O984" s="88"/>
      <c r="P984" s="212">
        <f>O984*H984</f>
        <v>0</v>
      </c>
      <c r="Q984" s="212">
        <v>0</v>
      </c>
      <c r="R984" s="212">
        <f>Q984*H984</f>
        <v>0</v>
      </c>
      <c r="S984" s="212">
        <v>0</v>
      </c>
      <c r="T984" s="213">
        <f>S984*H984</f>
        <v>0</v>
      </c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R984" s="214" t="s">
        <v>269</v>
      </c>
      <c r="AT984" s="214" t="s">
        <v>135</v>
      </c>
      <c r="AU984" s="214" t="s">
        <v>81</v>
      </c>
      <c r="AY984" s="20" t="s">
        <v>132</v>
      </c>
      <c r="BE984" s="215">
        <f>IF(N984="základní",J984,0)</f>
        <v>0</v>
      </c>
      <c r="BF984" s="215">
        <f>IF(N984="snížená",J984,0)</f>
        <v>0</v>
      </c>
      <c r="BG984" s="215">
        <f>IF(N984="zákl. přenesená",J984,0)</f>
        <v>0</v>
      </c>
      <c r="BH984" s="215">
        <f>IF(N984="sníž. přenesená",J984,0)</f>
        <v>0</v>
      </c>
      <c r="BI984" s="215">
        <f>IF(N984="nulová",J984,0)</f>
        <v>0</v>
      </c>
      <c r="BJ984" s="20" t="s">
        <v>79</v>
      </c>
      <c r="BK984" s="215">
        <f>ROUND(I984*H984,2)</f>
        <v>0</v>
      </c>
      <c r="BL984" s="20" t="s">
        <v>269</v>
      </c>
      <c r="BM984" s="214" t="s">
        <v>1271</v>
      </c>
    </row>
    <row r="985" s="2" customFormat="1">
      <c r="A985" s="42"/>
      <c r="B985" s="43"/>
      <c r="C985" s="44"/>
      <c r="D985" s="216" t="s">
        <v>142</v>
      </c>
      <c r="E985" s="44"/>
      <c r="F985" s="217" t="s">
        <v>1270</v>
      </c>
      <c r="G985" s="44"/>
      <c r="H985" s="44"/>
      <c r="I985" s="218"/>
      <c r="J985" s="44"/>
      <c r="K985" s="44"/>
      <c r="L985" s="48"/>
      <c r="M985" s="219"/>
      <c r="N985" s="220"/>
      <c r="O985" s="88"/>
      <c r="P985" s="88"/>
      <c r="Q985" s="88"/>
      <c r="R985" s="88"/>
      <c r="S985" s="88"/>
      <c r="T985" s="89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T985" s="20" t="s">
        <v>142</v>
      </c>
      <c r="AU985" s="20" t="s">
        <v>81</v>
      </c>
    </row>
    <row r="986" s="2" customFormat="1" ht="21.75" customHeight="1">
      <c r="A986" s="42"/>
      <c r="B986" s="43"/>
      <c r="C986" s="203" t="s">
        <v>1272</v>
      </c>
      <c r="D986" s="203" t="s">
        <v>135</v>
      </c>
      <c r="E986" s="204" t="s">
        <v>1273</v>
      </c>
      <c r="F986" s="205" t="s">
        <v>1274</v>
      </c>
      <c r="G986" s="206" t="s">
        <v>985</v>
      </c>
      <c r="H986" s="207">
        <v>1</v>
      </c>
      <c r="I986" s="208"/>
      <c r="J986" s="209">
        <f>ROUND(I986*H986,2)</f>
        <v>0</v>
      </c>
      <c r="K986" s="205" t="s">
        <v>21</v>
      </c>
      <c r="L986" s="48"/>
      <c r="M986" s="210" t="s">
        <v>21</v>
      </c>
      <c r="N986" s="211" t="s">
        <v>45</v>
      </c>
      <c r="O986" s="88"/>
      <c r="P986" s="212">
        <f>O986*H986</f>
        <v>0</v>
      </c>
      <c r="Q986" s="212">
        <v>0</v>
      </c>
      <c r="R986" s="212">
        <f>Q986*H986</f>
        <v>0</v>
      </c>
      <c r="S986" s="212">
        <v>0</v>
      </c>
      <c r="T986" s="213">
        <f>S986*H986</f>
        <v>0</v>
      </c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R986" s="214" t="s">
        <v>269</v>
      </c>
      <c r="AT986" s="214" t="s">
        <v>135</v>
      </c>
      <c r="AU986" s="214" t="s">
        <v>81</v>
      </c>
      <c r="AY986" s="20" t="s">
        <v>132</v>
      </c>
      <c r="BE986" s="215">
        <f>IF(N986="základní",J986,0)</f>
        <v>0</v>
      </c>
      <c r="BF986" s="215">
        <f>IF(N986="snížená",J986,0)</f>
        <v>0</v>
      </c>
      <c r="BG986" s="215">
        <f>IF(N986="zákl. přenesená",J986,0)</f>
        <v>0</v>
      </c>
      <c r="BH986" s="215">
        <f>IF(N986="sníž. přenesená",J986,0)</f>
        <v>0</v>
      </c>
      <c r="BI986" s="215">
        <f>IF(N986="nulová",J986,0)</f>
        <v>0</v>
      </c>
      <c r="BJ986" s="20" t="s">
        <v>79</v>
      </c>
      <c r="BK986" s="215">
        <f>ROUND(I986*H986,2)</f>
        <v>0</v>
      </c>
      <c r="BL986" s="20" t="s">
        <v>269</v>
      </c>
      <c r="BM986" s="214" t="s">
        <v>1275</v>
      </c>
    </row>
    <row r="987" s="2" customFormat="1">
      <c r="A987" s="42"/>
      <c r="B987" s="43"/>
      <c r="C987" s="44"/>
      <c r="D987" s="216" t="s">
        <v>142</v>
      </c>
      <c r="E987" s="44"/>
      <c r="F987" s="217" t="s">
        <v>1276</v>
      </c>
      <c r="G987" s="44"/>
      <c r="H987" s="44"/>
      <c r="I987" s="218"/>
      <c r="J987" s="44"/>
      <c r="K987" s="44"/>
      <c r="L987" s="48"/>
      <c r="M987" s="219"/>
      <c r="N987" s="220"/>
      <c r="O987" s="88"/>
      <c r="P987" s="88"/>
      <c r="Q987" s="88"/>
      <c r="R987" s="88"/>
      <c r="S987" s="88"/>
      <c r="T987" s="89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T987" s="20" t="s">
        <v>142</v>
      </c>
      <c r="AU987" s="20" t="s">
        <v>81</v>
      </c>
    </row>
    <row r="988" s="2" customFormat="1" ht="24.15" customHeight="1">
      <c r="A988" s="42"/>
      <c r="B988" s="43"/>
      <c r="C988" s="203" t="s">
        <v>1277</v>
      </c>
      <c r="D988" s="203" t="s">
        <v>135</v>
      </c>
      <c r="E988" s="204" t="s">
        <v>1278</v>
      </c>
      <c r="F988" s="205" t="s">
        <v>1279</v>
      </c>
      <c r="G988" s="206" t="s">
        <v>138</v>
      </c>
      <c r="H988" s="207">
        <v>1</v>
      </c>
      <c r="I988" s="208"/>
      <c r="J988" s="209">
        <f>ROUND(I988*H988,2)</f>
        <v>0</v>
      </c>
      <c r="K988" s="205" t="s">
        <v>21</v>
      </c>
      <c r="L988" s="48"/>
      <c r="M988" s="210" t="s">
        <v>21</v>
      </c>
      <c r="N988" s="211" t="s">
        <v>45</v>
      </c>
      <c r="O988" s="88"/>
      <c r="P988" s="212">
        <f>O988*H988</f>
        <v>0</v>
      </c>
      <c r="Q988" s="212">
        <v>0</v>
      </c>
      <c r="R988" s="212">
        <f>Q988*H988</f>
        <v>0</v>
      </c>
      <c r="S988" s="212">
        <v>0</v>
      </c>
      <c r="T988" s="213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14" t="s">
        <v>269</v>
      </c>
      <c r="AT988" s="214" t="s">
        <v>135</v>
      </c>
      <c r="AU988" s="214" t="s">
        <v>81</v>
      </c>
      <c r="AY988" s="20" t="s">
        <v>132</v>
      </c>
      <c r="BE988" s="215">
        <f>IF(N988="základní",J988,0)</f>
        <v>0</v>
      </c>
      <c r="BF988" s="215">
        <f>IF(N988="snížená",J988,0)</f>
        <v>0</v>
      </c>
      <c r="BG988" s="215">
        <f>IF(N988="zákl. přenesená",J988,0)</f>
        <v>0</v>
      </c>
      <c r="BH988" s="215">
        <f>IF(N988="sníž. přenesená",J988,0)</f>
        <v>0</v>
      </c>
      <c r="BI988" s="215">
        <f>IF(N988="nulová",J988,0)</f>
        <v>0</v>
      </c>
      <c r="BJ988" s="20" t="s">
        <v>79</v>
      </c>
      <c r="BK988" s="215">
        <f>ROUND(I988*H988,2)</f>
        <v>0</v>
      </c>
      <c r="BL988" s="20" t="s">
        <v>269</v>
      </c>
      <c r="BM988" s="214" t="s">
        <v>1280</v>
      </c>
    </row>
    <row r="989" s="2" customFormat="1">
      <c r="A989" s="42"/>
      <c r="B989" s="43"/>
      <c r="C989" s="44"/>
      <c r="D989" s="216" t="s">
        <v>142</v>
      </c>
      <c r="E989" s="44"/>
      <c r="F989" s="217" t="s">
        <v>1279</v>
      </c>
      <c r="G989" s="44"/>
      <c r="H989" s="44"/>
      <c r="I989" s="218"/>
      <c r="J989" s="44"/>
      <c r="K989" s="44"/>
      <c r="L989" s="48"/>
      <c r="M989" s="219"/>
      <c r="N989" s="220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0" t="s">
        <v>142</v>
      </c>
      <c r="AU989" s="20" t="s">
        <v>81</v>
      </c>
    </row>
    <row r="990" s="14" customFormat="1">
      <c r="A990" s="14"/>
      <c r="B990" s="233"/>
      <c r="C990" s="234"/>
      <c r="D990" s="216" t="s">
        <v>146</v>
      </c>
      <c r="E990" s="235" t="s">
        <v>21</v>
      </c>
      <c r="F990" s="236" t="s">
        <v>1128</v>
      </c>
      <c r="G990" s="234"/>
      <c r="H990" s="237">
        <v>1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3" t="s">
        <v>146</v>
      </c>
      <c r="AU990" s="243" t="s">
        <v>81</v>
      </c>
      <c r="AV990" s="14" t="s">
        <v>81</v>
      </c>
      <c r="AW990" s="14" t="s">
        <v>36</v>
      </c>
      <c r="AX990" s="14" t="s">
        <v>79</v>
      </c>
      <c r="AY990" s="243" t="s">
        <v>132</v>
      </c>
    </row>
    <row r="991" s="2" customFormat="1" ht="16.5" customHeight="1">
      <c r="A991" s="42"/>
      <c r="B991" s="43"/>
      <c r="C991" s="203" t="s">
        <v>1281</v>
      </c>
      <c r="D991" s="203" t="s">
        <v>135</v>
      </c>
      <c r="E991" s="204" t="s">
        <v>1282</v>
      </c>
      <c r="F991" s="205" t="s">
        <v>1283</v>
      </c>
      <c r="G991" s="206" t="s">
        <v>138</v>
      </c>
      <c r="H991" s="207">
        <v>4</v>
      </c>
      <c r="I991" s="208"/>
      <c r="J991" s="209">
        <f>ROUND(I991*H991,2)</f>
        <v>0</v>
      </c>
      <c r="K991" s="205" t="s">
        <v>139</v>
      </c>
      <c r="L991" s="48"/>
      <c r="M991" s="210" t="s">
        <v>21</v>
      </c>
      <c r="N991" s="211" t="s">
        <v>45</v>
      </c>
      <c r="O991" s="88"/>
      <c r="P991" s="212">
        <f>O991*H991</f>
        <v>0</v>
      </c>
      <c r="Q991" s="212">
        <v>0</v>
      </c>
      <c r="R991" s="212">
        <f>Q991*H991</f>
        <v>0</v>
      </c>
      <c r="S991" s="212">
        <v>0</v>
      </c>
      <c r="T991" s="213">
        <f>S991*H991</f>
        <v>0</v>
      </c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R991" s="214" t="s">
        <v>269</v>
      </c>
      <c r="AT991" s="214" t="s">
        <v>135</v>
      </c>
      <c r="AU991" s="214" t="s">
        <v>81</v>
      </c>
      <c r="AY991" s="20" t="s">
        <v>132</v>
      </c>
      <c r="BE991" s="215">
        <f>IF(N991="základní",J991,0)</f>
        <v>0</v>
      </c>
      <c r="BF991" s="215">
        <f>IF(N991="snížená",J991,0)</f>
        <v>0</v>
      </c>
      <c r="BG991" s="215">
        <f>IF(N991="zákl. přenesená",J991,0)</f>
        <v>0</v>
      </c>
      <c r="BH991" s="215">
        <f>IF(N991="sníž. přenesená",J991,0)</f>
        <v>0</v>
      </c>
      <c r="BI991" s="215">
        <f>IF(N991="nulová",J991,0)</f>
        <v>0</v>
      </c>
      <c r="BJ991" s="20" t="s">
        <v>79</v>
      </c>
      <c r="BK991" s="215">
        <f>ROUND(I991*H991,2)</f>
        <v>0</v>
      </c>
      <c r="BL991" s="20" t="s">
        <v>269</v>
      </c>
      <c r="BM991" s="214" t="s">
        <v>1284</v>
      </c>
    </row>
    <row r="992" s="2" customFormat="1">
      <c r="A992" s="42"/>
      <c r="B992" s="43"/>
      <c r="C992" s="44"/>
      <c r="D992" s="216" t="s">
        <v>142</v>
      </c>
      <c r="E992" s="44"/>
      <c r="F992" s="217" t="s">
        <v>1285</v>
      </c>
      <c r="G992" s="44"/>
      <c r="H992" s="44"/>
      <c r="I992" s="218"/>
      <c r="J992" s="44"/>
      <c r="K992" s="44"/>
      <c r="L992" s="48"/>
      <c r="M992" s="219"/>
      <c r="N992" s="220"/>
      <c r="O992" s="88"/>
      <c r="P992" s="88"/>
      <c r="Q992" s="88"/>
      <c r="R992" s="88"/>
      <c r="S992" s="88"/>
      <c r="T992" s="89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T992" s="20" t="s">
        <v>142</v>
      </c>
      <c r="AU992" s="20" t="s">
        <v>81</v>
      </c>
    </row>
    <row r="993" s="2" customFormat="1">
      <c r="A993" s="42"/>
      <c r="B993" s="43"/>
      <c r="C993" s="44"/>
      <c r="D993" s="221" t="s">
        <v>144</v>
      </c>
      <c r="E993" s="44"/>
      <c r="F993" s="222" t="s">
        <v>1286</v>
      </c>
      <c r="G993" s="44"/>
      <c r="H993" s="44"/>
      <c r="I993" s="218"/>
      <c r="J993" s="44"/>
      <c r="K993" s="44"/>
      <c r="L993" s="48"/>
      <c r="M993" s="219"/>
      <c r="N993" s="220"/>
      <c r="O993" s="88"/>
      <c r="P993" s="88"/>
      <c r="Q993" s="88"/>
      <c r="R993" s="88"/>
      <c r="S993" s="88"/>
      <c r="T993" s="89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T993" s="20" t="s">
        <v>144</v>
      </c>
      <c r="AU993" s="20" t="s">
        <v>81</v>
      </c>
    </row>
    <row r="994" s="2" customFormat="1" ht="33" customHeight="1">
      <c r="A994" s="42"/>
      <c r="B994" s="43"/>
      <c r="C994" s="203" t="s">
        <v>1287</v>
      </c>
      <c r="D994" s="203" t="s">
        <v>135</v>
      </c>
      <c r="E994" s="204" t="s">
        <v>1288</v>
      </c>
      <c r="F994" s="205" t="s">
        <v>1289</v>
      </c>
      <c r="G994" s="206" t="s">
        <v>985</v>
      </c>
      <c r="H994" s="207">
        <v>1</v>
      </c>
      <c r="I994" s="208"/>
      <c r="J994" s="209">
        <f>ROUND(I994*H994,2)</f>
        <v>0</v>
      </c>
      <c r="K994" s="205" t="s">
        <v>21</v>
      </c>
      <c r="L994" s="48"/>
      <c r="M994" s="210" t="s">
        <v>21</v>
      </c>
      <c r="N994" s="211" t="s">
        <v>45</v>
      </c>
      <c r="O994" s="88"/>
      <c r="P994" s="212">
        <f>O994*H994</f>
        <v>0</v>
      </c>
      <c r="Q994" s="212">
        <v>0</v>
      </c>
      <c r="R994" s="212">
        <f>Q994*H994</f>
        <v>0</v>
      </c>
      <c r="S994" s="212">
        <v>0</v>
      </c>
      <c r="T994" s="213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14" t="s">
        <v>269</v>
      </c>
      <c r="AT994" s="214" t="s">
        <v>135</v>
      </c>
      <c r="AU994" s="214" t="s">
        <v>81</v>
      </c>
      <c r="AY994" s="20" t="s">
        <v>132</v>
      </c>
      <c r="BE994" s="215">
        <f>IF(N994="základní",J994,0)</f>
        <v>0</v>
      </c>
      <c r="BF994" s="215">
        <f>IF(N994="snížená",J994,0)</f>
        <v>0</v>
      </c>
      <c r="BG994" s="215">
        <f>IF(N994="zákl. přenesená",J994,0)</f>
        <v>0</v>
      </c>
      <c r="BH994" s="215">
        <f>IF(N994="sníž. přenesená",J994,0)</f>
        <v>0</v>
      </c>
      <c r="BI994" s="215">
        <f>IF(N994="nulová",J994,0)</f>
        <v>0</v>
      </c>
      <c r="BJ994" s="20" t="s">
        <v>79</v>
      </c>
      <c r="BK994" s="215">
        <f>ROUND(I994*H994,2)</f>
        <v>0</v>
      </c>
      <c r="BL994" s="20" t="s">
        <v>269</v>
      </c>
      <c r="BM994" s="214" t="s">
        <v>1290</v>
      </c>
    </row>
    <row r="995" s="2" customFormat="1">
      <c r="A995" s="42"/>
      <c r="B995" s="43"/>
      <c r="C995" s="44"/>
      <c r="D995" s="216" t="s">
        <v>142</v>
      </c>
      <c r="E995" s="44"/>
      <c r="F995" s="217" t="s">
        <v>1289</v>
      </c>
      <c r="G995" s="44"/>
      <c r="H995" s="44"/>
      <c r="I995" s="218"/>
      <c r="J995" s="44"/>
      <c r="K995" s="44"/>
      <c r="L995" s="48"/>
      <c r="M995" s="219"/>
      <c r="N995" s="220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142</v>
      </c>
      <c r="AU995" s="20" t="s">
        <v>81</v>
      </c>
    </row>
    <row r="996" s="2" customFormat="1" ht="24.15" customHeight="1">
      <c r="A996" s="42"/>
      <c r="B996" s="43"/>
      <c r="C996" s="203" t="s">
        <v>1291</v>
      </c>
      <c r="D996" s="203" t="s">
        <v>135</v>
      </c>
      <c r="E996" s="204" t="s">
        <v>1292</v>
      </c>
      <c r="F996" s="205" t="s">
        <v>1293</v>
      </c>
      <c r="G996" s="206" t="s">
        <v>985</v>
      </c>
      <c r="H996" s="207">
        <v>1</v>
      </c>
      <c r="I996" s="208"/>
      <c r="J996" s="209">
        <f>ROUND(I996*H996,2)</f>
        <v>0</v>
      </c>
      <c r="K996" s="205" t="s">
        <v>21</v>
      </c>
      <c r="L996" s="48"/>
      <c r="M996" s="210" t="s">
        <v>21</v>
      </c>
      <c r="N996" s="211" t="s">
        <v>45</v>
      </c>
      <c r="O996" s="88"/>
      <c r="P996" s="212">
        <f>O996*H996</f>
        <v>0</v>
      </c>
      <c r="Q996" s="212">
        <v>0</v>
      </c>
      <c r="R996" s="212">
        <f>Q996*H996</f>
        <v>0</v>
      </c>
      <c r="S996" s="212">
        <v>0</v>
      </c>
      <c r="T996" s="213">
        <f>S996*H996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R996" s="214" t="s">
        <v>269</v>
      </c>
      <c r="AT996" s="214" t="s">
        <v>135</v>
      </c>
      <c r="AU996" s="214" t="s">
        <v>81</v>
      </c>
      <c r="AY996" s="20" t="s">
        <v>132</v>
      </c>
      <c r="BE996" s="215">
        <f>IF(N996="základní",J996,0)</f>
        <v>0</v>
      </c>
      <c r="BF996" s="215">
        <f>IF(N996="snížená",J996,0)</f>
        <v>0</v>
      </c>
      <c r="BG996" s="215">
        <f>IF(N996="zákl. přenesená",J996,0)</f>
        <v>0</v>
      </c>
      <c r="BH996" s="215">
        <f>IF(N996="sníž. přenesená",J996,0)</f>
        <v>0</v>
      </c>
      <c r="BI996" s="215">
        <f>IF(N996="nulová",J996,0)</f>
        <v>0</v>
      </c>
      <c r="BJ996" s="20" t="s">
        <v>79</v>
      </c>
      <c r="BK996" s="215">
        <f>ROUND(I996*H996,2)</f>
        <v>0</v>
      </c>
      <c r="BL996" s="20" t="s">
        <v>269</v>
      </c>
      <c r="BM996" s="214" t="s">
        <v>1294</v>
      </c>
    </row>
    <row r="997" s="2" customFormat="1">
      <c r="A997" s="42"/>
      <c r="B997" s="43"/>
      <c r="C997" s="44"/>
      <c r="D997" s="216" t="s">
        <v>142</v>
      </c>
      <c r="E997" s="44"/>
      <c r="F997" s="217" t="s">
        <v>1293</v>
      </c>
      <c r="G997" s="44"/>
      <c r="H997" s="44"/>
      <c r="I997" s="218"/>
      <c r="J997" s="44"/>
      <c r="K997" s="44"/>
      <c r="L997" s="48"/>
      <c r="M997" s="219"/>
      <c r="N997" s="220"/>
      <c r="O997" s="88"/>
      <c r="P997" s="88"/>
      <c r="Q997" s="88"/>
      <c r="R997" s="88"/>
      <c r="S997" s="88"/>
      <c r="T997" s="89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T997" s="20" t="s">
        <v>142</v>
      </c>
      <c r="AU997" s="20" t="s">
        <v>81</v>
      </c>
    </row>
    <row r="998" s="2" customFormat="1" ht="16.5" customHeight="1">
      <c r="A998" s="42"/>
      <c r="B998" s="43"/>
      <c r="C998" s="203" t="s">
        <v>1295</v>
      </c>
      <c r="D998" s="203" t="s">
        <v>135</v>
      </c>
      <c r="E998" s="204" t="s">
        <v>1296</v>
      </c>
      <c r="F998" s="205" t="s">
        <v>1297</v>
      </c>
      <c r="G998" s="206" t="s">
        <v>985</v>
      </c>
      <c r="H998" s="207">
        <v>1</v>
      </c>
      <c r="I998" s="208"/>
      <c r="J998" s="209">
        <f>ROUND(I998*H998,2)</f>
        <v>0</v>
      </c>
      <c r="K998" s="205" t="s">
        <v>21</v>
      </c>
      <c r="L998" s="48"/>
      <c r="M998" s="210" t="s">
        <v>21</v>
      </c>
      <c r="N998" s="211" t="s">
        <v>45</v>
      </c>
      <c r="O998" s="88"/>
      <c r="P998" s="212">
        <f>O998*H998</f>
        <v>0</v>
      </c>
      <c r="Q998" s="212">
        <v>0</v>
      </c>
      <c r="R998" s="212">
        <f>Q998*H998</f>
        <v>0</v>
      </c>
      <c r="S998" s="212">
        <v>0</v>
      </c>
      <c r="T998" s="213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14" t="s">
        <v>269</v>
      </c>
      <c r="AT998" s="214" t="s">
        <v>135</v>
      </c>
      <c r="AU998" s="214" t="s">
        <v>81</v>
      </c>
      <c r="AY998" s="20" t="s">
        <v>132</v>
      </c>
      <c r="BE998" s="215">
        <f>IF(N998="základní",J998,0)</f>
        <v>0</v>
      </c>
      <c r="BF998" s="215">
        <f>IF(N998="snížená",J998,0)</f>
        <v>0</v>
      </c>
      <c r="BG998" s="215">
        <f>IF(N998="zákl. přenesená",J998,0)</f>
        <v>0</v>
      </c>
      <c r="BH998" s="215">
        <f>IF(N998="sníž. přenesená",J998,0)</f>
        <v>0</v>
      </c>
      <c r="BI998" s="215">
        <f>IF(N998="nulová",J998,0)</f>
        <v>0</v>
      </c>
      <c r="BJ998" s="20" t="s">
        <v>79</v>
      </c>
      <c r="BK998" s="215">
        <f>ROUND(I998*H998,2)</f>
        <v>0</v>
      </c>
      <c r="BL998" s="20" t="s">
        <v>269</v>
      </c>
      <c r="BM998" s="214" t="s">
        <v>1298</v>
      </c>
    </row>
    <row r="999" s="2" customFormat="1">
      <c r="A999" s="42"/>
      <c r="B999" s="43"/>
      <c r="C999" s="44"/>
      <c r="D999" s="216" t="s">
        <v>142</v>
      </c>
      <c r="E999" s="44"/>
      <c r="F999" s="217" t="s">
        <v>1297</v>
      </c>
      <c r="G999" s="44"/>
      <c r="H999" s="44"/>
      <c r="I999" s="218"/>
      <c r="J999" s="44"/>
      <c r="K999" s="44"/>
      <c r="L999" s="48"/>
      <c r="M999" s="219"/>
      <c r="N999" s="220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142</v>
      </c>
      <c r="AU999" s="20" t="s">
        <v>81</v>
      </c>
    </row>
    <row r="1000" s="2" customFormat="1" ht="24.15" customHeight="1">
      <c r="A1000" s="42"/>
      <c r="B1000" s="43"/>
      <c r="C1000" s="203" t="s">
        <v>1299</v>
      </c>
      <c r="D1000" s="203" t="s">
        <v>135</v>
      </c>
      <c r="E1000" s="204" t="s">
        <v>1300</v>
      </c>
      <c r="F1000" s="205" t="s">
        <v>1301</v>
      </c>
      <c r="G1000" s="206" t="s">
        <v>985</v>
      </c>
      <c r="H1000" s="207">
        <v>1</v>
      </c>
      <c r="I1000" s="208"/>
      <c r="J1000" s="209">
        <f>ROUND(I1000*H1000,2)</f>
        <v>0</v>
      </c>
      <c r="K1000" s="205" t="s">
        <v>21</v>
      </c>
      <c r="L1000" s="48"/>
      <c r="M1000" s="210" t="s">
        <v>21</v>
      </c>
      <c r="N1000" s="211" t="s">
        <v>45</v>
      </c>
      <c r="O1000" s="88"/>
      <c r="P1000" s="212">
        <f>O1000*H1000</f>
        <v>0</v>
      </c>
      <c r="Q1000" s="212">
        <v>0</v>
      </c>
      <c r="R1000" s="212">
        <f>Q1000*H1000</f>
        <v>0</v>
      </c>
      <c r="S1000" s="212">
        <v>0</v>
      </c>
      <c r="T1000" s="213">
        <f>S1000*H1000</f>
        <v>0</v>
      </c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R1000" s="214" t="s">
        <v>269</v>
      </c>
      <c r="AT1000" s="214" t="s">
        <v>135</v>
      </c>
      <c r="AU1000" s="214" t="s">
        <v>81</v>
      </c>
      <c r="AY1000" s="20" t="s">
        <v>132</v>
      </c>
      <c r="BE1000" s="215">
        <f>IF(N1000="základní",J1000,0)</f>
        <v>0</v>
      </c>
      <c r="BF1000" s="215">
        <f>IF(N1000="snížená",J1000,0)</f>
        <v>0</v>
      </c>
      <c r="BG1000" s="215">
        <f>IF(N1000="zákl. přenesená",J1000,0)</f>
        <v>0</v>
      </c>
      <c r="BH1000" s="215">
        <f>IF(N1000="sníž. přenesená",J1000,0)</f>
        <v>0</v>
      </c>
      <c r="BI1000" s="215">
        <f>IF(N1000="nulová",J1000,0)</f>
        <v>0</v>
      </c>
      <c r="BJ1000" s="20" t="s">
        <v>79</v>
      </c>
      <c r="BK1000" s="215">
        <f>ROUND(I1000*H1000,2)</f>
        <v>0</v>
      </c>
      <c r="BL1000" s="20" t="s">
        <v>269</v>
      </c>
      <c r="BM1000" s="214" t="s">
        <v>1302</v>
      </c>
    </row>
    <row r="1001" s="2" customFormat="1">
      <c r="A1001" s="42"/>
      <c r="B1001" s="43"/>
      <c r="C1001" s="44"/>
      <c r="D1001" s="216" t="s">
        <v>142</v>
      </c>
      <c r="E1001" s="44"/>
      <c r="F1001" s="217" t="s">
        <v>1303</v>
      </c>
      <c r="G1001" s="44"/>
      <c r="H1001" s="44"/>
      <c r="I1001" s="218"/>
      <c r="J1001" s="44"/>
      <c r="K1001" s="44"/>
      <c r="L1001" s="48"/>
      <c r="M1001" s="219"/>
      <c r="N1001" s="220"/>
      <c r="O1001" s="88"/>
      <c r="P1001" s="88"/>
      <c r="Q1001" s="88"/>
      <c r="R1001" s="88"/>
      <c r="S1001" s="88"/>
      <c r="T1001" s="89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T1001" s="20" t="s">
        <v>142</v>
      </c>
      <c r="AU1001" s="20" t="s">
        <v>81</v>
      </c>
    </row>
    <row r="1002" s="12" customFormat="1" ht="22.8" customHeight="1">
      <c r="A1002" s="12"/>
      <c r="B1002" s="187"/>
      <c r="C1002" s="188"/>
      <c r="D1002" s="189" t="s">
        <v>73</v>
      </c>
      <c r="E1002" s="201" t="s">
        <v>1304</v>
      </c>
      <c r="F1002" s="201" t="s">
        <v>1305</v>
      </c>
      <c r="G1002" s="188"/>
      <c r="H1002" s="188"/>
      <c r="I1002" s="191"/>
      <c r="J1002" s="202">
        <f>BK1002</f>
        <v>0</v>
      </c>
      <c r="K1002" s="188"/>
      <c r="L1002" s="193"/>
      <c r="M1002" s="194"/>
      <c r="N1002" s="195"/>
      <c r="O1002" s="195"/>
      <c r="P1002" s="196">
        <f>SUM(P1003:P1180)</f>
        <v>0</v>
      </c>
      <c r="Q1002" s="195"/>
      <c r="R1002" s="196">
        <f>SUM(R1003:R1180)</f>
        <v>0.36245999999999989</v>
      </c>
      <c r="S1002" s="195"/>
      <c r="T1002" s="197">
        <f>SUM(T1003:T1180)</f>
        <v>0.023900000000000001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198" t="s">
        <v>81</v>
      </c>
      <c r="AT1002" s="199" t="s">
        <v>73</v>
      </c>
      <c r="AU1002" s="199" t="s">
        <v>79</v>
      </c>
      <c r="AY1002" s="198" t="s">
        <v>132</v>
      </c>
      <c r="BK1002" s="200">
        <f>SUM(BK1003:BK1180)</f>
        <v>0</v>
      </c>
    </row>
    <row r="1003" s="2" customFormat="1" ht="24.15" customHeight="1">
      <c r="A1003" s="42"/>
      <c r="B1003" s="43"/>
      <c r="C1003" s="203" t="s">
        <v>1306</v>
      </c>
      <c r="D1003" s="203" t="s">
        <v>135</v>
      </c>
      <c r="E1003" s="204" t="s">
        <v>1307</v>
      </c>
      <c r="F1003" s="205" t="s">
        <v>1308</v>
      </c>
      <c r="G1003" s="206" t="s">
        <v>214</v>
      </c>
      <c r="H1003" s="207">
        <v>9</v>
      </c>
      <c r="I1003" s="208"/>
      <c r="J1003" s="209">
        <f>ROUND(I1003*H1003,2)</f>
        <v>0</v>
      </c>
      <c r="K1003" s="205" t="s">
        <v>139</v>
      </c>
      <c r="L1003" s="48"/>
      <c r="M1003" s="210" t="s">
        <v>21</v>
      </c>
      <c r="N1003" s="211" t="s">
        <v>45</v>
      </c>
      <c r="O1003" s="88"/>
      <c r="P1003" s="212">
        <f>O1003*H1003</f>
        <v>0</v>
      </c>
      <c r="Q1003" s="212">
        <v>0</v>
      </c>
      <c r="R1003" s="212">
        <f>Q1003*H1003</f>
        <v>0</v>
      </c>
      <c r="S1003" s="212">
        <v>0</v>
      </c>
      <c r="T1003" s="213">
        <f>S1003*H1003</f>
        <v>0</v>
      </c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R1003" s="214" t="s">
        <v>269</v>
      </c>
      <c r="AT1003" s="214" t="s">
        <v>135</v>
      </c>
      <c r="AU1003" s="214" t="s">
        <v>81</v>
      </c>
      <c r="AY1003" s="20" t="s">
        <v>132</v>
      </c>
      <c r="BE1003" s="215">
        <f>IF(N1003="základní",J1003,0)</f>
        <v>0</v>
      </c>
      <c r="BF1003" s="215">
        <f>IF(N1003="snížená",J1003,0)</f>
        <v>0</v>
      </c>
      <c r="BG1003" s="215">
        <f>IF(N1003="zákl. přenesená",J1003,0)</f>
        <v>0</v>
      </c>
      <c r="BH1003" s="215">
        <f>IF(N1003="sníž. přenesená",J1003,0)</f>
        <v>0</v>
      </c>
      <c r="BI1003" s="215">
        <f>IF(N1003="nulová",J1003,0)</f>
        <v>0</v>
      </c>
      <c r="BJ1003" s="20" t="s">
        <v>79</v>
      </c>
      <c r="BK1003" s="215">
        <f>ROUND(I1003*H1003,2)</f>
        <v>0</v>
      </c>
      <c r="BL1003" s="20" t="s">
        <v>269</v>
      </c>
      <c r="BM1003" s="214" t="s">
        <v>1309</v>
      </c>
    </row>
    <row r="1004" s="2" customFormat="1">
      <c r="A1004" s="42"/>
      <c r="B1004" s="43"/>
      <c r="C1004" s="44"/>
      <c r="D1004" s="216" t="s">
        <v>142</v>
      </c>
      <c r="E1004" s="44"/>
      <c r="F1004" s="217" t="s">
        <v>1310</v>
      </c>
      <c r="G1004" s="44"/>
      <c r="H1004" s="44"/>
      <c r="I1004" s="218"/>
      <c r="J1004" s="44"/>
      <c r="K1004" s="44"/>
      <c r="L1004" s="48"/>
      <c r="M1004" s="219"/>
      <c r="N1004" s="220"/>
      <c r="O1004" s="88"/>
      <c r="P1004" s="88"/>
      <c r="Q1004" s="88"/>
      <c r="R1004" s="88"/>
      <c r="S1004" s="88"/>
      <c r="T1004" s="89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T1004" s="20" t="s">
        <v>142</v>
      </c>
      <c r="AU1004" s="20" t="s">
        <v>81</v>
      </c>
    </row>
    <row r="1005" s="2" customFormat="1">
      <c r="A1005" s="42"/>
      <c r="B1005" s="43"/>
      <c r="C1005" s="44"/>
      <c r="D1005" s="221" t="s">
        <v>144</v>
      </c>
      <c r="E1005" s="44"/>
      <c r="F1005" s="222" t="s">
        <v>1311</v>
      </c>
      <c r="G1005" s="44"/>
      <c r="H1005" s="44"/>
      <c r="I1005" s="218"/>
      <c r="J1005" s="44"/>
      <c r="K1005" s="44"/>
      <c r="L1005" s="48"/>
      <c r="M1005" s="219"/>
      <c r="N1005" s="220"/>
      <c r="O1005" s="88"/>
      <c r="P1005" s="88"/>
      <c r="Q1005" s="88"/>
      <c r="R1005" s="88"/>
      <c r="S1005" s="88"/>
      <c r="T1005" s="89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T1005" s="20" t="s">
        <v>144</v>
      </c>
      <c r="AU1005" s="20" t="s">
        <v>81</v>
      </c>
    </row>
    <row r="1006" s="14" customFormat="1">
      <c r="A1006" s="14"/>
      <c r="B1006" s="233"/>
      <c r="C1006" s="234"/>
      <c r="D1006" s="216" t="s">
        <v>146</v>
      </c>
      <c r="E1006" s="235" t="s">
        <v>21</v>
      </c>
      <c r="F1006" s="236" t="s">
        <v>1312</v>
      </c>
      <c r="G1006" s="234"/>
      <c r="H1006" s="237">
        <v>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3" t="s">
        <v>146</v>
      </c>
      <c r="AU1006" s="243" t="s">
        <v>81</v>
      </c>
      <c r="AV1006" s="14" t="s">
        <v>81</v>
      </c>
      <c r="AW1006" s="14" t="s">
        <v>36</v>
      </c>
      <c r="AX1006" s="14" t="s">
        <v>79</v>
      </c>
      <c r="AY1006" s="243" t="s">
        <v>132</v>
      </c>
    </row>
    <row r="1007" s="2" customFormat="1" ht="21.75" customHeight="1">
      <c r="A1007" s="42"/>
      <c r="B1007" s="43"/>
      <c r="C1007" s="266" t="s">
        <v>1313</v>
      </c>
      <c r="D1007" s="266" t="s">
        <v>487</v>
      </c>
      <c r="E1007" s="267" t="s">
        <v>1314</v>
      </c>
      <c r="F1007" s="268" t="s">
        <v>1315</v>
      </c>
      <c r="G1007" s="269" t="s">
        <v>214</v>
      </c>
      <c r="H1007" s="270">
        <v>9.4499999999999993</v>
      </c>
      <c r="I1007" s="271"/>
      <c r="J1007" s="272">
        <f>ROUND(I1007*H1007,2)</f>
        <v>0</v>
      </c>
      <c r="K1007" s="268" t="s">
        <v>139</v>
      </c>
      <c r="L1007" s="273"/>
      <c r="M1007" s="274" t="s">
        <v>21</v>
      </c>
      <c r="N1007" s="275" t="s">
        <v>45</v>
      </c>
      <c r="O1007" s="88"/>
      <c r="P1007" s="212">
        <f>O1007*H1007</f>
        <v>0</v>
      </c>
      <c r="Q1007" s="212">
        <v>4.0000000000000003E-05</v>
      </c>
      <c r="R1007" s="212">
        <f>Q1007*H1007</f>
        <v>0.00037800000000000003</v>
      </c>
      <c r="S1007" s="212">
        <v>0</v>
      </c>
      <c r="T1007" s="213">
        <f>S1007*H1007</f>
        <v>0</v>
      </c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R1007" s="214" t="s">
        <v>429</v>
      </c>
      <c r="AT1007" s="214" t="s">
        <v>487</v>
      </c>
      <c r="AU1007" s="214" t="s">
        <v>81</v>
      </c>
      <c r="AY1007" s="20" t="s">
        <v>132</v>
      </c>
      <c r="BE1007" s="215">
        <f>IF(N1007="základní",J1007,0)</f>
        <v>0</v>
      </c>
      <c r="BF1007" s="215">
        <f>IF(N1007="snížená",J1007,0)</f>
        <v>0</v>
      </c>
      <c r="BG1007" s="215">
        <f>IF(N1007="zákl. přenesená",J1007,0)</f>
        <v>0</v>
      </c>
      <c r="BH1007" s="215">
        <f>IF(N1007="sníž. přenesená",J1007,0)</f>
        <v>0</v>
      </c>
      <c r="BI1007" s="215">
        <f>IF(N1007="nulová",J1007,0)</f>
        <v>0</v>
      </c>
      <c r="BJ1007" s="20" t="s">
        <v>79</v>
      </c>
      <c r="BK1007" s="215">
        <f>ROUND(I1007*H1007,2)</f>
        <v>0</v>
      </c>
      <c r="BL1007" s="20" t="s">
        <v>269</v>
      </c>
      <c r="BM1007" s="214" t="s">
        <v>1316</v>
      </c>
    </row>
    <row r="1008" s="2" customFormat="1">
      <c r="A1008" s="42"/>
      <c r="B1008" s="43"/>
      <c r="C1008" s="44"/>
      <c r="D1008" s="216" t="s">
        <v>142</v>
      </c>
      <c r="E1008" s="44"/>
      <c r="F1008" s="217" t="s">
        <v>1315</v>
      </c>
      <c r="G1008" s="44"/>
      <c r="H1008" s="44"/>
      <c r="I1008" s="218"/>
      <c r="J1008" s="44"/>
      <c r="K1008" s="44"/>
      <c r="L1008" s="48"/>
      <c r="M1008" s="219"/>
      <c r="N1008" s="220"/>
      <c r="O1008" s="88"/>
      <c r="P1008" s="88"/>
      <c r="Q1008" s="88"/>
      <c r="R1008" s="88"/>
      <c r="S1008" s="88"/>
      <c r="T1008" s="89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T1008" s="20" t="s">
        <v>142</v>
      </c>
      <c r="AU1008" s="20" t="s">
        <v>81</v>
      </c>
    </row>
    <row r="1009" s="14" customFormat="1">
      <c r="A1009" s="14"/>
      <c r="B1009" s="233"/>
      <c r="C1009" s="234"/>
      <c r="D1009" s="216" t="s">
        <v>146</v>
      </c>
      <c r="E1009" s="234"/>
      <c r="F1009" s="236" t="s">
        <v>1317</v>
      </c>
      <c r="G1009" s="234"/>
      <c r="H1009" s="237">
        <v>9.4499999999999993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3" t="s">
        <v>146</v>
      </c>
      <c r="AU1009" s="243" t="s">
        <v>81</v>
      </c>
      <c r="AV1009" s="14" t="s">
        <v>81</v>
      </c>
      <c r="AW1009" s="14" t="s">
        <v>4</v>
      </c>
      <c r="AX1009" s="14" t="s">
        <v>79</v>
      </c>
      <c r="AY1009" s="243" t="s">
        <v>132</v>
      </c>
    </row>
    <row r="1010" s="2" customFormat="1" ht="24.15" customHeight="1">
      <c r="A1010" s="42"/>
      <c r="B1010" s="43"/>
      <c r="C1010" s="203" t="s">
        <v>1318</v>
      </c>
      <c r="D1010" s="203" t="s">
        <v>135</v>
      </c>
      <c r="E1010" s="204" t="s">
        <v>1319</v>
      </c>
      <c r="F1010" s="205" t="s">
        <v>1320</v>
      </c>
      <c r="G1010" s="206" t="s">
        <v>214</v>
      </c>
      <c r="H1010" s="207">
        <v>30</v>
      </c>
      <c r="I1010" s="208"/>
      <c r="J1010" s="209">
        <f>ROUND(I1010*H1010,2)</f>
        <v>0</v>
      </c>
      <c r="K1010" s="205" t="s">
        <v>139</v>
      </c>
      <c r="L1010" s="48"/>
      <c r="M1010" s="210" t="s">
        <v>21</v>
      </c>
      <c r="N1010" s="211" t="s">
        <v>45</v>
      </c>
      <c r="O1010" s="88"/>
      <c r="P1010" s="212">
        <f>O1010*H1010</f>
        <v>0</v>
      </c>
      <c r="Q1010" s="212">
        <v>0</v>
      </c>
      <c r="R1010" s="212">
        <f>Q1010*H1010</f>
        <v>0</v>
      </c>
      <c r="S1010" s="212">
        <v>0</v>
      </c>
      <c r="T1010" s="213">
        <f>S1010*H1010</f>
        <v>0</v>
      </c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R1010" s="214" t="s">
        <v>269</v>
      </c>
      <c r="AT1010" s="214" t="s">
        <v>135</v>
      </c>
      <c r="AU1010" s="214" t="s">
        <v>81</v>
      </c>
      <c r="AY1010" s="20" t="s">
        <v>132</v>
      </c>
      <c r="BE1010" s="215">
        <f>IF(N1010="základní",J1010,0)</f>
        <v>0</v>
      </c>
      <c r="BF1010" s="215">
        <f>IF(N1010="snížená",J1010,0)</f>
        <v>0</v>
      </c>
      <c r="BG1010" s="215">
        <f>IF(N1010="zákl. přenesená",J1010,0)</f>
        <v>0</v>
      </c>
      <c r="BH1010" s="215">
        <f>IF(N1010="sníž. přenesená",J1010,0)</f>
        <v>0</v>
      </c>
      <c r="BI1010" s="215">
        <f>IF(N1010="nulová",J1010,0)</f>
        <v>0</v>
      </c>
      <c r="BJ1010" s="20" t="s">
        <v>79</v>
      </c>
      <c r="BK1010" s="215">
        <f>ROUND(I1010*H1010,2)</f>
        <v>0</v>
      </c>
      <c r="BL1010" s="20" t="s">
        <v>269</v>
      </c>
      <c r="BM1010" s="214" t="s">
        <v>1321</v>
      </c>
    </row>
    <row r="1011" s="2" customFormat="1">
      <c r="A1011" s="42"/>
      <c r="B1011" s="43"/>
      <c r="C1011" s="44"/>
      <c r="D1011" s="216" t="s">
        <v>142</v>
      </c>
      <c r="E1011" s="44"/>
      <c r="F1011" s="217" t="s">
        <v>1322</v>
      </c>
      <c r="G1011" s="44"/>
      <c r="H1011" s="44"/>
      <c r="I1011" s="218"/>
      <c r="J1011" s="44"/>
      <c r="K1011" s="44"/>
      <c r="L1011" s="48"/>
      <c r="M1011" s="219"/>
      <c r="N1011" s="220"/>
      <c r="O1011" s="88"/>
      <c r="P1011" s="88"/>
      <c r="Q1011" s="88"/>
      <c r="R1011" s="88"/>
      <c r="S1011" s="88"/>
      <c r="T1011" s="89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T1011" s="20" t="s">
        <v>142</v>
      </c>
      <c r="AU1011" s="20" t="s">
        <v>81</v>
      </c>
    </row>
    <row r="1012" s="2" customFormat="1">
      <c r="A1012" s="42"/>
      <c r="B1012" s="43"/>
      <c r="C1012" s="44"/>
      <c r="D1012" s="221" t="s">
        <v>144</v>
      </c>
      <c r="E1012" s="44"/>
      <c r="F1012" s="222" t="s">
        <v>1323</v>
      </c>
      <c r="G1012" s="44"/>
      <c r="H1012" s="44"/>
      <c r="I1012" s="218"/>
      <c r="J1012" s="44"/>
      <c r="K1012" s="44"/>
      <c r="L1012" s="48"/>
      <c r="M1012" s="219"/>
      <c r="N1012" s="220"/>
      <c r="O1012" s="88"/>
      <c r="P1012" s="88"/>
      <c r="Q1012" s="88"/>
      <c r="R1012" s="88"/>
      <c r="S1012" s="88"/>
      <c r="T1012" s="89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T1012" s="20" t="s">
        <v>144</v>
      </c>
      <c r="AU1012" s="20" t="s">
        <v>81</v>
      </c>
    </row>
    <row r="1013" s="2" customFormat="1" ht="24.15" customHeight="1">
      <c r="A1013" s="42"/>
      <c r="B1013" s="43"/>
      <c r="C1013" s="266" t="s">
        <v>1324</v>
      </c>
      <c r="D1013" s="266" t="s">
        <v>487</v>
      </c>
      <c r="E1013" s="267" t="s">
        <v>1325</v>
      </c>
      <c r="F1013" s="268" t="s">
        <v>1326</v>
      </c>
      <c r="G1013" s="269" t="s">
        <v>214</v>
      </c>
      <c r="H1013" s="270">
        <v>31.5</v>
      </c>
      <c r="I1013" s="271"/>
      <c r="J1013" s="272">
        <f>ROUND(I1013*H1013,2)</f>
        <v>0</v>
      </c>
      <c r="K1013" s="268" t="s">
        <v>21</v>
      </c>
      <c r="L1013" s="273"/>
      <c r="M1013" s="274" t="s">
        <v>21</v>
      </c>
      <c r="N1013" s="275" t="s">
        <v>45</v>
      </c>
      <c r="O1013" s="88"/>
      <c r="P1013" s="212">
        <f>O1013*H1013</f>
        <v>0</v>
      </c>
      <c r="Q1013" s="212">
        <v>0.00011</v>
      </c>
      <c r="R1013" s="212">
        <f>Q1013*H1013</f>
        <v>0.0034650000000000002</v>
      </c>
      <c r="S1013" s="212">
        <v>0</v>
      </c>
      <c r="T1013" s="213">
        <f>S1013*H1013</f>
        <v>0</v>
      </c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R1013" s="214" t="s">
        <v>429</v>
      </c>
      <c r="AT1013" s="214" t="s">
        <v>487</v>
      </c>
      <c r="AU1013" s="214" t="s">
        <v>81</v>
      </c>
      <c r="AY1013" s="20" t="s">
        <v>132</v>
      </c>
      <c r="BE1013" s="215">
        <f>IF(N1013="základní",J1013,0)</f>
        <v>0</v>
      </c>
      <c r="BF1013" s="215">
        <f>IF(N1013="snížená",J1013,0)</f>
        <v>0</v>
      </c>
      <c r="BG1013" s="215">
        <f>IF(N1013="zákl. přenesená",J1013,0)</f>
        <v>0</v>
      </c>
      <c r="BH1013" s="215">
        <f>IF(N1013="sníž. přenesená",J1013,0)</f>
        <v>0</v>
      </c>
      <c r="BI1013" s="215">
        <f>IF(N1013="nulová",J1013,0)</f>
        <v>0</v>
      </c>
      <c r="BJ1013" s="20" t="s">
        <v>79</v>
      </c>
      <c r="BK1013" s="215">
        <f>ROUND(I1013*H1013,2)</f>
        <v>0</v>
      </c>
      <c r="BL1013" s="20" t="s">
        <v>269</v>
      </c>
      <c r="BM1013" s="214" t="s">
        <v>1327</v>
      </c>
    </row>
    <row r="1014" s="2" customFormat="1">
      <c r="A1014" s="42"/>
      <c r="B1014" s="43"/>
      <c r="C1014" s="44"/>
      <c r="D1014" s="216" t="s">
        <v>142</v>
      </c>
      <c r="E1014" s="44"/>
      <c r="F1014" s="217" t="s">
        <v>1326</v>
      </c>
      <c r="G1014" s="44"/>
      <c r="H1014" s="44"/>
      <c r="I1014" s="218"/>
      <c r="J1014" s="44"/>
      <c r="K1014" s="44"/>
      <c r="L1014" s="48"/>
      <c r="M1014" s="219"/>
      <c r="N1014" s="220"/>
      <c r="O1014" s="88"/>
      <c r="P1014" s="88"/>
      <c r="Q1014" s="88"/>
      <c r="R1014" s="88"/>
      <c r="S1014" s="88"/>
      <c r="T1014" s="89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T1014" s="20" t="s">
        <v>142</v>
      </c>
      <c r="AU1014" s="20" t="s">
        <v>81</v>
      </c>
    </row>
    <row r="1015" s="14" customFormat="1">
      <c r="A1015" s="14"/>
      <c r="B1015" s="233"/>
      <c r="C1015" s="234"/>
      <c r="D1015" s="216" t="s">
        <v>146</v>
      </c>
      <c r="E1015" s="235" t="s">
        <v>21</v>
      </c>
      <c r="F1015" s="236" t="s">
        <v>1328</v>
      </c>
      <c r="G1015" s="234"/>
      <c r="H1015" s="237">
        <v>30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3" t="s">
        <v>146</v>
      </c>
      <c r="AU1015" s="243" t="s">
        <v>81</v>
      </c>
      <c r="AV1015" s="14" t="s">
        <v>81</v>
      </c>
      <c r="AW1015" s="14" t="s">
        <v>36</v>
      </c>
      <c r="AX1015" s="14" t="s">
        <v>79</v>
      </c>
      <c r="AY1015" s="243" t="s">
        <v>132</v>
      </c>
    </row>
    <row r="1016" s="14" customFormat="1">
      <c r="A1016" s="14"/>
      <c r="B1016" s="233"/>
      <c r="C1016" s="234"/>
      <c r="D1016" s="216" t="s">
        <v>146</v>
      </c>
      <c r="E1016" s="234"/>
      <c r="F1016" s="236" t="s">
        <v>1329</v>
      </c>
      <c r="G1016" s="234"/>
      <c r="H1016" s="237">
        <v>31.5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3" t="s">
        <v>146</v>
      </c>
      <c r="AU1016" s="243" t="s">
        <v>81</v>
      </c>
      <c r="AV1016" s="14" t="s">
        <v>81</v>
      </c>
      <c r="AW1016" s="14" t="s">
        <v>4</v>
      </c>
      <c r="AX1016" s="14" t="s">
        <v>79</v>
      </c>
      <c r="AY1016" s="243" t="s">
        <v>132</v>
      </c>
    </row>
    <row r="1017" s="2" customFormat="1" ht="24.15" customHeight="1">
      <c r="A1017" s="42"/>
      <c r="B1017" s="43"/>
      <c r="C1017" s="203" t="s">
        <v>1330</v>
      </c>
      <c r="D1017" s="203" t="s">
        <v>135</v>
      </c>
      <c r="E1017" s="204" t="s">
        <v>1331</v>
      </c>
      <c r="F1017" s="205" t="s">
        <v>1332</v>
      </c>
      <c r="G1017" s="206" t="s">
        <v>214</v>
      </c>
      <c r="H1017" s="207">
        <v>41</v>
      </c>
      <c r="I1017" s="208"/>
      <c r="J1017" s="209">
        <f>ROUND(I1017*H1017,2)</f>
        <v>0</v>
      </c>
      <c r="K1017" s="205" t="s">
        <v>139</v>
      </c>
      <c r="L1017" s="48"/>
      <c r="M1017" s="210" t="s">
        <v>21</v>
      </c>
      <c r="N1017" s="211" t="s">
        <v>45</v>
      </c>
      <c r="O1017" s="88"/>
      <c r="P1017" s="212">
        <f>O1017*H1017</f>
        <v>0</v>
      </c>
      <c r="Q1017" s="212">
        <v>0</v>
      </c>
      <c r="R1017" s="212">
        <f>Q1017*H1017</f>
        <v>0</v>
      </c>
      <c r="S1017" s="212">
        <v>0</v>
      </c>
      <c r="T1017" s="213">
        <f>S1017*H1017</f>
        <v>0</v>
      </c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R1017" s="214" t="s">
        <v>269</v>
      </c>
      <c r="AT1017" s="214" t="s">
        <v>135</v>
      </c>
      <c r="AU1017" s="214" t="s">
        <v>81</v>
      </c>
      <c r="AY1017" s="20" t="s">
        <v>132</v>
      </c>
      <c r="BE1017" s="215">
        <f>IF(N1017="základní",J1017,0)</f>
        <v>0</v>
      </c>
      <c r="BF1017" s="215">
        <f>IF(N1017="snížená",J1017,0)</f>
        <v>0</v>
      </c>
      <c r="BG1017" s="215">
        <f>IF(N1017="zákl. přenesená",J1017,0)</f>
        <v>0</v>
      </c>
      <c r="BH1017" s="215">
        <f>IF(N1017="sníž. přenesená",J1017,0)</f>
        <v>0</v>
      </c>
      <c r="BI1017" s="215">
        <f>IF(N1017="nulová",J1017,0)</f>
        <v>0</v>
      </c>
      <c r="BJ1017" s="20" t="s">
        <v>79</v>
      </c>
      <c r="BK1017" s="215">
        <f>ROUND(I1017*H1017,2)</f>
        <v>0</v>
      </c>
      <c r="BL1017" s="20" t="s">
        <v>269</v>
      </c>
      <c r="BM1017" s="214" t="s">
        <v>1333</v>
      </c>
    </row>
    <row r="1018" s="2" customFormat="1">
      <c r="A1018" s="42"/>
      <c r="B1018" s="43"/>
      <c r="C1018" s="44"/>
      <c r="D1018" s="216" t="s">
        <v>142</v>
      </c>
      <c r="E1018" s="44"/>
      <c r="F1018" s="217" t="s">
        <v>1334</v>
      </c>
      <c r="G1018" s="44"/>
      <c r="H1018" s="44"/>
      <c r="I1018" s="218"/>
      <c r="J1018" s="44"/>
      <c r="K1018" s="44"/>
      <c r="L1018" s="48"/>
      <c r="M1018" s="219"/>
      <c r="N1018" s="220"/>
      <c r="O1018" s="88"/>
      <c r="P1018" s="88"/>
      <c r="Q1018" s="88"/>
      <c r="R1018" s="88"/>
      <c r="S1018" s="88"/>
      <c r="T1018" s="89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T1018" s="20" t="s">
        <v>142</v>
      </c>
      <c r="AU1018" s="20" t="s">
        <v>81</v>
      </c>
    </row>
    <row r="1019" s="2" customFormat="1">
      <c r="A1019" s="42"/>
      <c r="B1019" s="43"/>
      <c r="C1019" s="44"/>
      <c r="D1019" s="221" t="s">
        <v>144</v>
      </c>
      <c r="E1019" s="44"/>
      <c r="F1019" s="222" t="s">
        <v>1335</v>
      </c>
      <c r="G1019" s="44"/>
      <c r="H1019" s="44"/>
      <c r="I1019" s="218"/>
      <c r="J1019" s="44"/>
      <c r="K1019" s="44"/>
      <c r="L1019" s="48"/>
      <c r="M1019" s="219"/>
      <c r="N1019" s="220"/>
      <c r="O1019" s="88"/>
      <c r="P1019" s="88"/>
      <c r="Q1019" s="88"/>
      <c r="R1019" s="88"/>
      <c r="S1019" s="88"/>
      <c r="T1019" s="89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T1019" s="20" t="s">
        <v>144</v>
      </c>
      <c r="AU1019" s="20" t="s">
        <v>81</v>
      </c>
    </row>
    <row r="1020" s="2" customFormat="1" ht="21.75" customHeight="1">
      <c r="A1020" s="42"/>
      <c r="B1020" s="43"/>
      <c r="C1020" s="266" t="s">
        <v>1336</v>
      </c>
      <c r="D1020" s="266" t="s">
        <v>487</v>
      </c>
      <c r="E1020" s="267" t="s">
        <v>1314</v>
      </c>
      <c r="F1020" s="268" t="s">
        <v>1315</v>
      </c>
      <c r="G1020" s="269" t="s">
        <v>214</v>
      </c>
      <c r="H1020" s="270">
        <v>43.049999999999997</v>
      </c>
      <c r="I1020" s="271"/>
      <c r="J1020" s="272">
        <f>ROUND(I1020*H1020,2)</f>
        <v>0</v>
      </c>
      <c r="K1020" s="268" t="s">
        <v>139</v>
      </c>
      <c r="L1020" s="273"/>
      <c r="M1020" s="274" t="s">
        <v>21</v>
      </c>
      <c r="N1020" s="275" t="s">
        <v>45</v>
      </c>
      <c r="O1020" s="88"/>
      <c r="P1020" s="212">
        <f>O1020*H1020</f>
        <v>0</v>
      </c>
      <c r="Q1020" s="212">
        <v>4.0000000000000003E-05</v>
      </c>
      <c r="R1020" s="212">
        <f>Q1020*H1020</f>
        <v>0.001722</v>
      </c>
      <c r="S1020" s="212">
        <v>0</v>
      </c>
      <c r="T1020" s="213">
        <f>S1020*H1020</f>
        <v>0</v>
      </c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R1020" s="214" t="s">
        <v>429</v>
      </c>
      <c r="AT1020" s="214" t="s">
        <v>487</v>
      </c>
      <c r="AU1020" s="214" t="s">
        <v>81</v>
      </c>
      <c r="AY1020" s="20" t="s">
        <v>132</v>
      </c>
      <c r="BE1020" s="215">
        <f>IF(N1020="základní",J1020,0)</f>
        <v>0</v>
      </c>
      <c r="BF1020" s="215">
        <f>IF(N1020="snížená",J1020,0)</f>
        <v>0</v>
      </c>
      <c r="BG1020" s="215">
        <f>IF(N1020="zákl. přenesená",J1020,0)</f>
        <v>0</v>
      </c>
      <c r="BH1020" s="215">
        <f>IF(N1020="sníž. přenesená",J1020,0)</f>
        <v>0</v>
      </c>
      <c r="BI1020" s="215">
        <f>IF(N1020="nulová",J1020,0)</f>
        <v>0</v>
      </c>
      <c r="BJ1020" s="20" t="s">
        <v>79</v>
      </c>
      <c r="BK1020" s="215">
        <f>ROUND(I1020*H1020,2)</f>
        <v>0</v>
      </c>
      <c r="BL1020" s="20" t="s">
        <v>269</v>
      </c>
      <c r="BM1020" s="214" t="s">
        <v>1337</v>
      </c>
    </row>
    <row r="1021" s="2" customFormat="1">
      <c r="A1021" s="42"/>
      <c r="B1021" s="43"/>
      <c r="C1021" s="44"/>
      <c r="D1021" s="216" t="s">
        <v>142</v>
      </c>
      <c r="E1021" s="44"/>
      <c r="F1021" s="217" t="s">
        <v>1315</v>
      </c>
      <c r="G1021" s="44"/>
      <c r="H1021" s="44"/>
      <c r="I1021" s="218"/>
      <c r="J1021" s="44"/>
      <c r="K1021" s="44"/>
      <c r="L1021" s="48"/>
      <c r="M1021" s="219"/>
      <c r="N1021" s="220"/>
      <c r="O1021" s="88"/>
      <c r="P1021" s="88"/>
      <c r="Q1021" s="88"/>
      <c r="R1021" s="88"/>
      <c r="S1021" s="88"/>
      <c r="T1021" s="89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T1021" s="20" t="s">
        <v>142</v>
      </c>
      <c r="AU1021" s="20" t="s">
        <v>81</v>
      </c>
    </row>
    <row r="1022" s="14" customFormat="1">
      <c r="A1022" s="14"/>
      <c r="B1022" s="233"/>
      <c r="C1022" s="234"/>
      <c r="D1022" s="216" t="s">
        <v>146</v>
      </c>
      <c r="E1022" s="234"/>
      <c r="F1022" s="236" t="s">
        <v>1338</v>
      </c>
      <c r="G1022" s="234"/>
      <c r="H1022" s="237">
        <v>43.049999999999997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3" t="s">
        <v>146</v>
      </c>
      <c r="AU1022" s="243" t="s">
        <v>81</v>
      </c>
      <c r="AV1022" s="14" t="s">
        <v>81</v>
      </c>
      <c r="AW1022" s="14" t="s">
        <v>4</v>
      </c>
      <c r="AX1022" s="14" t="s">
        <v>79</v>
      </c>
      <c r="AY1022" s="243" t="s">
        <v>132</v>
      </c>
    </row>
    <row r="1023" s="2" customFormat="1" ht="24.15" customHeight="1">
      <c r="A1023" s="42"/>
      <c r="B1023" s="43"/>
      <c r="C1023" s="203" t="s">
        <v>1339</v>
      </c>
      <c r="D1023" s="203" t="s">
        <v>135</v>
      </c>
      <c r="E1023" s="204" t="s">
        <v>1340</v>
      </c>
      <c r="F1023" s="205" t="s">
        <v>1341</v>
      </c>
      <c r="G1023" s="206" t="s">
        <v>214</v>
      </c>
      <c r="H1023" s="207">
        <v>130</v>
      </c>
      <c r="I1023" s="208"/>
      <c r="J1023" s="209">
        <f>ROUND(I1023*H1023,2)</f>
        <v>0</v>
      </c>
      <c r="K1023" s="205" t="s">
        <v>139</v>
      </c>
      <c r="L1023" s="48"/>
      <c r="M1023" s="210" t="s">
        <v>21</v>
      </c>
      <c r="N1023" s="211" t="s">
        <v>45</v>
      </c>
      <c r="O1023" s="88"/>
      <c r="P1023" s="212">
        <f>O1023*H1023</f>
        <v>0</v>
      </c>
      <c r="Q1023" s="212">
        <v>0</v>
      </c>
      <c r="R1023" s="212">
        <f>Q1023*H1023</f>
        <v>0</v>
      </c>
      <c r="S1023" s="212">
        <v>0</v>
      </c>
      <c r="T1023" s="213">
        <f>S1023*H1023</f>
        <v>0</v>
      </c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R1023" s="214" t="s">
        <v>269</v>
      </c>
      <c r="AT1023" s="214" t="s">
        <v>135</v>
      </c>
      <c r="AU1023" s="214" t="s">
        <v>81</v>
      </c>
      <c r="AY1023" s="20" t="s">
        <v>132</v>
      </c>
      <c r="BE1023" s="215">
        <f>IF(N1023="základní",J1023,0)</f>
        <v>0</v>
      </c>
      <c r="BF1023" s="215">
        <f>IF(N1023="snížená",J1023,0)</f>
        <v>0</v>
      </c>
      <c r="BG1023" s="215">
        <f>IF(N1023="zákl. přenesená",J1023,0)</f>
        <v>0</v>
      </c>
      <c r="BH1023" s="215">
        <f>IF(N1023="sníž. přenesená",J1023,0)</f>
        <v>0</v>
      </c>
      <c r="BI1023" s="215">
        <f>IF(N1023="nulová",J1023,0)</f>
        <v>0</v>
      </c>
      <c r="BJ1023" s="20" t="s">
        <v>79</v>
      </c>
      <c r="BK1023" s="215">
        <f>ROUND(I1023*H1023,2)</f>
        <v>0</v>
      </c>
      <c r="BL1023" s="20" t="s">
        <v>269</v>
      </c>
      <c r="BM1023" s="214" t="s">
        <v>1342</v>
      </c>
    </row>
    <row r="1024" s="2" customFormat="1">
      <c r="A1024" s="42"/>
      <c r="B1024" s="43"/>
      <c r="C1024" s="44"/>
      <c r="D1024" s="216" t="s">
        <v>142</v>
      </c>
      <c r="E1024" s="44"/>
      <c r="F1024" s="217" t="s">
        <v>1343</v>
      </c>
      <c r="G1024" s="44"/>
      <c r="H1024" s="44"/>
      <c r="I1024" s="218"/>
      <c r="J1024" s="44"/>
      <c r="K1024" s="44"/>
      <c r="L1024" s="48"/>
      <c r="M1024" s="219"/>
      <c r="N1024" s="220"/>
      <c r="O1024" s="88"/>
      <c r="P1024" s="88"/>
      <c r="Q1024" s="88"/>
      <c r="R1024" s="88"/>
      <c r="S1024" s="88"/>
      <c r="T1024" s="89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T1024" s="20" t="s">
        <v>142</v>
      </c>
      <c r="AU1024" s="20" t="s">
        <v>81</v>
      </c>
    </row>
    <row r="1025" s="2" customFormat="1">
      <c r="A1025" s="42"/>
      <c r="B1025" s="43"/>
      <c r="C1025" s="44"/>
      <c r="D1025" s="221" t="s">
        <v>144</v>
      </c>
      <c r="E1025" s="44"/>
      <c r="F1025" s="222" t="s">
        <v>1344</v>
      </c>
      <c r="G1025" s="44"/>
      <c r="H1025" s="44"/>
      <c r="I1025" s="218"/>
      <c r="J1025" s="44"/>
      <c r="K1025" s="44"/>
      <c r="L1025" s="48"/>
      <c r="M1025" s="219"/>
      <c r="N1025" s="220"/>
      <c r="O1025" s="88"/>
      <c r="P1025" s="88"/>
      <c r="Q1025" s="88"/>
      <c r="R1025" s="88"/>
      <c r="S1025" s="88"/>
      <c r="T1025" s="89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T1025" s="20" t="s">
        <v>144</v>
      </c>
      <c r="AU1025" s="20" t="s">
        <v>81</v>
      </c>
    </row>
    <row r="1026" s="2" customFormat="1" ht="24.15" customHeight="1">
      <c r="A1026" s="42"/>
      <c r="B1026" s="43"/>
      <c r="C1026" s="266" t="s">
        <v>1345</v>
      </c>
      <c r="D1026" s="266" t="s">
        <v>487</v>
      </c>
      <c r="E1026" s="267" t="s">
        <v>1325</v>
      </c>
      <c r="F1026" s="268" t="s">
        <v>1326</v>
      </c>
      <c r="G1026" s="269" t="s">
        <v>214</v>
      </c>
      <c r="H1026" s="270">
        <v>136.5</v>
      </c>
      <c r="I1026" s="271"/>
      <c r="J1026" s="272">
        <f>ROUND(I1026*H1026,2)</f>
        <v>0</v>
      </c>
      <c r="K1026" s="268" t="s">
        <v>21</v>
      </c>
      <c r="L1026" s="273"/>
      <c r="M1026" s="274" t="s">
        <v>21</v>
      </c>
      <c r="N1026" s="275" t="s">
        <v>45</v>
      </c>
      <c r="O1026" s="88"/>
      <c r="P1026" s="212">
        <f>O1026*H1026</f>
        <v>0</v>
      </c>
      <c r="Q1026" s="212">
        <v>0.00011</v>
      </c>
      <c r="R1026" s="212">
        <f>Q1026*H1026</f>
        <v>0.015015000000000001</v>
      </c>
      <c r="S1026" s="212">
        <v>0</v>
      </c>
      <c r="T1026" s="213">
        <f>S1026*H1026</f>
        <v>0</v>
      </c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R1026" s="214" t="s">
        <v>429</v>
      </c>
      <c r="AT1026" s="214" t="s">
        <v>487</v>
      </c>
      <c r="AU1026" s="214" t="s">
        <v>81</v>
      </c>
      <c r="AY1026" s="20" t="s">
        <v>132</v>
      </c>
      <c r="BE1026" s="215">
        <f>IF(N1026="základní",J1026,0)</f>
        <v>0</v>
      </c>
      <c r="BF1026" s="215">
        <f>IF(N1026="snížená",J1026,0)</f>
        <v>0</v>
      </c>
      <c r="BG1026" s="215">
        <f>IF(N1026="zákl. přenesená",J1026,0)</f>
        <v>0</v>
      </c>
      <c r="BH1026" s="215">
        <f>IF(N1026="sníž. přenesená",J1026,0)</f>
        <v>0</v>
      </c>
      <c r="BI1026" s="215">
        <f>IF(N1026="nulová",J1026,0)</f>
        <v>0</v>
      </c>
      <c r="BJ1026" s="20" t="s">
        <v>79</v>
      </c>
      <c r="BK1026" s="215">
        <f>ROUND(I1026*H1026,2)</f>
        <v>0</v>
      </c>
      <c r="BL1026" s="20" t="s">
        <v>269</v>
      </c>
      <c r="BM1026" s="214" t="s">
        <v>1346</v>
      </c>
    </row>
    <row r="1027" s="2" customFormat="1">
      <c r="A1027" s="42"/>
      <c r="B1027" s="43"/>
      <c r="C1027" s="44"/>
      <c r="D1027" s="216" t="s">
        <v>142</v>
      </c>
      <c r="E1027" s="44"/>
      <c r="F1027" s="217" t="s">
        <v>1326</v>
      </c>
      <c r="G1027" s="44"/>
      <c r="H1027" s="44"/>
      <c r="I1027" s="218"/>
      <c r="J1027" s="44"/>
      <c r="K1027" s="44"/>
      <c r="L1027" s="48"/>
      <c r="M1027" s="219"/>
      <c r="N1027" s="220"/>
      <c r="O1027" s="88"/>
      <c r="P1027" s="88"/>
      <c r="Q1027" s="88"/>
      <c r="R1027" s="88"/>
      <c r="S1027" s="88"/>
      <c r="T1027" s="89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T1027" s="20" t="s">
        <v>142</v>
      </c>
      <c r="AU1027" s="20" t="s">
        <v>81</v>
      </c>
    </row>
    <row r="1028" s="14" customFormat="1">
      <c r="A1028" s="14"/>
      <c r="B1028" s="233"/>
      <c r="C1028" s="234"/>
      <c r="D1028" s="216" t="s">
        <v>146</v>
      </c>
      <c r="E1028" s="235" t="s">
        <v>21</v>
      </c>
      <c r="F1028" s="236" t="s">
        <v>1347</v>
      </c>
      <c r="G1028" s="234"/>
      <c r="H1028" s="237">
        <v>130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3" t="s">
        <v>146</v>
      </c>
      <c r="AU1028" s="243" t="s">
        <v>81</v>
      </c>
      <c r="AV1028" s="14" t="s">
        <v>81</v>
      </c>
      <c r="AW1028" s="14" t="s">
        <v>36</v>
      </c>
      <c r="AX1028" s="14" t="s">
        <v>79</v>
      </c>
      <c r="AY1028" s="243" t="s">
        <v>132</v>
      </c>
    </row>
    <row r="1029" s="14" customFormat="1">
      <c r="A1029" s="14"/>
      <c r="B1029" s="233"/>
      <c r="C1029" s="234"/>
      <c r="D1029" s="216" t="s">
        <v>146</v>
      </c>
      <c r="E1029" s="234"/>
      <c r="F1029" s="236" t="s">
        <v>1348</v>
      </c>
      <c r="G1029" s="234"/>
      <c r="H1029" s="237">
        <v>136.5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3" t="s">
        <v>146</v>
      </c>
      <c r="AU1029" s="243" t="s">
        <v>81</v>
      </c>
      <c r="AV1029" s="14" t="s">
        <v>81</v>
      </c>
      <c r="AW1029" s="14" t="s">
        <v>4</v>
      </c>
      <c r="AX1029" s="14" t="s">
        <v>79</v>
      </c>
      <c r="AY1029" s="243" t="s">
        <v>132</v>
      </c>
    </row>
    <row r="1030" s="2" customFormat="1" ht="24.15" customHeight="1">
      <c r="A1030" s="42"/>
      <c r="B1030" s="43"/>
      <c r="C1030" s="203" t="s">
        <v>1349</v>
      </c>
      <c r="D1030" s="203" t="s">
        <v>135</v>
      </c>
      <c r="E1030" s="204" t="s">
        <v>1350</v>
      </c>
      <c r="F1030" s="205" t="s">
        <v>1351</v>
      </c>
      <c r="G1030" s="206" t="s">
        <v>214</v>
      </c>
      <c r="H1030" s="207">
        <v>180</v>
      </c>
      <c r="I1030" s="208"/>
      <c r="J1030" s="209">
        <f>ROUND(I1030*H1030,2)</f>
        <v>0</v>
      </c>
      <c r="K1030" s="205" t="s">
        <v>21</v>
      </c>
      <c r="L1030" s="48"/>
      <c r="M1030" s="210" t="s">
        <v>21</v>
      </c>
      <c r="N1030" s="211" t="s">
        <v>45</v>
      </c>
      <c r="O1030" s="88"/>
      <c r="P1030" s="212">
        <f>O1030*H1030</f>
        <v>0</v>
      </c>
      <c r="Q1030" s="212">
        <v>0</v>
      </c>
      <c r="R1030" s="212">
        <f>Q1030*H1030</f>
        <v>0</v>
      </c>
      <c r="S1030" s="212">
        <v>0</v>
      </c>
      <c r="T1030" s="213">
        <f>S1030*H1030</f>
        <v>0</v>
      </c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R1030" s="214" t="s">
        <v>269</v>
      </c>
      <c r="AT1030" s="214" t="s">
        <v>135</v>
      </c>
      <c r="AU1030" s="214" t="s">
        <v>81</v>
      </c>
      <c r="AY1030" s="20" t="s">
        <v>132</v>
      </c>
      <c r="BE1030" s="215">
        <f>IF(N1030="základní",J1030,0)</f>
        <v>0</v>
      </c>
      <c r="BF1030" s="215">
        <f>IF(N1030="snížená",J1030,0)</f>
        <v>0</v>
      </c>
      <c r="BG1030" s="215">
        <f>IF(N1030="zákl. přenesená",J1030,0)</f>
        <v>0</v>
      </c>
      <c r="BH1030" s="215">
        <f>IF(N1030="sníž. přenesená",J1030,0)</f>
        <v>0</v>
      </c>
      <c r="BI1030" s="215">
        <f>IF(N1030="nulová",J1030,0)</f>
        <v>0</v>
      </c>
      <c r="BJ1030" s="20" t="s">
        <v>79</v>
      </c>
      <c r="BK1030" s="215">
        <f>ROUND(I1030*H1030,2)</f>
        <v>0</v>
      </c>
      <c r="BL1030" s="20" t="s">
        <v>269</v>
      </c>
      <c r="BM1030" s="214" t="s">
        <v>1352</v>
      </c>
    </row>
    <row r="1031" s="2" customFormat="1">
      <c r="A1031" s="42"/>
      <c r="B1031" s="43"/>
      <c r="C1031" s="44"/>
      <c r="D1031" s="216" t="s">
        <v>142</v>
      </c>
      <c r="E1031" s="44"/>
      <c r="F1031" s="217" t="s">
        <v>1351</v>
      </c>
      <c r="G1031" s="44"/>
      <c r="H1031" s="44"/>
      <c r="I1031" s="218"/>
      <c r="J1031" s="44"/>
      <c r="K1031" s="44"/>
      <c r="L1031" s="48"/>
      <c r="M1031" s="219"/>
      <c r="N1031" s="220"/>
      <c r="O1031" s="88"/>
      <c r="P1031" s="88"/>
      <c r="Q1031" s="88"/>
      <c r="R1031" s="88"/>
      <c r="S1031" s="88"/>
      <c r="T1031" s="89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T1031" s="20" t="s">
        <v>142</v>
      </c>
      <c r="AU1031" s="20" t="s">
        <v>81</v>
      </c>
    </row>
    <row r="1032" s="2" customFormat="1" ht="24.15" customHeight="1">
      <c r="A1032" s="42"/>
      <c r="B1032" s="43"/>
      <c r="C1032" s="203" t="s">
        <v>1353</v>
      </c>
      <c r="D1032" s="203" t="s">
        <v>135</v>
      </c>
      <c r="E1032" s="204" t="s">
        <v>1354</v>
      </c>
      <c r="F1032" s="205" t="s">
        <v>1355</v>
      </c>
      <c r="G1032" s="206" t="s">
        <v>214</v>
      </c>
      <c r="H1032" s="207">
        <v>55</v>
      </c>
      <c r="I1032" s="208"/>
      <c r="J1032" s="209">
        <f>ROUND(I1032*H1032,2)</f>
        <v>0</v>
      </c>
      <c r="K1032" s="205" t="s">
        <v>21</v>
      </c>
      <c r="L1032" s="48"/>
      <c r="M1032" s="210" t="s">
        <v>21</v>
      </c>
      <c r="N1032" s="211" t="s">
        <v>45</v>
      </c>
      <c r="O1032" s="88"/>
      <c r="P1032" s="212">
        <f>O1032*H1032</f>
        <v>0</v>
      </c>
      <c r="Q1032" s="212">
        <v>0.00022000000000000001</v>
      </c>
      <c r="R1032" s="212">
        <f>Q1032*H1032</f>
        <v>0.0121</v>
      </c>
      <c r="S1032" s="212">
        <v>0</v>
      </c>
      <c r="T1032" s="213">
        <f>S1032*H1032</f>
        <v>0</v>
      </c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R1032" s="214" t="s">
        <v>269</v>
      </c>
      <c r="AT1032" s="214" t="s">
        <v>135</v>
      </c>
      <c r="AU1032" s="214" t="s">
        <v>81</v>
      </c>
      <c r="AY1032" s="20" t="s">
        <v>132</v>
      </c>
      <c r="BE1032" s="215">
        <f>IF(N1032="základní",J1032,0)</f>
        <v>0</v>
      </c>
      <c r="BF1032" s="215">
        <f>IF(N1032="snížená",J1032,0)</f>
        <v>0</v>
      </c>
      <c r="BG1032" s="215">
        <f>IF(N1032="zákl. přenesená",J1032,0)</f>
        <v>0</v>
      </c>
      <c r="BH1032" s="215">
        <f>IF(N1032="sníž. přenesená",J1032,0)</f>
        <v>0</v>
      </c>
      <c r="BI1032" s="215">
        <f>IF(N1032="nulová",J1032,0)</f>
        <v>0</v>
      </c>
      <c r="BJ1032" s="20" t="s">
        <v>79</v>
      </c>
      <c r="BK1032" s="215">
        <f>ROUND(I1032*H1032,2)</f>
        <v>0</v>
      </c>
      <c r="BL1032" s="20" t="s">
        <v>269</v>
      </c>
      <c r="BM1032" s="214" t="s">
        <v>1356</v>
      </c>
    </row>
    <row r="1033" s="2" customFormat="1">
      <c r="A1033" s="42"/>
      <c r="B1033" s="43"/>
      <c r="C1033" s="44"/>
      <c r="D1033" s="216" t="s">
        <v>142</v>
      </c>
      <c r="E1033" s="44"/>
      <c r="F1033" s="217" t="s">
        <v>1355</v>
      </c>
      <c r="G1033" s="44"/>
      <c r="H1033" s="44"/>
      <c r="I1033" s="218"/>
      <c r="J1033" s="44"/>
      <c r="K1033" s="44"/>
      <c r="L1033" s="48"/>
      <c r="M1033" s="219"/>
      <c r="N1033" s="220"/>
      <c r="O1033" s="88"/>
      <c r="P1033" s="88"/>
      <c r="Q1033" s="88"/>
      <c r="R1033" s="88"/>
      <c r="S1033" s="88"/>
      <c r="T1033" s="89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T1033" s="20" t="s">
        <v>142</v>
      </c>
      <c r="AU1033" s="20" t="s">
        <v>81</v>
      </c>
    </row>
    <row r="1034" s="2" customFormat="1" ht="24.15" customHeight="1">
      <c r="A1034" s="42"/>
      <c r="B1034" s="43"/>
      <c r="C1034" s="203" t="s">
        <v>1357</v>
      </c>
      <c r="D1034" s="203" t="s">
        <v>135</v>
      </c>
      <c r="E1034" s="204" t="s">
        <v>1358</v>
      </c>
      <c r="F1034" s="205" t="s">
        <v>1359</v>
      </c>
      <c r="G1034" s="206" t="s">
        <v>214</v>
      </c>
      <c r="H1034" s="207">
        <v>94</v>
      </c>
      <c r="I1034" s="208"/>
      <c r="J1034" s="209">
        <f>ROUND(I1034*H1034,2)</f>
        <v>0</v>
      </c>
      <c r="K1034" s="205" t="s">
        <v>21</v>
      </c>
      <c r="L1034" s="48"/>
      <c r="M1034" s="210" t="s">
        <v>21</v>
      </c>
      <c r="N1034" s="211" t="s">
        <v>45</v>
      </c>
      <c r="O1034" s="88"/>
      <c r="P1034" s="212">
        <f>O1034*H1034</f>
        <v>0</v>
      </c>
      <c r="Q1034" s="212">
        <v>0.00080000000000000004</v>
      </c>
      <c r="R1034" s="212">
        <f>Q1034*H1034</f>
        <v>0.075200000000000003</v>
      </c>
      <c r="S1034" s="212">
        <v>0</v>
      </c>
      <c r="T1034" s="213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4" t="s">
        <v>269</v>
      </c>
      <c r="AT1034" s="214" t="s">
        <v>135</v>
      </c>
      <c r="AU1034" s="214" t="s">
        <v>81</v>
      </c>
      <c r="AY1034" s="20" t="s">
        <v>132</v>
      </c>
      <c r="BE1034" s="215">
        <f>IF(N1034="základní",J1034,0)</f>
        <v>0</v>
      </c>
      <c r="BF1034" s="215">
        <f>IF(N1034="snížená",J1034,0)</f>
        <v>0</v>
      </c>
      <c r="BG1034" s="215">
        <f>IF(N1034="zákl. přenesená",J1034,0)</f>
        <v>0</v>
      </c>
      <c r="BH1034" s="215">
        <f>IF(N1034="sníž. přenesená",J1034,0)</f>
        <v>0</v>
      </c>
      <c r="BI1034" s="215">
        <f>IF(N1034="nulová",J1034,0)</f>
        <v>0</v>
      </c>
      <c r="BJ1034" s="20" t="s">
        <v>79</v>
      </c>
      <c r="BK1034" s="215">
        <f>ROUND(I1034*H1034,2)</f>
        <v>0</v>
      </c>
      <c r="BL1034" s="20" t="s">
        <v>269</v>
      </c>
      <c r="BM1034" s="214" t="s">
        <v>1360</v>
      </c>
    </row>
    <row r="1035" s="2" customFormat="1">
      <c r="A1035" s="42"/>
      <c r="B1035" s="43"/>
      <c r="C1035" s="44"/>
      <c r="D1035" s="216" t="s">
        <v>142</v>
      </c>
      <c r="E1035" s="44"/>
      <c r="F1035" s="217" t="s">
        <v>1359</v>
      </c>
      <c r="G1035" s="44"/>
      <c r="H1035" s="44"/>
      <c r="I1035" s="218"/>
      <c r="J1035" s="44"/>
      <c r="K1035" s="44"/>
      <c r="L1035" s="48"/>
      <c r="M1035" s="219"/>
      <c r="N1035" s="220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0" t="s">
        <v>142</v>
      </c>
      <c r="AU1035" s="20" t="s">
        <v>81</v>
      </c>
    </row>
    <row r="1036" s="2" customFormat="1" ht="16.5" customHeight="1">
      <c r="A1036" s="42"/>
      <c r="B1036" s="43"/>
      <c r="C1036" s="203" t="s">
        <v>1361</v>
      </c>
      <c r="D1036" s="203" t="s">
        <v>135</v>
      </c>
      <c r="E1036" s="204" t="s">
        <v>1362</v>
      </c>
      <c r="F1036" s="205" t="s">
        <v>1363</v>
      </c>
      <c r="G1036" s="206" t="s">
        <v>138</v>
      </c>
      <c r="H1036" s="207">
        <v>8</v>
      </c>
      <c r="I1036" s="208"/>
      <c r="J1036" s="209">
        <f>ROUND(I1036*H1036,2)</f>
        <v>0</v>
      </c>
      <c r="K1036" s="205" t="s">
        <v>139</v>
      </c>
      <c r="L1036" s="48"/>
      <c r="M1036" s="210" t="s">
        <v>21</v>
      </c>
      <c r="N1036" s="211" t="s">
        <v>45</v>
      </c>
      <c r="O1036" s="88"/>
      <c r="P1036" s="212">
        <f>O1036*H1036</f>
        <v>0</v>
      </c>
      <c r="Q1036" s="212">
        <v>0</v>
      </c>
      <c r="R1036" s="212">
        <f>Q1036*H1036</f>
        <v>0</v>
      </c>
      <c r="S1036" s="212">
        <v>0</v>
      </c>
      <c r="T1036" s="213">
        <f>S1036*H1036</f>
        <v>0</v>
      </c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R1036" s="214" t="s">
        <v>269</v>
      </c>
      <c r="AT1036" s="214" t="s">
        <v>135</v>
      </c>
      <c r="AU1036" s="214" t="s">
        <v>81</v>
      </c>
      <c r="AY1036" s="20" t="s">
        <v>132</v>
      </c>
      <c r="BE1036" s="215">
        <f>IF(N1036="základní",J1036,0)</f>
        <v>0</v>
      </c>
      <c r="BF1036" s="215">
        <f>IF(N1036="snížená",J1036,0)</f>
        <v>0</v>
      </c>
      <c r="BG1036" s="215">
        <f>IF(N1036="zákl. přenesená",J1036,0)</f>
        <v>0</v>
      </c>
      <c r="BH1036" s="215">
        <f>IF(N1036="sníž. přenesená",J1036,0)</f>
        <v>0</v>
      </c>
      <c r="BI1036" s="215">
        <f>IF(N1036="nulová",J1036,0)</f>
        <v>0</v>
      </c>
      <c r="BJ1036" s="20" t="s">
        <v>79</v>
      </c>
      <c r="BK1036" s="215">
        <f>ROUND(I1036*H1036,2)</f>
        <v>0</v>
      </c>
      <c r="BL1036" s="20" t="s">
        <v>269</v>
      </c>
      <c r="BM1036" s="214" t="s">
        <v>1364</v>
      </c>
    </row>
    <row r="1037" s="2" customFormat="1">
      <c r="A1037" s="42"/>
      <c r="B1037" s="43"/>
      <c r="C1037" s="44"/>
      <c r="D1037" s="216" t="s">
        <v>142</v>
      </c>
      <c r="E1037" s="44"/>
      <c r="F1037" s="217" t="s">
        <v>1365</v>
      </c>
      <c r="G1037" s="44"/>
      <c r="H1037" s="44"/>
      <c r="I1037" s="218"/>
      <c r="J1037" s="44"/>
      <c r="K1037" s="44"/>
      <c r="L1037" s="48"/>
      <c r="M1037" s="219"/>
      <c r="N1037" s="220"/>
      <c r="O1037" s="88"/>
      <c r="P1037" s="88"/>
      <c r="Q1037" s="88"/>
      <c r="R1037" s="88"/>
      <c r="S1037" s="88"/>
      <c r="T1037" s="89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T1037" s="20" t="s">
        <v>142</v>
      </c>
      <c r="AU1037" s="20" t="s">
        <v>81</v>
      </c>
    </row>
    <row r="1038" s="2" customFormat="1">
      <c r="A1038" s="42"/>
      <c r="B1038" s="43"/>
      <c r="C1038" s="44"/>
      <c r="D1038" s="221" t="s">
        <v>144</v>
      </c>
      <c r="E1038" s="44"/>
      <c r="F1038" s="222" t="s">
        <v>1366</v>
      </c>
      <c r="G1038" s="44"/>
      <c r="H1038" s="44"/>
      <c r="I1038" s="218"/>
      <c r="J1038" s="44"/>
      <c r="K1038" s="44"/>
      <c r="L1038" s="48"/>
      <c r="M1038" s="219"/>
      <c r="N1038" s="220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T1038" s="20" t="s">
        <v>144</v>
      </c>
      <c r="AU1038" s="20" t="s">
        <v>81</v>
      </c>
    </row>
    <row r="1039" s="2" customFormat="1" ht="24.15" customHeight="1">
      <c r="A1039" s="42"/>
      <c r="B1039" s="43"/>
      <c r="C1039" s="266" t="s">
        <v>1367</v>
      </c>
      <c r="D1039" s="266" t="s">
        <v>487</v>
      </c>
      <c r="E1039" s="267" t="s">
        <v>1368</v>
      </c>
      <c r="F1039" s="268" t="s">
        <v>1369</v>
      </c>
      <c r="G1039" s="269" t="s">
        <v>138</v>
      </c>
      <c r="H1039" s="270">
        <v>8</v>
      </c>
      <c r="I1039" s="271"/>
      <c r="J1039" s="272">
        <f>ROUND(I1039*H1039,2)</f>
        <v>0</v>
      </c>
      <c r="K1039" s="268" t="s">
        <v>139</v>
      </c>
      <c r="L1039" s="273"/>
      <c r="M1039" s="274" t="s">
        <v>21</v>
      </c>
      <c r="N1039" s="275" t="s">
        <v>45</v>
      </c>
      <c r="O1039" s="88"/>
      <c r="P1039" s="212">
        <f>O1039*H1039</f>
        <v>0</v>
      </c>
      <c r="Q1039" s="212">
        <v>4.0000000000000003E-05</v>
      </c>
      <c r="R1039" s="212">
        <f>Q1039*H1039</f>
        <v>0.00032000000000000003</v>
      </c>
      <c r="S1039" s="212">
        <v>0</v>
      </c>
      <c r="T1039" s="213">
        <f>S1039*H1039</f>
        <v>0</v>
      </c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R1039" s="214" t="s">
        <v>429</v>
      </c>
      <c r="AT1039" s="214" t="s">
        <v>487</v>
      </c>
      <c r="AU1039" s="214" t="s">
        <v>81</v>
      </c>
      <c r="AY1039" s="20" t="s">
        <v>132</v>
      </c>
      <c r="BE1039" s="215">
        <f>IF(N1039="základní",J1039,0)</f>
        <v>0</v>
      </c>
      <c r="BF1039" s="215">
        <f>IF(N1039="snížená",J1039,0)</f>
        <v>0</v>
      </c>
      <c r="BG1039" s="215">
        <f>IF(N1039="zákl. přenesená",J1039,0)</f>
        <v>0</v>
      </c>
      <c r="BH1039" s="215">
        <f>IF(N1039="sníž. přenesená",J1039,0)</f>
        <v>0</v>
      </c>
      <c r="BI1039" s="215">
        <f>IF(N1039="nulová",J1039,0)</f>
        <v>0</v>
      </c>
      <c r="BJ1039" s="20" t="s">
        <v>79</v>
      </c>
      <c r="BK1039" s="215">
        <f>ROUND(I1039*H1039,2)</f>
        <v>0</v>
      </c>
      <c r="BL1039" s="20" t="s">
        <v>269</v>
      </c>
      <c r="BM1039" s="214" t="s">
        <v>1370</v>
      </c>
    </row>
    <row r="1040" s="2" customFormat="1">
      <c r="A1040" s="42"/>
      <c r="B1040" s="43"/>
      <c r="C1040" s="44"/>
      <c r="D1040" s="216" t="s">
        <v>142</v>
      </c>
      <c r="E1040" s="44"/>
      <c r="F1040" s="217" t="s">
        <v>1369</v>
      </c>
      <c r="G1040" s="44"/>
      <c r="H1040" s="44"/>
      <c r="I1040" s="218"/>
      <c r="J1040" s="44"/>
      <c r="K1040" s="44"/>
      <c r="L1040" s="48"/>
      <c r="M1040" s="219"/>
      <c r="N1040" s="220"/>
      <c r="O1040" s="88"/>
      <c r="P1040" s="88"/>
      <c r="Q1040" s="88"/>
      <c r="R1040" s="88"/>
      <c r="S1040" s="88"/>
      <c r="T1040" s="89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T1040" s="20" t="s">
        <v>142</v>
      </c>
      <c r="AU1040" s="20" t="s">
        <v>81</v>
      </c>
    </row>
    <row r="1041" s="2" customFormat="1" ht="21.75" customHeight="1">
      <c r="A1041" s="42"/>
      <c r="B1041" s="43"/>
      <c r="C1041" s="203" t="s">
        <v>1371</v>
      </c>
      <c r="D1041" s="203" t="s">
        <v>135</v>
      </c>
      <c r="E1041" s="204" t="s">
        <v>1372</v>
      </c>
      <c r="F1041" s="205" t="s">
        <v>1373</v>
      </c>
      <c r="G1041" s="206" t="s">
        <v>138</v>
      </c>
      <c r="H1041" s="207">
        <v>102</v>
      </c>
      <c r="I1041" s="208"/>
      <c r="J1041" s="209">
        <f>ROUND(I1041*H1041,2)</f>
        <v>0</v>
      </c>
      <c r="K1041" s="205" t="s">
        <v>139</v>
      </c>
      <c r="L1041" s="48"/>
      <c r="M1041" s="210" t="s">
        <v>21</v>
      </c>
      <c r="N1041" s="211" t="s">
        <v>45</v>
      </c>
      <c r="O1041" s="88"/>
      <c r="P1041" s="212">
        <f>O1041*H1041</f>
        <v>0</v>
      </c>
      <c r="Q1041" s="212">
        <v>0</v>
      </c>
      <c r="R1041" s="212">
        <f>Q1041*H1041</f>
        <v>0</v>
      </c>
      <c r="S1041" s="212">
        <v>0</v>
      </c>
      <c r="T1041" s="213">
        <f>S1041*H1041</f>
        <v>0</v>
      </c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R1041" s="214" t="s">
        <v>269</v>
      </c>
      <c r="AT1041" s="214" t="s">
        <v>135</v>
      </c>
      <c r="AU1041" s="214" t="s">
        <v>81</v>
      </c>
      <c r="AY1041" s="20" t="s">
        <v>132</v>
      </c>
      <c r="BE1041" s="215">
        <f>IF(N1041="základní",J1041,0)</f>
        <v>0</v>
      </c>
      <c r="BF1041" s="215">
        <f>IF(N1041="snížená",J1041,0)</f>
        <v>0</v>
      </c>
      <c r="BG1041" s="215">
        <f>IF(N1041="zákl. přenesená",J1041,0)</f>
        <v>0</v>
      </c>
      <c r="BH1041" s="215">
        <f>IF(N1041="sníž. přenesená",J1041,0)</f>
        <v>0</v>
      </c>
      <c r="BI1041" s="215">
        <f>IF(N1041="nulová",J1041,0)</f>
        <v>0</v>
      </c>
      <c r="BJ1041" s="20" t="s">
        <v>79</v>
      </c>
      <c r="BK1041" s="215">
        <f>ROUND(I1041*H1041,2)</f>
        <v>0</v>
      </c>
      <c r="BL1041" s="20" t="s">
        <v>269</v>
      </c>
      <c r="BM1041" s="214" t="s">
        <v>1374</v>
      </c>
    </row>
    <row r="1042" s="2" customFormat="1">
      <c r="A1042" s="42"/>
      <c r="B1042" s="43"/>
      <c r="C1042" s="44"/>
      <c r="D1042" s="216" t="s">
        <v>142</v>
      </c>
      <c r="E1042" s="44"/>
      <c r="F1042" s="217" t="s">
        <v>1375</v>
      </c>
      <c r="G1042" s="44"/>
      <c r="H1042" s="44"/>
      <c r="I1042" s="218"/>
      <c r="J1042" s="44"/>
      <c r="K1042" s="44"/>
      <c r="L1042" s="48"/>
      <c r="M1042" s="219"/>
      <c r="N1042" s="220"/>
      <c r="O1042" s="88"/>
      <c r="P1042" s="88"/>
      <c r="Q1042" s="88"/>
      <c r="R1042" s="88"/>
      <c r="S1042" s="88"/>
      <c r="T1042" s="89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T1042" s="20" t="s">
        <v>142</v>
      </c>
      <c r="AU1042" s="20" t="s">
        <v>81</v>
      </c>
    </row>
    <row r="1043" s="2" customFormat="1">
      <c r="A1043" s="42"/>
      <c r="B1043" s="43"/>
      <c r="C1043" s="44"/>
      <c r="D1043" s="221" t="s">
        <v>144</v>
      </c>
      <c r="E1043" s="44"/>
      <c r="F1043" s="222" t="s">
        <v>1376</v>
      </c>
      <c r="G1043" s="44"/>
      <c r="H1043" s="44"/>
      <c r="I1043" s="218"/>
      <c r="J1043" s="44"/>
      <c r="K1043" s="44"/>
      <c r="L1043" s="48"/>
      <c r="M1043" s="219"/>
      <c r="N1043" s="220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144</v>
      </c>
      <c r="AU1043" s="20" t="s">
        <v>81</v>
      </c>
    </row>
    <row r="1044" s="2" customFormat="1" ht="21.75" customHeight="1">
      <c r="A1044" s="42"/>
      <c r="B1044" s="43"/>
      <c r="C1044" s="266" t="s">
        <v>1377</v>
      </c>
      <c r="D1044" s="266" t="s">
        <v>487</v>
      </c>
      <c r="E1044" s="267" t="s">
        <v>1378</v>
      </c>
      <c r="F1044" s="268" t="s">
        <v>1379</v>
      </c>
      <c r="G1044" s="269" t="s">
        <v>138</v>
      </c>
      <c r="H1044" s="270">
        <v>102</v>
      </c>
      <c r="I1044" s="271"/>
      <c r="J1044" s="272">
        <f>ROUND(I1044*H1044,2)</f>
        <v>0</v>
      </c>
      <c r="K1044" s="268" t="s">
        <v>139</v>
      </c>
      <c r="L1044" s="273"/>
      <c r="M1044" s="274" t="s">
        <v>21</v>
      </c>
      <c r="N1044" s="275" t="s">
        <v>45</v>
      </c>
      <c r="O1044" s="88"/>
      <c r="P1044" s="212">
        <f>O1044*H1044</f>
        <v>0</v>
      </c>
      <c r="Q1044" s="212">
        <v>4.0000000000000003E-05</v>
      </c>
      <c r="R1044" s="212">
        <f>Q1044*H1044</f>
        <v>0.0040800000000000003</v>
      </c>
      <c r="S1044" s="212">
        <v>0</v>
      </c>
      <c r="T1044" s="213">
        <f>S1044*H1044</f>
        <v>0</v>
      </c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R1044" s="214" t="s">
        <v>429</v>
      </c>
      <c r="AT1044" s="214" t="s">
        <v>487</v>
      </c>
      <c r="AU1044" s="214" t="s">
        <v>81</v>
      </c>
      <c r="AY1044" s="20" t="s">
        <v>132</v>
      </c>
      <c r="BE1044" s="215">
        <f>IF(N1044="základní",J1044,0)</f>
        <v>0</v>
      </c>
      <c r="BF1044" s="215">
        <f>IF(N1044="snížená",J1044,0)</f>
        <v>0</v>
      </c>
      <c r="BG1044" s="215">
        <f>IF(N1044="zákl. přenesená",J1044,0)</f>
        <v>0</v>
      </c>
      <c r="BH1044" s="215">
        <f>IF(N1044="sníž. přenesená",J1044,0)</f>
        <v>0</v>
      </c>
      <c r="BI1044" s="215">
        <f>IF(N1044="nulová",J1044,0)</f>
        <v>0</v>
      </c>
      <c r="BJ1044" s="20" t="s">
        <v>79</v>
      </c>
      <c r="BK1044" s="215">
        <f>ROUND(I1044*H1044,2)</f>
        <v>0</v>
      </c>
      <c r="BL1044" s="20" t="s">
        <v>269</v>
      </c>
      <c r="BM1044" s="214" t="s">
        <v>1380</v>
      </c>
    </row>
    <row r="1045" s="2" customFormat="1">
      <c r="A1045" s="42"/>
      <c r="B1045" s="43"/>
      <c r="C1045" s="44"/>
      <c r="D1045" s="216" t="s">
        <v>142</v>
      </c>
      <c r="E1045" s="44"/>
      <c r="F1045" s="217" t="s">
        <v>1379</v>
      </c>
      <c r="G1045" s="44"/>
      <c r="H1045" s="44"/>
      <c r="I1045" s="218"/>
      <c r="J1045" s="44"/>
      <c r="K1045" s="44"/>
      <c r="L1045" s="48"/>
      <c r="M1045" s="219"/>
      <c r="N1045" s="220"/>
      <c r="O1045" s="88"/>
      <c r="P1045" s="88"/>
      <c r="Q1045" s="88"/>
      <c r="R1045" s="88"/>
      <c r="S1045" s="88"/>
      <c r="T1045" s="89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T1045" s="20" t="s">
        <v>142</v>
      </c>
      <c r="AU1045" s="20" t="s">
        <v>81</v>
      </c>
    </row>
    <row r="1046" s="2" customFormat="1" ht="24.15" customHeight="1">
      <c r="A1046" s="42"/>
      <c r="B1046" s="43"/>
      <c r="C1046" s="203" t="s">
        <v>1381</v>
      </c>
      <c r="D1046" s="203" t="s">
        <v>135</v>
      </c>
      <c r="E1046" s="204" t="s">
        <v>1382</v>
      </c>
      <c r="F1046" s="205" t="s">
        <v>1383</v>
      </c>
      <c r="G1046" s="206" t="s">
        <v>138</v>
      </c>
      <c r="H1046" s="207">
        <v>39</v>
      </c>
      <c r="I1046" s="208"/>
      <c r="J1046" s="209">
        <f>ROUND(I1046*H1046,2)</f>
        <v>0</v>
      </c>
      <c r="K1046" s="205" t="s">
        <v>139</v>
      </c>
      <c r="L1046" s="48"/>
      <c r="M1046" s="210" t="s">
        <v>21</v>
      </c>
      <c r="N1046" s="211" t="s">
        <v>45</v>
      </c>
      <c r="O1046" s="88"/>
      <c r="P1046" s="212">
        <f>O1046*H1046</f>
        <v>0</v>
      </c>
      <c r="Q1046" s="212">
        <v>0</v>
      </c>
      <c r="R1046" s="212">
        <f>Q1046*H1046</f>
        <v>0</v>
      </c>
      <c r="S1046" s="212">
        <v>0</v>
      </c>
      <c r="T1046" s="213">
        <f>S1046*H1046</f>
        <v>0</v>
      </c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R1046" s="214" t="s">
        <v>269</v>
      </c>
      <c r="AT1046" s="214" t="s">
        <v>135</v>
      </c>
      <c r="AU1046" s="214" t="s">
        <v>81</v>
      </c>
      <c r="AY1046" s="20" t="s">
        <v>132</v>
      </c>
      <c r="BE1046" s="215">
        <f>IF(N1046="základní",J1046,0)</f>
        <v>0</v>
      </c>
      <c r="BF1046" s="215">
        <f>IF(N1046="snížená",J1046,0)</f>
        <v>0</v>
      </c>
      <c r="BG1046" s="215">
        <f>IF(N1046="zákl. přenesená",J1046,0)</f>
        <v>0</v>
      </c>
      <c r="BH1046" s="215">
        <f>IF(N1046="sníž. přenesená",J1046,0)</f>
        <v>0</v>
      </c>
      <c r="BI1046" s="215">
        <f>IF(N1046="nulová",J1046,0)</f>
        <v>0</v>
      </c>
      <c r="BJ1046" s="20" t="s">
        <v>79</v>
      </c>
      <c r="BK1046" s="215">
        <f>ROUND(I1046*H1046,2)</f>
        <v>0</v>
      </c>
      <c r="BL1046" s="20" t="s">
        <v>269</v>
      </c>
      <c r="BM1046" s="214" t="s">
        <v>1384</v>
      </c>
    </row>
    <row r="1047" s="2" customFormat="1">
      <c r="A1047" s="42"/>
      <c r="B1047" s="43"/>
      <c r="C1047" s="44"/>
      <c r="D1047" s="216" t="s">
        <v>142</v>
      </c>
      <c r="E1047" s="44"/>
      <c r="F1047" s="217" t="s">
        <v>1385</v>
      </c>
      <c r="G1047" s="44"/>
      <c r="H1047" s="44"/>
      <c r="I1047" s="218"/>
      <c r="J1047" s="44"/>
      <c r="K1047" s="44"/>
      <c r="L1047" s="48"/>
      <c r="M1047" s="219"/>
      <c r="N1047" s="220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0" t="s">
        <v>142</v>
      </c>
      <c r="AU1047" s="20" t="s">
        <v>81</v>
      </c>
    </row>
    <row r="1048" s="2" customFormat="1">
      <c r="A1048" s="42"/>
      <c r="B1048" s="43"/>
      <c r="C1048" s="44"/>
      <c r="D1048" s="221" t="s">
        <v>144</v>
      </c>
      <c r="E1048" s="44"/>
      <c r="F1048" s="222" t="s">
        <v>1386</v>
      </c>
      <c r="G1048" s="44"/>
      <c r="H1048" s="44"/>
      <c r="I1048" s="218"/>
      <c r="J1048" s="44"/>
      <c r="K1048" s="44"/>
      <c r="L1048" s="48"/>
      <c r="M1048" s="219"/>
      <c r="N1048" s="220"/>
      <c r="O1048" s="88"/>
      <c r="P1048" s="88"/>
      <c r="Q1048" s="88"/>
      <c r="R1048" s="88"/>
      <c r="S1048" s="88"/>
      <c r="T1048" s="89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T1048" s="20" t="s">
        <v>144</v>
      </c>
      <c r="AU1048" s="20" t="s">
        <v>81</v>
      </c>
    </row>
    <row r="1049" s="2" customFormat="1" ht="24.15" customHeight="1">
      <c r="A1049" s="42"/>
      <c r="B1049" s="43"/>
      <c r="C1049" s="266" t="s">
        <v>1387</v>
      </c>
      <c r="D1049" s="266" t="s">
        <v>487</v>
      </c>
      <c r="E1049" s="267" t="s">
        <v>1388</v>
      </c>
      <c r="F1049" s="268" t="s">
        <v>1389</v>
      </c>
      <c r="G1049" s="269" t="s">
        <v>138</v>
      </c>
      <c r="H1049" s="270">
        <v>39</v>
      </c>
      <c r="I1049" s="271"/>
      <c r="J1049" s="272">
        <f>ROUND(I1049*H1049,2)</f>
        <v>0</v>
      </c>
      <c r="K1049" s="268" t="s">
        <v>139</v>
      </c>
      <c r="L1049" s="273"/>
      <c r="M1049" s="274" t="s">
        <v>21</v>
      </c>
      <c r="N1049" s="275" t="s">
        <v>45</v>
      </c>
      <c r="O1049" s="88"/>
      <c r="P1049" s="212">
        <f>O1049*H1049</f>
        <v>0</v>
      </c>
      <c r="Q1049" s="212">
        <v>3.0000000000000001E-05</v>
      </c>
      <c r="R1049" s="212">
        <f>Q1049*H1049</f>
        <v>0.00117</v>
      </c>
      <c r="S1049" s="212">
        <v>0</v>
      </c>
      <c r="T1049" s="213">
        <f>S1049*H1049</f>
        <v>0</v>
      </c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R1049" s="214" t="s">
        <v>429</v>
      </c>
      <c r="AT1049" s="214" t="s">
        <v>487</v>
      </c>
      <c r="AU1049" s="214" t="s">
        <v>81</v>
      </c>
      <c r="AY1049" s="20" t="s">
        <v>132</v>
      </c>
      <c r="BE1049" s="215">
        <f>IF(N1049="základní",J1049,0)</f>
        <v>0</v>
      </c>
      <c r="BF1049" s="215">
        <f>IF(N1049="snížená",J1049,0)</f>
        <v>0</v>
      </c>
      <c r="BG1049" s="215">
        <f>IF(N1049="zákl. přenesená",J1049,0)</f>
        <v>0</v>
      </c>
      <c r="BH1049" s="215">
        <f>IF(N1049="sníž. přenesená",J1049,0)</f>
        <v>0</v>
      </c>
      <c r="BI1049" s="215">
        <f>IF(N1049="nulová",J1049,0)</f>
        <v>0</v>
      </c>
      <c r="BJ1049" s="20" t="s">
        <v>79</v>
      </c>
      <c r="BK1049" s="215">
        <f>ROUND(I1049*H1049,2)</f>
        <v>0</v>
      </c>
      <c r="BL1049" s="20" t="s">
        <v>269</v>
      </c>
      <c r="BM1049" s="214" t="s">
        <v>1390</v>
      </c>
    </row>
    <row r="1050" s="2" customFormat="1">
      <c r="A1050" s="42"/>
      <c r="B1050" s="43"/>
      <c r="C1050" s="44"/>
      <c r="D1050" s="216" t="s">
        <v>142</v>
      </c>
      <c r="E1050" s="44"/>
      <c r="F1050" s="217" t="s">
        <v>1389</v>
      </c>
      <c r="G1050" s="44"/>
      <c r="H1050" s="44"/>
      <c r="I1050" s="218"/>
      <c r="J1050" s="44"/>
      <c r="K1050" s="44"/>
      <c r="L1050" s="48"/>
      <c r="M1050" s="219"/>
      <c r="N1050" s="220"/>
      <c r="O1050" s="88"/>
      <c r="P1050" s="88"/>
      <c r="Q1050" s="88"/>
      <c r="R1050" s="88"/>
      <c r="S1050" s="88"/>
      <c r="T1050" s="89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T1050" s="20" t="s">
        <v>142</v>
      </c>
      <c r="AU1050" s="20" t="s">
        <v>81</v>
      </c>
    </row>
    <row r="1051" s="2" customFormat="1" ht="24.15" customHeight="1">
      <c r="A1051" s="42"/>
      <c r="B1051" s="43"/>
      <c r="C1051" s="203" t="s">
        <v>1391</v>
      </c>
      <c r="D1051" s="203" t="s">
        <v>135</v>
      </c>
      <c r="E1051" s="204" t="s">
        <v>1392</v>
      </c>
      <c r="F1051" s="205" t="s">
        <v>1393</v>
      </c>
      <c r="G1051" s="206" t="s">
        <v>214</v>
      </c>
      <c r="H1051" s="207">
        <v>410</v>
      </c>
      <c r="I1051" s="208"/>
      <c r="J1051" s="209">
        <f>ROUND(I1051*H1051,2)</f>
        <v>0</v>
      </c>
      <c r="K1051" s="205" t="s">
        <v>139</v>
      </c>
      <c r="L1051" s="48"/>
      <c r="M1051" s="210" t="s">
        <v>21</v>
      </c>
      <c r="N1051" s="211" t="s">
        <v>45</v>
      </c>
      <c r="O1051" s="88"/>
      <c r="P1051" s="212">
        <f>O1051*H1051</f>
        <v>0</v>
      </c>
      <c r="Q1051" s="212">
        <v>0</v>
      </c>
      <c r="R1051" s="212">
        <f>Q1051*H1051</f>
        <v>0</v>
      </c>
      <c r="S1051" s="212">
        <v>0</v>
      </c>
      <c r="T1051" s="213">
        <f>S1051*H1051</f>
        <v>0</v>
      </c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R1051" s="214" t="s">
        <v>269</v>
      </c>
      <c r="AT1051" s="214" t="s">
        <v>135</v>
      </c>
      <c r="AU1051" s="214" t="s">
        <v>81</v>
      </c>
      <c r="AY1051" s="20" t="s">
        <v>132</v>
      </c>
      <c r="BE1051" s="215">
        <f>IF(N1051="základní",J1051,0)</f>
        <v>0</v>
      </c>
      <c r="BF1051" s="215">
        <f>IF(N1051="snížená",J1051,0)</f>
        <v>0</v>
      </c>
      <c r="BG1051" s="215">
        <f>IF(N1051="zákl. přenesená",J1051,0)</f>
        <v>0</v>
      </c>
      <c r="BH1051" s="215">
        <f>IF(N1051="sníž. přenesená",J1051,0)</f>
        <v>0</v>
      </c>
      <c r="BI1051" s="215">
        <f>IF(N1051="nulová",J1051,0)</f>
        <v>0</v>
      </c>
      <c r="BJ1051" s="20" t="s">
        <v>79</v>
      </c>
      <c r="BK1051" s="215">
        <f>ROUND(I1051*H1051,2)</f>
        <v>0</v>
      </c>
      <c r="BL1051" s="20" t="s">
        <v>269</v>
      </c>
      <c r="BM1051" s="214" t="s">
        <v>1394</v>
      </c>
    </row>
    <row r="1052" s="2" customFormat="1">
      <c r="A1052" s="42"/>
      <c r="B1052" s="43"/>
      <c r="C1052" s="44"/>
      <c r="D1052" s="216" t="s">
        <v>142</v>
      </c>
      <c r="E1052" s="44"/>
      <c r="F1052" s="217" t="s">
        <v>1395</v>
      </c>
      <c r="G1052" s="44"/>
      <c r="H1052" s="44"/>
      <c r="I1052" s="218"/>
      <c r="J1052" s="44"/>
      <c r="K1052" s="44"/>
      <c r="L1052" s="48"/>
      <c r="M1052" s="219"/>
      <c r="N1052" s="220"/>
      <c r="O1052" s="88"/>
      <c r="P1052" s="88"/>
      <c r="Q1052" s="88"/>
      <c r="R1052" s="88"/>
      <c r="S1052" s="88"/>
      <c r="T1052" s="89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T1052" s="20" t="s">
        <v>142</v>
      </c>
      <c r="AU1052" s="20" t="s">
        <v>81</v>
      </c>
    </row>
    <row r="1053" s="2" customFormat="1">
      <c r="A1053" s="42"/>
      <c r="B1053" s="43"/>
      <c r="C1053" s="44"/>
      <c r="D1053" s="221" t="s">
        <v>144</v>
      </c>
      <c r="E1053" s="44"/>
      <c r="F1053" s="222" t="s">
        <v>1396</v>
      </c>
      <c r="G1053" s="44"/>
      <c r="H1053" s="44"/>
      <c r="I1053" s="218"/>
      <c r="J1053" s="44"/>
      <c r="K1053" s="44"/>
      <c r="L1053" s="48"/>
      <c r="M1053" s="219"/>
      <c r="N1053" s="220"/>
      <c r="O1053" s="88"/>
      <c r="P1053" s="88"/>
      <c r="Q1053" s="88"/>
      <c r="R1053" s="88"/>
      <c r="S1053" s="88"/>
      <c r="T1053" s="89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T1053" s="20" t="s">
        <v>144</v>
      </c>
      <c r="AU1053" s="20" t="s">
        <v>81</v>
      </c>
    </row>
    <row r="1054" s="2" customFormat="1" ht="24.15" customHeight="1">
      <c r="A1054" s="42"/>
      <c r="B1054" s="43"/>
      <c r="C1054" s="266" t="s">
        <v>1397</v>
      </c>
      <c r="D1054" s="266" t="s">
        <v>487</v>
      </c>
      <c r="E1054" s="267" t="s">
        <v>1398</v>
      </c>
      <c r="F1054" s="268" t="s">
        <v>1399</v>
      </c>
      <c r="G1054" s="269" t="s">
        <v>214</v>
      </c>
      <c r="H1054" s="270">
        <v>471.5</v>
      </c>
      <c r="I1054" s="271"/>
      <c r="J1054" s="272">
        <f>ROUND(I1054*H1054,2)</f>
        <v>0</v>
      </c>
      <c r="K1054" s="268" t="s">
        <v>139</v>
      </c>
      <c r="L1054" s="273"/>
      <c r="M1054" s="274" t="s">
        <v>21</v>
      </c>
      <c r="N1054" s="275" t="s">
        <v>45</v>
      </c>
      <c r="O1054" s="88"/>
      <c r="P1054" s="212">
        <f>O1054*H1054</f>
        <v>0</v>
      </c>
      <c r="Q1054" s="212">
        <v>0.00012</v>
      </c>
      <c r="R1054" s="212">
        <f>Q1054*H1054</f>
        <v>0.056579999999999998</v>
      </c>
      <c r="S1054" s="212">
        <v>0</v>
      </c>
      <c r="T1054" s="213">
        <f>S1054*H1054</f>
        <v>0</v>
      </c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R1054" s="214" t="s">
        <v>429</v>
      </c>
      <c r="AT1054" s="214" t="s">
        <v>487</v>
      </c>
      <c r="AU1054" s="214" t="s">
        <v>81</v>
      </c>
      <c r="AY1054" s="20" t="s">
        <v>132</v>
      </c>
      <c r="BE1054" s="215">
        <f>IF(N1054="základní",J1054,0)</f>
        <v>0</v>
      </c>
      <c r="BF1054" s="215">
        <f>IF(N1054="snížená",J1054,0)</f>
        <v>0</v>
      </c>
      <c r="BG1054" s="215">
        <f>IF(N1054="zákl. přenesená",J1054,0)</f>
        <v>0</v>
      </c>
      <c r="BH1054" s="215">
        <f>IF(N1054="sníž. přenesená",J1054,0)</f>
        <v>0</v>
      </c>
      <c r="BI1054" s="215">
        <f>IF(N1054="nulová",J1054,0)</f>
        <v>0</v>
      </c>
      <c r="BJ1054" s="20" t="s">
        <v>79</v>
      </c>
      <c r="BK1054" s="215">
        <f>ROUND(I1054*H1054,2)</f>
        <v>0</v>
      </c>
      <c r="BL1054" s="20" t="s">
        <v>269</v>
      </c>
      <c r="BM1054" s="214" t="s">
        <v>1400</v>
      </c>
    </row>
    <row r="1055" s="2" customFormat="1">
      <c r="A1055" s="42"/>
      <c r="B1055" s="43"/>
      <c r="C1055" s="44"/>
      <c r="D1055" s="216" t="s">
        <v>142</v>
      </c>
      <c r="E1055" s="44"/>
      <c r="F1055" s="217" t="s">
        <v>1399</v>
      </c>
      <c r="G1055" s="44"/>
      <c r="H1055" s="44"/>
      <c r="I1055" s="218"/>
      <c r="J1055" s="44"/>
      <c r="K1055" s="44"/>
      <c r="L1055" s="48"/>
      <c r="M1055" s="219"/>
      <c r="N1055" s="220"/>
      <c r="O1055" s="88"/>
      <c r="P1055" s="88"/>
      <c r="Q1055" s="88"/>
      <c r="R1055" s="88"/>
      <c r="S1055" s="88"/>
      <c r="T1055" s="89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T1055" s="20" t="s">
        <v>142</v>
      </c>
      <c r="AU1055" s="20" t="s">
        <v>81</v>
      </c>
    </row>
    <row r="1056" s="14" customFormat="1">
      <c r="A1056" s="14"/>
      <c r="B1056" s="233"/>
      <c r="C1056" s="234"/>
      <c r="D1056" s="216" t="s">
        <v>146</v>
      </c>
      <c r="E1056" s="234"/>
      <c r="F1056" s="236" t="s">
        <v>1401</v>
      </c>
      <c r="G1056" s="234"/>
      <c r="H1056" s="237">
        <v>471.5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3" t="s">
        <v>146</v>
      </c>
      <c r="AU1056" s="243" t="s">
        <v>81</v>
      </c>
      <c r="AV1056" s="14" t="s">
        <v>81</v>
      </c>
      <c r="AW1056" s="14" t="s">
        <v>4</v>
      </c>
      <c r="AX1056" s="14" t="s">
        <v>79</v>
      </c>
      <c r="AY1056" s="243" t="s">
        <v>132</v>
      </c>
    </row>
    <row r="1057" s="2" customFormat="1" ht="33" customHeight="1">
      <c r="A1057" s="42"/>
      <c r="B1057" s="43"/>
      <c r="C1057" s="203" t="s">
        <v>1402</v>
      </c>
      <c r="D1057" s="203" t="s">
        <v>135</v>
      </c>
      <c r="E1057" s="204" t="s">
        <v>1403</v>
      </c>
      <c r="F1057" s="205" t="s">
        <v>1404</v>
      </c>
      <c r="G1057" s="206" t="s">
        <v>214</v>
      </c>
      <c r="H1057" s="207">
        <v>370</v>
      </c>
      <c r="I1057" s="208"/>
      <c r="J1057" s="209">
        <f>ROUND(I1057*H1057,2)</f>
        <v>0</v>
      </c>
      <c r="K1057" s="205" t="s">
        <v>139</v>
      </c>
      <c r="L1057" s="48"/>
      <c r="M1057" s="210" t="s">
        <v>21</v>
      </c>
      <c r="N1057" s="211" t="s">
        <v>45</v>
      </c>
      <c r="O1057" s="88"/>
      <c r="P1057" s="212">
        <f>O1057*H1057</f>
        <v>0</v>
      </c>
      <c r="Q1057" s="212">
        <v>0</v>
      </c>
      <c r="R1057" s="212">
        <f>Q1057*H1057</f>
        <v>0</v>
      </c>
      <c r="S1057" s="212">
        <v>0</v>
      </c>
      <c r="T1057" s="213">
        <f>S1057*H1057</f>
        <v>0</v>
      </c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R1057" s="214" t="s">
        <v>269</v>
      </c>
      <c r="AT1057" s="214" t="s">
        <v>135</v>
      </c>
      <c r="AU1057" s="214" t="s">
        <v>81</v>
      </c>
      <c r="AY1057" s="20" t="s">
        <v>132</v>
      </c>
      <c r="BE1057" s="215">
        <f>IF(N1057="základní",J1057,0)</f>
        <v>0</v>
      </c>
      <c r="BF1057" s="215">
        <f>IF(N1057="snížená",J1057,0)</f>
        <v>0</v>
      </c>
      <c r="BG1057" s="215">
        <f>IF(N1057="zákl. přenesená",J1057,0)</f>
        <v>0</v>
      </c>
      <c r="BH1057" s="215">
        <f>IF(N1057="sníž. přenesená",J1057,0)</f>
        <v>0</v>
      </c>
      <c r="BI1057" s="215">
        <f>IF(N1057="nulová",J1057,0)</f>
        <v>0</v>
      </c>
      <c r="BJ1057" s="20" t="s">
        <v>79</v>
      </c>
      <c r="BK1057" s="215">
        <f>ROUND(I1057*H1057,2)</f>
        <v>0</v>
      </c>
      <c r="BL1057" s="20" t="s">
        <v>269</v>
      </c>
      <c r="BM1057" s="214" t="s">
        <v>1405</v>
      </c>
    </row>
    <row r="1058" s="2" customFormat="1">
      <c r="A1058" s="42"/>
      <c r="B1058" s="43"/>
      <c r="C1058" s="44"/>
      <c r="D1058" s="216" t="s">
        <v>142</v>
      </c>
      <c r="E1058" s="44"/>
      <c r="F1058" s="217" t="s">
        <v>1406</v>
      </c>
      <c r="G1058" s="44"/>
      <c r="H1058" s="44"/>
      <c r="I1058" s="218"/>
      <c r="J1058" s="44"/>
      <c r="K1058" s="44"/>
      <c r="L1058" s="48"/>
      <c r="M1058" s="219"/>
      <c r="N1058" s="220"/>
      <c r="O1058" s="88"/>
      <c r="P1058" s="88"/>
      <c r="Q1058" s="88"/>
      <c r="R1058" s="88"/>
      <c r="S1058" s="88"/>
      <c r="T1058" s="89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T1058" s="20" t="s">
        <v>142</v>
      </c>
      <c r="AU1058" s="20" t="s">
        <v>81</v>
      </c>
    </row>
    <row r="1059" s="2" customFormat="1">
      <c r="A1059" s="42"/>
      <c r="B1059" s="43"/>
      <c r="C1059" s="44"/>
      <c r="D1059" s="221" t="s">
        <v>144</v>
      </c>
      <c r="E1059" s="44"/>
      <c r="F1059" s="222" t="s">
        <v>1407</v>
      </c>
      <c r="G1059" s="44"/>
      <c r="H1059" s="44"/>
      <c r="I1059" s="218"/>
      <c r="J1059" s="44"/>
      <c r="K1059" s="44"/>
      <c r="L1059" s="48"/>
      <c r="M1059" s="219"/>
      <c r="N1059" s="220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144</v>
      </c>
      <c r="AU1059" s="20" t="s">
        <v>81</v>
      </c>
    </row>
    <row r="1060" s="2" customFormat="1" ht="24.15" customHeight="1">
      <c r="A1060" s="42"/>
      <c r="B1060" s="43"/>
      <c r="C1060" s="266" t="s">
        <v>1408</v>
      </c>
      <c r="D1060" s="266" t="s">
        <v>487</v>
      </c>
      <c r="E1060" s="267" t="s">
        <v>1409</v>
      </c>
      <c r="F1060" s="268" t="s">
        <v>1410</v>
      </c>
      <c r="G1060" s="269" t="s">
        <v>214</v>
      </c>
      <c r="H1060" s="270">
        <v>425.5</v>
      </c>
      <c r="I1060" s="271"/>
      <c r="J1060" s="272">
        <f>ROUND(I1060*H1060,2)</f>
        <v>0</v>
      </c>
      <c r="K1060" s="268" t="s">
        <v>139</v>
      </c>
      <c r="L1060" s="273"/>
      <c r="M1060" s="274" t="s">
        <v>21</v>
      </c>
      <c r="N1060" s="275" t="s">
        <v>45</v>
      </c>
      <c r="O1060" s="88"/>
      <c r="P1060" s="212">
        <f>O1060*H1060</f>
        <v>0</v>
      </c>
      <c r="Q1060" s="212">
        <v>0.00017000000000000001</v>
      </c>
      <c r="R1060" s="212">
        <f>Q1060*H1060</f>
        <v>0.07233500000000001</v>
      </c>
      <c r="S1060" s="212">
        <v>0</v>
      </c>
      <c r="T1060" s="213">
        <f>S1060*H1060</f>
        <v>0</v>
      </c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R1060" s="214" t="s">
        <v>429</v>
      </c>
      <c r="AT1060" s="214" t="s">
        <v>487</v>
      </c>
      <c r="AU1060" s="214" t="s">
        <v>81</v>
      </c>
      <c r="AY1060" s="20" t="s">
        <v>132</v>
      </c>
      <c r="BE1060" s="215">
        <f>IF(N1060="základní",J1060,0)</f>
        <v>0</v>
      </c>
      <c r="BF1060" s="215">
        <f>IF(N1060="snížená",J1060,0)</f>
        <v>0</v>
      </c>
      <c r="BG1060" s="215">
        <f>IF(N1060="zákl. přenesená",J1060,0)</f>
        <v>0</v>
      </c>
      <c r="BH1060" s="215">
        <f>IF(N1060="sníž. přenesená",J1060,0)</f>
        <v>0</v>
      </c>
      <c r="BI1060" s="215">
        <f>IF(N1060="nulová",J1060,0)</f>
        <v>0</v>
      </c>
      <c r="BJ1060" s="20" t="s">
        <v>79</v>
      </c>
      <c r="BK1060" s="215">
        <f>ROUND(I1060*H1060,2)</f>
        <v>0</v>
      </c>
      <c r="BL1060" s="20" t="s">
        <v>269</v>
      </c>
      <c r="BM1060" s="214" t="s">
        <v>1411</v>
      </c>
    </row>
    <row r="1061" s="2" customFormat="1">
      <c r="A1061" s="42"/>
      <c r="B1061" s="43"/>
      <c r="C1061" s="44"/>
      <c r="D1061" s="216" t="s">
        <v>142</v>
      </c>
      <c r="E1061" s="44"/>
      <c r="F1061" s="217" t="s">
        <v>1410</v>
      </c>
      <c r="G1061" s="44"/>
      <c r="H1061" s="44"/>
      <c r="I1061" s="218"/>
      <c r="J1061" s="44"/>
      <c r="K1061" s="44"/>
      <c r="L1061" s="48"/>
      <c r="M1061" s="219"/>
      <c r="N1061" s="220"/>
      <c r="O1061" s="88"/>
      <c r="P1061" s="88"/>
      <c r="Q1061" s="88"/>
      <c r="R1061" s="88"/>
      <c r="S1061" s="88"/>
      <c r="T1061" s="89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T1061" s="20" t="s">
        <v>142</v>
      </c>
      <c r="AU1061" s="20" t="s">
        <v>81</v>
      </c>
    </row>
    <row r="1062" s="14" customFormat="1">
      <c r="A1062" s="14"/>
      <c r="B1062" s="233"/>
      <c r="C1062" s="234"/>
      <c r="D1062" s="216" t="s">
        <v>146</v>
      </c>
      <c r="E1062" s="234"/>
      <c r="F1062" s="236" t="s">
        <v>1412</v>
      </c>
      <c r="G1062" s="234"/>
      <c r="H1062" s="237">
        <v>425.5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3" t="s">
        <v>146</v>
      </c>
      <c r="AU1062" s="243" t="s">
        <v>81</v>
      </c>
      <c r="AV1062" s="14" t="s">
        <v>81</v>
      </c>
      <c r="AW1062" s="14" t="s">
        <v>4</v>
      </c>
      <c r="AX1062" s="14" t="s">
        <v>79</v>
      </c>
      <c r="AY1062" s="243" t="s">
        <v>132</v>
      </c>
    </row>
    <row r="1063" s="2" customFormat="1" ht="24.15" customHeight="1">
      <c r="A1063" s="42"/>
      <c r="B1063" s="43"/>
      <c r="C1063" s="203" t="s">
        <v>1413</v>
      </c>
      <c r="D1063" s="203" t="s">
        <v>135</v>
      </c>
      <c r="E1063" s="204" t="s">
        <v>1414</v>
      </c>
      <c r="F1063" s="205" t="s">
        <v>1415</v>
      </c>
      <c r="G1063" s="206" t="s">
        <v>214</v>
      </c>
      <c r="H1063" s="207">
        <v>60</v>
      </c>
      <c r="I1063" s="208"/>
      <c r="J1063" s="209">
        <f>ROUND(I1063*H1063,2)</f>
        <v>0</v>
      </c>
      <c r="K1063" s="205" t="s">
        <v>139</v>
      </c>
      <c r="L1063" s="48"/>
      <c r="M1063" s="210" t="s">
        <v>21</v>
      </c>
      <c r="N1063" s="211" t="s">
        <v>45</v>
      </c>
      <c r="O1063" s="88"/>
      <c r="P1063" s="212">
        <f>O1063*H1063</f>
        <v>0</v>
      </c>
      <c r="Q1063" s="212">
        <v>0</v>
      </c>
      <c r="R1063" s="212">
        <f>Q1063*H1063</f>
        <v>0</v>
      </c>
      <c r="S1063" s="212">
        <v>0</v>
      </c>
      <c r="T1063" s="213">
        <f>S1063*H1063</f>
        <v>0</v>
      </c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R1063" s="214" t="s">
        <v>269</v>
      </c>
      <c r="AT1063" s="214" t="s">
        <v>135</v>
      </c>
      <c r="AU1063" s="214" t="s">
        <v>81</v>
      </c>
      <c r="AY1063" s="20" t="s">
        <v>132</v>
      </c>
      <c r="BE1063" s="215">
        <f>IF(N1063="základní",J1063,0)</f>
        <v>0</v>
      </c>
      <c r="BF1063" s="215">
        <f>IF(N1063="snížená",J1063,0)</f>
        <v>0</v>
      </c>
      <c r="BG1063" s="215">
        <f>IF(N1063="zákl. přenesená",J1063,0)</f>
        <v>0</v>
      </c>
      <c r="BH1063" s="215">
        <f>IF(N1063="sníž. přenesená",J1063,0)</f>
        <v>0</v>
      </c>
      <c r="BI1063" s="215">
        <f>IF(N1063="nulová",J1063,0)</f>
        <v>0</v>
      </c>
      <c r="BJ1063" s="20" t="s">
        <v>79</v>
      </c>
      <c r="BK1063" s="215">
        <f>ROUND(I1063*H1063,2)</f>
        <v>0</v>
      </c>
      <c r="BL1063" s="20" t="s">
        <v>269</v>
      </c>
      <c r="BM1063" s="214" t="s">
        <v>1416</v>
      </c>
    </row>
    <row r="1064" s="2" customFormat="1">
      <c r="A1064" s="42"/>
      <c r="B1064" s="43"/>
      <c r="C1064" s="44"/>
      <c r="D1064" s="216" t="s">
        <v>142</v>
      </c>
      <c r="E1064" s="44"/>
      <c r="F1064" s="217" t="s">
        <v>1417</v>
      </c>
      <c r="G1064" s="44"/>
      <c r="H1064" s="44"/>
      <c r="I1064" s="218"/>
      <c r="J1064" s="44"/>
      <c r="K1064" s="44"/>
      <c r="L1064" s="48"/>
      <c r="M1064" s="219"/>
      <c r="N1064" s="220"/>
      <c r="O1064" s="88"/>
      <c r="P1064" s="88"/>
      <c r="Q1064" s="88"/>
      <c r="R1064" s="88"/>
      <c r="S1064" s="88"/>
      <c r="T1064" s="89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T1064" s="20" t="s">
        <v>142</v>
      </c>
      <c r="AU1064" s="20" t="s">
        <v>81</v>
      </c>
    </row>
    <row r="1065" s="2" customFormat="1">
      <c r="A1065" s="42"/>
      <c r="B1065" s="43"/>
      <c r="C1065" s="44"/>
      <c r="D1065" s="221" t="s">
        <v>144</v>
      </c>
      <c r="E1065" s="44"/>
      <c r="F1065" s="222" t="s">
        <v>1418</v>
      </c>
      <c r="G1065" s="44"/>
      <c r="H1065" s="44"/>
      <c r="I1065" s="218"/>
      <c r="J1065" s="44"/>
      <c r="K1065" s="44"/>
      <c r="L1065" s="48"/>
      <c r="M1065" s="219"/>
      <c r="N1065" s="220"/>
      <c r="O1065" s="88"/>
      <c r="P1065" s="88"/>
      <c r="Q1065" s="88"/>
      <c r="R1065" s="88"/>
      <c r="S1065" s="88"/>
      <c r="T1065" s="89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T1065" s="20" t="s">
        <v>144</v>
      </c>
      <c r="AU1065" s="20" t="s">
        <v>81</v>
      </c>
    </row>
    <row r="1066" s="2" customFormat="1" ht="24.15" customHeight="1">
      <c r="A1066" s="42"/>
      <c r="B1066" s="43"/>
      <c r="C1066" s="266" t="s">
        <v>1419</v>
      </c>
      <c r="D1066" s="266" t="s">
        <v>487</v>
      </c>
      <c r="E1066" s="267" t="s">
        <v>1398</v>
      </c>
      <c r="F1066" s="268" t="s">
        <v>1399</v>
      </c>
      <c r="G1066" s="269" t="s">
        <v>214</v>
      </c>
      <c r="H1066" s="270">
        <v>34.5</v>
      </c>
      <c r="I1066" s="271"/>
      <c r="J1066" s="272">
        <f>ROUND(I1066*H1066,2)</f>
        <v>0</v>
      </c>
      <c r="K1066" s="268" t="s">
        <v>139</v>
      </c>
      <c r="L1066" s="273"/>
      <c r="M1066" s="274" t="s">
        <v>21</v>
      </c>
      <c r="N1066" s="275" t="s">
        <v>45</v>
      </c>
      <c r="O1066" s="88"/>
      <c r="P1066" s="212">
        <f>O1066*H1066</f>
        <v>0</v>
      </c>
      <c r="Q1066" s="212">
        <v>0.00012</v>
      </c>
      <c r="R1066" s="212">
        <f>Q1066*H1066</f>
        <v>0.0041400000000000005</v>
      </c>
      <c r="S1066" s="212">
        <v>0</v>
      </c>
      <c r="T1066" s="213">
        <f>S1066*H1066</f>
        <v>0</v>
      </c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R1066" s="214" t="s">
        <v>429</v>
      </c>
      <c r="AT1066" s="214" t="s">
        <v>487</v>
      </c>
      <c r="AU1066" s="214" t="s">
        <v>81</v>
      </c>
      <c r="AY1066" s="20" t="s">
        <v>132</v>
      </c>
      <c r="BE1066" s="215">
        <f>IF(N1066="základní",J1066,0)</f>
        <v>0</v>
      </c>
      <c r="BF1066" s="215">
        <f>IF(N1066="snížená",J1066,0)</f>
        <v>0</v>
      </c>
      <c r="BG1066" s="215">
        <f>IF(N1066="zákl. přenesená",J1066,0)</f>
        <v>0</v>
      </c>
      <c r="BH1066" s="215">
        <f>IF(N1066="sníž. přenesená",J1066,0)</f>
        <v>0</v>
      </c>
      <c r="BI1066" s="215">
        <f>IF(N1066="nulová",J1066,0)</f>
        <v>0</v>
      </c>
      <c r="BJ1066" s="20" t="s">
        <v>79</v>
      </c>
      <c r="BK1066" s="215">
        <f>ROUND(I1066*H1066,2)</f>
        <v>0</v>
      </c>
      <c r="BL1066" s="20" t="s">
        <v>269</v>
      </c>
      <c r="BM1066" s="214" t="s">
        <v>1420</v>
      </c>
    </row>
    <row r="1067" s="2" customFormat="1">
      <c r="A1067" s="42"/>
      <c r="B1067" s="43"/>
      <c r="C1067" s="44"/>
      <c r="D1067" s="216" t="s">
        <v>142</v>
      </c>
      <c r="E1067" s="44"/>
      <c r="F1067" s="217" t="s">
        <v>1399</v>
      </c>
      <c r="G1067" s="44"/>
      <c r="H1067" s="44"/>
      <c r="I1067" s="218"/>
      <c r="J1067" s="44"/>
      <c r="K1067" s="44"/>
      <c r="L1067" s="48"/>
      <c r="M1067" s="219"/>
      <c r="N1067" s="220"/>
      <c r="O1067" s="88"/>
      <c r="P1067" s="88"/>
      <c r="Q1067" s="88"/>
      <c r="R1067" s="88"/>
      <c r="S1067" s="88"/>
      <c r="T1067" s="89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T1067" s="20" t="s">
        <v>142</v>
      </c>
      <c r="AU1067" s="20" t="s">
        <v>81</v>
      </c>
    </row>
    <row r="1068" s="14" customFormat="1">
      <c r="A1068" s="14"/>
      <c r="B1068" s="233"/>
      <c r="C1068" s="234"/>
      <c r="D1068" s="216" t="s">
        <v>146</v>
      </c>
      <c r="E1068" s="234"/>
      <c r="F1068" s="236" t="s">
        <v>1421</v>
      </c>
      <c r="G1068" s="234"/>
      <c r="H1068" s="237">
        <v>34.5</v>
      </c>
      <c r="I1068" s="238"/>
      <c r="J1068" s="234"/>
      <c r="K1068" s="234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3" t="s">
        <v>146</v>
      </c>
      <c r="AU1068" s="243" t="s">
        <v>81</v>
      </c>
      <c r="AV1068" s="14" t="s">
        <v>81</v>
      </c>
      <c r="AW1068" s="14" t="s">
        <v>4</v>
      </c>
      <c r="AX1068" s="14" t="s">
        <v>79</v>
      </c>
      <c r="AY1068" s="243" t="s">
        <v>132</v>
      </c>
    </row>
    <row r="1069" s="2" customFormat="1" ht="24.15" customHeight="1">
      <c r="A1069" s="42"/>
      <c r="B1069" s="43"/>
      <c r="C1069" s="266" t="s">
        <v>1422</v>
      </c>
      <c r="D1069" s="266" t="s">
        <v>487</v>
      </c>
      <c r="E1069" s="267" t="s">
        <v>1409</v>
      </c>
      <c r="F1069" s="268" t="s">
        <v>1410</v>
      </c>
      <c r="G1069" s="269" t="s">
        <v>214</v>
      </c>
      <c r="H1069" s="270">
        <v>34.5</v>
      </c>
      <c r="I1069" s="271"/>
      <c r="J1069" s="272">
        <f>ROUND(I1069*H1069,2)</f>
        <v>0</v>
      </c>
      <c r="K1069" s="268" t="s">
        <v>139</v>
      </c>
      <c r="L1069" s="273"/>
      <c r="M1069" s="274" t="s">
        <v>21</v>
      </c>
      <c r="N1069" s="275" t="s">
        <v>45</v>
      </c>
      <c r="O1069" s="88"/>
      <c r="P1069" s="212">
        <f>O1069*H1069</f>
        <v>0</v>
      </c>
      <c r="Q1069" s="212">
        <v>0.00017000000000000001</v>
      </c>
      <c r="R1069" s="212">
        <f>Q1069*H1069</f>
        <v>0.0058650000000000004</v>
      </c>
      <c r="S1069" s="212">
        <v>0</v>
      </c>
      <c r="T1069" s="213">
        <f>S1069*H1069</f>
        <v>0</v>
      </c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R1069" s="214" t="s">
        <v>429</v>
      </c>
      <c r="AT1069" s="214" t="s">
        <v>487</v>
      </c>
      <c r="AU1069" s="214" t="s">
        <v>81</v>
      </c>
      <c r="AY1069" s="20" t="s">
        <v>132</v>
      </c>
      <c r="BE1069" s="215">
        <f>IF(N1069="základní",J1069,0)</f>
        <v>0</v>
      </c>
      <c r="BF1069" s="215">
        <f>IF(N1069="snížená",J1069,0)</f>
        <v>0</v>
      </c>
      <c r="BG1069" s="215">
        <f>IF(N1069="zákl. přenesená",J1069,0)</f>
        <v>0</v>
      </c>
      <c r="BH1069" s="215">
        <f>IF(N1069="sníž. přenesená",J1069,0)</f>
        <v>0</v>
      </c>
      <c r="BI1069" s="215">
        <f>IF(N1069="nulová",J1069,0)</f>
        <v>0</v>
      </c>
      <c r="BJ1069" s="20" t="s">
        <v>79</v>
      </c>
      <c r="BK1069" s="215">
        <f>ROUND(I1069*H1069,2)</f>
        <v>0</v>
      </c>
      <c r="BL1069" s="20" t="s">
        <v>269</v>
      </c>
      <c r="BM1069" s="214" t="s">
        <v>1423</v>
      </c>
    </row>
    <row r="1070" s="2" customFormat="1">
      <c r="A1070" s="42"/>
      <c r="B1070" s="43"/>
      <c r="C1070" s="44"/>
      <c r="D1070" s="216" t="s">
        <v>142</v>
      </c>
      <c r="E1070" s="44"/>
      <c r="F1070" s="217" t="s">
        <v>1410</v>
      </c>
      <c r="G1070" s="44"/>
      <c r="H1070" s="44"/>
      <c r="I1070" s="218"/>
      <c r="J1070" s="44"/>
      <c r="K1070" s="44"/>
      <c r="L1070" s="48"/>
      <c r="M1070" s="219"/>
      <c r="N1070" s="220"/>
      <c r="O1070" s="88"/>
      <c r="P1070" s="88"/>
      <c r="Q1070" s="88"/>
      <c r="R1070" s="88"/>
      <c r="S1070" s="88"/>
      <c r="T1070" s="89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T1070" s="20" t="s">
        <v>142</v>
      </c>
      <c r="AU1070" s="20" t="s">
        <v>81</v>
      </c>
    </row>
    <row r="1071" s="14" customFormat="1">
      <c r="A1071" s="14"/>
      <c r="B1071" s="233"/>
      <c r="C1071" s="234"/>
      <c r="D1071" s="216" t="s">
        <v>146</v>
      </c>
      <c r="E1071" s="234"/>
      <c r="F1071" s="236" t="s">
        <v>1421</v>
      </c>
      <c r="G1071" s="234"/>
      <c r="H1071" s="237">
        <v>34.5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3" t="s">
        <v>146</v>
      </c>
      <c r="AU1071" s="243" t="s">
        <v>81</v>
      </c>
      <c r="AV1071" s="14" t="s">
        <v>81</v>
      </c>
      <c r="AW1071" s="14" t="s">
        <v>4</v>
      </c>
      <c r="AX1071" s="14" t="s">
        <v>79</v>
      </c>
      <c r="AY1071" s="243" t="s">
        <v>132</v>
      </c>
    </row>
    <row r="1072" s="2" customFormat="1" ht="24.15" customHeight="1">
      <c r="A1072" s="42"/>
      <c r="B1072" s="43"/>
      <c r="C1072" s="203" t="s">
        <v>1424</v>
      </c>
      <c r="D1072" s="203" t="s">
        <v>135</v>
      </c>
      <c r="E1072" s="204" t="s">
        <v>1425</v>
      </c>
      <c r="F1072" s="205" t="s">
        <v>1426</v>
      </c>
      <c r="G1072" s="206" t="s">
        <v>214</v>
      </c>
      <c r="H1072" s="207">
        <v>220</v>
      </c>
      <c r="I1072" s="208"/>
      <c r="J1072" s="209">
        <f>ROUND(I1072*H1072,2)</f>
        <v>0</v>
      </c>
      <c r="K1072" s="205" t="s">
        <v>139</v>
      </c>
      <c r="L1072" s="48"/>
      <c r="M1072" s="210" t="s">
        <v>21</v>
      </c>
      <c r="N1072" s="211" t="s">
        <v>45</v>
      </c>
      <c r="O1072" s="88"/>
      <c r="P1072" s="212">
        <f>O1072*H1072</f>
        <v>0</v>
      </c>
      <c r="Q1072" s="212">
        <v>0</v>
      </c>
      <c r="R1072" s="212">
        <f>Q1072*H1072</f>
        <v>0</v>
      </c>
      <c r="S1072" s="212">
        <v>0</v>
      </c>
      <c r="T1072" s="213">
        <f>S1072*H1072</f>
        <v>0</v>
      </c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R1072" s="214" t="s">
        <v>269</v>
      </c>
      <c r="AT1072" s="214" t="s">
        <v>135</v>
      </c>
      <c r="AU1072" s="214" t="s">
        <v>81</v>
      </c>
      <c r="AY1072" s="20" t="s">
        <v>132</v>
      </c>
      <c r="BE1072" s="215">
        <f>IF(N1072="základní",J1072,0)</f>
        <v>0</v>
      </c>
      <c r="BF1072" s="215">
        <f>IF(N1072="snížená",J1072,0)</f>
        <v>0</v>
      </c>
      <c r="BG1072" s="215">
        <f>IF(N1072="zákl. přenesená",J1072,0)</f>
        <v>0</v>
      </c>
      <c r="BH1072" s="215">
        <f>IF(N1072="sníž. přenesená",J1072,0)</f>
        <v>0</v>
      </c>
      <c r="BI1072" s="215">
        <f>IF(N1072="nulová",J1072,0)</f>
        <v>0</v>
      </c>
      <c r="BJ1072" s="20" t="s">
        <v>79</v>
      </c>
      <c r="BK1072" s="215">
        <f>ROUND(I1072*H1072,2)</f>
        <v>0</v>
      </c>
      <c r="BL1072" s="20" t="s">
        <v>269</v>
      </c>
      <c r="BM1072" s="214" t="s">
        <v>1427</v>
      </c>
    </row>
    <row r="1073" s="2" customFormat="1">
      <c r="A1073" s="42"/>
      <c r="B1073" s="43"/>
      <c r="C1073" s="44"/>
      <c r="D1073" s="216" t="s">
        <v>142</v>
      </c>
      <c r="E1073" s="44"/>
      <c r="F1073" s="217" t="s">
        <v>1428</v>
      </c>
      <c r="G1073" s="44"/>
      <c r="H1073" s="44"/>
      <c r="I1073" s="218"/>
      <c r="J1073" s="44"/>
      <c r="K1073" s="44"/>
      <c r="L1073" s="48"/>
      <c r="M1073" s="219"/>
      <c r="N1073" s="220"/>
      <c r="O1073" s="88"/>
      <c r="P1073" s="88"/>
      <c r="Q1073" s="88"/>
      <c r="R1073" s="88"/>
      <c r="S1073" s="88"/>
      <c r="T1073" s="89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T1073" s="20" t="s">
        <v>142</v>
      </c>
      <c r="AU1073" s="20" t="s">
        <v>81</v>
      </c>
    </row>
    <row r="1074" s="2" customFormat="1">
      <c r="A1074" s="42"/>
      <c r="B1074" s="43"/>
      <c r="C1074" s="44"/>
      <c r="D1074" s="221" t="s">
        <v>144</v>
      </c>
      <c r="E1074" s="44"/>
      <c r="F1074" s="222" t="s">
        <v>1429</v>
      </c>
      <c r="G1074" s="44"/>
      <c r="H1074" s="44"/>
      <c r="I1074" s="218"/>
      <c r="J1074" s="44"/>
      <c r="K1074" s="44"/>
      <c r="L1074" s="48"/>
      <c r="M1074" s="219"/>
      <c r="N1074" s="220"/>
      <c r="O1074" s="88"/>
      <c r="P1074" s="88"/>
      <c r="Q1074" s="88"/>
      <c r="R1074" s="88"/>
      <c r="S1074" s="88"/>
      <c r="T1074" s="89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T1074" s="20" t="s">
        <v>144</v>
      </c>
      <c r="AU1074" s="20" t="s">
        <v>81</v>
      </c>
    </row>
    <row r="1075" s="2" customFormat="1" ht="24.15" customHeight="1">
      <c r="A1075" s="42"/>
      <c r="B1075" s="43"/>
      <c r="C1075" s="266" t="s">
        <v>1430</v>
      </c>
      <c r="D1075" s="266" t="s">
        <v>487</v>
      </c>
      <c r="E1075" s="267" t="s">
        <v>1398</v>
      </c>
      <c r="F1075" s="268" t="s">
        <v>1399</v>
      </c>
      <c r="G1075" s="269" t="s">
        <v>214</v>
      </c>
      <c r="H1075" s="270">
        <v>138</v>
      </c>
      <c r="I1075" s="271"/>
      <c r="J1075" s="272">
        <f>ROUND(I1075*H1075,2)</f>
        <v>0</v>
      </c>
      <c r="K1075" s="268" t="s">
        <v>139</v>
      </c>
      <c r="L1075" s="273"/>
      <c r="M1075" s="274" t="s">
        <v>21</v>
      </c>
      <c r="N1075" s="275" t="s">
        <v>45</v>
      </c>
      <c r="O1075" s="88"/>
      <c r="P1075" s="212">
        <f>O1075*H1075</f>
        <v>0</v>
      </c>
      <c r="Q1075" s="212">
        <v>0.00012</v>
      </c>
      <c r="R1075" s="212">
        <f>Q1075*H1075</f>
        <v>0.016560000000000002</v>
      </c>
      <c r="S1075" s="212">
        <v>0</v>
      </c>
      <c r="T1075" s="213">
        <f>S1075*H1075</f>
        <v>0</v>
      </c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R1075" s="214" t="s">
        <v>429</v>
      </c>
      <c r="AT1075" s="214" t="s">
        <v>487</v>
      </c>
      <c r="AU1075" s="214" t="s">
        <v>81</v>
      </c>
      <c r="AY1075" s="20" t="s">
        <v>132</v>
      </c>
      <c r="BE1075" s="215">
        <f>IF(N1075="základní",J1075,0)</f>
        <v>0</v>
      </c>
      <c r="BF1075" s="215">
        <f>IF(N1075="snížená",J1075,0)</f>
        <v>0</v>
      </c>
      <c r="BG1075" s="215">
        <f>IF(N1075="zákl. přenesená",J1075,0)</f>
        <v>0</v>
      </c>
      <c r="BH1075" s="215">
        <f>IF(N1075="sníž. přenesená",J1075,0)</f>
        <v>0</v>
      </c>
      <c r="BI1075" s="215">
        <f>IF(N1075="nulová",J1075,0)</f>
        <v>0</v>
      </c>
      <c r="BJ1075" s="20" t="s">
        <v>79</v>
      </c>
      <c r="BK1075" s="215">
        <f>ROUND(I1075*H1075,2)</f>
        <v>0</v>
      </c>
      <c r="BL1075" s="20" t="s">
        <v>269</v>
      </c>
      <c r="BM1075" s="214" t="s">
        <v>1431</v>
      </c>
    </row>
    <row r="1076" s="2" customFormat="1">
      <c r="A1076" s="42"/>
      <c r="B1076" s="43"/>
      <c r="C1076" s="44"/>
      <c r="D1076" s="216" t="s">
        <v>142</v>
      </c>
      <c r="E1076" s="44"/>
      <c r="F1076" s="217" t="s">
        <v>1399</v>
      </c>
      <c r="G1076" s="44"/>
      <c r="H1076" s="44"/>
      <c r="I1076" s="218"/>
      <c r="J1076" s="44"/>
      <c r="K1076" s="44"/>
      <c r="L1076" s="48"/>
      <c r="M1076" s="219"/>
      <c r="N1076" s="220"/>
      <c r="O1076" s="88"/>
      <c r="P1076" s="88"/>
      <c r="Q1076" s="88"/>
      <c r="R1076" s="88"/>
      <c r="S1076" s="88"/>
      <c r="T1076" s="89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T1076" s="20" t="s">
        <v>142</v>
      </c>
      <c r="AU1076" s="20" t="s">
        <v>81</v>
      </c>
    </row>
    <row r="1077" s="14" customFormat="1">
      <c r="A1077" s="14"/>
      <c r="B1077" s="233"/>
      <c r="C1077" s="234"/>
      <c r="D1077" s="216" t="s">
        <v>146</v>
      </c>
      <c r="E1077" s="234"/>
      <c r="F1077" s="236" t="s">
        <v>1432</v>
      </c>
      <c r="G1077" s="234"/>
      <c r="H1077" s="237">
        <v>138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3" t="s">
        <v>146</v>
      </c>
      <c r="AU1077" s="243" t="s">
        <v>81</v>
      </c>
      <c r="AV1077" s="14" t="s">
        <v>81</v>
      </c>
      <c r="AW1077" s="14" t="s">
        <v>4</v>
      </c>
      <c r="AX1077" s="14" t="s">
        <v>79</v>
      </c>
      <c r="AY1077" s="243" t="s">
        <v>132</v>
      </c>
    </row>
    <row r="1078" s="2" customFormat="1" ht="24.15" customHeight="1">
      <c r="A1078" s="42"/>
      <c r="B1078" s="43"/>
      <c r="C1078" s="266" t="s">
        <v>1433</v>
      </c>
      <c r="D1078" s="266" t="s">
        <v>487</v>
      </c>
      <c r="E1078" s="267" t="s">
        <v>1409</v>
      </c>
      <c r="F1078" s="268" t="s">
        <v>1410</v>
      </c>
      <c r="G1078" s="269" t="s">
        <v>214</v>
      </c>
      <c r="H1078" s="270">
        <v>115</v>
      </c>
      <c r="I1078" s="271"/>
      <c r="J1078" s="272">
        <f>ROUND(I1078*H1078,2)</f>
        <v>0</v>
      </c>
      <c r="K1078" s="268" t="s">
        <v>139</v>
      </c>
      <c r="L1078" s="273"/>
      <c r="M1078" s="274" t="s">
        <v>21</v>
      </c>
      <c r="N1078" s="275" t="s">
        <v>45</v>
      </c>
      <c r="O1078" s="88"/>
      <c r="P1078" s="212">
        <f>O1078*H1078</f>
        <v>0</v>
      </c>
      <c r="Q1078" s="212">
        <v>0.00017000000000000001</v>
      </c>
      <c r="R1078" s="212">
        <f>Q1078*H1078</f>
        <v>0.019550000000000001</v>
      </c>
      <c r="S1078" s="212">
        <v>0</v>
      </c>
      <c r="T1078" s="213">
        <f>S1078*H1078</f>
        <v>0</v>
      </c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R1078" s="214" t="s">
        <v>429</v>
      </c>
      <c r="AT1078" s="214" t="s">
        <v>487</v>
      </c>
      <c r="AU1078" s="214" t="s">
        <v>81</v>
      </c>
      <c r="AY1078" s="20" t="s">
        <v>132</v>
      </c>
      <c r="BE1078" s="215">
        <f>IF(N1078="základní",J1078,0)</f>
        <v>0</v>
      </c>
      <c r="BF1078" s="215">
        <f>IF(N1078="snížená",J1078,0)</f>
        <v>0</v>
      </c>
      <c r="BG1078" s="215">
        <f>IF(N1078="zákl. přenesená",J1078,0)</f>
        <v>0</v>
      </c>
      <c r="BH1078" s="215">
        <f>IF(N1078="sníž. přenesená",J1078,0)</f>
        <v>0</v>
      </c>
      <c r="BI1078" s="215">
        <f>IF(N1078="nulová",J1078,0)</f>
        <v>0</v>
      </c>
      <c r="BJ1078" s="20" t="s">
        <v>79</v>
      </c>
      <c r="BK1078" s="215">
        <f>ROUND(I1078*H1078,2)</f>
        <v>0</v>
      </c>
      <c r="BL1078" s="20" t="s">
        <v>269</v>
      </c>
      <c r="BM1078" s="214" t="s">
        <v>1434</v>
      </c>
    </row>
    <row r="1079" s="2" customFormat="1">
      <c r="A1079" s="42"/>
      <c r="B1079" s="43"/>
      <c r="C1079" s="44"/>
      <c r="D1079" s="216" t="s">
        <v>142</v>
      </c>
      <c r="E1079" s="44"/>
      <c r="F1079" s="217" t="s">
        <v>1410</v>
      </c>
      <c r="G1079" s="44"/>
      <c r="H1079" s="44"/>
      <c r="I1079" s="218"/>
      <c r="J1079" s="44"/>
      <c r="K1079" s="44"/>
      <c r="L1079" s="48"/>
      <c r="M1079" s="219"/>
      <c r="N1079" s="220"/>
      <c r="O1079" s="88"/>
      <c r="P1079" s="88"/>
      <c r="Q1079" s="88"/>
      <c r="R1079" s="88"/>
      <c r="S1079" s="88"/>
      <c r="T1079" s="89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T1079" s="20" t="s">
        <v>142</v>
      </c>
      <c r="AU1079" s="20" t="s">
        <v>81</v>
      </c>
    </row>
    <row r="1080" s="14" customFormat="1">
      <c r="A1080" s="14"/>
      <c r="B1080" s="233"/>
      <c r="C1080" s="234"/>
      <c r="D1080" s="216" t="s">
        <v>146</v>
      </c>
      <c r="E1080" s="234"/>
      <c r="F1080" s="236" t="s">
        <v>1435</v>
      </c>
      <c r="G1080" s="234"/>
      <c r="H1080" s="237">
        <v>115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3" t="s">
        <v>146</v>
      </c>
      <c r="AU1080" s="243" t="s">
        <v>81</v>
      </c>
      <c r="AV1080" s="14" t="s">
        <v>81</v>
      </c>
      <c r="AW1080" s="14" t="s">
        <v>4</v>
      </c>
      <c r="AX1080" s="14" t="s">
        <v>79</v>
      </c>
      <c r="AY1080" s="243" t="s">
        <v>132</v>
      </c>
    </row>
    <row r="1081" s="2" customFormat="1" ht="24.15" customHeight="1">
      <c r="A1081" s="42"/>
      <c r="B1081" s="43"/>
      <c r="C1081" s="203" t="s">
        <v>1436</v>
      </c>
      <c r="D1081" s="203" t="s">
        <v>135</v>
      </c>
      <c r="E1081" s="204" t="s">
        <v>1437</v>
      </c>
      <c r="F1081" s="205" t="s">
        <v>1438</v>
      </c>
      <c r="G1081" s="206" t="s">
        <v>214</v>
      </c>
      <c r="H1081" s="207">
        <v>820</v>
      </c>
      <c r="I1081" s="208"/>
      <c r="J1081" s="209">
        <f>ROUND(I1081*H1081,2)</f>
        <v>0</v>
      </c>
      <c r="K1081" s="205" t="s">
        <v>139</v>
      </c>
      <c r="L1081" s="48"/>
      <c r="M1081" s="210" t="s">
        <v>21</v>
      </c>
      <c r="N1081" s="211" t="s">
        <v>45</v>
      </c>
      <c r="O1081" s="88"/>
      <c r="P1081" s="212">
        <f>O1081*H1081</f>
        <v>0</v>
      </c>
      <c r="Q1081" s="212">
        <v>0</v>
      </c>
      <c r="R1081" s="212">
        <f>Q1081*H1081</f>
        <v>0</v>
      </c>
      <c r="S1081" s="212">
        <v>0</v>
      </c>
      <c r="T1081" s="213">
        <f>S1081*H1081</f>
        <v>0</v>
      </c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R1081" s="214" t="s">
        <v>269</v>
      </c>
      <c r="AT1081" s="214" t="s">
        <v>135</v>
      </c>
      <c r="AU1081" s="214" t="s">
        <v>81</v>
      </c>
      <c r="AY1081" s="20" t="s">
        <v>132</v>
      </c>
      <c r="BE1081" s="215">
        <f>IF(N1081="základní",J1081,0)</f>
        <v>0</v>
      </c>
      <c r="BF1081" s="215">
        <f>IF(N1081="snížená",J1081,0)</f>
        <v>0</v>
      </c>
      <c r="BG1081" s="215">
        <f>IF(N1081="zákl. přenesená",J1081,0)</f>
        <v>0</v>
      </c>
      <c r="BH1081" s="215">
        <f>IF(N1081="sníž. přenesená",J1081,0)</f>
        <v>0</v>
      </c>
      <c r="BI1081" s="215">
        <f>IF(N1081="nulová",J1081,0)</f>
        <v>0</v>
      </c>
      <c r="BJ1081" s="20" t="s">
        <v>79</v>
      </c>
      <c r="BK1081" s="215">
        <f>ROUND(I1081*H1081,2)</f>
        <v>0</v>
      </c>
      <c r="BL1081" s="20" t="s">
        <v>269</v>
      </c>
      <c r="BM1081" s="214" t="s">
        <v>1439</v>
      </c>
    </row>
    <row r="1082" s="2" customFormat="1">
      <c r="A1082" s="42"/>
      <c r="B1082" s="43"/>
      <c r="C1082" s="44"/>
      <c r="D1082" s="216" t="s">
        <v>142</v>
      </c>
      <c r="E1082" s="44"/>
      <c r="F1082" s="217" t="s">
        <v>1438</v>
      </c>
      <c r="G1082" s="44"/>
      <c r="H1082" s="44"/>
      <c r="I1082" s="218"/>
      <c r="J1082" s="44"/>
      <c r="K1082" s="44"/>
      <c r="L1082" s="48"/>
      <c r="M1082" s="219"/>
      <c r="N1082" s="220"/>
      <c r="O1082" s="88"/>
      <c r="P1082" s="88"/>
      <c r="Q1082" s="88"/>
      <c r="R1082" s="88"/>
      <c r="S1082" s="88"/>
      <c r="T1082" s="89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T1082" s="20" t="s">
        <v>142</v>
      </c>
      <c r="AU1082" s="20" t="s">
        <v>81</v>
      </c>
    </row>
    <row r="1083" s="2" customFormat="1">
      <c r="A1083" s="42"/>
      <c r="B1083" s="43"/>
      <c r="C1083" s="44"/>
      <c r="D1083" s="221" t="s">
        <v>144</v>
      </c>
      <c r="E1083" s="44"/>
      <c r="F1083" s="222" t="s">
        <v>1440</v>
      </c>
      <c r="G1083" s="44"/>
      <c r="H1083" s="44"/>
      <c r="I1083" s="218"/>
      <c r="J1083" s="44"/>
      <c r="K1083" s="44"/>
      <c r="L1083" s="48"/>
      <c r="M1083" s="219"/>
      <c r="N1083" s="220"/>
      <c r="O1083" s="88"/>
      <c r="P1083" s="88"/>
      <c r="Q1083" s="88"/>
      <c r="R1083" s="88"/>
      <c r="S1083" s="88"/>
      <c r="T1083" s="89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T1083" s="20" t="s">
        <v>144</v>
      </c>
      <c r="AU1083" s="20" t="s">
        <v>81</v>
      </c>
    </row>
    <row r="1084" s="2" customFormat="1" ht="33" customHeight="1">
      <c r="A1084" s="42"/>
      <c r="B1084" s="43"/>
      <c r="C1084" s="266" t="s">
        <v>1441</v>
      </c>
      <c r="D1084" s="266" t="s">
        <v>487</v>
      </c>
      <c r="E1084" s="267" t="s">
        <v>1442</v>
      </c>
      <c r="F1084" s="268" t="s">
        <v>1443</v>
      </c>
      <c r="G1084" s="269" t="s">
        <v>214</v>
      </c>
      <c r="H1084" s="270">
        <v>984</v>
      </c>
      <c r="I1084" s="271"/>
      <c r="J1084" s="272">
        <f>ROUND(I1084*H1084,2)</f>
        <v>0</v>
      </c>
      <c r="K1084" s="268" t="s">
        <v>139</v>
      </c>
      <c r="L1084" s="273"/>
      <c r="M1084" s="274" t="s">
        <v>21</v>
      </c>
      <c r="N1084" s="275" t="s">
        <v>45</v>
      </c>
      <c r="O1084" s="88"/>
      <c r="P1084" s="212">
        <f>O1084*H1084</f>
        <v>0</v>
      </c>
      <c r="Q1084" s="212">
        <v>6.0000000000000002E-05</v>
      </c>
      <c r="R1084" s="212">
        <f>Q1084*H1084</f>
        <v>0.059040000000000002</v>
      </c>
      <c r="S1084" s="212">
        <v>0</v>
      </c>
      <c r="T1084" s="213">
        <f>S1084*H1084</f>
        <v>0</v>
      </c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R1084" s="214" t="s">
        <v>429</v>
      </c>
      <c r="AT1084" s="214" t="s">
        <v>487</v>
      </c>
      <c r="AU1084" s="214" t="s">
        <v>81</v>
      </c>
      <c r="AY1084" s="20" t="s">
        <v>132</v>
      </c>
      <c r="BE1084" s="215">
        <f>IF(N1084="základní",J1084,0)</f>
        <v>0</v>
      </c>
      <c r="BF1084" s="215">
        <f>IF(N1084="snížená",J1084,0)</f>
        <v>0</v>
      </c>
      <c r="BG1084" s="215">
        <f>IF(N1084="zákl. přenesená",J1084,0)</f>
        <v>0</v>
      </c>
      <c r="BH1084" s="215">
        <f>IF(N1084="sníž. přenesená",J1084,0)</f>
        <v>0</v>
      </c>
      <c r="BI1084" s="215">
        <f>IF(N1084="nulová",J1084,0)</f>
        <v>0</v>
      </c>
      <c r="BJ1084" s="20" t="s">
        <v>79</v>
      </c>
      <c r="BK1084" s="215">
        <f>ROUND(I1084*H1084,2)</f>
        <v>0</v>
      </c>
      <c r="BL1084" s="20" t="s">
        <v>269</v>
      </c>
      <c r="BM1084" s="214" t="s">
        <v>1444</v>
      </c>
    </row>
    <row r="1085" s="2" customFormat="1">
      <c r="A1085" s="42"/>
      <c r="B1085" s="43"/>
      <c r="C1085" s="44"/>
      <c r="D1085" s="216" t="s">
        <v>142</v>
      </c>
      <c r="E1085" s="44"/>
      <c r="F1085" s="217" t="s">
        <v>1443</v>
      </c>
      <c r="G1085" s="44"/>
      <c r="H1085" s="44"/>
      <c r="I1085" s="218"/>
      <c r="J1085" s="44"/>
      <c r="K1085" s="44"/>
      <c r="L1085" s="48"/>
      <c r="M1085" s="219"/>
      <c r="N1085" s="220"/>
      <c r="O1085" s="88"/>
      <c r="P1085" s="88"/>
      <c r="Q1085" s="88"/>
      <c r="R1085" s="88"/>
      <c r="S1085" s="88"/>
      <c r="T1085" s="89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T1085" s="20" t="s">
        <v>142</v>
      </c>
      <c r="AU1085" s="20" t="s">
        <v>81</v>
      </c>
    </row>
    <row r="1086" s="14" customFormat="1">
      <c r="A1086" s="14"/>
      <c r="B1086" s="233"/>
      <c r="C1086" s="234"/>
      <c r="D1086" s="216" t="s">
        <v>146</v>
      </c>
      <c r="E1086" s="234"/>
      <c r="F1086" s="236" t="s">
        <v>1445</v>
      </c>
      <c r="G1086" s="234"/>
      <c r="H1086" s="237">
        <v>984</v>
      </c>
      <c r="I1086" s="238"/>
      <c r="J1086" s="234"/>
      <c r="K1086" s="234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3" t="s">
        <v>146</v>
      </c>
      <c r="AU1086" s="243" t="s">
        <v>81</v>
      </c>
      <c r="AV1086" s="14" t="s">
        <v>81</v>
      </c>
      <c r="AW1086" s="14" t="s">
        <v>4</v>
      </c>
      <c r="AX1086" s="14" t="s">
        <v>79</v>
      </c>
      <c r="AY1086" s="243" t="s">
        <v>132</v>
      </c>
    </row>
    <row r="1087" s="2" customFormat="1" ht="24.15" customHeight="1">
      <c r="A1087" s="42"/>
      <c r="B1087" s="43"/>
      <c r="C1087" s="203" t="s">
        <v>1446</v>
      </c>
      <c r="D1087" s="203" t="s">
        <v>135</v>
      </c>
      <c r="E1087" s="204" t="s">
        <v>1447</v>
      </c>
      <c r="F1087" s="205" t="s">
        <v>1448</v>
      </c>
      <c r="G1087" s="206" t="s">
        <v>138</v>
      </c>
      <c r="H1087" s="207">
        <v>5</v>
      </c>
      <c r="I1087" s="208"/>
      <c r="J1087" s="209">
        <f>ROUND(I1087*H1087,2)</f>
        <v>0</v>
      </c>
      <c r="K1087" s="205" t="s">
        <v>139</v>
      </c>
      <c r="L1087" s="48"/>
      <c r="M1087" s="210" t="s">
        <v>21</v>
      </c>
      <c r="N1087" s="211" t="s">
        <v>45</v>
      </c>
      <c r="O1087" s="88"/>
      <c r="P1087" s="212">
        <f>O1087*H1087</f>
        <v>0</v>
      </c>
      <c r="Q1087" s="212">
        <v>0</v>
      </c>
      <c r="R1087" s="212">
        <f>Q1087*H1087</f>
        <v>0</v>
      </c>
      <c r="S1087" s="212">
        <v>0</v>
      </c>
      <c r="T1087" s="213">
        <f>S1087*H1087</f>
        <v>0</v>
      </c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R1087" s="214" t="s">
        <v>269</v>
      </c>
      <c r="AT1087" s="214" t="s">
        <v>135</v>
      </c>
      <c r="AU1087" s="214" t="s">
        <v>81</v>
      </c>
      <c r="AY1087" s="20" t="s">
        <v>132</v>
      </c>
      <c r="BE1087" s="215">
        <f>IF(N1087="základní",J1087,0)</f>
        <v>0</v>
      </c>
      <c r="BF1087" s="215">
        <f>IF(N1087="snížená",J1087,0)</f>
        <v>0</v>
      </c>
      <c r="BG1087" s="215">
        <f>IF(N1087="zákl. přenesená",J1087,0)</f>
        <v>0</v>
      </c>
      <c r="BH1087" s="215">
        <f>IF(N1087="sníž. přenesená",J1087,0)</f>
        <v>0</v>
      </c>
      <c r="BI1087" s="215">
        <f>IF(N1087="nulová",J1087,0)</f>
        <v>0</v>
      </c>
      <c r="BJ1087" s="20" t="s">
        <v>79</v>
      </c>
      <c r="BK1087" s="215">
        <f>ROUND(I1087*H1087,2)</f>
        <v>0</v>
      </c>
      <c r="BL1087" s="20" t="s">
        <v>269</v>
      </c>
      <c r="BM1087" s="214" t="s">
        <v>1449</v>
      </c>
    </row>
    <row r="1088" s="2" customFormat="1">
      <c r="A1088" s="42"/>
      <c r="B1088" s="43"/>
      <c r="C1088" s="44"/>
      <c r="D1088" s="216" t="s">
        <v>142</v>
      </c>
      <c r="E1088" s="44"/>
      <c r="F1088" s="217" t="s">
        <v>1450</v>
      </c>
      <c r="G1088" s="44"/>
      <c r="H1088" s="44"/>
      <c r="I1088" s="218"/>
      <c r="J1088" s="44"/>
      <c r="K1088" s="44"/>
      <c r="L1088" s="48"/>
      <c r="M1088" s="219"/>
      <c r="N1088" s="220"/>
      <c r="O1088" s="88"/>
      <c r="P1088" s="88"/>
      <c r="Q1088" s="88"/>
      <c r="R1088" s="88"/>
      <c r="S1088" s="88"/>
      <c r="T1088" s="89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T1088" s="20" t="s">
        <v>142</v>
      </c>
      <c r="AU1088" s="20" t="s">
        <v>81</v>
      </c>
    </row>
    <row r="1089" s="2" customFormat="1">
      <c r="A1089" s="42"/>
      <c r="B1089" s="43"/>
      <c r="C1089" s="44"/>
      <c r="D1089" s="221" t="s">
        <v>144</v>
      </c>
      <c r="E1089" s="44"/>
      <c r="F1089" s="222" t="s">
        <v>1451</v>
      </c>
      <c r="G1089" s="44"/>
      <c r="H1089" s="44"/>
      <c r="I1089" s="218"/>
      <c r="J1089" s="44"/>
      <c r="K1089" s="44"/>
      <c r="L1089" s="48"/>
      <c r="M1089" s="219"/>
      <c r="N1089" s="220"/>
      <c r="O1089" s="88"/>
      <c r="P1089" s="88"/>
      <c r="Q1089" s="88"/>
      <c r="R1089" s="88"/>
      <c r="S1089" s="88"/>
      <c r="T1089" s="89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T1089" s="20" t="s">
        <v>144</v>
      </c>
      <c r="AU1089" s="20" t="s">
        <v>81</v>
      </c>
    </row>
    <row r="1090" s="2" customFormat="1" ht="24.15" customHeight="1">
      <c r="A1090" s="42"/>
      <c r="B1090" s="43"/>
      <c r="C1090" s="266" t="s">
        <v>1452</v>
      </c>
      <c r="D1090" s="266" t="s">
        <v>487</v>
      </c>
      <c r="E1090" s="267" t="s">
        <v>1453</v>
      </c>
      <c r="F1090" s="268" t="s">
        <v>1454</v>
      </c>
      <c r="G1090" s="269" t="s">
        <v>138</v>
      </c>
      <c r="H1090" s="270">
        <v>5</v>
      </c>
      <c r="I1090" s="271"/>
      <c r="J1090" s="272">
        <f>ROUND(I1090*H1090,2)</f>
        <v>0</v>
      </c>
      <c r="K1090" s="268" t="s">
        <v>139</v>
      </c>
      <c r="L1090" s="273"/>
      <c r="M1090" s="274" t="s">
        <v>21</v>
      </c>
      <c r="N1090" s="275" t="s">
        <v>45</v>
      </c>
      <c r="O1090" s="88"/>
      <c r="P1090" s="212">
        <f>O1090*H1090</f>
        <v>0</v>
      </c>
      <c r="Q1090" s="212">
        <v>0.00042000000000000002</v>
      </c>
      <c r="R1090" s="212">
        <f>Q1090*H1090</f>
        <v>0.0021000000000000003</v>
      </c>
      <c r="S1090" s="212">
        <v>0</v>
      </c>
      <c r="T1090" s="213">
        <f>S1090*H1090</f>
        <v>0</v>
      </c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R1090" s="214" t="s">
        <v>429</v>
      </c>
      <c r="AT1090" s="214" t="s">
        <v>487</v>
      </c>
      <c r="AU1090" s="214" t="s">
        <v>81</v>
      </c>
      <c r="AY1090" s="20" t="s">
        <v>132</v>
      </c>
      <c r="BE1090" s="215">
        <f>IF(N1090="základní",J1090,0)</f>
        <v>0</v>
      </c>
      <c r="BF1090" s="215">
        <f>IF(N1090="snížená",J1090,0)</f>
        <v>0</v>
      </c>
      <c r="BG1090" s="215">
        <f>IF(N1090="zákl. přenesená",J1090,0)</f>
        <v>0</v>
      </c>
      <c r="BH1090" s="215">
        <f>IF(N1090="sníž. přenesená",J1090,0)</f>
        <v>0</v>
      </c>
      <c r="BI1090" s="215">
        <f>IF(N1090="nulová",J1090,0)</f>
        <v>0</v>
      </c>
      <c r="BJ1090" s="20" t="s">
        <v>79</v>
      </c>
      <c r="BK1090" s="215">
        <f>ROUND(I1090*H1090,2)</f>
        <v>0</v>
      </c>
      <c r="BL1090" s="20" t="s">
        <v>269</v>
      </c>
      <c r="BM1090" s="214" t="s">
        <v>1455</v>
      </c>
    </row>
    <row r="1091" s="2" customFormat="1">
      <c r="A1091" s="42"/>
      <c r="B1091" s="43"/>
      <c r="C1091" s="44"/>
      <c r="D1091" s="216" t="s">
        <v>142</v>
      </c>
      <c r="E1091" s="44"/>
      <c r="F1091" s="217" t="s">
        <v>1454</v>
      </c>
      <c r="G1091" s="44"/>
      <c r="H1091" s="44"/>
      <c r="I1091" s="218"/>
      <c r="J1091" s="44"/>
      <c r="K1091" s="44"/>
      <c r="L1091" s="48"/>
      <c r="M1091" s="219"/>
      <c r="N1091" s="220"/>
      <c r="O1091" s="88"/>
      <c r="P1091" s="88"/>
      <c r="Q1091" s="88"/>
      <c r="R1091" s="88"/>
      <c r="S1091" s="88"/>
      <c r="T1091" s="89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T1091" s="20" t="s">
        <v>142</v>
      </c>
      <c r="AU1091" s="20" t="s">
        <v>81</v>
      </c>
    </row>
    <row r="1092" s="2" customFormat="1" ht="24.15" customHeight="1">
      <c r="A1092" s="42"/>
      <c r="B1092" s="43"/>
      <c r="C1092" s="203" t="s">
        <v>1456</v>
      </c>
      <c r="D1092" s="203" t="s">
        <v>135</v>
      </c>
      <c r="E1092" s="204" t="s">
        <v>1457</v>
      </c>
      <c r="F1092" s="205" t="s">
        <v>1458</v>
      </c>
      <c r="G1092" s="206" t="s">
        <v>138</v>
      </c>
      <c r="H1092" s="207">
        <v>8</v>
      </c>
      <c r="I1092" s="208"/>
      <c r="J1092" s="209">
        <f>ROUND(I1092*H1092,2)</f>
        <v>0</v>
      </c>
      <c r="K1092" s="205" t="s">
        <v>139</v>
      </c>
      <c r="L1092" s="48"/>
      <c r="M1092" s="210" t="s">
        <v>21</v>
      </c>
      <c r="N1092" s="211" t="s">
        <v>45</v>
      </c>
      <c r="O1092" s="88"/>
      <c r="P1092" s="212">
        <f>O1092*H1092</f>
        <v>0</v>
      </c>
      <c r="Q1092" s="212">
        <v>0</v>
      </c>
      <c r="R1092" s="212">
        <f>Q1092*H1092</f>
        <v>0</v>
      </c>
      <c r="S1092" s="212">
        <v>0</v>
      </c>
      <c r="T1092" s="213">
        <f>S1092*H1092</f>
        <v>0</v>
      </c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R1092" s="214" t="s">
        <v>269</v>
      </c>
      <c r="AT1092" s="214" t="s">
        <v>135</v>
      </c>
      <c r="AU1092" s="214" t="s">
        <v>81</v>
      </c>
      <c r="AY1092" s="20" t="s">
        <v>132</v>
      </c>
      <c r="BE1092" s="215">
        <f>IF(N1092="základní",J1092,0)</f>
        <v>0</v>
      </c>
      <c r="BF1092" s="215">
        <f>IF(N1092="snížená",J1092,0)</f>
        <v>0</v>
      </c>
      <c r="BG1092" s="215">
        <f>IF(N1092="zákl. přenesená",J1092,0)</f>
        <v>0</v>
      </c>
      <c r="BH1092" s="215">
        <f>IF(N1092="sníž. přenesená",J1092,0)</f>
        <v>0</v>
      </c>
      <c r="BI1092" s="215">
        <f>IF(N1092="nulová",J1092,0)</f>
        <v>0</v>
      </c>
      <c r="BJ1092" s="20" t="s">
        <v>79</v>
      </c>
      <c r="BK1092" s="215">
        <f>ROUND(I1092*H1092,2)</f>
        <v>0</v>
      </c>
      <c r="BL1092" s="20" t="s">
        <v>269</v>
      </c>
      <c r="BM1092" s="214" t="s">
        <v>1459</v>
      </c>
    </row>
    <row r="1093" s="2" customFormat="1">
      <c r="A1093" s="42"/>
      <c r="B1093" s="43"/>
      <c r="C1093" s="44"/>
      <c r="D1093" s="216" t="s">
        <v>142</v>
      </c>
      <c r="E1093" s="44"/>
      <c r="F1093" s="217" t="s">
        <v>1460</v>
      </c>
      <c r="G1093" s="44"/>
      <c r="H1093" s="44"/>
      <c r="I1093" s="218"/>
      <c r="J1093" s="44"/>
      <c r="K1093" s="44"/>
      <c r="L1093" s="48"/>
      <c r="M1093" s="219"/>
      <c r="N1093" s="220"/>
      <c r="O1093" s="88"/>
      <c r="P1093" s="88"/>
      <c r="Q1093" s="88"/>
      <c r="R1093" s="88"/>
      <c r="S1093" s="88"/>
      <c r="T1093" s="89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T1093" s="20" t="s">
        <v>142</v>
      </c>
      <c r="AU1093" s="20" t="s">
        <v>81</v>
      </c>
    </row>
    <row r="1094" s="2" customFormat="1">
      <c r="A1094" s="42"/>
      <c r="B1094" s="43"/>
      <c r="C1094" s="44"/>
      <c r="D1094" s="221" t="s">
        <v>144</v>
      </c>
      <c r="E1094" s="44"/>
      <c r="F1094" s="222" t="s">
        <v>1461</v>
      </c>
      <c r="G1094" s="44"/>
      <c r="H1094" s="44"/>
      <c r="I1094" s="218"/>
      <c r="J1094" s="44"/>
      <c r="K1094" s="44"/>
      <c r="L1094" s="48"/>
      <c r="M1094" s="219"/>
      <c r="N1094" s="220"/>
      <c r="O1094" s="88"/>
      <c r="P1094" s="88"/>
      <c r="Q1094" s="88"/>
      <c r="R1094" s="88"/>
      <c r="S1094" s="88"/>
      <c r="T1094" s="89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T1094" s="20" t="s">
        <v>144</v>
      </c>
      <c r="AU1094" s="20" t="s">
        <v>81</v>
      </c>
    </row>
    <row r="1095" s="2" customFormat="1" ht="24.15" customHeight="1">
      <c r="A1095" s="42"/>
      <c r="B1095" s="43"/>
      <c r="C1095" s="266" t="s">
        <v>1462</v>
      </c>
      <c r="D1095" s="266" t="s">
        <v>487</v>
      </c>
      <c r="E1095" s="267" t="s">
        <v>1463</v>
      </c>
      <c r="F1095" s="268" t="s">
        <v>1464</v>
      </c>
      <c r="G1095" s="269" t="s">
        <v>138</v>
      </c>
      <c r="H1095" s="270">
        <v>8</v>
      </c>
      <c r="I1095" s="271"/>
      <c r="J1095" s="272">
        <f>ROUND(I1095*H1095,2)</f>
        <v>0</v>
      </c>
      <c r="K1095" s="268" t="s">
        <v>139</v>
      </c>
      <c r="L1095" s="273"/>
      <c r="M1095" s="274" t="s">
        <v>21</v>
      </c>
      <c r="N1095" s="275" t="s">
        <v>45</v>
      </c>
      <c r="O1095" s="88"/>
      <c r="P1095" s="212">
        <f>O1095*H1095</f>
        <v>0</v>
      </c>
      <c r="Q1095" s="212">
        <v>4.0000000000000003E-05</v>
      </c>
      <c r="R1095" s="212">
        <f>Q1095*H1095</f>
        <v>0.00032000000000000003</v>
      </c>
      <c r="S1095" s="212">
        <v>0</v>
      </c>
      <c r="T1095" s="213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14" t="s">
        <v>429</v>
      </c>
      <c r="AT1095" s="214" t="s">
        <v>487</v>
      </c>
      <c r="AU1095" s="214" t="s">
        <v>81</v>
      </c>
      <c r="AY1095" s="20" t="s">
        <v>132</v>
      </c>
      <c r="BE1095" s="215">
        <f>IF(N1095="základní",J1095,0)</f>
        <v>0</v>
      </c>
      <c r="BF1095" s="215">
        <f>IF(N1095="snížená",J1095,0)</f>
        <v>0</v>
      </c>
      <c r="BG1095" s="215">
        <f>IF(N1095="zákl. přenesená",J1095,0)</f>
        <v>0</v>
      </c>
      <c r="BH1095" s="215">
        <f>IF(N1095="sníž. přenesená",J1095,0)</f>
        <v>0</v>
      </c>
      <c r="BI1095" s="215">
        <f>IF(N1095="nulová",J1095,0)</f>
        <v>0</v>
      </c>
      <c r="BJ1095" s="20" t="s">
        <v>79</v>
      </c>
      <c r="BK1095" s="215">
        <f>ROUND(I1095*H1095,2)</f>
        <v>0</v>
      </c>
      <c r="BL1095" s="20" t="s">
        <v>269</v>
      </c>
      <c r="BM1095" s="214" t="s">
        <v>1465</v>
      </c>
    </row>
    <row r="1096" s="2" customFormat="1">
      <c r="A1096" s="42"/>
      <c r="B1096" s="43"/>
      <c r="C1096" s="44"/>
      <c r="D1096" s="216" t="s">
        <v>142</v>
      </c>
      <c r="E1096" s="44"/>
      <c r="F1096" s="217" t="s">
        <v>1464</v>
      </c>
      <c r="G1096" s="44"/>
      <c r="H1096" s="44"/>
      <c r="I1096" s="218"/>
      <c r="J1096" s="44"/>
      <c r="K1096" s="44"/>
      <c r="L1096" s="48"/>
      <c r="M1096" s="219"/>
      <c r="N1096" s="220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142</v>
      </c>
      <c r="AU1096" s="20" t="s">
        <v>81</v>
      </c>
    </row>
    <row r="1097" s="2" customFormat="1" ht="16.5" customHeight="1">
      <c r="A1097" s="42"/>
      <c r="B1097" s="43"/>
      <c r="C1097" s="266" t="s">
        <v>1466</v>
      </c>
      <c r="D1097" s="266" t="s">
        <v>487</v>
      </c>
      <c r="E1097" s="267" t="s">
        <v>1467</v>
      </c>
      <c r="F1097" s="268" t="s">
        <v>1468</v>
      </c>
      <c r="G1097" s="269" t="s">
        <v>138</v>
      </c>
      <c r="H1097" s="270">
        <v>8</v>
      </c>
      <c r="I1097" s="271"/>
      <c r="J1097" s="272">
        <f>ROUND(I1097*H1097,2)</f>
        <v>0</v>
      </c>
      <c r="K1097" s="268" t="s">
        <v>139</v>
      </c>
      <c r="L1097" s="273"/>
      <c r="M1097" s="274" t="s">
        <v>21</v>
      </c>
      <c r="N1097" s="275" t="s">
        <v>45</v>
      </c>
      <c r="O1097" s="88"/>
      <c r="P1097" s="212">
        <f>O1097*H1097</f>
        <v>0</v>
      </c>
      <c r="Q1097" s="212">
        <v>3.0000000000000001E-05</v>
      </c>
      <c r="R1097" s="212">
        <f>Q1097*H1097</f>
        <v>0.00024000000000000001</v>
      </c>
      <c r="S1097" s="212">
        <v>0</v>
      </c>
      <c r="T1097" s="213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R1097" s="214" t="s">
        <v>429</v>
      </c>
      <c r="AT1097" s="214" t="s">
        <v>487</v>
      </c>
      <c r="AU1097" s="214" t="s">
        <v>81</v>
      </c>
      <c r="AY1097" s="20" t="s">
        <v>132</v>
      </c>
      <c r="BE1097" s="215">
        <f>IF(N1097="základní",J1097,0)</f>
        <v>0</v>
      </c>
      <c r="BF1097" s="215">
        <f>IF(N1097="snížená",J1097,0)</f>
        <v>0</v>
      </c>
      <c r="BG1097" s="215">
        <f>IF(N1097="zákl. přenesená",J1097,0)</f>
        <v>0</v>
      </c>
      <c r="BH1097" s="215">
        <f>IF(N1097="sníž. přenesená",J1097,0)</f>
        <v>0</v>
      </c>
      <c r="BI1097" s="215">
        <f>IF(N1097="nulová",J1097,0)</f>
        <v>0</v>
      </c>
      <c r="BJ1097" s="20" t="s">
        <v>79</v>
      </c>
      <c r="BK1097" s="215">
        <f>ROUND(I1097*H1097,2)</f>
        <v>0</v>
      </c>
      <c r="BL1097" s="20" t="s">
        <v>269</v>
      </c>
      <c r="BM1097" s="214" t="s">
        <v>1469</v>
      </c>
    </row>
    <row r="1098" s="2" customFormat="1">
      <c r="A1098" s="42"/>
      <c r="B1098" s="43"/>
      <c r="C1098" s="44"/>
      <c r="D1098" s="216" t="s">
        <v>142</v>
      </c>
      <c r="E1098" s="44"/>
      <c r="F1098" s="217" t="s">
        <v>1468</v>
      </c>
      <c r="G1098" s="44"/>
      <c r="H1098" s="44"/>
      <c r="I1098" s="218"/>
      <c r="J1098" s="44"/>
      <c r="K1098" s="44"/>
      <c r="L1098" s="48"/>
      <c r="M1098" s="219"/>
      <c r="N1098" s="220"/>
      <c r="O1098" s="88"/>
      <c r="P1098" s="88"/>
      <c r="Q1098" s="88"/>
      <c r="R1098" s="88"/>
      <c r="S1098" s="88"/>
      <c r="T1098" s="89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T1098" s="20" t="s">
        <v>142</v>
      </c>
      <c r="AU1098" s="20" t="s">
        <v>81</v>
      </c>
    </row>
    <row r="1099" s="2" customFormat="1" ht="24.15" customHeight="1">
      <c r="A1099" s="42"/>
      <c r="B1099" s="43"/>
      <c r="C1099" s="203" t="s">
        <v>1470</v>
      </c>
      <c r="D1099" s="203" t="s">
        <v>135</v>
      </c>
      <c r="E1099" s="204" t="s">
        <v>1471</v>
      </c>
      <c r="F1099" s="205" t="s">
        <v>1472</v>
      </c>
      <c r="G1099" s="206" t="s">
        <v>138</v>
      </c>
      <c r="H1099" s="207">
        <v>8</v>
      </c>
      <c r="I1099" s="208"/>
      <c r="J1099" s="209">
        <f>ROUND(I1099*H1099,2)</f>
        <v>0</v>
      </c>
      <c r="K1099" s="205" t="s">
        <v>139</v>
      </c>
      <c r="L1099" s="48"/>
      <c r="M1099" s="210" t="s">
        <v>21</v>
      </c>
      <c r="N1099" s="211" t="s">
        <v>45</v>
      </c>
      <c r="O1099" s="88"/>
      <c r="P1099" s="212">
        <f>O1099*H1099</f>
        <v>0</v>
      </c>
      <c r="Q1099" s="212">
        <v>0</v>
      </c>
      <c r="R1099" s="212">
        <f>Q1099*H1099</f>
        <v>0</v>
      </c>
      <c r="S1099" s="212">
        <v>0</v>
      </c>
      <c r="T1099" s="213">
        <f>S1099*H1099</f>
        <v>0</v>
      </c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R1099" s="214" t="s">
        <v>269</v>
      </c>
      <c r="AT1099" s="214" t="s">
        <v>135</v>
      </c>
      <c r="AU1099" s="214" t="s">
        <v>81</v>
      </c>
      <c r="AY1099" s="20" t="s">
        <v>132</v>
      </c>
      <c r="BE1099" s="215">
        <f>IF(N1099="základní",J1099,0)</f>
        <v>0</v>
      </c>
      <c r="BF1099" s="215">
        <f>IF(N1099="snížená",J1099,0)</f>
        <v>0</v>
      </c>
      <c r="BG1099" s="215">
        <f>IF(N1099="zákl. přenesená",J1099,0)</f>
        <v>0</v>
      </c>
      <c r="BH1099" s="215">
        <f>IF(N1099="sníž. přenesená",J1099,0)</f>
        <v>0</v>
      </c>
      <c r="BI1099" s="215">
        <f>IF(N1099="nulová",J1099,0)</f>
        <v>0</v>
      </c>
      <c r="BJ1099" s="20" t="s">
        <v>79</v>
      </c>
      <c r="BK1099" s="215">
        <f>ROUND(I1099*H1099,2)</f>
        <v>0</v>
      </c>
      <c r="BL1099" s="20" t="s">
        <v>269</v>
      </c>
      <c r="BM1099" s="214" t="s">
        <v>1473</v>
      </c>
    </row>
    <row r="1100" s="2" customFormat="1">
      <c r="A1100" s="42"/>
      <c r="B1100" s="43"/>
      <c r="C1100" s="44"/>
      <c r="D1100" s="216" t="s">
        <v>142</v>
      </c>
      <c r="E1100" s="44"/>
      <c r="F1100" s="217" t="s">
        <v>1474</v>
      </c>
      <c r="G1100" s="44"/>
      <c r="H1100" s="44"/>
      <c r="I1100" s="218"/>
      <c r="J1100" s="44"/>
      <c r="K1100" s="44"/>
      <c r="L1100" s="48"/>
      <c r="M1100" s="219"/>
      <c r="N1100" s="220"/>
      <c r="O1100" s="88"/>
      <c r="P1100" s="88"/>
      <c r="Q1100" s="88"/>
      <c r="R1100" s="88"/>
      <c r="S1100" s="88"/>
      <c r="T1100" s="89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T1100" s="20" t="s">
        <v>142</v>
      </c>
      <c r="AU1100" s="20" t="s">
        <v>81</v>
      </c>
    </row>
    <row r="1101" s="2" customFormat="1">
      <c r="A1101" s="42"/>
      <c r="B1101" s="43"/>
      <c r="C1101" s="44"/>
      <c r="D1101" s="221" t="s">
        <v>144</v>
      </c>
      <c r="E1101" s="44"/>
      <c r="F1101" s="222" t="s">
        <v>1475</v>
      </c>
      <c r="G1101" s="44"/>
      <c r="H1101" s="44"/>
      <c r="I1101" s="218"/>
      <c r="J1101" s="44"/>
      <c r="K1101" s="44"/>
      <c r="L1101" s="48"/>
      <c r="M1101" s="219"/>
      <c r="N1101" s="220"/>
      <c r="O1101" s="88"/>
      <c r="P1101" s="88"/>
      <c r="Q1101" s="88"/>
      <c r="R1101" s="88"/>
      <c r="S1101" s="88"/>
      <c r="T1101" s="89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T1101" s="20" t="s">
        <v>144</v>
      </c>
      <c r="AU1101" s="20" t="s">
        <v>81</v>
      </c>
    </row>
    <row r="1102" s="2" customFormat="1" ht="24.15" customHeight="1">
      <c r="A1102" s="42"/>
      <c r="B1102" s="43"/>
      <c r="C1102" s="266" t="s">
        <v>1476</v>
      </c>
      <c r="D1102" s="266" t="s">
        <v>487</v>
      </c>
      <c r="E1102" s="267" t="s">
        <v>1477</v>
      </c>
      <c r="F1102" s="268" t="s">
        <v>1478</v>
      </c>
      <c r="G1102" s="269" t="s">
        <v>138</v>
      </c>
      <c r="H1102" s="270">
        <v>8</v>
      </c>
      <c r="I1102" s="271"/>
      <c r="J1102" s="272">
        <f>ROUND(I1102*H1102,2)</f>
        <v>0</v>
      </c>
      <c r="K1102" s="268" t="s">
        <v>139</v>
      </c>
      <c r="L1102" s="273"/>
      <c r="M1102" s="274" t="s">
        <v>21</v>
      </c>
      <c r="N1102" s="275" t="s">
        <v>45</v>
      </c>
      <c r="O1102" s="88"/>
      <c r="P1102" s="212">
        <f>O1102*H1102</f>
        <v>0</v>
      </c>
      <c r="Q1102" s="212">
        <v>4.0000000000000003E-05</v>
      </c>
      <c r="R1102" s="212">
        <f>Q1102*H1102</f>
        <v>0.00032000000000000003</v>
      </c>
      <c r="S1102" s="212">
        <v>0</v>
      </c>
      <c r="T1102" s="213">
        <f>S1102*H1102</f>
        <v>0</v>
      </c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R1102" s="214" t="s">
        <v>429</v>
      </c>
      <c r="AT1102" s="214" t="s">
        <v>487</v>
      </c>
      <c r="AU1102" s="214" t="s">
        <v>81</v>
      </c>
      <c r="AY1102" s="20" t="s">
        <v>132</v>
      </c>
      <c r="BE1102" s="215">
        <f>IF(N1102="základní",J1102,0)</f>
        <v>0</v>
      </c>
      <c r="BF1102" s="215">
        <f>IF(N1102="snížená",J1102,0)</f>
        <v>0</v>
      </c>
      <c r="BG1102" s="215">
        <f>IF(N1102="zákl. přenesená",J1102,0)</f>
        <v>0</v>
      </c>
      <c r="BH1102" s="215">
        <f>IF(N1102="sníž. přenesená",J1102,0)</f>
        <v>0</v>
      </c>
      <c r="BI1102" s="215">
        <f>IF(N1102="nulová",J1102,0)</f>
        <v>0</v>
      </c>
      <c r="BJ1102" s="20" t="s">
        <v>79</v>
      </c>
      <c r="BK1102" s="215">
        <f>ROUND(I1102*H1102,2)</f>
        <v>0</v>
      </c>
      <c r="BL1102" s="20" t="s">
        <v>269</v>
      </c>
      <c r="BM1102" s="214" t="s">
        <v>1479</v>
      </c>
    </row>
    <row r="1103" s="2" customFormat="1">
      <c r="A1103" s="42"/>
      <c r="B1103" s="43"/>
      <c r="C1103" s="44"/>
      <c r="D1103" s="216" t="s">
        <v>142</v>
      </c>
      <c r="E1103" s="44"/>
      <c r="F1103" s="217" t="s">
        <v>1478</v>
      </c>
      <c r="G1103" s="44"/>
      <c r="H1103" s="44"/>
      <c r="I1103" s="218"/>
      <c r="J1103" s="44"/>
      <c r="K1103" s="44"/>
      <c r="L1103" s="48"/>
      <c r="M1103" s="219"/>
      <c r="N1103" s="220"/>
      <c r="O1103" s="88"/>
      <c r="P1103" s="88"/>
      <c r="Q1103" s="88"/>
      <c r="R1103" s="88"/>
      <c r="S1103" s="88"/>
      <c r="T1103" s="89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T1103" s="20" t="s">
        <v>142</v>
      </c>
      <c r="AU1103" s="20" t="s">
        <v>81</v>
      </c>
    </row>
    <row r="1104" s="2" customFormat="1" ht="16.5" customHeight="1">
      <c r="A1104" s="42"/>
      <c r="B1104" s="43"/>
      <c r="C1104" s="266" t="s">
        <v>1480</v>
      </c>
      <c r="D1104" s="266" t="s">
        <v>487</v>
      </c>
      <c r="E1104" s="267" t="s">
        <v>1481</v>
      </c>
      <c r="F1104" s="268" t="s">
        <v>1482</v>
      </c>
      <c r="G1104" s="269" t="s">
        <v>138</v>
      </c>
      <c r="H1104" s="270">
        <v>8</v>
      </c>
      <c r="I1104" s="271"/>
      <c r="J1104" s="272">
        <f>ROUND(I1104*H1104,2)</f>
        <v>0</v>
      </c>
      <c r="K1104" s="268" t="s">
        <v>139</v>
      </c>
      <c r="L1104" s="273"/>
      <c r="M1104" s="274" t="s">
        <v>21</v>
      </c>
      <c r="N1104" s="275" t="s">
        <v>45</v>
      </c>
      <c r="O1104" s="88"/>
      <c r="P1104" s="212">
        <f>O1104*H1104</f>
        <v>0</v>
      </c>
      <c r="Q1104" s="212">
        <v>3.0000000000000001E-05</v>
      </c>
      <c r="R1104" s="212">
        <f>Q1104*H1104</f>
        <v>0.00024000000000000001</v>
      </c>
      <c r="S1104" s="212">
        <v>0</v>
      </c>
      <c r="T1104" s="213">
        <f>S1104*H1104</f>
        <v>0</v>
      </c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R1104" s="214" t="s">
        <v>429</v>
      </c>
      <c r="AT1104" s="214" t="s">
        <v>487</v>
      </c>
      <c r="AU1104" s="214" t="s">
        <v>81</v>
      </c>
      <c r="AY1104" s="20" t="s">
        <v>132</v>
      </c>
      <c r="BE1104" s="215">
        <f>IF(N1104="základní",J1104,0)</f>
        <v>0</v>
      </c>
      <c r="BF1104" s="215">
        <f>IF(N1104="snížená",J1104,0)</f>
        <v>0</v>
      </c>
      <c r="BG1104" s="215">
        <f>IF(N1104="zákl. přenesená",J1104,0)</f>
        <v>0</v>
      </c>
      <c r="BH1104" s="215">
        <f>IF(N1104="sníž. přenesená",J1104,0)</f>
        <v>0</v>
      </c>
      <c r="BI1104" s="215">
        <f>IF(N1104="nulová",J1104,0)</f>
        <v>0</v>
      </c>
      <c r="BJ1104" s="20" t="s">
        <v>79</v>
      </c>
      <c r="BK1104" s="215">
        <f>ROUND(I1104*H1104,2)</f>
        <v>0</v>
      </c>
      <c r="BL1104" s="20" t="s">
        <v>269</v>
      </c>
      <c r="BM1104" s="214" t="s">
        <v>1483</v>
      </c>
    </row>
    <row r="1105" s="2" customFormat="1">
      <c r="A1105" s="42"/>
      <c r="B1105" s="43"/>
      <c r="C1105" s="44"/>
      <c r="D1105" s="216" t="s">
        <v>142</v>
      </c>
      <c r="E1105" s="44"/>
      <c r="F1105" s="217" t="s">
        <v>1482</v>
      </c>
      <c r="G1105" s="44"/>
      <c r="H1105" s="44"/>
      <c r="I1105" s="218"/>
      <c r="J1105" s="44"/>
      <c r="K1105" s="44"/>
      <c r="L1105" s="48"/>
      <c r="M1105" s="219"/>
      <c r="N1105" s="220"/>
      <c r="O1105" s="88"/>
      <c r="P1105" s="88"/>
      <c r="Q1105" s="88"/>
      <c r="R1105" s="88"/>
      <c r="S1105" s="88"/>
      <c r="T1105" s="89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T1105" s="20" t="s">
        <v>142</v>
      </c>
      <c r="AU1105" s="20" t="s">
        <v>81</v>
      </c>
    </row>
    <row r="1106" s="2" customFormat="1" ht="24.15" customHeight="1">
      <c r="A1106" s="42"/>
      <c r="B1106" s="43"/>
      <c r="C1106" s="203" t="s">
        <v>1484</v>
      </c>
      <c r="D1106" s="203" t="s">
        <v>135</v>
      </c>
      <c r="E1106" s="204" t="s">
        <v>1485</v>
      </c>
      <c r="F1106" s="205" t="s">
        <v>1486</v>
      </c>
      <c r="G1106" s="206" t="s">
        <v>138</v>
      </c>
      <c r="H1106" s="207">
        <v>6</v>
      </c>
      <c r="I1106" s="208"/>
      <c r="J1106" s="209">
        <f>ROUND(I1106*H1106,2)</f>
        <v>0</v>
      </c>
      <c r="K1106" s="205" t="s">
        <v>139</v>
      </c>
      <c r="L1106" s="48"/>
      <c r="M1106" s="210" t="s">
        <v>21</v>
      </c>
      <c r="N1106" s="211" t="s">
        <v>45</v>
      </c>
      <c r="O1106" s="88"/>
      <c r="P1106" s="212">
        <f>O1106*H1106</f>
        <v>0</v>
      </c>
      <c r="Q1106" s="212">
        <v>0</v>
      </c>
      <c r="R1106" s="212">
        <f>Q1106*H1106</f>
        <v>0</v>
      </c>
      <c r="S1106" s="212">
        <v>0</v>
      </c>
      <c r="T1106" s="213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4" t="s">
        <v>269</v>
      </c>
      <c r="AT1106" s="214" t="s">
        <v>135</v>
      </c>
      <c r="AU1106" s="214" t="s">
        <v>81</v>
      </c>
      <c r="AY1106" s="20" t="s">
        <v>132</v>
      </c>
      <c r="BE1106" s="215">
        <f>IF(N1106="základní",J1106,0)</f>
        <v>0</v>
      </c>
      <c r="BF1106" s="215">
        <f>IF(N1106="snížená",J1106,0)</f>
        <v>0</v>
      </c>
      <c r="BG1106" s="215">
        <f>IF(N1106="zákl. přenesená",J1106,0)</f>
        <v>0</v>
      </c>
      <c r="BH1106" s="215">
        <f>IF(N1106="sníž. přenesená",J1106,0)</f>
        <v>0</v>
      </c>
      <c r="BI1106" s="215">
        <f>IF(N1106="nulová",J1106,0)</f>
        <v>0</v>
      </c>
      <c r="BJ1106" s="20" t="s">
        <v>79</v>
      </c>
      <c r="BK1106" s="215">
        <f>ROUND(I1106*H1106,2)</f>
        <v>0</v>
      </c>
      <c r="BL1106" s="20" t="s">
        <v>269</v>
      </c>
      <c r="BM1106" s="214" t="s">
        <v>1487</v>
      </c>
    </row>
    <row r="1107" s="2" customFormat="1">
      <c r="A1107" s="42"/>
      <c r="B1107" s="43"/>
      <c r="C1107" s="44"/>
      <c r="D1107" s="216" t="s">
        <v>142</v>
      </c>
      <c r="E1107" s="44"/>
      <c r="F1107" s="217" t="s">
        <v>1488</v>
      </c>
      <c r="G1107" s="44"/>
      <c r="H1107" s="44"/>
      <c r="I1107" s="218"/>
      <c r="J1107" s="44"/>
      <c r="K1107" s="44"/>
      <c r="L1107" s="48"/>
      <c r="M1107" s="219"/>
      <c r="N1107" s="220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142</v>
      </c>
      <c r="AU1107" s="20" t="s">
        <v>81</v>
      </c>
    </row>
    <row r="1108" s="2" customFormat="1">
      <c r="A1108" s="42"/>
      <c r="B1108" s="43"/>
      <c r="C1108" s="44"/>
      <c r="D1108" s="221" t="s">
        <v>144</v>
      </c>
      <c r="E1108" s="44"/>
      <c r="F1108" s="222" t="s">
        <v>1489</v>
      </c>
      <c r="G1108" s="44"/>
      <c r="H1108" s="44"/>
      <c r="I1108" s="218"/>
      <c r="J1108" s="44"/>
      <c r="K1108" s="44"/>
      <c r="L1108" s="48"/>
      <c r="M1108" s="219"/>
      <c r="N1108" s="220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144</v>
      </c>
      <c r="AU1108" s="20" t="s">
        <v>81</v>
      </c>
    </row>
    <row r="1109" s="2" customFormat="1" ht="24.15" customHeight="1">
      <c r="A1109" s="42"/>
      <c r="B1109" s="43"/>
      <c r="C1109" s="266" t="s">
        <v>1490</v>
      </c>
      <c r="D1109" s="266" t="s">
        <v>487</v>
      </c>
      <c r="E1109" s="267" t="s">
        <v>1491</v>
      </c>
      <c r="F1109" s="268" t="s">
        <v>1492</v>
      </c>
      <c r="G1109" s="269" t="s">
        <v>138</v>
      </c>
      <c r="H1109" s="270">
        <v>6</v>
      </c>
      <c r="I1109" s="271"/>
      <c r="J1109" s="272">
        <f>ROUND(I1109*H1109,2)</f>
        <v>0</v>
      </c>
      <c r="K1109" s="268" t="s">
        <v>139</v>
      </c>
      <c r="L1109" s="273"/>
      <c r="M1109" s="274" t="s">
        <v>21</v>
      </c>
      <c r="N1109" s="275" t="s">
        <v>45</v>
      </c>
      <c r="O1109" s="88"/>
      <c r="P1109" s="212">
        <f>O1109*H1109</f>
        <v>0</v>
      </c>
      <c r="Q1109" s="212">
        <v>4.0000000000000003E-05</v>
      </c>
      <c r="R1109" s="212">
        <f>Q1109*H1109</f>
        <v>0.00024000000000000003</v>
      </c>
      <c r="S1109" s="212">
        <v>0</v>
      </c>
      <c r="T1109" s="213">
        <f>S1109*H1109</f>
        <v>0</v>
      </c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R1109" s="214" t="s">
        <v>429</v>
      </c>
      <c r="AT1109" s="214" t="s">
        <v>487</v>
      </c>
      <c r="AU1109" s="214" t="s">
        <v>81</v>
      </c>
      <c r="AY1109" s="20" t="s">
        <v>132</v>
      </c>
      <c r="BE1109" s="215">
        <f>IF(N1109="základní",J1109,0)</f>
        <v>0</v>
      </c>
      <c r="BF1109" s="215">
        <f>IF(N1109="snížená",J1109,0)</f>
        <v>0</v>
      </c>
      <c r="BG1109" s="215">
        <f>IF(N1109="zákl. přenesená",J1109,0)</f>
        <v>0</v>
      </c>
      <c r="BH1109" s="215">
        <f>IF(N1109="sníž. přenesená",J1109,0)</f>
        <v>0</v>
      </c>
      <c r="BI1109" s="215">
        <f>IF(N1109="nulová",J1109,0)</f>
        <v>0</v>
      </c>
      <c r="BJ1109" s="20" t="s">
        <v>79</v>
      </c>
      <c r="BK1109" s="215">
        <f>ROUND(I1109*H1109,2)</f>
        <v>0</v>
      </c>
      <c r="BL1109" s="20" t="s">
        <v>269</v>
      </c>
      <c r="BM1109" s="214" t="s">
        <v>1493</v>
      </c>
    </row>
    <row r="1110" s="2" customFormat="1">
      <c r="A1110" s="42"/>
      <c r="B1110" s="43"/>
      <c r="C1110" s="44"/>
      <c r="D1110" s="216" t="s">
        <v>142</v>
      </c>
      <c r="E1110" s="44"/>
      <c r="F1110" s="217" t="s">
        <v>1492</v>
      </c>
      <c r="G1110" s="44"/>
      <c r="H1110" s="44"/>
      <c r="I1110" s="218"/>
      <c r="J1110" s="44"/>
      <c r="K1110" s="44"/>
      <c r="L1110" s="48"/>
      <c r="M1110" s="219"/>
      <c r="N1110" s="220"/>
      <c r="O1110" s="88"/>
      <c r="P1110" s="88"/>
      <c r="Q1110" s="88"/>
      <c r="R1110" s="88"/>
      <c r="S1110" s="88"/>
      <c r="T1110" s="89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T1110" s="20" t="s">
        <v>142</v>
      </c>
      <c r="AU1110" s="20" t="s">
        <v>81</v>
      </c>
    </row>
    <row r="1111" s="2" customFormat="1" ht="16.5" customHeight="1">
      <c r="A1111" s="42"/>
      <c r="B1111" s="43"/>
      <c r="C1111" s="266" t="s">
        <v>1494</v>
      </c>
      <c r="D1111" s="266" t="s">
        <v>487</v>
      </c>
      <c r="E1111" s="267" t="s">
        <v>1467</v>
      </c>
      <c r="F1111" s="268" t="s">
        <v>1468</v>
      </c>
      <c r="G1111" s="269" t="s">
        <v>138</v>
      </c>
      <c r="H1111" s="270">
        <v>6</v>
      </c>
      <c r="I1111" s="271"/>
      <c r="J1111" s="272">
        <f>ROUND(I1111*H1111,2)</f>
        <v>0</v>
      </c>
      <c r="K1111" s="268" t="s">
        <v>139</v>
      </c>
      <c r="L1111" s="273"/>
      <c r="M1111" s="274" t="s">
        <v>21</v>
      </c>
      <c r="N1111" s="275" t="s">
        <v>45</v>
      </c>
      <c r="O1111" s="88"/>
      <c r="P1111" s="212">
        <f>O1111*H1111</f>
        <v>0</v>
      </c>
      <c r="Q1111" s="212">
        <v>3.0000000000000001E-05</v>
      </c>
      <c r="R1111" s="212">
        <f>Q1111*H1111</f>
        <v>0.00018000000000000001</v>
      </c>
      <c r="S1111" s="212">
        <v>0</v>
      </c>
      <c r="T1111" s="213">
        <f>S1111*H1111</f>
        <v>0</v>
      </c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R1111" s="214" t="s">
        <v>429</v>
      </c>
      <c r="AT1111" s="214" t="s">
        <v>487</v>
      </c>
      <c r="AU1111" s="214" t="s">
        <v>81</v>
      </c>
      <c r="AY1111" s="20" t="s">
        <v>132</v>
      </c>
      <c r="BE1111" s="215">
        <f>IF(N1111="základní",J1111,0)</f>
        <v>0</v>
      </c>
      <c r="BF1111" s="215">
        <f>IF(N1111="snížená",J1111,0)</f>
        <v>0</v>
      </c>
      <c r="BG1111" s="215">
        <f>IF(N1111="zákl. přenesená",J1111,0)</f>
        <v>0</v>
      </c>
      <c r="BH1111" s="215">
        <f>IF(N1111="sníž. přenesená",J1111,0)</f>
        <v>0</v>
      </c>
      <c r="BI1111" s="215">
        <f>IF(N1111="nulová",J1111,0)</f>
        <v>0</v>
      </c>
      <c r="BJ1111" s="20" t="s">
        <v>79</v>
      </c>
      <c r="BK1111" s="215">
        <f>ROUND(I1111*H1111,2)</f>
        <v>0</v>
      </c>
      <c r="BL1111" s="20" t="s">
        <v>269</v>
      </c>
      <c r="BM1111" s="214" t="s">
        <v>1495</v>
      </c>
    </row>
    <row r="1112" s="2" customFormat="1">
      <c r="A1112" s="42"/>
      <c r="B1112" s="43"/>
      <c r="C1112" s="44"/>
      <c r="D1112" s="216" t="s">
        <v>142</v>
      </c>
      <c r="E1112" s="44"/>
      <c r="F1112" s="217" t="s">
        <v>1468</v>
      </c>
      <c r="G1112" s="44"/>
      <c r="H1112" s="44"/>
      <c r="I1112" s="218"/>
      <c r="J1112" s="44"/>
      <c r="K1112" s="44"/>
      <c r="L1112" s="48"/>
      <c r="M1112" s="219"/>
      <c r="N1112" s="220"/>
      <c r="O1112" s="88"/>
      <c r="P1112" s="88"/>
      <c r="Q1112" s="88"/>
      <c r="R1112" s="88"/>
      <c r="S1112" s="88"/>
      <c r="T1112" s="89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T1112" s="20" t="s">
        <v>142</v>
      </c>
      <c r="AU1112" s="20" t="s">
        <v>81</v>
      </c>
    </row>
    <row r="1113" s="2" customFormat="1" ht="24.15" customHeight="1">
      <c r="A1113" s="42"/>
      <c r="B1113" s="43"/>
      <c r="C1113" s="203" t="s">
        <v>1496</v>
      </c>
      <c r="D1113" s="203" t="s">
        <v>135</v>
      </c>
      <c r="E1113" s="204" t="s">
        <v>1497</v>
      </c>
      <c r="F1113" s="205" t="s">
        <v>1498</v>
      </c>
      <c r="G1113" s="206" t="s">
        <v>138</v>
      </c>
      <c r="H1113" s="207">
        <v>2</v>
      </c>
      <c r="I1113" s="208"/>
      <c r="J1113" s="209">
        <f>ROUND(I1113*H1113,2)</f>
        <v>0</v>
      </c>
      <c r="K1113" s="205" t="s">
        <v>139</v>
      </c>
      <c r="L1113" s="48"/>
      <c r="M1113" s="210" t="s">
        <v>21</v>
      </c>
      <c r="N1113" s="211" t="s">
        <v>45</v>
      </c>
      <c r="O1113" s="88"/>
      <c r="P1113" s="212">
        <f>O1113*H1113</f>
        <v>0</v>
      </c>
      <c r="Q1113" s="212">
        <v>0</v>
      </c>
      <c r="R1113" s="212">
        <f>Q1113*H1113</f>
        <v>0</v>
      </c>
      <c r="S1113" s="212">
        <v>0</v>
      </c>
      <c r="T1113" s="213">
        <f>S1113*H1113</f>
        <v>0</v>
      </c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R1113" s="214" t="s">
        <v>269</v>
      </c>
      <c r="AT1113" s="214" t="s">
        <v>135</v>
      </c>
      <c r="AU1113" s="214" t="s">
        <v>81</v>
      </c>
      <c r="AY1113" s="20" t="s">
        <v>132</v>
      </c>
      <c r="BE1113" s="215">
        <f>IF(N1113="základní",J1113,0)</f>
        <v>0</v>
      </c>
      <c r="BF1113" s="215">
        <f>IF(N1113="snížená",J1113,0)</f>
        <v>0</v>
      </c>
      <c r="BG1113" s="215">
        <f>IF(N1113="zákl. přenesená",J1113,0)</f>
        <v>0</v>
      </c>
      <c r="BH1113" s="215">
        <f>IF(N1113="sníž. přenesená",J1113,0)</f>
        <v>0</v>
      </c>
      <c r="BI1113" s="215">
        <f>IF(N1113="nulová",J1113,0)</f>
        <v>0</v>
      </c>
      <c r="BJ1113" s="20" t="s">
        <v>79</v>
      </c>
      <c r="BK1113" s="215">
        <f>ROUND(I1113*H1113,2)</f>
        <v>0</v>
      </c>
      <c r="BL1113" s="20" t="s">
        <v>269</v>
      </c>
      <c r="BM1113" s="214" t="s">
        <v>1499</v>
      </c>
    </row>
    <row r="1114" s="2" customFormat="1">
      <c r="A1114" s="42"/>
      <c r="B1114" s="43"/>
      <c r="C1114" s="44"/>
      <c r="D1114" s="216" t="s">
        <v>142</v>
      </c>
      <c r="E1114" s="44"/>
      <c r="F1114" s="217" t="s">
        <v>1500</v>
      </c>
      <c r="G1114" s="44"/>
      <c r="H1114" s="44"/>
      <c r="I1114" s="218"/>
      <c r="J1114" s="44"/>
      <c r="K1114" s="44"/>
      <c r="L1114" s="48"/>
      <c r="M1114" s="219"/>
      <c r="N1114" s="220"/>
      <c r="O1114" s="88"/>
      <c r="P1114" s="88"/>
      <c r="Q1114" s="88"/>
      <c r="R1114" s="88"/>
      <c r="S1114" s="88"/>
      <c r="T1114" s="89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T1114" s="20" t="s">
        <v>142</v>
      </c>
      <c r="AU1114" s="20" t="s">
        <v>81</v>
      </c>
    </row>
    <row r="1115" s="2" customFormat="1">
      <c r="A1115" s="42"/>
      <c r="B1115" s="43"/>
      <c r="C1115" s="44"/>
      <c r="D1115" s="221" t="s">
        <v>144</v>
      </c>
      <c r="E1115" s="44"/>
      <c r="F1115" s="222" t="s">
        <v>1501</v>
      </c>
      <c r="G1115" s="44"/>
      <c r="H1115" s="44"/>
      <c r="I1115" s="218"/>
      <c r="J1115" s="44"/>
      <c r="K1115" s="44"/>
      <c r="L1115" s="48"/>
      <c r="M1115" s="219"/>
      <c r="N1115" s="220"/>
      <c r="O1115" s="88"/>
      <c r="P1115" s="88"/>
      <c r="Q1115" s="88"/>
      <c r="R1115" s="88"/>
      <c r="S1115" s="88"/>
      <c r="T1115" s="89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T1115" s="20" t="s">
        <v>144</v>
      </c>
      <c r="AU1115" s="20" t="s">
        <v>81</v>
      </c>
    </row>
    <row r="1116" s="2" customFormat="1" ht="24.15" customHeight="1">
      <c r="A1116" s="42"/>
      <c r="B1116" s="43"/>
      <c r="C1116" s="266" t="s">
        <v>1502</v>
      </c>
      <c r="D1116" s="266" t="s">
        <v>487</v>
      </c>
      <c r="E1116" s="267" t="s">
        <v>1503</v>
      </c>
      <c r="F1116" s="268" t="s">
        <v>1504</v>
      </c>
      <c r="G1116" s="269" t="s">
        <v>138</v>
      </c>
      <c r="H1116" s="270">
        <v>2</v>
      </c>
      <c r="I1116" s="271"/>
      <c r="J1116" s="272">
        <f>ROUND(I1116*H1116,2)</f>
        <v>0</v>
      </c>
      <c r="K1116" s="268" t="s">
        <v>139</v>
      </c>
      <c r="L1116" s="273"/>
      <c r="M1116" s="274" t="s">
        <v>21</v>
      </c>
      <c r="N1116" s="275" t="s">
        <v>45</v>
      </c>
      <c r="O1116" s="88"/>
      <c r="P1116" s="212">
        <f>O1116*H1116</f>
        <v>0</v>
      </c>
      <c r="Q1116" s="212">
        <v>4.0000000000000003E-05</v>
      </c>
      <c r="R1116" s="212">
        <f>Q1116*H1116</f>
        <v>8.0000000000000007E-05</v>
      </c>
      <c r="S1116" s="212">
        <v>0</v>
      </c>
      <c r="T1116" s="213">
        <f>S1116*H1116</f>
        <v>0</v>
      </c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R1116" s="214" t="s">
        <v>429</v>
      </c>
      <c r="AT1116" s="214" t="s">
        <v>487</v>
      </c>
      <c r="AU1116" s="214" t="s">
        <v>81</v>
      </c>
      <c r="AY1116" s="20" t="s">
        <v>132</v>
      </c>
      <c r="BE1116" s="215">
        <f>IF(N1116="základní",J1116,0)</f>
        <v>0</v>
      </c>
      <c r="BF1116" s="215">
        <f>IF(N1116="snížená",J1116,0)</f>
        <v>0</v>
      </c>
      <c r="BG1116" s="215">
        <f>IF(N1116="zákl. přenesená",J1116,0)</f>
        <v>0</v>
      </c>
      <c r="BH1116" s="215">
        <f>IF(N1116="sníž. přenesená",J1116,0)</f>
        <v>0</v>
      </c>
      <c r="BI1116" s="215">
        <f>IF(N1116="nulová",J1116,0)</f>
        <v>0</v>
      </c>
      <c r="BJ1116" s="20" t="s">
        <v>79</v>
      </c>
      <c r="BK1116" s="215">
        <f>ROUND(I1116*H1116,2)</f>
        <v>0</v>
      </c>
      <c r="BL1116" s="20" t="s">
        <v>269</v>
      </c>
      <c r="BM1116" s="214" t="s">
        <v>1505</v>
      </c>
    </row>
    <row r="1117" s="2" customFormat="1">
      <c r="A1117" s="42"/>
      <c r="B1117" s="43"/>
      <c r="C1117" s="44"/>
      <c r="D1117" s="216" t="s">
        <v>142</v>
      </c>
      <c r="E1117" s="44"/>
      <c r="F1117" s="217" t="s">
        <v>1504</v>
      </c>
      <c r="G1117" s="44"/>
      <c r="H1117" s="44"/>
      <c r="I1117" s="218"/>
      <c r="J1117" s="44"/>
      <c r="K1117" s="44"/>
      <c r="L1117" s="48"/>
      <c r="M1117" s="219"/>
      <c r="N1117" s="220"/>
      <c r="O1117" s="88"/>
      <c r="P1117" s="88"/>
      <c r="Q1117" s="88"/>
      <c r="R1117" s="88"/>
      <c r="S1117" s="88"/>
      <c r="T1117" s="89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T1117" s="20" t="s">
        <v>142</v>
      </c>
      <c r="AU1117" s="20" t="s">
        <v>81</v>
      </c>
    </row>
    <row r="1118" s="2" customFormat="1" ht="16.5" customHeight="1">
      <c r="A1118" s="42"/>
      <c r="B1118" s="43"/>
      <c r="C1118" s="266" t="s">
        <v>1506</v>
      </c>
      <c r="D1118" s="266" t="s">
        <v>487</v>
      </c>
      <c r="E1118" s="267" t="s">
        <v>1467</v>
      </c>
      <c r="F1118" s="268" t="s">
        <v>1468</v>
      </c>
      <c r="G1118" s="269" t="s">
        <v>138</v>
      </c>
      <c r="H1118" s="270">
        <v>2</v>
      </c>
      <c r="I1118" s="271"/>
      <c r="J1118" s="272">
        <f>ROUND(I1118*H1118,2)</f>
        <v>0</v>
      </c>
      <c r="K1118" s="268" t="s">
        <v>139</v>
      </c>
      <c r="L1118" s="273"/>
      <c r="M1118" s="274" t="s">
        <v>21</v>
      </c>
      <c r="N1118" s="275" t="s">
        <v>45</v>
      </c>
      <c r="O1118" s="88"/>
      <c r="P1118" s="212">
        <f>O1118*H1118</f>
        <v>0</v>
      </c>
      <c r="Q1118" s="212">
        <v>3.0000000000000001E-05</v>
      </c>
      <c r="R1118" s="212">
        <f>Q1118*H1118</f>
        <v>6.0000000000000002E-05</v>
      </c>
      <c r="S1118" s="212">
        <v>0</v>
      </c>
      <c r="T1118" s="213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14" t="s">
        <v>429</v>
      </c>
      <c r="AT1118" s="214" t="s">
        <v>487</v>
      </c>
      <c r="AU1118" s="214" t="s">
        <v>81</v>
      </c>
      <c r="AY1118" s="20" t="s">
        <v>132</v>
      </c>
      <c r="BE1118" s="215">
        <f>IF(N1118="základní",J1118,0)</f>
        <v>0</v>
      </c>
      <c r="BF1118" s="215">
        <f>IF(N1118="snížená",J1118,0)</f>
        <v>0</v>
      </c>
      <c r="BG1118" s="215">
        <f>IF(N1118="zákl. přenesená",J1118,0)</f>
        <v>0</v>
      </c>
      <c r="BH1118" s="215">
        <f>IF(N1118="sníž. přenesená",J1118,0)</f>
        <v>0</v>
      </c>
      <c r="BI1118" s="215">
        <f>IF(N1118="nulová",J1118,0)</f>
        <v>0</v>
      </c>
      <c r="BJ1118" s="20" t="s">
        <v>79</v>
      </c>
      <c r="BK1118" s="215">
        <f>ROUND(I1118*H1118,2)</f>
        <v>0</v>
      </c>
      <c r="BL1118" s="20" t="s">
        <v>269</v>
      </c>
      <c r="BM1118" s="214" t="s">
        <v>1507</v>
      </c>
    </row>
    <row r="1119" s="2" customFormat="1">
      <c r="A1119" s="42"/>
      <c r="B1119" s="43"/>
      <c r="C1119" s="44"/>
      <c r="D1119" s="216" t="s">
        <v>142</v>
      </c>
      <c r="E1119" s="44"/>
      <c r="F1119" s="217" t="s">
        <v>1468</v>
      </c>
      <c r="G1119" s="44"/>
      <c r="H1119" s="44"/>
      <c r="I1119" s="218"/>
      <c r="J1119" s="44"/>
      <c r="K1119" s="44"/>
      <c r="L1119" s="48"/>
      <c r="M1119" s="219"/>
      <c r="N1119" s="220"/>
      <c r="O1119" s="88"/>
      <c r="P1119" s="88"/>
      <c r="Q1119" s="88"/>
      <c r="R1119" s="88"/>
      <c r="S1119" s="88"/>
      <c r="T1119" s="89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T1119" s="20" t="s">
        <v>142</v>
      </c>
      <c r="AU1119" s="20" t="s">
        <v>81</v>
      </c>
    </row>
    <row r="1120" s="2" customFormat="1" ht="24.15" customHeight="1">
      <c r="A1120" s="42"/>
      <c r="B1120" s="43"/>
      <c r="C1120" s="203" t="s">
        <v>1508</v>
      </c>
      <c r="D1120" s="203" t="s">
        <v>135</v>
      </c>
      <c r="E1120" s="204" t="s">
        <v>1509</v>
      </c>
      <c r="F1120" s="205" t="s">
        <v>1510</v>
      </c>
      <c r="G1120" s="206" t="s">
        <v>138</v>
      </c>
      <c r="H1120" s="207">
        <v>77</v>
      </c>
      <c r="I1120" s="208"/>
      <c r="J1120" s="209">
        <f>ROUND(I1120*H1120,2)</f>
        <v>0</v>
      </c>
      <c r="K1120" s="205" t="s">
        <v>139</v>
      </c>
      <c r="L1120" s="48"/>
      <c r="M1120" s="210" t="s">
        <v>21</v>
      </c>
      <c r="N1120" s="211" t="s">
        <v>45</v>
      </c>
      <c r="O1120" s="88"/>
      <c r="P1120" s="212">
        <f>O1120*H1120</f>
        <v>0</v>
      </c>
      <c r="Q1120" s="212">
        <v>0</v>
      </c>
      <c r="R1120" s="212">
        <f>Q1120*H1120</f>
        <v>0</v>
      </c>
      <c r="S1120" s="212">
        <v>0</v>
      </c>
      <c r="T1120" s="213">
        <f>S1120*H1120</f>
        <v>0</v>
      </c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R1120" s="214" t="s">
        <v>269</v>
      </c>
      <c r="AT1120" s="214" t="s">
        <v>135</v>
      </c>
      <c r="AU1120" s="214" t="s">
        <v>81</v>
      </c>
      <c r="AY1120" s="20" t="s">
        <v>132</v>
      </c>
      <c r="BE1120" s="215">
        <f>IF(N1120="základní",J1120,0)</f>
        <v>0</v>
      </c>
      <c r="BF1120" s="215">
        <f>IF(N1120="snížená",J1120,0)</f>
        <v>0</v>
      </c>
      <c r="BG1120" s="215">
        <f>IF(N1120="zákl. přenesená",J1120,0)</f>
        <v>0</v>
      </c>
      <c r="BH1120" s="215">
        <f>IF(N1120="sníž. přenesená",J1120,0)</f>
        <v>0</v>
      </c>
      <c r="BI1120" s="215">
        <f>IF(N1120="nulová",J1120,0)</f>
        <v>0</v>
      </c>
      <c r="BJ1120" s="20" t="s">
        <v>79</v>
      </c>
      <c r="BK1120" s="215">
        <f>ROUND(I1120*H1120,2)</f>
        <v>0</v>
      </c>
      <c r="BL1120" s="20" t="s">
        <v>269</v>
      </c>
      <c r="BM1120" s="214" t="s">
        <v>1511</v>
      </c>
    </row>
    <row r="1121" s="2" customFormat="1">
      <c r="A1121" s="42"/>
      <c r="B1121" s="43"/>
      <c r="C1121" s="44"/>
      <c r="D1121" s="216" t="s">
        <v>142</v>
      </c>
      <c r="E1121" s="44"/>
      <c r="F1121" s="217" t="s">
        <v>1512</v>
      </c>
      <c r="G1121" s="44"/>
      <c r="H1121" s="44"/>
      <c r="I1121" s="218"/>
      <c r="J1121" s="44"/>
      <c r="K1121" s="44"/>
      <c r="L1121" s="48"/>
      <c r="M1121" s="219"/>
      <c r="N1121" s="220"/>
      <c r="O1121" s="88"/>
      <c r="P1121" s="88"/>
      <c r="Q1121" s="88"/>
      <c r="R1121" s="88"/>
      <c r="S1121" s="88"/>
      <c r="T1121" s="89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T1121" s="20" t="s">
        <v>142</v>
      </c>
      <c r="AU1121" s="20" t="s">
        <v>81</v>
      </c>
    </row>
    <row r="1122" s="2" customFormat="1">
      <c r="A1122" s="42"/>
      <c r="B1122" s="43"/>
      <c r="C1122" s="44"/>
      <c r="D1122" s="221" t="s">
        <v>144</v>
      </c>
      <c r="E1122" s="44"/>
      <c r="F1122" s="222" t="s">
        <v>1513</v>
      </c>
      <c r="G1122" s="44"/>
      <c r="H1122" s="44"/>
      <c r="I1122" s="218"/>
      <c r="J1122" s="44"/>
      <c r="K1122" s="44"/>
      <c r="L1122" s="48"/>
      <c r="M1122" s="219"/>
      <c r="N1122" s="220"/>
      <c r="O1122" s="88"/>
      <c r="P1122" s="88"/>
      <c r="Q1122" s="88"/>
      <c r="R1122" s="88"/>
      <c r="S1122" s="88"/>
      <c r="T1122" s="89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T1122" s="20" t="s">
        <v>144</v>
      </c>
      <c r="AU1122" s="20" t="s">
        <v>81</v>
      </c>
    </row>
    <row r="1123" s="2" customFormat="1" ht="24.15" customHeight="1">
      <c r="A1123" s="42"/>
      <c r="B1123" s="43"/>
      <c r="C1123" s="266" t="s">
        <v>1514</v>
      </c>
      <c r="D1123" s="266" t="s">
        <v>487</v>
      </c>
      <c r="E1123" s="267" t="s">
        <v>1515</v>
      </c>
      <c r="F1123" s="268" t="s">
        <v>1516</v>
      </c>
      <c r="G1123" s="269" t="s">
        <v>138</v>
      </c>
      <c r="H1123" s="270">
        <v>77</v>
      </c>
      <c r="I1123" s="271"/>
      <c r="J1123" s="272">
        <f>ROUND(I1123*H1123,2)</f>
        <v>0</v>
      </c>
      <c r="K1123" s="268" t="s">
        <v>139</v>
      </c>
      <c r="L1123" s="273"/>
      <c r="M1123" s="274" t="s">
        <v>21</v>
      </c>
      <c r="N1123" s="275" t="s">
        <v>45</v>
      </c>
      <c r="O1123" s="88"/>
      <c r="P1123" s="212">
        <f>O1123*H1123</f>
        <v>0</v>
      </c>
      <c r="Q1123" s="212">
        <v>6.0000000000000002E-05</v>
      </c>
      <c r="R1123" s="212">
        <f>Q1123*H1123</f>
        <v>0.00462</v>
      </c>
      <c r="S1123" s="212">
        <v>0</v>
      </c>
      <c r="T1123" s="213">
        <f>S1123*H1123</f>
        <v>0</v>
      </c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R1123" s="214" t="s">
        <v>429</v>
      </c>
      <c r="AT1123" s="214" t="s">
        <v>487</v>
      </c>
      <c r="AU1123" s="214" t="s">
        <v>81</v>
      </c>
      <c r="AY1123" s="20" t="s">
        <v>132</v>
      </c>
      <c r="BE1123" s="215">
        <f>IF(N1123="základní",J1123,0)</f>
        <v>0</v>
      </c>
      <c r="BF1123" s="215">
        <f>IF(N1123="snížená",J1123,0)</f>
        <v>0</v>
      </c>
      <c r="BG1123" s="215">
        <f>IF(N1123="zákl. přenesená",J1123,0)</f>
        <v>0</v>
      </c>
      <c r="BH1123" s="215">
        <f>IF(N1123="sníž. přenesená",J1123,0)</f>
        <v>0</v>
      </c>
      <c r="BI1123" s="215">
        <f>IF(N1123="nulová",J1123,0)</f>
        <v>0</v>
      </c>
      <c r="BJ1123" s="20" t="s">
        <v>79</v>
      </c>
      <c r="BK1123" s="215">
        <f>ROUND(I1123*H1123,2)</f>
        <v>0</v>
      </c>
      <c r="BL1123" s="20" t="s">
        <v>269</v>
      </c>
      <c r="BM1123" s="214" t="s">
        <v>1517</v>
      </c>
    </row>
    <row r="1124" s="2" customFormat="1">
      <c r="A1124" s="42"/>
      <c r="B1124" s="43"/>
      <c r="C1124" s="44"/>
      <c r="D1124" s="216" t="s">
        <v>142</v>
      </c>
      <c r="E1124" s="44"/>
      <c r="F1124" s="217" t="s">
        <v>1516</v>
      </c>
      <c r="G1124" s="44"/>
      <c r="H1124" s="44"/>
      <c r="I1124" s="218"/>
      <c r="J1124" s="44"/>
      <c r="K1124" s="44"/>
      <c r="L1124" s="48"/>
      <c r="M1124" s="219"/>
      <c r="N1124" s="220"/>
      <c r="O1124" s="88"/>
      <c r="P1124" s="88"/>
      <c r="Q1124" s="88"/>
      <c r="R1124" s="88"/>
      <c r="S1124" s="88"/>
      <c r="T1124" s="89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T1124" s="20" t="s">
        <v>142</v>
      </c>
      <c r="AU1124" s="20" t="s">
        <v>81</v>
      </c>
    </row>
    <row r="1125" s="2" customFormat="1" ht="16.5" customHeight="1">
      <c r="A1125" s="42"/>
      <c r="B1125" s="43"/>
      <c r="C1125" s="203" t="s">
        <v>1518</v>
      </c>
      <c r="D1125" s="203" t="s">
        <v>135</v>
      </c>
      <c r="E1125" s="204" t="s">
        <v>1519</v>
      </c>
      <c r="F1125" s="205" t="s">
        <v>1520</v>
      </c>
      <c r="G1125" s="206" t="s">
        <v>138</v>
      </c>
      <c r="H1125" s="207">
        <v>30</v>
      </c>
      <c r="I1125" s="208"/>
      <c r="J1125" s="209">
        <f>ROUND(I1125*H1125,2)</f>
        <v>0</v>
      </c>
      <c r="K1125" s="205" t="s">
        <v>21</v>
      </c>
      <c r="L1125" s="48"/>
      <c r="M1125" s="210" t="s">
        <v>21</v>
      </c>
      <c r="N1125" s="211" t="s">
        <v>45</v>
      </c>
      <c r="O1125" s="88"/>
      <c r="P1125" s="212">
        <f>O1125*H1125</f>
        <v>0</v>
      </c>
      <c r="Q1125" s="212">
        <v>0</v>
      </c>
      <c r="R1125" s="212">
        <f>Q1125*H1125</f>
        <v>0</v>
      </c>
      <c r="S1125" s="212">
        <v>0</v>
      </c>
      <c r="T1125" s="213">
        <f>S1125*H1125</f>
        <v>0</v>
      </c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R1125" s="214" t="s">
        <v>269</v>
      </c>
      <c r="AT1125" s="214" t="s">
        <v>135</v>
      </c>
      <c r="AU1125" s="214" t="s">
        <v>81</v>
      </c>
      <c r="AY1125" s="20" t="s">
        <v>132</v>
      </c>
      <c r="BE1125" s="215">
        <f>IF(N1125="základní",J1125,0)</f>
        <v>0</v>
      </c>
      <c r="BF1125" s="215">
        <f>IF(N1125="snížená",J1125,0)</f>
        <v>0</v>
      </c>
      <c r="BG1125" s="215">
        <f>IF(N1125="zákl. přenesená",J1125,0)</f>
        <v>0</v>
      </c>
      <c r="BH1125" s="215">
        <f>IF(N1125="sníž. přenesená",J1125,0)</f>
        <v>0</v>
      </c>
      <c r="BI1125" s="215">
        <f>IF(N1125="nulová",J1125,0)</f>
        <v>0</v>
      </c>
      <c r="BJ1125" s="20" t="s">
        <v>79</v>
      </c>
      <c r="BK1125" s="215">
        <f>ROUND(I1125*H1125,2)</f>
        <v>0</v>
      </c>
      <c r="BL1125" s="20" t="s">
        <v>269</v>
      </c>
      <c r="BM1125" s="214" t="s">
        <v>1521</v>
      </c>
    </row>
    <row r="1126" s="2" customFormat="1">
      <c r="A1126" s="42"/>
      <c r="B1126" s="43"/>
      <c r="C1126" s="44"/>
      <c r="D1126" s="216" t="s">
        <v>142</v>
      </c>
      <c r="E1126" s="44"/>
      <c r="F1126" s="217" t="s">
        <v>1522</v>
      </c>
      <c r="G1126" s="44"/>
      <c r="H1126" s="44"/>
      <c r="I1126" s="218"/>
      <c r="J1126" s="44"/>
      <c r="K1126" s="44"/>
      <c r="L1126" s="48"/>
      <c r="M1126" s="219"/>
      <c r="N1126" s="220"/>
      <c r="O1126" s="88"/>
      <c r="P1126" s="88"/>
      <c r="Q1126" s="88"/>
      <c r="R1126" s="88"/>
      <c r="S1126" s="88"/>
      <c r="T1126" s="89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T1126" s="20" t="s">
        <v>142</v>
      </c>
      <c r="AU1126" s="20" t="s">
        <v>81</v>
      </c>
    </row>
    <row r="1127" s="2" customFormat="1" ht="21.75" customHeight="1">
      <c r="A1127" s="42"/>
      <c r="B1127" s="43"/>
      <c r="C1127" s="266" t="s">
        <v>1523</v>
      </c>
      <c r="D1127" s="266" t="s">
        <v>487</v>
      </c>
      <c r="E1127" s="267" t="s">
        <v>1524</v>
      </c>
      <c r="F1127" s="268" t="s">
        <v>1525</v>
      </c>
      <c r="G1127" s="269" t="s">
        <v>138</v>
      </c>
      <c r="H1127" s="270">
        <v>30</v>
      </c>
      <c r="I1127" s="271"/>
      <c r="J1127" s="272">
        <f>ROUND(I1127*H1127,2)</f>
        <v>0</v>
      </c>
      <c r="K1127" s="268" t="s">
        <v>21</v>
      </c>
      <c r="L1127" s="273"/>
      <c r="M1127" s="274" t="s">
        <v>21</v>
      </c>
      <c r="N1127" s="275" t="s">
        <v>45</v>
      </c>
      <c r="O1127" s="88"/>
      <c r="P1127" s="212">
        <f>O1127*H1127</f>
        <v>0</v>
      </c>
      <c r="Q1127" s="212">
        <v>0.00010000000000000001</v>
      </c>
      <c r="R1127" s="212">
        <f>Q1127*H1127</f>
        <v>0.0030000000000000001</v>
      </c>
      <c r="S1127" s="212">
        <v>0</v>
      </c>
      <c r="T1127" s="213">
        <f>S1127*H1127</f>
        <v>0</v>
      </c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R1127" s="214" t="s">
        <v>429</v>
      </c>
      <c r="AT1127" s="214" t="s">
        <v>487</v>
      </c>
      <c r="AU1127" s="214" t="s">
        <v>81</v>
      </c>
      <c r="AY1127" s="20" t="s">
        <v>132</v>
      </c>
      <c r="BE1127" s="215">
        <f>IF(N1127="základní",J1127,0)</f>
        <v>0</v>
      </c>
      <c r="BF1127" s="215">
        <f>IF(N1127="snížená",J1127,0)</f>
        <v>0</v>
      </c>
      <c r="BG1127" s="215">
        <f>IF(N1127="zákl. přenesená",J1127,0)</f>
        <v>0</v>
      </c>
      <c r="BH1127" s="215">
        <f>IF(N1127="sníž. přenesená",J1127,0)</f>
        <v>0</v>
      </c>
      <c r="BI1127" s="215">
        <f>IF(N1127="nulová",J1127,0)</f>
        <v>0</v>
      </c>
      <c r="BJ1127" s="20" t="s">
        <v>79</v>
      </c>
      <c r="BK1127" s="215">
        <f>ROUND(I1127*H1127,2)</f>
        <v>0</v>
      </c>
      <c r="BL1127" s="20" t="s">
        <v>269</v>
      </c>
      <c r="BM1127" s="214" t="s">
        <v>1526</v>
      </c>
    </row>
    <row r="1128" s="2" customFormat="1">
      <c r="A1128" s="42"/>
      <c r="B1128" s="43"/>
      <c r="C1128" s="44"/>
      <c r="D1128" s="216" t="s">
        <v>142</v>
      </c>
      <c r="E1128" s="44"/>
      <c r="F1128" s="217" t="s">
        <v>1527</v>
      </c>
      <c r="G1128" s="44"/>
      <c r="H1128" s="44"/>
      <c r="I1128" s="218"/>
      <c r="J1128" s="44"/>
      <c r="K1128" s="44"/>
      <c r="L1128" s="48"/>
      <c r="M1128" s="219"/>
      <c r="N1128" s="220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142</v>
      </c>
      <c r="AU1128" s="20" t="s">
        <v>81</v>
      </c>
    </row>
    <row r="1129" s="2" customFormat="1" ht="24.15" customHeight="1">
      <c r="A1129" s="42"/>
      <c r="B1129" s="43"/>
      <c r="C1129" s="203" t="s">
        <v>1528</v>
      </c>
      <c r="D1129" s="203" t="s">
        <v>135</v>
      </c>
      <c r="E1129" s="204" t="s">
        <v>1529</v>
      </c>
      <c r="F1129" s="205" t="s">
        <v>1530</v>
      </c>
      <c r="G1129" s="206" t="s">
        <v>138</v>
      </c>
      <c r="H1129" s="207">
        <v>10</v>
      </c>
      <c r="I1129" s="208"/>
      <c r="J1129" s="209">
        <f>ROUND(I1129*H1129,2)</f>
        <v>0</v>
      </c>
      <c r="K1129" s="205" t="s">
        <v>21</v>
      </c>
      <c r="L1129" s="48"/>
      <c r="M1129" s="210" t="s">
        <v>21</v>
      </c>
      <c r="N1129" s="211" t="s">
        <v>45</v>
      </c>
      <c r="O1129" s="88"/>
      <c r="P1129" s="212">
        <f>O1129*H1129</f>
        <v>0</v>
      </c>
      <c r="Q1129" s="212">
        <v>0</v>
      </c>
      <c r="R1129" s="212">
        <f>Q1129*H1129</f>
        <v>0</v>
      </c>
      <c r="S1129" s="212">
        <v>0</v>
      </c>
      <c r="T1129" s="213">
        <f>S1129*H1129</f>
        <v>0</v>
      </c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R1129" s="214" t="s">
        <v>269</v>
      </c>
      <c r="AT1129" s="214" t="s">
        <v>135</v>
      </c>
      <c r="AU1129" s="214" t="s">
        <v>81</v>
      </c>
      <c r="AY1129" s="20" t="s">
        <v>132</v>
      </c>
      <c r="BE1129" s="215">
        <f>IF(N1129="základní",J1129,0)</f>
        <v>0</v>
      </c>
      <c r="BF1129" s="215">
        <f>IF(N1129="snížená",J1129,0)</f>
        <v>0</v>
      </c>
      <c r="BG1129" s="215">
        <f>IF(N1129="zákl. přenesená",J1129,0)</f>
        <v>0</v>
      </c>
      <c r="BH1129" s="215">
        <f>IF(N1129="sníž. přenesená",J1129,0)</f>
        <v>0</v>
      </c>
      <c r="BI1129" s="215">
        <f>IF(N1129="nulová",J1129,0)</f>
        <v>0</v>
      </c>
      <c r="BJ1129" s="20" t="s">
        <v>79</v>
      </c>
      <c r="BK1129" s="215">
        <f>ROUND(I1129*H1129,2)</f>
        <v>0</v>
      </c>
      <c r="BL1129" s="20" t="s">
        <v>269</v>
      </c>
      <c r="BM1129" s="214" t="s">
        <v>1531</v>
      </c>
    </row>
    <row r="1130" s="2" customFormat="1">
      <c r="A1130" s="42"/>
      <c r="B1130" s="43"/>
      <c r="C1130" s="44"/>
      <c r="D1130" s="216" t="s">
        <v>142</v>
      </c>
      <c r="E1130" s="44"/>
      <c r="F1130" s="217" t="s">
        <v>1530</v>
      </c>
      <c r="G1130" s="44"/>
      <c r="H1130" s="44"/>
      <c r="I1130" s="218"/>
      <c r="J1130" s="44"/>
      <c r="K1130" s="44"/>
      <c r="L1130" s="48"/>
      <c r="M1130" s="219"/>
      <c r="N1130" s="220"/>
      <c r="O1130" s="88"/>
      <c r="P1130" s="88"/>
      <c r="Q1130" s="88"/>
      <c r="R1130" s="88"/>
      <c r="S1130" s="88"/>
      <c r="T1130" s="89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T1130" s="20" t="s">
        <v>142</v>
      </c>
      <c r="AU1130" s="20" t="s">
        <v>81</v>
      </c>
    </row>
    <row r="1131" s="2" customFormat="1" ht="24.15" customHeight="1">
      <c r="A1131" s="42"/>
      <c r="B1131" s="43"/>
      <c r="C1131" s="203" t="s">
        <v>1532</v>
      </c>
      <c r="D1131" s="203" t="s">
        <v>135</v>
      </c>
      <c r="E1131" s="204" t="s">
        <v>1533</v>
      </c>
      <c r="F1131" s="205" t="s">
        <v>1534</v>
      </c>
      <c r="G1131" s="206" t="s">
        <v>138</v>
      </c>
      <c r="H1131" s="207">
        <v>24</v>
      </c>
      <c r="I1131" s="208"/>
      <c r="J1131" s="209">
        <f>ROUND(I1131*H1131,2)</f>
        <v>0</v>
      </c>
      <c r="K1131" s="205" t="s">
        <v>21</v>
      </c>
      <c r="L1131" s="48"/>
      <c r="M1131" s="210" t="s">
        <v>21</v>
      </c>
      <c r="N1131" s="211" t="s">
        <v>45</v>
      </c>
      <c r="O1131" s="88"/>
      <c r="P1131" s="212">
        <f>O1131*H1131</f>
        <v>0</v>
      </c>
      <c r="Q1131" s="212">
        <v>1.0000000000000001E-05</v>
      </c>
      <c r="R1131" s="212">
        <f>Q1131*H1131</f>
        <v>0.00024000000000000003</v>
      </c>
      <c r="S1131" s="212">
        <v>0</v>
      </c>
      <c r="T1131" s="213">
        <f>S1131*H1131</f>
        <v>0</v>
      </c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R1131" s="214" t="s">
        <v>269</v>
      </c>
      <c r="AT1131" s="214" t="s">
        <v>135</v>
      </c>
      <c r="AU1131" s="214" t="s">
        <v>81</v>
      </c>
      <c r="AY1131" s="20" t="s">
        <v>132</v>
      </c>
      <c r="BE1131" s="215">
        <f>IF(N1131="základní",J1131,0)</f>
        <v>0</v>
      </c>
      <c r="BF1131" s="215">
        <f>IF(N1131="snížená",J1131,0)</f>
        <v>0</v>
      </c>
      <c r="BG1131" s="215">
        <f>IF(N1131="zákl. přenesená",J1131,0)</f>
        <v>0</v>
      </c>
      <c r="BH1131" s="215">
        <f>IF(N1131="sníž. přenesená",J1131,0)</f>
        <v>0</v>
      </c>
      <c r="BI1131" s="215">
        <f>IF(N1131="nulová",J1131,0)</f>
        <v>0</v>
      </c>
      <c r="BJ1131" s="20" t="s">
        <v>79</v>
      </c>
      <c r="BK1131" s="215">
        <f>ROUND(I1131*H1131,2)</f>
        <v>0</v>
      </c>
      <c r="BL1131" s="20" t="s">
        <v>269</v>
      </c>
      <c r="BM1131" s="214" t="s">
        <v>1535</v>
      </c>
    </row>
    <row r="1132" s="2" customFormat="1">
      <c r="A1132" s="42"/>
      <c r="B1132" s="43"/>
      <c r="C1132" s="44"/>
      <c r="D1132" s="216" t="s">
        <v>142</v>
      </c>
      <c r="E1132" s="44"/>
      <c r="F1132" s="217" t="s">
        <v>1534</v>
      </c>
      <c r="G1132" s="44"/>
      <c r="H1132" s="44"/>
      <c r="I1132" s="218"/>
      <c r="J1132" s="44"/>
      <c r="K1132" s="44"/>
      <c r="L1132" s="48"/>
      <c r="M1132" s="219"/>
      <c r="N1132" s="220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142</v>
      </c>
      <c r="AU1132" s="20" t="s">
        <v>81</v>
      </c>
    </row>
    <row r="1133" s="2" customFormat="1" ht="24.15" customHeight="1">
      <c r="A1133" s="42"/>
      <c r="B1133" s="43"/>
      <c r="C1133" s="203" t="s">
        <v>1536</v>
      </c>
      <c r="D1133" s="203" t="s">
        <v>135</v>
      </c>
      <c r="E1133" s="204" t="s">
        <v>1537</v>
      </c>
      <c r="F1133" s="205" t="s">
        <v>1538</v>
      </c>
      <c r="G1133" s="206" t="s">
        <v>138</v>
      </c>
      <c r="H1133" s="207">
        <v>10</v>
      </c>
      <c r="I1133" s="208"/>
      <c r="J1133" s="209">
        <f>ROUND(I1133*H1133,2)</f>
        <v>0</v>
      </c>
      <c r="K1133" s="205" t="s">
        <v>21</v>
      </c>
      <c r="L1133" s="48"/>
      <c r="M1133" s="210" t="s">
        <v>21</v>
      </c>
      <c r="N1133" s="211" t="s">
        <v>45</v>
      </c>
      <c r="O1133" s="88"/>
      <c r="P1133" s="212">
        <f>O1133*H1133</f>
        <v>0</v>
      </c>
      <c r="Q1133" s="212">
        <v>2.0000000000000002E-05</v>
      </c>
      <c r="R1133" s="212">
        <f>Q1133*H1133</f>
        <v>0.00020000000000000001</v>
      </c>
      <c r="S1133" s="212">
        <v>0</v>
      </c>
      <c r="T1133" s="213">
        <f>S1133*H1133</f>
        <v>0</v>
      </c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R1133" s="214" t="s">
        <v>269</v>
      </c>
      <c r="AT1133" s="214" t="s">
        <v>135</v>
      </c>
      <c r="AU1133" s="214" t="s">
        <v>81</v>
      </c>
      <c r="AY1133" s="20" t="s">
        <v>132</v>
      </c>
      <c r="BE1133" s="215">
        <f>IF(N1133="základní",J1133,0)</f>
        <v>0</v>
      </c>
      <c r="BF1133" s="215">
        <f>IF(N1133="snížená",J1133,0)</f>
        <v>0</v>
      </c>
      <c r="BG1133" s="215">
        <f>IF(N1133="zákl. přenesená",J1133,0)</f>
        <v>0</v>
      </c>
      <c r="BH1133" s="215">
        <f>IF(N1133="sníž. přenesená",J1133,0)</f>
        <v>0</v>
      </c>
      <c r="BI1133" s="215">
        <f>IF(N1133="nulová",J1133,0)</f>
        <v>0</v>
      </c>
      <c r="BJ1133" s="20" t="s">
        <v>79</v>
      </c>
      <c r="BK1133" s="215">
        <f>ROUND(I1133*H1133,2)</f>
        <v>0</v>
      </c>
      <c r="BL1133" s="20" t="s">
        <v>269</v>
      </c>
      <c r="BM1133" s="214" t="s">
        <v>1539</v>
      </c>
    </row>
    <row r="1134" s="2" customFormat="1">
      <c r="A1134" s="42"/>
      <c r="B1134" s="43"/>
      <c r="C1134" s="44"/>
      <c r="D1134" s="216" t="s">
        <v>142</v>
      </c>
      <c r="E1134" s="44"/>
      <c r="F1134" s="217" t="s">
        <v>1538</v>
      </c>
      <c r="G1134" s="44"/>
      <c r="H1134" s="44"/>
      <c r="I1134" s="218"/>
      <c r="J1134" s="44"/>
      <c r="K1134" s="44"/>
      <c r="L1134" s="48"/>
      <c r="M1134" s="219"/>
      <c r="N1134" s="220"/>
      <c r="O1134" s="88"/>
      <c r="P1134" s="88"/>
      <c r="Q1134" s="88"/>
      <c r="R1134" s="88"/>
      <c r="S1134" s="88"/>
      <c r="T1134" s="89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T1134" s="20" t="s">
        <v>142</v>
      </c>
      <c r="AU1134" s="20" t="s">
        <v>81</v>
      </c>
    </row>
    <row r="1135" s="2" customFormat="1" ht="24.15" customHeight="1">
      <c r="A1135" s="42"/>
      <c r="B1135" s="43"/>
      <c r="C1135" s="203" t="s">
        <v>1540</v>
      </c>
      <c r="D1135" s="203" t="s">
        <v>135</v>
      </c>
      <c r="E1135" s="204" t="s">
        <v>1541</v>
      </c>
      <c r="F1135" s="205" t="s">
        <v>1542</v>
      </c>
      <c r="G1135" s="206" t="s">
        <v>138</v>
      </c>
      <c r="H1135" s="207">
        <v>24</v>
      </c>
      <c r="I1135" s="208"/>
      <c r="J1135" s="209">
        <f>ROUND(I1135*H1135,2)</f>
        <v>0</v>
      </c>
      <c r="K1135" s="205" t="s">
        <v>21</v>
      </c>
      <c r="L1135" s="48"/>
      <c r="M1135" s="210" t="s">
        <v>21</v>
      </c>
      <c r="N1135" s="211" t="s">
        <v>45</v>
      </c>
      <c r="O1135" s="88"/>
      <c r="P1135" s="212">
        <f>O1135*H1135</f>
        <v>0</v>
      </c>
      <c r="Q1135" s="212">
        <v>3.0000000000000001E-05</v>
      </c>
      <c r="R1135" s="212">
        <f>Q1135*H1135</f>
        <v>0.00072000000000000005</v>
      </c>
      <c r="S1135" s="212">
        <v>0</v>
      </c>
      <c r="T1135" s="213">
        <f>S1135*H1135</f>
        <v>0</v>
      </c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R1135" s="214" t="s">
        <v>269</v>
      </c>
      <c r="AT1135" s="214" t="s">
        <v>135</v>
      </c>
      <c r="AU1135" s="214" t="s">
        <v>81</v>
      </c>
      <c r="AY1135" s="20" t="s">
        <v>132</v>
      </c>
      <c r="BE1135" s="215">
        <f>IF(N1135="základní",J1135,0)</f>
        <v>0</v>
      </c>
      <c r="BF1135" s="215">
        <f>IF(N1135="snížená",J1135,0)</f>
        <v>0</v>
      </c>
      <c r="BG1135" s="215">
        <f>IF(N1135="zákl. přenesená",J1135,0)</f>
        <v>0</v>
      </c>
      <c r="BH1135" s="215">
        <f>IF(N1135="sníž. přenesená",J1135,0)</f>
        <v>0</v>
      </c>
      <c r="BI1135" s="215">
        <f>IF(N1135="nulová",J1135,0)</f>
        <v>0</v>
      </c>
      <c r="BJ1135" s="20" t="s">
        <v>79</v>
      </c>
      <c r="BK1135" s="215">
        <f>ROUND(I1135*H1135,2)</f>
        <v>0</v>
      </c>
      <c r="BL1135" s="20" t="s">
        <v>269</v>
      </c>
      <c r="BM1135" s="214" t="s">
        <v>1543</v>
      </c>
    </row>
    <row r="1136" s="2" customFormat="1">
      <c r="A1136" s="42"/>
      <c r="B1136" s="43"/>
      <c r="C1136" s="44"/>
      <c r="D1136" s="216" t="s">
        <v>142</v>
      </c>
      <c r="E1136" s="44"/>
      <c r="F1136" s="217" t="s">
        <v>1542</v>
      </c>
      <c r="G1136" s="44"/>
      <c r="H1136" s="44"/>
      <c r="I1136" s="218"/>
      <c r="J1136" s="44"/>
      <c r="K1136" s="44"/>
      <c r="L1136" s="48"/>
      <c r="M1136" s="219"/>
      <c r="N1136" s="220"/>
      <c r="O1136" s="88"/>
      <c r="P1136" s="88"/>
      <c r="Q1136" s="88"/>
      <c r="R1136" s="88"/>
      <c r="S1136" s="88"/>
      <c r="T1136" s="89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T1136" s="20" t="s">
        <v>142</v>
      </c>
      <c r="AU1136" s="20" t="s">
        <v>81</v>
      </c>
    </row>
    <row r="1137" s="2" customFormat="1" ht="24.15" customHeight="1">
      <c r="A1137" s="42"/>
      <c r="B1137" s="43"/>
      <c r="C1137" s="203" t="s">
        <v>1544</v>
      </c>
      <c r="D1137" s="203" t="s">
        <v>135</v>
      </c>
      <c r="E1137" s="204" t="s">
        <v>1545</v>
      </c>
      <c r="F1137" s="205" t="s">
        <v>1546</v>
      </c>
      <c r="G1137" s="206" t="s">
        <v>138</v>
      </c>
      <c r="H1137" s="207">
        <v>5</v>
      </c>
      <c r="I1137" s="208"/>
      <c r="J1137" s="209">
        <f>ROUND(I1137*H1137,2)</f>
        <v>0</v>
      </c>
      <c r="K1137" s="205" t="s">
        <v>21</v>
      </c>
      <c r="L1137" s="48"/>
      <c r="M1137" s="210" t="s">
        <v>21</v>
      </c>
      <c r="N1137" s="211" t="s">
        <v>45</v>
      </c>
      <c r="O1137" s="88"/>
      <c r="P1137" s="212">
        <f>O1137*H1137</f>
        <v>0</v>
      </c>
      <c r="Q1137" s="212">
        <v>6.0000000000000002E-05</v>
      </c>
      <c r="R1137" s="212">
        <f>Q1137*H1137</f>
        <v>0.00030000000000000003</v>
      </c>
      <c r="S1137" s="212">
        <v>0</v>
      </c>
      <c r="T1137" s="213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4" t="s">
        <v>269</v>
      </c>
      <c r="AT1137" s="214" t="s">
        <v>135</v>
      </c>
      <c r="AU1137" s="214" t="s">
        <v>81</v>
      </c>
      <c r="AY1137" s="20" t="s">
        <v>132</v>
      </c>
      <c r="BE1137" s="215">
        <f>IF(N1137="základní",J1137,0)</f>
        <v>0</v>
      </c>
      <c r="BF1137" s="215">
        <f>IF(N1137="snížená",J1137,0)</f>
        <v>0</v>
      </c>
      <c r="BG1137" s="215">
        <f>IF(N1137="zákl. přenesená",J1137,0)</f>
        <v>0</v>
      </c>
      <c r="BH1137" s="215">
        <f>IF(N1137="sníž. přenesená",J1137,0)</f>
        <v>0</v>
      </c>
      <c r="BI1137" s="215">
        <f>IF(N1137="nulová",J1137,0)</f>
        <v>0</v>
      </c>
      <c r="BJ1137" s="20" t="s">
        <v>79</v>
      </c>
      <c r="BK1137" s="215">
        <f>ROUND(I1137*H1137,2)</f>
        <v>0</v>
      </c>
      <c r="BL1137" s="20" t="s">
        <v>269</v>
      </c>
      <c r="BM1137" s="214" t="s">
        <v>1547</v>
      </c>
    </row>
    <row r="1138" s="2" customFormat="1">
      <c r="A1138" s="42"/>
      <c r="B1138" s="43"/>
      <c r="C1138" s="44"/>
      <c r="D1138" s="216" t="s">
        <v>142</v>
      </c>
      <c r="E1138" s="44"/>
      <c r="F1138" s="217" t="s">
        <v>1546</v>
      </c>
      <c r="G1138" s="44"/>
      <c r="H1138" s="44"/>
      <c r="I1138" s="218"/>
      <c r="J1138" s="44"/>
      <c r="K1138" s="44"/>
      <c r="L1138" s="48"/>
      <c r="M1138" s="219"/>
      <c r="N1138" s="220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142</v>
      </c>
      <c r="AU1138" s="20" t="s">
        <v>81</v>
      </c>
    </row>
    <row r="1139" s="2" customFormat="1" ht="24.15" customHeight="1">
      <c r="A1139" s="42"/>
      <c r="B1139" s="43"/>
      <c r="C1139" s="203" t="s">
        <v>1548</v>
      </c>
      <c r="D1139" s="203" t="s">
        <v>135</v>
      </c>
      <c r="E1139" s="204" t="s">
        <v>1549</v>
      </c>
      <c r="F1139" s="205" t="s">
        <v>1550</v>
      </c>
      <c r="G1139" s="206" t="s">
        <v>985</v>
      </c>
      <c r="H1139" s="207">
        <v>1</v>
      </c>
      <c r="I1139" s="208"/>
      <c r="J1139" s="209">
        <f>ROUND(I1139*H1139,2)</f>
        <v>0</v>
      </c>
      <c r="K1139" s="205" t="s">
        <v>21</v>
      </c>
      <c r="L1139" s="48"/>
      <c r="M1139" s="210" t="s">
        <v>21</v>
      </c>
      <c r="N1139" s="211" t="s">
        <v>45</v>
      </c>
      <c r="O1139" s="88"/>
      <c r="P1139" s="212">
        <f>O1139*H1139</f>
        <v>0</v>
      </c>
      <c r="Q1139" s="212">
        <v>0</v>
      </c>
      <c r="R1139" s="212">
        <f>Q1139*H1139</f>
        <v>0</v>
      </c>
      <c r="S1139" s="212">
        <v>0</v>
      </c>
      <c r="T1139" s="213">
        <f>S1139*H1139</f>
        <v>0</v>
      </c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R1139" s="214" t="s">
        <v>269</v>
      </c>
      <c r="AT1139" s="214" t="s">
        <v>135</v>
      </c>
      <c r="AU1139" s="214" t="s">
        <v>81</v>
      </c>
      <c r="AY1139" s="20" t="s">
        <v>132</v>
      </c>
      <c r="BE1139" s="215">
        <f>IF(N1139="základní",J1139,0)</f>
        <v>0</v>
      </c>
      <c r="BF1139" s="215">
        <f>IF(N1139="snížená",J1139,0)</f>
        <v>0</v>
      </c>
      <c r="BG1139" s="215">
        <f>IF(N1139="zákl. přenesená",J1139,0)</f>
        <v>0</v>
      </c>
      <c r="BH1139" s="215">
        <f>IF(N1139="sníž. přenesená",J1139,0)</f>
        <v>0</v>
      </c>
      <c r="BI1139" s="215">
        <f>IF(N1139="nulová",J1139,0)</f>
        <v>0</v>
      </c>
      <c r="BJ1139" s="20" t="s">
        <v>79</v>
      </c>
      <c r="BK1139" s="215">
        <f>ROUND(I1139*H1139,2)</f>
        <v>0</v>
      </c>
      <c r="BL1139" s="20" t="s">
        <v>269</v>
      </c>
      <c r="BM1139" s="214" t="s">
        <v>1551</v>
      </c>
    </row>
    <row r="1140" s="2" customFormat="1">
      <c r="A1140" s="42"/>
      <c r="B1140" s="43"/>
      <c r="C1140" s="44"/>
      <c r="D1140" s="216" t="s">
        <v>142</v>
      </c>
      <c r="E1140" s="44"/>
      <c r="F1140" s="217" t="s">
        <v>1550</v>
      </c>
      <c r="G1140" s="44"/>
      <c r="H1140" s="44"/>
      <c r="I1140" s="218"/>
      <c r="J1140" s="44"/>
      <c r="K1140" s="44"/>
      <c r="L1140" s="48"/>
      <c r="M1140" s="219"/>
      <c r="N1140" s="220"/>
      <c r="O1140" s="88"/>
      <c r="P1140" s="88"/>
      <c r="Q1140" s="88"/>
      <c r="R1140" s="88"/>
      <c r="S1140" s="88"/>
      <c r="T1140" s="89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T1140" s="20" t="s">
        <v>142</v>
      </c>
      <c r="AU1140" s="20" t="s">
        <v>81</v>
      </c>
    </row>
    <row r="1141" s="2" customFormat="1" ht="37.8" customHeight="1">
      <c r="A1141" s="42"/>
      <c r="B1141" s="43"/>
      <c r="C1141" s="203" t="s">
        <v>1552</v>
      </c>
      <c r="D1141" s="203" t="s">
        <v>135</v>
      </c>
      <c r="E1141" s="204" t="s">
        <v>1553</v>
      </c>
      <c r="F1141" s="205" t="s">
        <v>1554</v>
      </c>
      <c r="G1141" s="206" t="s">
        <v>138</v>
      </c>
      <c r="H1141" s="207">
        <v>4</v>
      </c>
      <c r="I1141" s="208"/>
      <c r="J1141" s="209">
        <f>ROUND(I1141*H1141,2)</f>
        <v>0</v>
      </c>
      <c r="K1141" s="205" t="s">
        <v>21</v>
      </c>
      <c r="L1141" s="48"/>
      <c r="M1141" s="210" t="s">
        <v>21</v>
      </c>
      <c r="N1141" s="211" t="s">
        <v>45</v>
      </c>
      <c r="O1141" s="88"/>
      <c r="P1141" s="212">
        <f>O1141*H1141</f>
        <v>0</v>
      </c>
      <c r="Q1141" s="212">
        <v>0.00012999999999999999</v>
      </c>
      <c r="R1141" s="212">
        <f>Q1141*H1141</f>
        <v>0.00051999999999999995</v>
      </c>
      <c r="S1141" s="212">
        <v>0</v>
      </c>
      <c r="T1141" s="213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4" t="s">
        <v>269</v>
      </c>
      <c r="AT1141" s="214" t="s">
        <v>135</v>
      </c>
      <c r="AU1141" s="214" t="s">
        <v>81</v>
      </c>
      <c r="AY1141" s="20" t="s">
        <v>132</v>
      </c>
      <c r="BE1141" s="215">
        <f>IF(N1141="základní",J1141,0)</f>
        <v>0</v>
      </c>
      <c r="BF1141" s="215">
        <f>IF(N1141="snížená",J1141,0)</f>
        <v>0</v>
      </c>
      <c r="BG1141" s="215">
        <f>IF(N1141="zákl. přenesená",J1141,0)</f>
        <v>0</v>
      </c>
      <c r="BH1141" s="215">
        <f>IF(N1141="sníž. přenesená",J1141,0)</f>
        <v>0</v>
      </c>
      <c r="BI1141" s="215">
        <f>IF(N1141="nulová",J1141,0)</f>
        <v>0</v>
      </c>
      <c r="BJ1141" s="20" t="s">
        <v>79</v>
      </c>
      <c r="BK1141" s="215">
        <f>ROUND(I1141*H1141,2)</f>
        <v>0</v>
      </c>
      <c r="BL1141" s="20" t="s">
        <v>269</v>
      </c>
      <c r="BM1141" s="214" t="s">
        <v>1555</v>
      </c>
    </row>
    <row r="1142" s="2" customFormat="1">
      <c r="A1142" s="42"/>
      <c r="B1142" s="43"/>
      <c r="C1142" s="44"/>
      <c r="D1142" s="216" t="s">
        <v>142</v>
      </c>
      <c r="E1142" s="44"/>
      <c r="F1142" s="217" t="s">
        <v>1554</v>
      </c>
      <c r="G1142" s="44"/>
      <c r="H1142" s="44"/>
      <c r="I1142" s="218"/>
      <c r="J1142" s="44"/>
      <c r="K1142" s="44"/>
      <c r="L1142" s="48"/>
      <c r="M1142" s="219"/>
      <c r="N1142" s="220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142</v>
      </c>
      <c r="AU1142" s="20" t="s">
        <v>81</v>
      </c>
    </row>
    <row r="1143" s="2" customFormat="1" ht="37.8" customHeight="1">
      <c r="A1143" s="42"/>
      <c r="B1143" s="43"/>
      <c r="C1143" s="203" t="s">
        <v>1556</v>
      </c>
      <c r="D1143" s="203" t="s">
        <v>135</v>
      </c>
      <c r="E1143" s="204" t="s">
        <v>1557</v>
      </c>
      <c r="F1143" s="205" t="s">
        <v>1558</v>
      </c>
      <c r="G1143" s="206" t="s">
        <v>138</v>
      </c>
      <c r="H1143" s="207">
        <v>12</v>
      </c>
      <c r="I1143" s="208"/>
      <c r="J1143" s="209">
        <f>ROUND(I1143*H1143,2)</f>
        <v>0</v>
      </c>
      <c r="K1143" s="205" t="s">
        <v>21</v>
      </c>
      <c r="L1143" s="48"/>
      <c r="M1143" s="210" t="s">
        <v>21</v>
      </c>
      <c r="N1143" s="211" t="s">
        <v>45</v>
      </c>
      <c r="O1143" s="88"/>
      <c r="P1143" s="212">
        <f>O1143*H1143</f>
        <v>0</v>
      </c>
      <c r="Q1143" s="212">
        <v>0.00012999999999999999</v>
      </c>
      <c r="R1143" s="212">
        <f>Q1143*H1143</f>
        <v>0.0015599999999999998</v>
      </c>
      <c r="S1143" s="212">
        <v>0</v>
      </c>
      <c r="T1143" s="213">
        <f>S1143*H1143</f>
        <v>0</v>
      </c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R1143" s="214" t="s">
        <v>269</v>
      </c>
      <c r="AT1143" s="214" t="s">
        <v>135</v>
      </c>
      <c r="AU1143" s="214" t="s">
        <v>81</v>
      </c>
      <c r="AY1143" s="20" t="s">
        <v>132</v>
      </c>
      <c r="BE1143" s="215">
        <f>IF(N1143="základní",J1143,0)</f>
        <v>0</v>
      </c>
      <c r="BF1143" s="215">
        <f>IF(N1143="snížená",J1143,0)</f>
        <v>0</v>
      </c>
      <c r="BG1143" s="215">
        <f>IF(N1143="zákl. přenesená",J1143,0)</f>
        <v>0</v>
      </c>
      <c r="BH1143" s="215">
        <f>IF(N1143="sníž. přenesená",J1143,0)</f>
        <v>0</v>
      </c>
      <c r="BI1143" s="215">
        <f>IF(N1143="nulová",J1143,0)</f>
        <v>0</v>
      </c>
      <c r="BJ1143" s="20" t="s">
        <v>79</v>
      </c>
      <c r="BK1143" s="215">
        <f>ROUND(I1143*H1143,2)</f>
        <v>0</v>
      </c>
      <c r="BL1143" s="20" t="s">
        <v>269</v>
      </c>
      <c r="BM1143" s="214" t="s">
        <v>1559</v>
      </c>
    </row>
    <row r="1144" s="2" customFormat="1">
      <c r="A1144" s="42"/>
      <c r="B1144" s="43"/>
      <c r="C1144" s="44"/>
      <c r="D1144" s="216" t="s">
        <v>142</v>
      </c>
      <c r="E1144" s="44"/>
      <c r="F1144" s="217" t="s">
        <v>1558</v>
      </c>
      <c r="G1144" s="44"/>
      <c r="H1144" s="44"/>
      <c r="I1144" s="218"/>
      <c r="J1144" s="44"/>
      <c r="K1144" s="44"/>
      <c r="L1144" s="48"/>
      <c r="M1144" s="219"/>
      <c r="N1144" s="220"/>
      <c r="O1144" s="88"/>
      <c r="P1144" s="88"/>
      <c r="Q1144" s="88"/>
      <c r="R1144" s="88"/>
      <c r="S1144" s="88"/>
      <c r="T1144" s="89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T1144" s="20" t="s">
        <v>142</v>
      </c>
      <c r="AU1144" s="20" t="s">
        <v>81</v>
      </c>
    </row>
    <row r="1145" s="2" customFormat="1" ht="37.8" customHeight="1">
      <c r="A1145" s="42"/>
      <c r="B1145" s="43"/>
      <c r="C1145" s="203" t="s">
        <v>1560</v>
      </c>
      <c r="D1145" s="203" t="s">
        <v>135</v>
      </c>
      <c r="E1145" s="204" t="s">
        <v>1561</v>
      </c>
      <c r="F1145" s="205" t="s">
        <v>1562</v>
      </c>
      <c r="G1145" s="206" t="s">
        <v>985</v>
      </c>
      <c r="H1145" s="207">
        <v>1</v>
      </c>
      <c r="I1145" s="208"/>
      <c r="J1145" s="209">
        <f>ROUND(I1145*H1145,2)</f>
        <v>0</v>
      </c>
      <c r="K1145" s="205" t="s">
        <v>21</v>
      </c>
      <c r="L1145" s="48"/>
      <c r="M1145" s="210" t="s">
        <v>21</v>
      </c>
      <c r="N1145" s="211" t="s">
        <v>45</v>
      </c>
      <c r="O1145" s="88"/>
      <c r="P1145" s="212">
        <f>O1145*H1145</f>
        <v>0</v>
      </c>
      <c r="Q1145" s="212">
        <v>0</v>
      </c>
      <c r="R1145" s="212">
        <f>Q1145*H1145</f>
        <v>0</v>
      </c>
      <c r="S1145" s="212">
        <v>0</v>
      </c>
      <c r="T1145" s="213">
        <f>S1145*H1145</f>
        <v>0</v>
      </c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R1145" s="214" t="s">
        <v>269</v>
      </c>
      <c r="AT1145" s="214" t="s">
        <v>135</v>
      </c>
      <c r="AU1145" s="214" t="s">
        <v>81</v>
      </c>
      <c r="AY1145" s="20" t="s">
        <v>132</v>
      </c>
      <c r="BE1145" s="215">
        <f>IF(N1145="základní",J1145,0)</f>
        <v>0</v>
      </c>
      <c r="BF1145" s="215">
        <f>IF(N1145="snížená",J1145,0)</f>
        <v>0</v>
      </c>
      <c r="BG1145" s="215">
        <f>IF(N1145="zákl. přenesená",J1145,0)</f>
        <v>0</v>
      </c>
      <c r="BH1145" s="215">
        <f>IF(N1145="sníž. přenesená",J1145,0)</f>
        <v>0</v>
      </c>
      <c r="BI1145" s="215">
        <f>IF(N1145="nulová",J1145,0)</f>
        <v>0</v>
      </c>
      <c r="BJ1145" s="20" t="s">
        <v>79</v>
      </c>
      <c r="BK1145" s="215">
        <f>ROUND(I1145*H1145,2)</f>
        <v>0</v>
      </c>
      <c r="BL1145" s="20" t="s">
        <v>269</v>
      </c>
      <c r="BM1145" s="214" t="s">
        <v>1563</v>
      </c>
    </row>
    <row r="1146" s="2" customFormat="1">
      <c r="A1146" s="42"/>
      <c r="B1146" s="43"/>
      <c r="C1146" s="44"/>
      <c r="D1146" s="216" t="s">
        <v>142</v>
      </c>
      <c r="E1146" s="44"/>
      <c r="F1146" s="217" t="s">
        <v>1562</v>
      </c>
      <c r="G1146" s="44"/>
      <c r="H1146" s="44"/>
      <c r="I1146" s="218"/>
      <c r="J1146" s="44"/>
      <c r="K1146" s="44"/>
      <c r="L1146" s="48"/>
      <c r="M1146" s="219"/>
      <c r="N1146" s="220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T1146" s="20" t="s">
        <v>142</v>
      </c>
      <c r="AU1146" s="20" t="s">
        <v>81</v>
      </c>
    </row>
    <row r="1147" s="2" customFormat="1" ht="24.15" customHeight="1">
      <c r="A1147" s="42"/>
      <c r="B1147" s="43"/>
      <c r="C1147" s="203" t="s">
        <v>1564</v>
      </c>
      <c r="D1147" s="203" t="s">
        <v>135</v>
      </c>
      <c r="E1147" s="204" t="s">
        <v>1565</v>
      </c>
      <c r="F1147" s="205" t="s">
        <v>1566</v>
      </c>
      <c r="G1147" s="206" t="s">
        <v>985</v>
      </c>
      <c r="H1147" s="207">
        <v>1</v>
      </c>
      <c r="I1147" s="208"/>
      <c r="J1147" s="209">
        <f>ROUND(I1147*H1147,2)</f>
        <v>0</v>
      </c>
      <c r="K1147" s="205" t="s">
        <v>21</v>
      </c>
      <c r="L1147" s="48"/>
      <c r="M1147" s="210" t="s">
        <v>21</v>
      </c>
      <c r="N1147" s="211" t="s">
        <v>45</v>
      </c>
      <c r="O1147" s="88"/>
      <c r="P1147" s="212">
        <f>O1147*H1147</f>
        <v>0</v>
      </c>
      <c r="Q1147" s="212">
        <v>0</v>
      </c>
      <c r="R1147" s="212">
        <f>Q1147*H1147</f>
        <v>0</v>
      </c>
      <c r="S1147" s="212">
        <v>0</v>
      </c>
      <c r="T1147" s="213">
        <f>S1147*H1147</f>
        <v>0</v>
      </c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R1147" s="214" t="s">
        <v>269</v>
      </c>
      <c r="AT1147" s="214" t="s">
        <v>135</v>
      </c>
      <c r="AU1147" s="214" t="s">
        <v>81</v>
      </c>
      <c r="AY1147" s="20" t="s">
        <v>132</v>
      </c>
      <c r="BE1147" s="215">
        <f>IF(N1147="základní",J1147,0)</f>
        <v>0</v>
      </c>
      <c r="BF1147" s="215">
        <f>IF(N1147="snížená",J1147,0)</f>
        <v>0</v>
      </c>
      <c r="BG1147" s="215">
        <f>IF(N1147="zákl. přenesená",J1147,0)</f>
        <v>0</v>
      </c>
      <c r="BH1147" s="215">
        <f>IF(N1147="sníž. přenesená",J1147,0)</f>
        <v>0</v>
      </c>
      <c r="BI1147" s="215">
        <f>IF(N1147="nulová",J1147,0)</f>
        <v>0</v>
      </c>
      <c r="BJ1147" s="20" t="s">
        <v>79</v>
      </c>
      <c r="BK1147" s="215">
        <f>ROUND(I1147*H1147,2)</f>
        <v>0</v>
      </c>
      <c r="BL1147" s="20" t="s">
        <v>269</v>
      </c>
      <c r="BM1147" s="214" t="s">
        <v>1567</v>
      </c>
    </row>
    <row r="1148" s="2" customFormat="1">
      <c r="A1148" s="42"/>
      <c r="B1148" s="43"/>
      <c r="C1148" s="44"/>
      <c r="D1148" s="216" t="s">
        <v>142</v>
      </c>
      <c r="E1148" s="44"/>
      <c r="F1148" s="217" t="s">
        <v>1566</v>
      </c>
      <c r="G1148" s="44"/>
      <c r="H1148" s="44"/>
      <c r="I1148" s="218"/>
      <c r="J1148" s="44"/>
      <c r="K1148" s="44"/>
      <c r="L1148" s="48"/>
      <c r="M1148" s="219"/>
      <c r="N1148" s="220"/>
      <c r="O1148" s="88"/>
      <c r="P1148" s="88"/>
      <c r="Q1148" s="88"/>
      <c r="R1148" s="88"/>
      <c r="S1148" s="88"/>
      <c r="T1148" s="89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T1148" s="20" t="s">
        <v>142</v>
      </c>
      <c r="AU1148" s="20" t="s">
        <v>81</v>
      </c>
    </row>
    <row r="1149" s="2" customFormat="1" ht="44.25" customHeight="1">
      <c r="A1149" s="42"/>
      <c r="B1149" s="43"/>
      <c r="C1149" s="203" t="s">
        <v>1568</v>
      </c>
      <c r="D1149" s="203" t="s">
        <v>135</v>
      </c>
      <c r="E1149" s="204" t="s">
        <v>1569</v>
      </c>
      <c r="F1149" s="205" t="s">
        <v>1570</v>
      </c>
      <c r="G1149" s="206" t="s">
        <v>138</v>
      </c>
      <c r="H1149" s="207">
        <v>24</v>
      </c>
      <c r="I1149" s="208"/>
      <c r="J1149" s="209">
        <f>ROUND(I1149*H1149,2)</f>
        <v>0</v>
      </c>
      <c r="K1149" s="205" t="s">
        <v>21</v>
      </c>
      <c r="L1149" s="48"/>
      <c r="M1149" s="210" t="s">
        <v>21</v>
      </c>
      <c r="N1149" s="211" t="s">
        <v>45</v>
      </c>
      <c r="O1149" s="88"/>
      <c r="P1149" s="212">
        <f>O1149*H1149</f>
        <v>0</v>
      </c>
      <c r="Q1149" s="212">
        <v>0</v>
      </c>
      <c r="R1149" s="212">
        <f>Q1149*H1149</f>
        <v>0</v>
      </c>
      <c r="S1149" s="212">
        <v>0</v>
      </c>
      <c r="T1149" s="213">
        <f>S1149*H1149</f>
        <v>0</v>
      </c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R1149" s="214" t="s">
        <v>269</v>
      </c>
      <c r="AT1149" s="214" t="s">
        <v>135</v>
      </c>
      <c r="AU1149" s="214" t="s">
        <v>81</v>
      </c>
      <c r="AY1149" s="20" t="s">
        <v>132</v>
      </c>
      <c r="BE1149" s="215">
        <f>IF(N1149="základní",J1149,0)</f>
        <v>0</v>
      </c>
      <c r="BF1149" s="215">
        <f>IF(N1149="snížená",J1149,0)</f>
        <v>0</v>
      </c>
      <c r="BG1149" s="215">
        <f>IF(N1149="zákl. přenesená",J1149,0)</f>
        <v>0</v>
      </c>
      <c r="BH1149" s="215">
        <f>IF(N1149="sníž. přenesená",J1149,0)</f>
        <v>0</v>
      </c>
      <c r="BI1149" s="215">
        <f>IF(N1149="nulová",J1149,0)</f>
        <v>0</v>
      </c>
      <c r="BJ1149" s="20" t="s">
        <v>79</v>
      </c>
      <c r="BK1149" s="215">
        <f>ROUND(I1149*H1149,2)</f>
        <v>0</v>
      </c>
      <c r="BL1149" s="20" t="s">
        <v>269</v>
      </c>
      <c r="BM1149" s="214" t="s">
        <v>1571</v>
      </c>
    </row>
    <row r="1150" s="2" customFormat="1">
      <c r="A1150" s="42"/>
      <c r="B1150" s="43"/>
      <c r="C1150" s="44"/>
      <c r="D1150" s="216" t="s">
        <v>142</v>
      </c>
      <c r="E1150" s="44"/>
      <c r="F1150" s="217" t="s">
        <v>1570</v>
      </c>
      <c r="G1150" s="44"/>
      <c r="H1150" s="44"/>
      <c r="I1150" s="218"/>
      <c r="J1150" s="44"/>
      <c r="K1150" s="44"/>
      <c r="L1150" s="48"/>
      <c r="M1150" s="219"/>
      <c r="N1150" s="220"/>
      <c r="O1150" s="88"/>
      <c r="P1150" s="88"/>
      <c r="Q1150" s="88"/>
      <c r="R1150" s="88"/>
      <c r="S1150" s="88"/>
      <c r="T1150" s="89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T1150" s="20" t="s">
        <v>142</v>
      </c>
      <c r="AU1150" s="20" t="s">
        <v>81</v>
      </c>
    </row>
    <row r="1151" s="2" customFormat="1" ht="44.25" customHeight="1">
      <c r="A1151" s="42"/>
      <c r="B1151" s="43"/>
      <c r="C1151" s="203" t="s">
        <v>1572</v>
      </c>
      <c r="D1151" s="203" t="s">
        <v>135</v>
      </c>
      <c r="E1151" s="204" t="s">
        <v>1573</v>
      </c>
      <c r="F1151" s="205" t="s">
        <v>1574</v>
      </c>
      <c r="G1151" s="206" t="s">
        <v>138</v>
      </c>
      <c r="H1151" s="207">
        <v>56</v>
      </c>
      <c r="I1151" s="208"/>
      <c r="J1151" s="209">
        <f>ROUND(I1151*H1151,2)</f>
        <v>0</v>
      </c>
      <c r="K1151" s="205" t="s">
        <v>21</v>
      </c>
      <c r="L1151" s="48"/>
      <c r="M1151" s="210" t="s">
        <v>21</v>
      </c>
      <c r="N1151" s="211" t="s">
        <v>45</v>
      </c>
      <c r="O1151" s="88"/>
      <c r="P1151" s="212">
        <f>O1151*H1151</f>
        <v>0</v>
      </c>
      <c r="Q1151" s="212">
        <v>0</v>
      </c>
      <c r="R1151" s="212">
        <f>Q1151*H1151</f>
        <v>0</v>
      </c>
      <c r="S1151" s="212">
        <v>0</v>
      </c>
      <c r="T1151" s="213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14" t="s">
        <v>269</v>
      </c>
      <c r="AT1151" s="214" t="s">
        <v>135</v>
      </c>
      <c r="AU1151" s="214" t="s">
        <v>81</v>
      </c>
      <c r="AY1151" s="20" t="s">
        <v>132</v>
      </c>
      <c r="BE1151" s="215">
        <f>IF(N1151="základní",J1151,0)</f>
        <v>0</v>
      </c>
      <c r="BF1151" s="215">
        <f>IF(N1151="snížená",J1151,0)</f>
        <v>0</v>
      </c>
      <c r="BG1151" s="215">
        <f>IF(N1151="zákl. přenesená",J1151,0)</f>
        <v>0</v>
      </c>
      <c r="BH1151" s="215">
        <f>IF(N1151="sníž. přenesená",J1151,0)</f>
        <v>0</v>
      </c>
      <c r="BI1151" s="215">
        <f>IF(N1151="nulová",J1151,0)</f>
        <v>0</v>
      </c>
      <c r="BJ1151" s="20" t="s">
        <v>79</v>
      </c>
      <c r="BK1151" s="215">
        <f>ROUND(I1151*H1151,2)</f>
        <v>0</v>
      </c>
      <c r="BL1151" s="20" t="s">
        <v>269</v>
      </c>
      <c r="BM1151" s="214" t="s">
        <v>1575</v>
      </c>
    </row>
    <row r="1152" s="2" customFormat="1">
      <c r="A1152" s="42"/>
      <c r="B1152" s="43"/>
      <c r="C1152" s="44"/>
      <c r="D1152" s="216" t="s">
        <v>142</v>
      </c>
      <c r="E1152" s="44"/>
      <c r="F1152" s="217" t="s">
        <v>1574</v>
      </c>
      <c r="G1152" s="44"/>
      <c r="H1152" s="44"/>
      <c r="I1152" s="218"/>
      <c r="J1152" s="44"/>
      <c r="K1152" s="44"/>
      <c r="L1152" s="48"/>
      <c r="M1152" s="219"/>
      <c r="N1152" s="220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T1152" s="20" t="s">
        <v>142</v>
      </c>
      <c r="AU1152" s="20" t="s">
        <v>81</v>
      </c>
    </row>
    <row r="1153" s="2" customFormat="1" ht="44.25" customHeight="1">
      <c r="A1153" s="42"/>
      <c r="B1153" s="43"/>
      <c r="C1153" s="203" t="s">
        <v>1576</v>
      </c>
      <c r="D1153" s="203" t="s">
        <v>135</v>
      </c>
      <c r="E1153" s="204" t="s">
        <v>1577</v>
      </c>
      <c r="F1153" s="205" t="s">
        <v>1578</v>
      </c>
      <c r="G1153" s="206" t="s">
        <v>138</v>
      </c>
      <c r="H1153" s="207">
        <v>6</v>
      </c>
      <c r="I1153" s="208"/>
      <c r="J1153" s="209">
        <f>ROUND(I1153*H1153,2)</f>
        <v>0</v>
      </c>
      <c r="K1153" s="205" t="s">
        <v>21</v>
      </c>
      <c r="L1153" s="48"/>
      <c r="M1153" s="210" t="s">
        <v>21</v>
      </c>
      <c r="N1153" s="211" t="s">
        <v>45</v>
      </c>
      <c r="O1153" s="88"/>
      <c r="P1153" s="212">
        <f>O1153*H1153</f>
        <v>0</v>
      </c>
      <c r="Q1153" s="212">
        <v>0</v>
      </c>
      <c r="R1153" s="212">
        <f>Q1153*H1153</f>
        <v>0</v>
      </c>
      <c r="S1153" s="212">
        <v>0</v>
      </c>
      <c r="T1153" s="213">
        <f>S1153*H1153</f>
        <v>0</v>
      </c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R1153" s="214" t="s">
        <v>269</v>
      </c>
      <c r="AT1153" s="214" t="s">
        <v>135</v>
      </c>
      <c r="AU1153" s="214" t="s">
        <v>81</v>
      </c>
      <c r="AY1153" s="20" t="s">
        <v>132</v>
      </c>
      <c r="BE1153" s="215">
        <f>IF(N1153="základní",J1153,0)</f>
        <v>0</v>
      </c>
      <c r="BF1153" s="215">
        <f>IF(N1153="snížená",J1153,0)</f>
        <v>0</v>
      </c>
      <c r="BG1153" s="215">
        <f>IF(N1153="zákl. přenesená",J1153,0)</f>
        <v>0</v>
      </c>
      <c r="BH1153" s="215">
        <f>IF(N1153="sníž. přenesená",J1153,0)</f>
        <v>0</v>
      </c>
      <c r="BI1153" s="215">
        <f>IF(N1153="nulová",J1153,0)</f>
        <v>0</v>
      </c>
      <c r="BJ1153" s="20" t="s">
        <v>79</v>
      </c>
      <c r="BK1153" s="215">
        <f>ROUND(I1153*H1153,2)</f>
        <v>0</v>
      </c>
      <c r="BL1153" s="20" t="s">
        <v>269</v>
      </c>
      <c r="BM1153" s="214" t="s">
        <v>1579</v>
      </c>
    </row>
    <row r="1154" s="2" customFormat="1">
      <c r="A1154" s="42"/>
      <c r="B1154" s="43"/>
      <c r="C1154" s="44"/>
      <c r="D1154" s="216" t="s">
        <v>142</v>
      </c>
      <c r="E1154" s="44"/>
      <c r="F1154" s="217" t="s">
        <v>1578</v>
      </c>
      <c r="G1154" s="44"/>
      <c r="H1154" s="44"/>
      <c r="I1154" s="218"/>
      <c r="J1154" s="44"/>
      <c r="K1154" s="44"/>
      <c r="L1154" s="48"/>
      <c r="M1154" s="219"/>
      <c r="N1154" s="220"/>
      <c r="O1154" s="88"/>
      <c r="P1154" s="88"/>
      <c r="Q1154" s="88"/>
      <c r="R1154" s="88"/>
      <c r="S1154" s="88"/>
      <c r="T1154" s="89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T1154" s="20" t="s">
        <v>142</v>
      </c>
      <c r="AU1154" s="20" t="s">
        <v>81</v>
      </c>
    </row>
    <row r="1155" s="2" customFormat="1" ht="44.25" customHeight="1">
      <c r="A1155" s="42"/>
      <c r="B1155" s="43"/>
      <c r="C1155" s="203" t="s">
        <v>1580</v>
      </c>
      <c r="D1155" s="203" t="s">
        <v>135</v>
      </c>
      <c r="E1155" s="204" t="s">
        <v>1581</v>
      </c>
      <c r="F1155" s="205" t="s">
        <v>1582</v>
      </c>
      <c r="G1155" s="206" t="s">
        <v>138</v>
      </c>
      <c r="H1155" s="207">
        <v>3</v>
      </c>
      <c r="I1155" s="208"/>
      <c r="J1155" s="209">
        <f>ROUND(I1155*H1155,2)</f>
        <v>0</v>
      </c>
      <c r="K1155" s="205" t="s">
        <v>21</v>
      </c>
      <c r="L1155" s="48"/>
      <c r="M1155" s="210" t="s">
        <v>21</v>
      </c>
      <c r="N1155" s="211" t="s">
        <v>45</v>
      </c>
      <c r="O1155" s="88"/>
      <c r="P1155" s="212">
        <f>O1155*H1155</f>
        <v>0</v>
      </c>
      <c r="Q1155" s="212">
        <v>0</v>
      </c>
      <c r="R1155" s="212">
        <f>Q1155*H1155</f>
        <v>0</v>
      </c>
      <c r="S1155" s="212">
        <v>0</v>
      </c>
      <c r="T1155" s="213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4" t="s">
        <v>269</v>
      </c>
      <c r="AT1155" s="214" t="s">
        <v>135</v>
      </c>
      <c r="AU1155" s="214" t="s">
        <v>81</v>
      </c>
      <c r="AY1155" s="20" t="s">
        <v>132</v>
      </c>
      <c r="BE1155" s="215">
        <f>IF(N1155="základní",J1155,0)</f>
        <v>0</v>
      </c>
      <c r="BF1155" s="215">
        <f>IF(N1155="snížená",J1155,0)</f>
        <v>0</v>
      </c>
      <c r="BG1155" s="215">
        <f>IF(N1155="zákl. přenesená",J1155,0)</f>
        <v>0</v>
      </c>
      <c r="BH1155" s="215">
        <f>IF(N1155="sníž. přenesená",J1155,0)</f>
        <v>0</v>
      </c>
      <c r="BI1155" s="215">
        <f>IF(N1155="nulová",J1155,0)</f>
        <v>0</v>
      </c>
      <c r="BJ1155" s="20" t="s">
        <v>79</v>
      </c>
      <c r="BK1155" s="215">
        <f>ROUND(I1155*H1155,2)</f>
        <v>0</v>
      </c>
      <c r="BL1155" s="20" t="s">
        <v>269</v>
      </c>
      <c r="BM1155" s="214" t="s">
        <v>1583</v>
      </c>
    </row>
    <row r="1156" s="2" customFormat="1">
      <c r="A1156" s="42"/>
      <c r="B1156" s="43"/>
      <c r="C1156" s="44"/>
      <c r="D1156" s="216" t="s">
        <v>142</v>
      </c>
      <c r="E1156" s="44"/>
      <c r="F1156" s="217" t="s">
        <v>1582</v>
      </c>
      <c r="G1156" s="44"/>
      <c r="H1156" s="44"/>
      <c r="I1156" s="218"/>
      <c r="J1156" s="44"/>
      <c r="K1156" s="44"/>
      <c r="L1156" s="48"/>
      <c r="M1156" s="219"/>
      <c r="N1156" s="220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142</v>
      </c>
      <c r="AU1156" s="20" t="s">
        <v>81</v>
      </c>
    </row>
    <row r="1157" s="2" customFormat="1" ht="37.8" customHeight="1">
      <c r="A1157" s="42"/>
      <c r="B1157" s="43"/>
      <c r="C1157" s="203" t="s">
        <v>1584</v>
      </c>
      <c r="D1157" s="203" t="s">
        <v>135</v>
      </c>
      <c r="E1157" s="204" t="s">
        <v>1585</v>
      </c>
      <c r="F1157" s="205" t="s">
        <v>1586</v>
      </c>
      <c r="G1157" s="206" t="s">
        <v>985</v>
      </c>
      <c r="H1157" s="207">
        <v>1</v>
      </c>
      <c r="I1157" s="208"/>
      <c r="J1157" s="209">
        <f>ROUND(I1157*H1157,2)</f>
        <v>0</v>
      </c>
      <c r="K1157" s="205" t="s">
        <v>21</v>
      </c>
      <c r="L1157" s="48"/>
      <c r="M1157" s="210" t="s">
        <v>21</v>
      </c>
      <c r="N1157" s="211" t="s">
        <v>45</v>
      </c>
      <c r="O1157" s="88"/>
      <c r="P1157" s="212">
        <f>O1157*H1157</f>
        <v>0</v>
      </c>
      <c r="Q1157" s="212">
        <v>0</v>
      </c>
      <c r="R1157" s="212">
        <f>Q1157*H1157</f>
        <v>0</v>
      </c>
      <c r="S1157" s="212">
        <v>0</v>
      </c>
      <c r="T1157" s="213">
        <f>S1157*H1157</f>
        <v>0</v>
      </c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R1157" s="214" t="s">
        <v>269</v>
      </c>
      <c r="AT1157" s="214" t="s">
        <v>135</v>
      </c>
      <c r="AU1157" s="214" t="s">
        <v>81</v>
      </c>
      <c r="AY1157" s="20" t="s">
        <v>132</v>
      </c>
      <c r="BE1157" s="215">
        <f>IF(N1157="základní",J1157,0)</f>
        <v>0</v>
      </c>
      <c r="BF1157" s="215">
        <f>IF(N1157="snížená",J1157,0)</f>
        <v>0</v>
      </c>
      <c r="BG1157" s="215">
        <f>IF(N1157="zákl. přenesená",J1157,0)</f>
        <v>0</v>
      </c>
      <c r="BH1157" s="215">
        <f>IF(N1157="sníž. přenesená",J1157,0)</f>
        <v>0</v>
      </c>
      <c r="BI1157" s="215">
        <f>IF(N1157="nulová",J1157,0)</f>
        <v>0</v>
      </c>
      <c r="BJ1157" s="20" t="s">
        <v>79</v>
      </c>
      <c r="BK1157" s="215">
        <f>ROUND(I1157*H1157,2)</f>
        <v>0</v>
      </c>
      <c r="BL1157" s="20" t="s">
        <v>269</v>
      </c>
      <c r="BM1157" s="214" t="s">
        <v>1587</v>
      </c>
    </row>
    <row r="1158" s="2" customFormat="1">
      <c r="A1158" s="42"/>
      <c r="B1158" s="43"/>
      <c r="C1158" s="44"/>
      <c r="D1158" s="216" t="s">
        <v>142</v>
      </c>
      <c r="E1158" s="44"/>
      <c r="F1158" s="217" t="s">
        <v>1588</v>
      </c>
      <c r="G1158" s="44"/>
      <c r="H1158" s="44"/>
      <c r="I1158" s="218"/>
      <c r="J1158" s="44"/>
      <c r="K1158" s="44"/>
      <c r="L1158" s="48"/>
      <c r="M1158" s="219"/>
      <c r="N1158" s="220"/>
      <c r="O1158" s="88"/>
      <c r="P1158" s="88"/>
      <c r="Q1158" s="88"/>
      <c r="R1158" s="88"/>
      <c r="S1158" s="88"/>
      <c r="T1158" s="89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T1158" s="20" t="s">
        <v>142</v>
      </c>
      <c r="AU1158" s="20" t="s">
        <v>81</v>
      </c>
    </row>
    <row r="1159" s="2" customFormat="1" ht="24.15" customHeight="1">
      <c r="A1159" s="42"/>
      <c r="B1159" s="43"/>
      <c r="C1159" s="203" t="s">
        <v>1589</v>
      </c>
      <c r="D1159" s="203" t="s">
        <v>135</v>
      </c>
      <c r="E1159" s="204" t="s">
        <v>1590</v>
      </c>
      <c r="F1159" s="205" t="s">
        <v>1591</v>
      </c>
      <c r="G1159" s="206" t="s">
        <v>985</v>
      </c>
      <c r="H1159" s="207">
        <v>1</v>
      </c>
      <c r="I1159" s="208"/>
      <c r="J1159" s="209">
        <f>ROUND(I1159*H1159,2)</f>
        <v>0</v>
      </c>
      <c r="K1159" s="205" t="s">
        <v>21</v>
      </c>
      <c r="L1159" s="48"/>
      <c r="M1159" s="210" t="s">
        <v>21</v>
      </c>
      <c r="N1159" s="211" t="s">
        <v>45</v>
      </c>
      <c r="O1159" s="88"/>
      <c r="P1159" s="212">
        <f>O1159*H1159</f>
        <v>0</v>
      </c>
      <c r="Q1159" s="212">
        <v>0</v>
      </c>
      <c r="R1159" s="212">
        <f>Q1159*H1159</f>
        <v>0</v>
      </c>
      <c r="S1159" s="212">
        <v>0.023900000000000001</v>
      </c>
      <c r="T1159" s="213">
        <f>S1159*H1159</f>
        <v>0.023900000000000001</v>
      </c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R1159" s="214" t="s">
        <v>269</v>
      </c>
      <c r="AT1159" s="214" t="s">
        <v>135</v>
      </c>
      <c r="AU1159" s="214" t="s">
        <v>81</v>
      </c>
      <c r="AY1159" s="20" t="s">
        <v>132</v>
      </c>
      <c r="BE1159" s="215">
        <f>IF(N1159="základní",J1159,0)</f>
        <v>0</v>
      </c>
      <c r="BF1159" s="215">
        <f>IF(N1159="snížená",J1159,0)</f>
        <v>0</v>
      </c>
      <c r="BG1159" s="215">
        <f>IF(N1159="zákl. přenesená",J1159,0)</f>
        <v>0</v>
      </c>
      <c r="BH1159" s="215">
        <f>IF(N1159="sníž. přenesená",J1159,0)</f>
        <v>0</v>
      </c>
      <c r="BI1159" s="215">
        <f>IF(N1159="nulová",J1159,0)</f>
        <v>0</v>
      </c>
      <c r="BJ1159" s="20" t="s">
        <v>79</v>
      </c>
      <c r="BK1159" s="215">
        <f>ROUND(I1159*H1159,2)</f>
        <v>0</v>
      </c>
      <c r="BL1159" s="20" t="s">
        <v>269</v>
      </c>
      <c r="BM1159" s="214" t="s">
        <v>1592</v>
      </c>
    </row>
    <row r="1160" s="2" customFormat="1">
      <c r="A1160" s="42"/>
      <c r="B1160" s="43"/>
      <c r="C1160" s="44"/>
      <c r="D1160" s="216" t="s">
        <v>142</v>
      </c>
      <c r="E1160" s="44"/>
      <c r="F1160" s="217" t="s">
        <v>1593</v>
      </c>
      <c r="G1160" s="44"/>
      <c r="H1160" s="44"/>
      <c r="I1160" s="218"/>
      <c r="J1160" s="44"/>
      <c r="K1160" s="44"/>
      <c r="L1160" s="48"/>
      <c r="M1160" s="219"/>
      <c r="N1160" s="220"/>
      <c r="O1160" s="88"/>
      <c r="P1160" s="88"/>
      <c r="Q1160" s="88"/>
      <c r="R1160" s="88"/>
      <c r="S1160" s="88"/>
      <c r="T1160" s="89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T1160" s="20" t="s">
        <v>142</v>
      </c>
      <c r="AU1160" s="20" t="s">
        <v>81</v>
      </c>
    </row>
    <row r="1161" s="2" customFormat="1" ht="33" customHeight="1">
      <c r="A1161" s="42"/>
      <c r="B1161" s="43"/>
      <c r="C1161" s="203" t="s">
        <v>1594</v>
      </c>
      <c r="D1161" s="203" t="s">
        <v>135</v>
      </c>
      <c r="E1161" s="204" t="s">
        <v>1595</v>
      </c>
      <c r="F1161" s="205" t="s">
        <v>1596</v>
      </c>
      <c r="G1161" s="206" t="s">
        <v>985</v>
      </c>
      <c r="H1161" s="207">
        <v>1</v>
      </c>
      <c r="I1161" s="208"/>
      <c r="J1161" s="209">
        <f>ROUND(I1161*H1161,2)</f>
        <v>0</v>
      </c>
      <c r="K1161" s="205" t="s">
        <v>21</v>
      </c>
      <c r="L1161" s="48"/>
      <c r="M1161" s="210" t="s">
        <v>21</v>
      </c>
      <c r="N1161" s="211" t="s">
        <v>45</v>
      </c>
      <c r="O1161" s="88"/>
      <c r="P1161" s="212">
        <f>O1161*H1161</f>
        <v>0</v>
      </c>
      <c r="Q1161" s="212">
        <v>0</v>
      </c>
      <c r="R1161" s="212">
        <f>Q1161*H1161</f>
        <v>0</v>
      </c>
      <c r="S1161" s="212">
        <v>0</v>
      </c>
      <c r="T1161" s="213">
        <f>S1161*H1161</f>
        <v>0</v>
      </c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R1161" s="214" t="s">
        <v>269</v>
      </c>
      <c r="AT1161" s="214" t="s">
        <v>135</v>
      </c>
      <c r="AU1161" s="214" t="s">
        <v>81</v>
      </c>
      <c r="AY1161" s="20" t="s">
        <v>132</v>
      </c>
      <c r="BE1161" s="215">
        <f>IF(N1161="základní",J1161,0)</f>
        <v>0</v>
      </c>
      <c r="BF1161" s="215">
        <f>IF(N1161="snížená",J1161,0)</f>
        <v>0</v>
      </c>
      <c r="BG1161" s="215">
        <f>IF(N1161="zákl. přenesená",J1161,0)</f>
        <v>0</v>
      </c>
      <c r="BH1161" s="215">
        <f>IF(N1161="sníž. přenesená",J1161,0)</f>
        <v>0</v>
      </c>
      <c r="BI1161" s="215">
        <f>IF(N1161="nulová",J1161,0)</f>
        <v>0</v>
      </c>
      <c r="BJ1161" s="20" t="s">
        <v>79</v>
      </c>
      <c r="BK1161" s="215">
        <f>ROUND(I1161*H1161,2)</f>
        <v>0</v>
      </c>
      <c r="BL1161" s="20" t="s">
        <v>269</v>
      </c>
      <c r="BM1161" s="214" t="s">
        <v>1597</v>
      </c>
    </row>
    <row r="1162" s="2" customFormat="1">
      <c r="A1162" s="42"/>
      <c r="B1162" s="43"/>
      <c r="C1162" s="44"/>
      <c r="D1162" s="216" t="s">
        <v>142</v>
      </c>
      <c r="E1162" s="44"/>
      <c r="F1162" s="217" t="s">
        <v>1598</v>
      </c>
      <c r="G1162" s="44"/>
      <c r="H1162" s="44"/>
      <c r="I1162" s="218"/>
      <c r="J1162" s="44"/>
      <c r="K1162" s="44"/>
      <c r="L1162" s="48"/>
      <c r="M1162" s="219"/>
      <c r="N1162" s="220"/>
      <c r="O1162" s="88"/>
      <c r="P1162" s="88"/>
      <c r="Q1162" s="88"/>
      <c r="R1162" s="88"/>
      <c r="S1162" s="88"/>
      <c r="T1162" s="89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T1162" s="20" t="s">
        <v>142</v>
      </c>
      <c r="AU1162" s="20" t="s">
        <v>81</v>
      </c>
    </row>
    <row r="1163" s="2" customFormat="1" ht="37.8" customHeight="1">
      <c r="A1163" s="42"/>
      <c r="B1163" s="43"/>
      <c r="C1163" s="203" t="s">
        <v>1599</v>
      </c>
      <c r="D1163" s="203" t="s">
        <v>135</v>
      </c>
      <c r="E1163" s="204" t="s">
        <v>1600</v>
      </c>
      <c r="F1163" s="205" t="s">
        <v>1601</v>
      </c>
      <c r="G1163" s="206" t="s">
        <v>138</v>
      </c>
      <c r="H1163" s="207">
        <v>1</v>
      </c>
      <c r="I1163" s="208"/>
      <c r="J1163" s="209">
        <f>ROUND(I1163*H1163,2)</f>
        <v>0</v>
      </c>
      <c r="K1163" s="205" t="s">
        <v>21</v>
      </c>
      <c r="L1163" s="48"/>
      <c r="M1163" s="210" t="s">
        <v>21</v>
      </c>
      <c r="N1163" s="211" t="s">
        <v>45</v>
      </c>
      <c r="O1163" s="88"/>
      <c r="P1163" s="212">
        <f>O1163*H1163</f>
        <v>0</v>
      </c>
      <c r="Q1163" s="212">
        <v>0</v>
      </c>
      <c r="R1163" s="212">
        <f>Q1163*H1163</f>
        <v>0</v>
      </c>
      <c r="S1163" s="212">
        <v>0</v>
      </c>
      <c r="T1163" s="213">
        <f>S1163*H1163</f>
        <v>0</v>
      </c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R1163" s="214" t="s">
        <v>269</v>
      </c>
      <c r="AT1163" s="214" t="s">
        <v>135</v>
      </c>
      <c r="AU1163" s="214" t="s">
        <v>81</v>
      </c>
      <c r="AY1163" s="20" t="s">
        <v>132</v>
      </c>
      <c r="BE1163" s="215">
        <f>IF(N1163="základní",J1163,0)</f>
        <v>0</v>
      </c>
      <c r="BF1163" s="215">
        <f>IF(N1163="snížená",J1163,0)</f>
        <v>0</v>
      </c>
      <c r="BG1163" s="215">
        <f>IF(N1163="zákl. přenesená",J1163,0)</f>
        <v>0</v>
      </c>
      <c r="BH1163" s="215">
        <f>IF(N1163="sníž. přenesená",J1163,0)</f>
        <v>0</v>
      </c>
      <c r="BI1163" s="215">
        <f>IF(N1163="nulová",J1163,0)</f>
        <v>0</v>
      </c>
      <c r="BJ1163" s="20" t="s">
        <v>79</v>
      </c>
      <c r="BK1163" s="215">
        <f>ROUND(I1163*H1163,2)</f>
        <v>0</v>
      </c>
      <c r="BL1163" s="20" t="s">
        <v>269</v>
      </c>
      <c r="BM1163" s="214" t="s">
        <v>1602</v>
      </c>
    </row>
    <row r="1164" s="2" customFormat="1">
      <c r="A1164" s="42"/>
      <c r="B1164" s="43"/>
      <c r="C1164" s="44"/>
      <c r="D1164" s="216" t="s">
        <v>142</v>
      </c>
      <c r="E1164" s="44"/>
      <c r="F1164" s="217" t="s">
        <v>1603</v>
      </c>
      <c r="G1164" s="44"/>
      <c r="H1164" s="44"/>
      <c r="I1164" s="218"/>
      <c r="J1164" s="44"/>
      <c r="K1164" s="44"/>
      <c r="L1164" s="48"/>
      <c r="M1164" s="219"/>
      <c r="N1164" s="220"/>
      <c r="O1164" s="88"/>
      <c r="P1164" s="88"/>
      <c r="Q1164" s="88"/>
      <c r="R1164" s="88"/>
      <c r="S1164" s="88"/>
      <c r="T1164" s="89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T1164" s="20" t="s">
        <v>142</v>
      </c>
      <c r="AU1164" s="20" t="s">
        <v>81</v>
      </c>
    </row>
    <row r="1165" s="14" customFormat="1">
      <c r="A1165" s="14"/>
      <c r="B1165" s="233"/>
      <c r="C1165" s="234"/>
      <c r="D1165" s="216" t="s">
        <v>146</v>
      </c>
      <c r="E1165" s="235" t="s">
        <v>21</v>
      </c>
      <c r="F1165" s="236" t="s">
        <v>1604</v>
      </c>
      <c r="G1165" s="234"/>
      <c r="H1165" s="237">
        <v>1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3" t="s">
        <v>146</v>
      </c>
      <c r="AU1165" s="243" t="s">
        <v>81</v>
      </c>
      <c r="AV1165" s="14" t="s">
        <v>81</v>
      </c>
      <c r="AW1165" s="14" t="s">
        <v>36</v>
      </c>
      <c r="AX1165" s="14" t="s">
        <v>79</v>
      </c>
      <c r="AY1165" s="243" t="s">
        <v>132</v>
      </c>
    </row>
    <row r="1166" s="2" customFormat="1" ht="33" customHeight="1">
      <c r="A1166" s="42"/>
      <c r="B1166" s="43"/>
      <c r="C1166" s="203" t="s">
        <v>1605</v>
      </c>
      <c r="D1166" s="203" t="s">
        <v>135</v>
      </c>
      <c r="E1166" s="204" t="s">
        <v>1606</v>
      </c>
      <c r="F1166" s="205" t="s">
        <v>1607</v>
      </c>
      <c r="G1166" s="206" t="s">
        <v>985</v>
      </c>
      <c r="H1166" s="207">
        <v>1</v>
      </c>
      <c r="I1166" s="208"/>
      <c r="J1166" s="209">
        <f>ROUND(I1166*H1166,2)</f>
        <v>0</v>
      </c>
      <c r="K1166" s="205" t="s">
        <v>21</v>
      </c>
      <c r="L1166" s="48"/>
      <c r="M1166" s="210" t="s">
        <v>21</v>
      </c>
      <c r="N1166" s="211" t="s">
        <v>45</v>
      </c>
      <c r="O1166" s="88"/>
      <c r="P1166" s="212">
        <f>O1166*H1166</f>
        <v>0</v>
      </c>
      <c r="Q1166" s="212">
        <v>0</v>
      </c>
      <c r="R1166" s="212">
        <f>Q1166*H1166</f>
        <v>0</v>
      </c>
      <c r="S1166" s="212">
        <v>0</v>
      </c>
      <c r="T1166" s="213">
        <f>S1166*H1166</f>
        <v>0</v>
      </c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R1166" s="214" t="s">
        <v>269</v>
      </c>
      <c r="AT1166" s="214" t="s">
        <v>135</v>
      </c>
      <c r="AU1166" s="214" t="s">
        <v>81</v>
      </c>
      <c r="AY1166" s="20" t="s">
        <v>132</v>
      </c>
      <c r="BE1166" s="215">
        <f>IF(N1166="základní",J1166,0)</f>
        <v>0</v>
      </c>
      <c r="BF1166" s="215">
        <f>IF(N1166="snížená",J1166,0)</f>
        <v>0</v>
      </c>
      <c r="BG1166" s="215">
        <f>IF(N1166="zákl. přenesená",J1166,0)</f>
        <v>0</v>
      </c>
      <c r="BH1166" s="215">
        <f>IF(N1166="sníž. přenesená",J1166,0)</f>
        <v>0</v>
      </c>
      <c r="BI1166" s="215">
        <f>IF(N1166="nulová",J1166,0)</f>
        <v>0</v>
      </c>
      <c r="BJ1166" s="20" t="s">
        <v>79</v>
      </c>
      <c r="BK1166" s="215">
        <f>ROUND(I1166*H1166,2)</f>
        <v>0</v>
      </c>
      <c r="BL1166" s="20" t="s">
        <v>269</v>
      </c>
      <c r="BM1166" s="214" t="s">
        <v>1608</v>
      </c>
    </row>
    <row r="1167" s="2" customFormat="1">
      <c r="A1167" s="42"/>
      <c r="B1167" s="43"/>
      <c r="C1167" s="44"/>
      <c r="D1167" s="216" t="s">
        <v>142</v>
      </c>
      <c r="E1167" s="44"/>
      <c r="F1167" s="217" t="s">
        <v>1609</v>
      </c>
      <c r="G1167" s="44"/>
      <c r="H1167" s="44"/>
      <c r="I1167" s="218"/>
      <c r="J1167" s="44"/>
      <c r="K1167" s="44"/>
      <c r="L1167" s="48"/>
      <c r="M1167" s="219"/>
      <c r="N1167" s="220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142</v>
      </c>
      <c r="AU1167" s="20" t="s">
        <v>81</v>
      </c>
    </row>
    <row r="1168" s="14" customFormat="1">
      <c r="A1168" s="14"/>
      <c r="B1168" s="233"/>
      <c r="C1168" s="234"/>
      <c r="D1168" s="216" t="s">
        <v>146</v>
      </c>
      <c r="E1168" s="235" t="s">
        <v>21</v>
      </c>
      <c r="F1168" s="236" t="s">
        <v>1604</v>
      </c>
      <c r="G1168" s="234"/>
      <c r="H1168" s="237">
        <v>1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3" t="s">
        <v>146</v>
      </c>
      <c r="AU1168" s="243" t="s">
        <v>81</v>
      </c>
      <c r="AV1168" s="14" t="s">
        <v>81</v>
      </c>
      <c r="AW1168" s="14" t="s">
        <v>36</v>
      </c>
      <c r="AX1168" s="14" t="s">
        <v>79</v>
      </c>
      <c r="AY1168" s="243" t="s">
        <v>132</v>
      </c>
    </row>
    <row r="1169" s="2" customFormat="1" ht="33" customHeight="1">
      <c r="A1169" s="42"/>
      <c r="B1169" s="43"/>
      <c r="C1169" s="203" t="s">
        <v>1610</v>
      </c>
      <c r="D1169" s="203" t="s">
        <v>135</v>
      </c>
      <c r="E1169" s="204" t="s">
        <v>1611</v>
      </c>
      <c r="F1169" s="205" t="s">
        <v>1612</v>
      </c>
      <c r="G1169" s="206" t="s">
        <v>985</v>
      </c>
      <c r="H1169" s="207">
        <v>1</v>
      </c>
      <c r="I1169" s="208"/>
      <c r="J1169" s="209">
        <f>ROUND(I1169*H1169,2)</f>
        <v>0</v>
      </c>
      <c r="K1169" s="205" t="s">
        <v>21</v>
      </c>
      <c r="L1169" s="48"/>
      <c r="M1169" s="210" t="s">
        <v>21</v>
      </c>
      <c r="N1169" s="211" t="s">
        <v>45</v>
      </c>
      <c r="O1169" s="88"/>
      <c r="P1169" s="212">
        <f>O1169*H1169</f>
        <v>0</v>
      </c>
      <c r="Q1169" s="212">
        <v>0</v>
      </c>
      <c r="R1169" s="212">
        <f>Q1169*H1169</f>
        <v>0</v>
      </c>
      <c r="S1169" s="212">
        <v>0</v>
      </c>
      <c r="T1169" s="213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14" t="s">
        <v>269</v>
      </c>
      <c r="AT1169" s="214" t="s">
        <v>135</v>
      </c>
      <c r="AU1169" s="214" t="s">
        <v>81</v>
      </c>
      <c r="AY1169" s="20" t="s">
        <v>132</v>
      </c>
      <c r="BE1169" s="215">
        <f>IF(N1169="základní",J1169,0)</f>
        <v>0</v>
      </c>
      <c r="BF1169" s="215">
        <f>IF(N1169="snížená",J1169,0)</f>
        <v>0</v>
      </c>
      <c r="BG1169" s="215">
        <f>IF(N1169="zákl. přenesená",J1169,0)</f>
        <v>0</v>
      </c>
      <c r="BH1169" s="215">
        <f>IF(N1169="sníž. přenesená",J1169,0)</f>
        <v>0</v>
      </c>
      <c r="BI1169" s="215">
        <f>IF(N1169="nulová",J1169,0)</f>
        <v>0</v>
      </c>
      <c r="BJ1169" s="20" t="s">
        <v>79</v>
      </c>
      <c r="BK1169" s="215">
        <f>ROUND(I1169*H1169,2)</f>
        <v>0</v>
      </c>
      <c r="BL1169" s="20" t="s">
        <v>269</v>
      </c>
      <c r="BM1169" s="214" t="s">
        <v>1613</v>
      </c>
    </row>
    <row r="1170" s="2" customFormat="1">
      <c r="A1170" s="42"/>
      <c r="B1170" s="43"/>
      <c r="C1170" s="44"/>
      <c r="D1170" s="216" t="s">
        <v>142</v>
      </c>
      <c r="E1170" s="44"/>
      <c r="F1170" s="217" t="s">
        <v>1612</v>
      </c>
      <c r="G1170" s="44"/>
      <c r="H1170" s="44"/>
      <c r="I1170" s="218"/>
      <c r="J1170" s="44"/>
      <c r="K1170" s="44"/>
      <c r="L1170" s="48"/>
      <c r="M1170" s="219"/>
      <c r="N1170" s="220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0" t="s">
        <v>142</v>
      </c>
      <c r="AU1170" s="20" t="s">
        <v>81</v>
      </c>
    </row>
    <row r="1171" s="2" customFormat="1" ht="16.5" customHeight="1">
      <c r="A1171" s="42"/>
      <c r="B1171" s="43"/>
      <c r="C1171" s="203" t="s">
        <v>1614</v>
      </c>
      <c r="D1171" s="203" t="s">
        <v>135</v>
      </c>
      <c r="E1171" s="204" t="s">
        <v>1615</v>
      </c>
      <c r="F1171" s="205" t="s">
        <v>1616</v>
      </c>
      <c r="G1171" s="206" t="s">
        <v>985</v>
      </c>
      <c r="H1171" s="207">
        <v>1</v>
      </c>
      <c r="I1171" s="208"/>
      <c r="J1171" s="209">
        <f>ROUND(I1171*H1171,2)</f>
        <v>0</v>
      </c>
      <c r="K1171" s="205" t="s">
        <v>21</v>
      </c>
      <c r="L1171" s="48"/>
      <c r="M1171" s="210" t="s">
        <v>21</v>
      </c>
      <c r="N1171" s="211" t="s">
        <v>45</v>
      </c>
      <c r="O1171" s="88"/>
      <c r="P1171" s="212">
        <f>O1171*H1171</f>
        <v>0</v>
      </c>
      <c r="Q1171" s="212">
        <v>0</v>
      </c>
      <c r="R1171" s="212">
        <f>Q1171*H1171</f>
        <v>0</v>
      </c>
      <c r="S1171" s="212">
        <v>0</v>
      </c>
      <c r="T1171" s="213">
        <f>S1171*H1171</f>
        <v>0</v>
      </c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R1171" s="214" t="s">
        <v>269</v>
      </c>
      <c r="AT1171" s="214" t="s">
        <v>135</v>
      </c>
      <c r="AU1171" s="214" t="s">
        <v>81</v>
      </c>
      <c r="AY1171" s="20" t="s">
        <v>132</v>
      </c>
      <c r="BE1171" s="215">
        <f>IF(N1171="základní",J1171,0)</f>
        <v>0</v>
      </c>
      <c r="BF1171" s="215">
        <f>IF(N1171="snížená",J1171,0)</f>
        <v>0</v>
      </c>
      <c r="BG1171" s="215">
        <f>IF(N1171="zákl. přenesená",J1171,0)</f>
        <v>0</v>
      </c>
      <c r="BH1171" s="215">
        <f>IF(N1171="sníž. přenesená",J1171,0)</f>
        <v>0</v>
      </c>
      <c r="BI1171" s="215">
        <f>IF(N1171="nulová",J1171,0)</f>
        <v>0</v>
      </c>
      <c r="BJ1171" s="20" t="s">
        <v>79</v>
      </c>
      <c r="BK1171" s="215">
        <f>ROUND(I1171*H1171,2)</f>
        <v>0</v>
      </c>
      <c r="BL1171" s="20" t="s">
        <v>269</v>
      </c>
      <c r="BM1171" s="214" t="s">
        <v>1617</v>
      </c>
    </row>
    <row r="1172" s="2" customFormat="1">
      <c r="A1172" s="42"/>
      <c r="B1172" s="43"/>
      <c r="C1172" s="44"/>
      <c r="D1172" s="216" t="s">
        <v>142</v>
      </c>
      <c r="E1172" s="44"/>
      <c r="F1172" s="217" t="s">
        <v>1616</v>
      </c>
      <c r="G1172" s="44"/>
      <c r="H1172" s="44"/>
      <c r="I1172" s="218"/>
      <c r="J1172" s="44"/>
      <c r="K1172" s="44"/>
      <c r="L1172" s="48"/>
      <c r="M1172" s="219"/>
      <c r="N1172" s="220"/>
      <c r="O1172" s="88"/>
      <c r="P1172" s="88"/>
      <c r="Q1172" s="88"/>
      <c r="R1172" s="88"/>
      <c r="S1172" s="88"/>
      <c r="T1172" s="89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T1172" s="20" t="s">
        <v>142</v>
      </c>
      <c r="AU1172" s="20" t="s">
        <v>81</v>
      </c>
    </row>
    <row r="1173" s="2" customFormat="1" ht="16.5" customHeight="1">
      <c r="A1173" s="42"/>
      <c r="B1173" s="43"/>
      <c r="C1173" s="203" t="s">
        <v>1618</v>
      </c>
      <c r="D1173" s="203" t="s">
        <v>135</v>
      </c>
      <c r="E1173" s="204" t="s">
        <v>1619</v>
      </c>
      <c r="F1173" s="205" t="s">
        <v>1620</v>
      </c>
      <c r="G1173" s="206" t="s">
        <v>985</v>
      </c>
      <c r="H1173" s="207">
        <v>1</v>
      </c>
      <c r="I1173" s="208"/>
      <c r="J1173" s="209">
        <f>ROUND(I1173*H1173,2)</f>
        <v>0</v>
      </c>
      <c r="K1173" s="205" t="s">
        <v>21</v>
      </c>
      <c r="L1173" s="48"/>
      <c r="M1173" s="210" t="s">
        <v>21</v>
      </c>
      <c r="N1173" s="211" t="s">
        <v>45</v>
      </c>
      <c r="O1173" s="88"/>
      <c r="P1173" s="212">
        <f>O1173*H1173</f>
        <v>0</v>
      </c>
      <c r="Q1173" s="212">
        <v>0</v>
      </c>
      <c r="R1173" s="212">
        <f>Q1173*H1173</f>
        <v>0</v>
      </c>
      <c r="S1173" s="212">
        <v>0</v>
      </c>
      <c r="T1173" s="213">
        <f>S1173*H1173</f>
        <v>0</v>
      </c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R1173" s="214" t="s">
        <v>269</v>
      </c>
      <c r="AT1173" s="214" t="s">
        <v>135</v>
      </c>
      <c r="AU1173" s="214" t="s">
        <v>81</v>
      </c>
      <c r="AY1173" s="20" t="s">
        <v>132</v>
      </c>
      <c r="BE1173" s="215">
        <f>IF(N1173="základní",J1173,0)</f>
        <v>0</v>
      </c>
      <c r="BF1173" s="215">
        <f>IF(N1173="snížená",J1173,0)</f>
        <v>0</v>
      </c>
      <c r="BG1173" s="215">
        <f>IF(N1173="zákl. přenesená",J1173,0)</f>
        <v>0</v>
      </c>
      <c r="BH1173" s="215">
        <f>IF(N1173="sníž. přenesená",J1173,0)</f>
        <v>0</v>
      </c>
      <c r="BI1173" s="215">
        <f>IF(N1173="nulová",J1173,0)</f>
        <v>0</v>
      </c>
      <c r="BJ1173" s="20" t="s">
        <v>79</v>
      </c>
      <c r="BK1173" s="215">
        <f>ROUND(I1173*H1173,2)</f>
        <v>0</v>
      </c>
      <c r="BL1173" s="20" t="s">
        <v>269</v>
      </c>
      <c r="BM1173" s="214" t="s">
        <v>1621</v>
      </c>
    </row>
    <row r="1174" s="2" customFormat="1">
      <c r="A1174" s="42"/>
      <c r="B1174" s="43"/>
      <c r="C1174" s="44"/>
      <c r="D1174" s="216" t="s">
        <v>142</v>
      </c>
      <c r="E1174" s="44"/>
      <c r="F1174" s="217" t="s">
        <v>1622</v>
      </c>
      <c r="G1174" s="44"/>
      <c r="H1174" s="44"/>
      <c r="I1174" s="218"/>
      <c r="J1174" s="44"/>
      <c r="K1174" s="44"/>
      <c r="L1174" s="48"/>
      <c r="M1174" s="219"/>
      <c r="N1174" s="220"/>
      <c r="O1174" s="88"/>
      <c r="P1174" s="88"/>
      <c r="Q1174" s="88"/>
      <c r="R1174" s="88"/>
      <c r="S1174" s="88"/>
      <c r="T1174" s="89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T1174" s="20" t="s">
        <v>142</v>
      </c>
      <c r="AU1174" s="20" t="s">
        <v>81</v>
      </c>
    </row>
    <row r="1175" s="2" customFormat="1" ht="21.75" customHeight="1">
      <c r="A1175" s="42"/>
      <c r="B1175" s="43"/>
      <c r="C1175" s="203" t="s">
        <v>1623</v>
      </c>
      <c r="D1175" s="203" t="s">
        <v>135</v>
      </c>
      <c r="E1175" s="204" t="s">
        <v>1624</v>
      </c>
      <c r="F1175" s="205" t="s">
        <v>1625</v>
      </c>
      <c r="G1175" s="206" t="s">
        <v>138</v>
      </c>
      <c r="H1175" s="207">
        <v>20</v>
      </c>
      <c r="I1175" s="208"/>
      <c r="J1175" s="209">
        <f>ROUND(I1175*H1175,2)</f>
        <v>0</v>
      </c>
      <c r="K1175" s="205" t="s">
        <v>21</v>
      </c>
      <c r="L1175" s="48"/>
      <c r="M1175" s="210" t="s">
        <v>21</v>
      </c>
      <c r="N1175" s="211" t="s">
        <v>45</v>
      </c>
      <c r="O1175" s="88"/>
      <c r="P1175" s="212">
        <f>O1175*H1175</f>
        <v>0</v>
      </c>
      <c r="Q1175" s="212">
        <v>0</v>
      </c>
      <c r="R1175" s="212">
        <f>Q1175*H1175</f>
        <v>0</v>
      </c>
      <c r="S1175" s="212">
        <v>0</v>
      </c>
      <c r="T1175" s="213">
        <f>S1175*H1175</f>
        <v>0</v>
      </c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R1175" s="214" t="s">
        <v>269</v>
      </c>
      <c r="AT1175" s="214" t="s">
        <v>135</v>
      </c>
      <c r="AU1175" s="214" t="s">
        <v>81</v>
      </c>
      <c r="AY1175" s="20" t="s">
        <v>132</v>
      </c>
      <c r="BE1175" s="215">
        <f>IF(N1175="základní",J1175,0)</f>
        <v>0</v>
      </c>
      <c r="BF1175" s="215">
        <f>IF(N1175="snížená",J1175,0)</f>
        <v>0</v>
      </c>
      <c r="BG1175" s="215">
        <f>IF(N1175="zákl. přenesená",J1175,0)</f>
        <v>0</v>
      </c>
      <c r="BH1175" s="215">
        <f>IF(N1175="sníž. přenesená",J1175,0)</f>
        <v>0</v>
      </c>
      <c r="BI1175" s="215">
        <f>IF(N1175="nulová",J1175,0)</f>
        <v>0</v>
      </c>
      <c r="BJ1175" s="20" t="s">
        <v>79</v>
      </c>
      <c r="BK1175" s="215">
        <f>ROUND(I1175*H1175,2)</f>
        <v>0</v>
      </c>
      <c r="BL1175" s="20" t="s">
        <v>269</v>
      </c>
      <c r="BM1175" s="214" t="s">
        <v>1626</v>
      </c>
    </row>
    <row r="1176" s="2" customFormat="1">
      <c r="A1176" s="42"/>
      <c r="B1176" s="43"/>
      <c r="C1176" s="44"/>
      <c r="D1176" s="216" t="s">
        <v>142</v>
      </c>
      <c r="E1176" s="44"/>
      <c r="F1176" s="217" t="s">
        <v>1627</v>
      </c>
      <c r="G1176" s="44"/>
      <c r="H1176" s="44"/>
      <c r="I1176" s="218"/>
      <c r="J1176" s="44"/>
      <c r="K1176" s="44"/>
      <c r="L1176" s="48"/>
      <c r="M1176" s="219"/>
      <c r="N1176" s="220"/>
      <c r="O1176" s="88"/>
      <c r="P1176" s="88"/>
      <c r="Q1176" s="88"/>
      <c r="R1176" s="88"/>
      <c r="S1176" s="88"/>
      <c r="T1176" s="89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T1176" s="20" t="s">
        <v>142</v>
      </c>
      <c r="AU1176" s="20" t="s">
        <v>81</v>
      </c>
    </row>
    <row r="1177" s="2" customFormat="1" ht="21.75" customHeight="1">
      <c r="A1177" s="42"/>
      <c r="B1177" s="43"/>
      <c r="C1177" s="203" t="s">
        <v>1628</v>
      </c>
      <c r="D1177" s="203" t="s">
        <v>135</v>
      </c>
      <c r="E1177" s="204" t="s">
        <v>1629</v>
      </c>
      <c r="F1177" s="205" t="s">
        <v>1630</v>
      </c>
      <c r="G1177" s="206" t="s">
        <v>985</v>
      </c>
      <c r="H1177" s="207">
        <v>1</v>
      </c>
      <c r="I1177" s="208"/>
      <c r="J1177" s="209">
        <f>ROUND(I1177*H1177,2)</f>
        <v>0</v>
      </c>
      <c r="K1177" s="205" t="s">
        <v>21</v>
      </c>
      <c r="L1177" s="48"/>
      <c r="M1177" s="210" t="s">
        <v>21</v>
      </c>
      <c r="N1177" s="211" t="s">
        <v>45</v>
      </c>
      <c r="O1177" s="88"/>
      <c r="P1177" s="212">
        <f>O1177*H1177</f>
        <v>0</v>
      </c>
      <c r="Q1177" s="212">
        <v>0</v>
      </c>
      <c r="R1177" s="212">
        <f>Q1177*H1177</f>
        <v>0</v>
      </c>
      <c r="S1177" s="212">
        <v>0</v>
      </c>
      <c r="T1177" s="213">
        <f>S1177*H1177</f>
        <v>0</v>
      </c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R1177" s="214" t="s">
        <v>269</v>
      </c>
      <c r="AT1177" s="214" t="s">
        <v>135</v>
      </c>
      <c r="AU1177" s="214" t="s">
        <v>81</v>
      </c>
      <c r="AY1177" s="20" t="s">
        <v>132</v>
      </c>
      <c r="BE1177" s="215">
        <f>IF(N1177="základní",J1177,0)</f>
        <v>0</v>
      </c>
      <c r="BF1177" s="215">
        <f>IF(N1177="snížená",J1177,0)</f>
        <v>0</v>
      </c>
      <c r="BG1177" s="215">
        <f>IF(N1177="zákl. přenesená",J1177,0)</f>
        <v>0</v>
      </c>
      <c r="BH1177" s="215">
        <f>IF(N1177="sníž. přenesená",J1177,0)</f>
        <v>0</v>
      </c>
      <c r="BI1177" s="215">
        <f>IF(N1177="nulová",J1177,0)</f>
        <v>0</v>
      </c>
      <c r="BJ1177" s="20" t="s">
        <v>79</v>
      </c>
      <c r="BK1177" s="215">
        <f>ROUND(I1177*H1177,2)</f>
        <v>0</v>
      </c>
      <c r="BL1177" s="20" t="s">
        <v>269</v>
      </c>
      <c r="BM1177" s="214" t="s">
        <v>1631</v>
      </c>
    </row>
    <row r="1178" s="2" customFormat="1">
      <c r="A1178" s="42"/>
      <c r="B1178" s="43"/>
      <c r="C1178" s="44"/>
      <c r="D1178" s="216" t="s">
        <v>142</v>
      </c>
      <c r="E1178" s="44"/>
      <c r="F1178" s="217" t="s">
        <v>1630</v>
      </c>
      <c r="G1178" s="44"/>
      <c r="H1178" s="44"/>
      <c r="I1178" s="218"/>
      <c r="J1178" s="44"/>
      <c r="K1178" s="44"/>
      <c r="L1178" s="48"/>
      <c r="M1178" s="219"/>
      <c r="N1178" s="220"/>
      <c r="O1178" s="88"/>
      <c r="P1178" s="88"/>
      <c r="Q1178" s="88"/>
      <c r="R1178" s="88"/>
      <c r="S1178" s="88"/>
      <c r="T1178" s="89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T1178" s="20" t="s">
        <v>142</v>
      </c>
      <c r="AU1178" s="20" t="s">
        <v>81</v>
      </c>
    </row>
    <row r="1179" s="2" customFormat="1" ht="24.15" customHeight="1">
      <c r="A1179" s="42"/>
      <c r="B1179" s="43"/>
      <c r="C1179" s="203" t="s">
        <v>1632</v>
      </c>
      <c r="D1179" s="203" t="s">
        <v>135</v>
      </c>
      <c r="E1179" s="204" t="s">
        <v>1633</v>
      </c>
      <c r="F1179" s="205" t="s">
        <v>1634</v>
      </c>
      <c r="G1179" s="206" t="s">
        <v>985</v>
      </c>
      <c r="H1179" s="207">
        <v>1</v>
      </c>
      <c r="I1179" s="208"/>
      <c r="J1179" s="209">
        <f>ROUND(I1179*H1179,2)</f>
        <v>0</v>
      </c>
      <c r="K1179" s="205" t="s">
        <v>21</v>
      </c>
      <c r="L1179" s="48"/>
      <c r="M1179" s="210" t="s">
        <v>21</v>
      </c>
      <c r="N1179" s="211" t="s">
        <v>45</v>
      </c>
      <c r="O1179" s="88"/>
      <c r="P1179" s="212">
        <f>O1179*H1179</f>
        <v>0</v>
      </c>
      <c r="Q1179" s="212">
        <v>0</v>
      </c>
      <c r="R1179" s="212">
        <f>Q1179*H1179</f>
        <v>0</v>
      </c>
      <c r="S1179" s="212">
        <v>0</v>
      </c>
      <c r="T1179" s="213">
        <f>S1179*H1179</f>
        <v>0</v>
      </c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R1179" s="214" t="s">
        <v>269</v>
      </c>
      <c r="AT1179" s="214" t="s">
        <v>135</v>
      </c>
      <c r="AU1179" s="214" t="s">
        <v>81</v>
      </c>
      <c r="AY1179" s="20" t="s">
        <v>132</v>
      </c>
      <c r="BE1179" s="215">
        <f>IF(N1179="základní",J1179,0)</f>
        <v>0</v>
      </c>
      <c r="BF1179" s="215">
        <f>IF(N1179="snížená",J1179,0)</f>
        <v>0</v>
      </c>
      <c r="BG1179" s="215">
        <f>IF(N1179="zákl. přenesená",J1179,0)</f>
        <v>0</v>
      </c>
      <c r="BH1179" s="215">
        <f>IF(N1179="sníž. přenesená",J1179,0)</f>
        <v>0</v>
      </c>
      <c r="BI1179" s="215">
        <f>IF(N1179="nulová",J1179,0)</f>
        <v>0</v>
      </c>
      <c r="BJ1179" s="20" t="s">
        <v>79</v>
      </c>
      <c r="BK1179" s="215">
        <f>ROUND(I1179*H1179,2)</f>
        <v>0</v>
      </c>
      <c r="BL1179" s="20" t="s">
        <v>269</v>
      </c>
      <c r="BM1179" s="214" t="s">
        <v>1635</v>
      </c>
    </row>
    <row r="1180" s="2" customFormat="1">
      <c r="A1180" s="42"/>
      <c r="B1180" s="43"/>
      <c r="C1180" s="44"/>
      <c r="D1180" s="216" t="s">
        <v>142</v>
      </c>
      <c r="E1180" s="44"/>
      <c r="F1180" s="217" t="s">
        <v>1636</v>
      </c>
      <c r="G1180" s="44"/>
      <c r="H1180" s="44"/>
      <c r="I1180" s="218"/>
      <c r="J1180" s="44"/>
      <c r="K1180" s="44"/>
      <c r="L1180" s="48"/>
      <c r="M1180" s="219"/>
      <c r="N1180" s="220"/>
      <c r="O1180" s="88"/>
      <c r="P1180" s="88"/>
      <c r="Q1180" s="88"/>
      <c r="R1180" s="88"/>
      <c r="S1180" s="88"/>
      <c r="T1180" s="89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T1180" s="20" t="s">
        <v>142</v>
      </c>
      <c r="AU1180" s="20" t="s">
        <v>81</v>
      </c>
    </row>
    <row r="1181" s="12" customFormat="1" ht="22.8" customHeight="1">
      <c r="A1181" s="12"/>
      <c r="B1181" s="187"/>
      <c r="C1181" s="188"/>
      <c r="D1181" s="189" t="s">
        <v>73</v>
      </c>
      <c r="E1181" s="201" t="s">
        <v>1637</v>
      </c>
      <c r="F1181" s="201" t="s">
        <v>1638</v>
      </c>
      <c r="G1181" s="188"/>
      <c r="H1181" s="188"/>
      <c r="I1181" s="191"/>
      <c r="J1181" s="202">
        <f>BK1181</f>
        <v>0</v>
      </c>
      <c r="K1181" s="188"/>
      <c r="L1181" s="193"/>
      <c r="M1181" s="194"/>
      <c r="N1181" s="195"/>
      <c r="O1181" s="195"/>
      <c r="P1181" s="196">
        <f>SUM(P1182:P1192)</f>
        <v>0</v>
      </c>
      <c r="Q1181" s="195"/>
      <c r="R1181" s="196">
        <f>SUM(R1182:R1192)</f>
        <v>1.5446860000000002</v>
      </c>
      <c r="S1181" s="195"/>
      <c r="T1181" s="197">
        <f>SUM(T1182:T1192)</f>
        <v>0</v>
      </c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R1181" s="198" t="s">
        <v>81</v>
      </c>
      <c r="AT1181" s="199" t="s">
        <v>73</v>
      </c>
      <c r="AU1181" s="199" t="s">
        <v>79</v>
      </c>
      <c r="AY1181" s="198" t="s">
        <v>132</v>
      </c>
      <c r="BK1181" s="200">
        <f>SUM(BK1182:BK1192)</f>
        <v>0</v>
      </c>
    </row>
    <row r="1182" s="2" customFormat="1" ht="33" customHeight="1">
      <c r="A1182" s="42"/>
      <c r="B1182" s="43"/>
      <c r="C1182" s="203" t="s">
        <v>1639</v>
      </c>
      <c r="D1182" s="203" t="s">
        <v>135</v>
      </c>
      <c r="E1182" s="204" t="s">
        <v>1640</v>
      </c>
      <c r="F1182" s="205" t="s">
        <v>1641</v>
      </c>
      <c r="G1182" s="206" t="s">
        <v>183</v>
      </c>
      <c r="H1182" s="207">
        <v>157.30000000000001</v>
      </c>
      <c r="I1182" s="208"/>
      <c r="J1182" s="209">
        <f>ROUND(I1182*H1182,2)</f>
        <v>0</v>
      </c>
      <c r="K1182" s="205" t="s">
        <v>139</v>
      </c>
      <c r="L1182" s="48"/>
      <c r="M1182" s="210" t="s">
        <v>21</v>
      </c>
      <c r="N1182" s="211" t="s">
        <v>45</v>
      </c>
      <c r="O1182" s="88"/>
      <c r="P1182" s="212">
        <f>O1182*H1182</f>
        <v>0</v>
      </c>
      <c r="Q1182" s="212">
        <v>0.0098200000000000006</v>
      </c>
      <c r="R1182" s="212">
        <f>Q1182*H1182</f>
        <v>1.5446860000000002</v>
      </c>
      <c r="S1182" s="212">
        <v>0</v>
      </c>
      <c r="T1182" s="213">
        <f>S1182*H1182</f>
        <v>0</v>
      </c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R1182" s="214" t="s">
        <v>269</v>
      </c>
      <c r="AT1182" s="214" t="s">
        <v>135</v>
      </c>
      <c r="AU1182" s="214" t="s">
        <v>81</v>
      </c>
      <c r="AY1182" s="20" t="s">
        <v>132</v>
      </c>
      <c r="BE1182" s="215">
        <f>IF(N1182="základní",J1182,0)</f>
        <v>0</v>
      </c>
      <c r="BF1182" s="215">
        <f>IF(N1182="snížená",J1182,0)</f>
        <v>0</v>
      </c>
      <c r="BG1182" s="215">
        <f>IF(N1182="zákl. přenesená",J1182,0)</f>
        <v>0</v>
      </c>
      <c r="BH1182" s="215">
        <f>IF(N1182="sníž. přenesená",J1182,0)</f>
        <v>0</v>
      </c>
      <c r="BI1182" s="215">
        <f>IF(N1182="nulová",J1182,0)</f>
        <v>0</v>
      </c>
      <c r="BJ1182" s="20" t="s">
        <v>79</v>
      </c>
      <c r="BK1182" s="215">
        <f>ROUND(I1182*H1182,2)</f>
        <v>0</v>
      </c>
      <c r="BL1182" s="20" t="s">
        <v>269</v>
      </c>
      <c r="BM1182" s="214" t="s">
        <v>1642</v>
      </c>
    </row>
    <row r="1183" s="2" customFormat="1">
      <c r="A1183" s="42"/>
      <c r="B1183" s="43"/>
      <c r="C1183" s="44"/>
      <c r="D1183" s="216" t="s">
        <v>142</v>
      </c>
      <c r="E1183" s="44"/>
      <c r="F1183" s="217" t="s">
        <v>1643</v>
      </c>
      <c r="G1183" s="44"/>
      <c r="H1183" s="44"/>
      <c r="I1183" s="218"/>
      <c r="J1183" s="44"/>
      <c r="K1183" s="44"/>
      <c r="L1183" s="48"/>
      <c r="M1183" s="219"/>
      <c r="N1183" s="220"/>
      <c r="O1183" s="88"/>
      <c r="P1183" s="88"/>
      <c r="Q1183" s="88"/>
      <c r="R1183" s="88"/>
      <c r="S1183" s="88"/>
      <c r="T1183" s="89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T1183" s="20" t="s">
        <v>142</v>
      </c>
      <c r="AU1183" s="20" t="s">
        <v>81</v>
      </c>
    </row>
    <row r="1184" s="2" customFormat="1">
      <c r="A1184" s="42"/>
      <c r="B1184" s="43"/>
      <c r="C1184" s="44"/>
      <c r="D1184" s="221" t="s">
        <v>144</v>
      </c>
      <c r="E1184" s="44"/>
      <c r="F1184" s="222" t="s">
        <v>1644</v>
      </c>
      <c r="G1184" s="44"/>
      <c r="H1184" s="44"/>
      <c r="I1184" s="218"/>
      <c r="J1184" s="44"/>
      <c r="K1184" s="44"/>
      <c r="L1184" s="48"/>
      <c r="M1184" s="219"/>
      <c r="N1184" s="220"/>
      <c r="O1184" s="88"/>
      <c r="P1184" s="88"/>
      <c r="Q1184" s="88"/>
      <c r="R1184" s="88"/>
      <c r="S1184" s="88"/>
      <c r="T1184" s="89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T1184" s="20" t="s">
        <v>144</v>
      </c>
      <c r="AU1184" s="20" t="s">
        <v>81</v>
      </c>
    </row>
    <row r="1185" s="14" customFormat="1">
      <c r="A1185" s="14"/>
      <c r="B1185" s="233"/>
      <c r="C1185" s="234"/>
      <c r="D1185" s="216" t="s">
        <v>146</v>
      </c>
      <c r="E1185" s="235" t="s">
        <v>21</v>
      </c>
      <c r="F1185" s="236" t="s">
        <v>1645</v>
      </c>
      <c r="G1185" s="234"/>
      <c r="H1185" s="237">
        <v>32.530000000000001</v>
      </c>
      <c r="I1185" s="238"/>
      <c r="J1185" s="234"/>
      <c r="K1185" s="234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3" t="s">
        <v>146</v>
      </c>
      <c r="AU1185" s="243" t="s">
        <v>81</v>
      </c>
      <c r="AV1185" s="14" t="s">
        <v>81</v>
      </c>
      <c r="AW1185" s="14" t="s">
        <v>36</v>
      </c>
      <c r="AX1185" s="14" t="s">
        <v>74</v>
      </c>
      <c r="AY1185" s="243" t="s">
        <v>132</v>
      </c>
    </row>
    <row r="1186" s="14" customFormat="1">
      <c r="A1186" s="14"/>
      <c r="B1186" s="233"/>
      <c r="C1186" s="234"/>
      <c r="D1186" s="216" t="s">
        <v>146</v>
      </c>
      <c r="E1186" s="235" t="s">
        <v>21</v>
      </c>
      <c r="F1186" s="236" t="s">
        <v>553</v>
      </c>
      <c r="G1186" s="234"/>
      <c r="H1186" s="237">
        <v>69.109999999999999</v>
      </c>
      <c r="I1186" s="238"/>
      <c r="J1186" s="234"/>
      <c r="K1186" s="234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3" t="s">
        <v>146</v>
      </c>
      <c r="AU1186" s="243" t="s">
        <v>81</v>
      </c>
      <c r="AV1186" s="14" t="s">
        <v>81</v>
      </c>
      <c r="AW1186" s="14" t="s">
        <v>36</v>
      </c>
      <c r="AX1186" s="14" t="s">
        <v>74</v>
      </c>
      <c r="AY1186" s="243" t="s">
        <v>132</v>
      </c>
    </row>
    <row r="1187" s="14" customFormat="1">
      <c r="A1187" s="14"/>
      <c r="B1187" s="233"/>
      <c r="C1187" s="234"/>
      <c r="D1187" s="216" t="s">
        <v>146</v>
      </c>
      <c r="E1187" s="235" t="s">
        <v>21</v>
      </c>
      <c r="F1187" s="236" t="s">
        <v>554</v>
      </c>
      <c r="G1187" s="234"/>
      <c r="H1187" s="237">
        <v>21.629999999999999</v>
      </c>
      <c r="I1187" s="238"/>
      <c r="J1187" s="234"/>
      <c r="K1187" s="234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3" t="s">
        <v>146</v>
      </c>
      <c r="AU1187" s="243" t="s">
        <v>81</v>
      </c>
      <c r="AV1187" s="14" t="s">
        <v>81</v>
      </c>
      <c r="AW1187" s="14" t="s">
        <v>36</v>
      </c>
      <c r="AX1187" s="14" t="s">
        <v>74</v>
      </c>
      <c r="AY1187" s="243" t="s">
        <v>132</v>
      </c>
    </row>
    <row r="1188" s="14" customFormat="1">
      <c r="A1188" s="14"/>
      <c r="B1188" s="233"/>
      <c r="C1188" s="234"/>
      <c r="D1188" s="216" t="s">
        <v>146</v>
      </c>
      <c r="E1188" s="235" t="s">
        <v>21</v>
      </c>
      <c r="F1188" s="236" t="s">
        <v>556</v>
      </c>
      <c r="G1188" s="234"/>
      <c r="H1188" s="237">
        <v>34.030000000000001</v>
      </c>
      <c r="I1188" s="238"/>
      <c r="J1188" s="234"/>
      <c r="K1188" s="234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3" t="s">
        <v>146</v>
      </c>
      <c r="AU1188" s="243" t="s">
        <v>81</v>
      </c>
      <c r="AV1188" s="14" t="s">
        <v>81</v>
      </c>
      <c r="AW1188" s="14" t="s">
        <v>36</v>
      </c>
      <c r="AX1188" s="14" t="s">
        <v>74</v>
      </c>
      <c r="AY1188" s="243" t="s">
        <v>132</v>
      </c>
    </row>
    <row r="1189" s="15" customFormat="1">
      <c r="A1189" s="15"/>
      <c r="B1189" s="244"/>
      <c r="C1189" s="245"/>
      <c r="D1189" s="216" t="s">
        <v>146</v>
      </c>
      <c r="E1189" s="246" t="s">
        <v>21</v>
      </c>
      <c r="F1189" s="247" t="s">
        <v>150</v>
      </c>
      <c r="G1189" s="245"/>
      <c r="H1189" s="248">
        <v>157.30000000000001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54" t="s">
        <v>146</v>
      </c>
      <c r="AU1189" s="254" t="s">
        <v>81</v>
      </c>
      <c r="AV1189" s="15" t="s">
        <v>140</v>
      </c>
      <c r="AW1189" s="15" t="s">
        <v>36</v>
      </c>
      <c r="AX1189" s="15" t="s">
        <v>79</v>
      </c>
      <c r="AY1189" s="254" t="s">
        <v>132</v>
      </c>
    </row>
    <row r="1190" s="2" customFormat="1" ht="24.15" customHeight="1">
      <c r="A1190" s="42"/>
      <c r="B1190" s="43"/>
      <c r="C1190" s="203" t="s">
        <v>1646</v>
      </c>
      <c r="D1190" s="203" t="s">
        <v>135</v>
      </c>
      <c r="E1190" s="204" t="s">
        <v>1647</v>
      </c>
      <c r="F1190" s="205" t="s">
        <v>1648</v>
      </c>
      <c r="G1190" s="206" t="s">
        <v>166</v>
      </c>
      <c r="H1190" s="207">
        <v>1.5449999999999999</v>
      </c>
      <c r="I1190" s="208"/>
      <c r="J1190" s="209">
        <f>ROUND(I1190*H1190,2)</f>
        <v>0</v>
      </c>
      <c r="K1190" s="205" t="s">
        <v>139</v>
      </c>
      <c r="L1190" s="48"/>
      <c r="M1190" s="210" t="s">
        <v>21</v>
      </c>
      <c r="N1190" s="211" t="s">
        <v>45</v>
      </c>
      <c r="O1190" s="88"/>
      <c r="P1190" s="212">
        <f>O1190*H1190</f>
        <v>0</v>
      </c>
      <c r="Q1190" s="212">
        <v>0</v>
      </c>
      <c r="R1190" s="212">
        <f>Q1190*H1190</f>
        <v>0</v>
      </c>
      <c r="S1190" s="212">
        <v>0</v>
      </c>
      <c r="T1190" s="213">
        <f>S1190*H1190</f>
        <v>0</v>
      </c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R1190" s="214" t="s">
        <v>269</v>
      </c>
      <c r="AT1190" s="214" t="s">
        <v>135</v>
      </c>
      <c r="AU1190" s="214" t="s">
        <v>81</v>
      </c>
      <c r="AY1190" s="20" t="s">
        <v>132</v>
      </c>
      <c r="BE1190" s="215">
        <f>IF(N1190="základní",J1190,0)</f>
        <v>0</v>
      </c>
      <c r="BF1190" s="215">
        <f>IF(N1190="snížená",J1190,0)</f>
        <v>0</v>
      </c>
      <c r="BG1190" s="215">
        <f>IF(N1190="zákl. přenesená",J1190,0)</f>
        <v>0</v>
      </c>
      <c r="BH1190" s="215">
        <f>IF(N1190="sníž. přenesená",J1190,0)</f>
        <v>0</v>
      </c>
      <c r="BI1190" s="215">
        <f>IF(N1190="nulová",J1190,0)</f>
        <v>0</v>
      </c>
      <c r="BJ1190" s="20" t="s">
        <v>79</v>
      </c>
      <c r="BK1190" s="215">
        <f>ROUND(I1190*H1190,2)</f>
        <v>0</v>
      </c>
      <c r="BL1190" s="20" t="s">
        <v>269</v>
      </c>
      <c r="BM1190" s="214" t="s">
        <v>1649</v>
      </c>
    </row>
    <row r="1191" s="2" customFormat="1">
      <c r="A1191" s="42"/>
      <c r="B1191" s="43"/>
      <c r="C1191" s="44"/>
      <c r="D1191" s="216" t="s">
        <v>142</v>
      </c>
      <c r="E1191" s="44"/>
      <c r="F1191" s="217" t="s">
        <v>1650</v>
      </c>
      <c r="G1191" s="44"/>
      <c r="H1191" s="44"/>
      <c r="I1191" s="218"/>
      <c r="J1191" s="44"/>
      <c r="K1191" s="44"/>
      <c r="L1191" s="48"/>
      <c r="M1191" s="219"/>
      <c r="N1191" s="220"/>
      <c r="O1191" s="88"/>
      <c r="P1191" s="88"/>
      <c r="Q1191" s="88"/>
      <c r="R1191" s="88"/>
      <c r="S1191" s="88"/>
      <c r="T1191" s="89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T1191" s="20" t="s">
        <v>142</v>
      </c>
      <c r="AU1191" s="20" t="s">
        <v>81</v>
      </c>
    </row>
    <row r="1192" s="2" customFormat="1">
      <c r="A1192" s="42"/>
      <c r="B1192" s="43"/>
      <c r="C1192" s="44"/>
      <c r="D1192" s="221" t="s">
        <v>144</v>
      </c>
      <c r="E1192" s="44"/>
      <c r="F1192" s="222" t="s">
        <v>1651</v>
      </c>
      <c r="G1192" s="44"/>
      <c r="H1192" s="44"/>
      <c r="I1192" s="218"/>
      <c r="J1192" s="44"/>
      <c r="K1192" s="44"/>
      <c r="L1192" s="48"/>
      <c r="M1192" s="219"/>
      <c r="N1192" s="220"/>
      <c r="O1192" s="88"/>
      <c r="P1192" s="88"/>
      <c r="Q1192" s="88"/>
      <c r="R1192" s="88"/>
      <c r="S1192" s="88"/>
      <c r="T1192" s="89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T1192" s="20" t="s">
        <v>144</v>
      </c>
      <c r="AU1192" s="20" t="s">
        <v>81</v>
      </c>
    </row>
    <row r="1193" s="12" customFormat="1" ht="22.8" customHeight="1">
      <c r="A1193" s="12"/>
      <c r="B1193" s="187"/>
      <c r="C1193" s="188"/>
      <c r="D1193" s="189" t="s">
        <v>73</v>
      </c>
      <c r="E1193" s="201" t="s">
        <v>1652</v>
      </c>
      <c r="F1193" s="201" t="s">
        <v>1653</v>
      </c>
      <c r="G1193" s="188"/>
      <c r="H1193" s="188"/>
      <c r="I1193" s="191"/>
      <c r="J1193" s="202">
        <f>BK1193</f>
        <v>0</v>
      </c>
      <c r="K1193" s="188"/>
      <c r="L1193" s="193"/>
      <c r="M1193" s="194"/>
      <c r="N1193" s="195"/>
      <c r="O1193" s="195"/>
      <c r="P1193" s="196">
        <f>SUM(P1194:P1244)</f>
        <v>0</v>
      </c>
      <c r="Q1193" s="195"/>
      <c r="R1193" s="196">
        <f>SUM(R1194:R1244)</f>
        <v>4.9417454699999999</v>
      </c>
      <c r="S1193" s="195"/>
      <c r="T1193" s="197">
        <f>SUM(T1194:T1244)</f>
        <v>0.29325000000000001</v>
      </c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R1193" s="198" t="s">
        <v>81</v>
      </c>
      <c r="AT1193" s="199" t="s">
        <v>73</v>
      </c>
      <c r="AU1193" s="199" t="s">
        <v>79</v>
      </c>
      <c r="AY1193" s="198" t="s">
        <v>132</v>
      </c>
      <c r="BK1193" s="200">
        <f>SUM(BK1194:BK1244)</f>
        <v>0</v>
      </c>
    </row>
    <row r="1194" s="2" customFormat="1" ht="24.15" customHeight="1">
      <c r="A1194" s="42"/>
      <c r="B1194" s="43"/>
      <c r="C1194" s="203" t="s">
        <v>1654</v>
      </c>
      <c r="D1194" s="203" t="s">
        <v>135</v>
      </c>
      <c r="E1194" s="204" t="s">
        <v>1655</v>
      </c>
      <c r="F1194" s="205" t="s">
        <v>1656</v>
      </c>
      <c r="G1194" s="206" t="s">
        <v>183</v>
      </c>
      <c r="H1194" s="207">
        <v>37.200000000000003</v>
      </c>
      <c r="I1194" s="208"/>
      <c r="J1194" s="209">
        <f>ROUND(I1194*H1194,2)</f>
        <v>0</v>
      </c>
      <c r="K1194" s="205" t="s">
        <v>139</v>
      </c>
      <c r="L1194" s="48"/>
      <c r="M1194" s="210" t="s">
        <v>21</v>
      </c>
      <c r="N1194" s="211" t="s">
        <v>45</v>
      </c>
      <c r="O1194" s="88"/>
      <c r="P1194" s="212">
        <f>O1194*H1194</f>
        <v>0</v>
      </c>
      <c r="Q1194" s="212">
        <v>0.045030000000000001</v>
      </c>
      <c r="R1194" s="212">
        <f>Q1194*H1194</f>
        <v>1.6751160000000001</v>
      </c>
      <c r="S1194" s="212">
        <v>0</v>
      </c>
      <c r="T1194" s="213">
        <f>S1194*H1194</f>
        <v>0</v>
      </c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R1194" s="214" t="s">
        <v>269</v>
      </c>
      <c r="AT1194" s="214" t="s">
        <v>135</v>
      </c>
      <c r="AU1194" s="214" t="s">
        <v>81</v>
      </c>
      <c r="AY1194" s="20" t="s">
        <v>132</v>
      </c>
      <c r="BE1194" s="215">
        <f>IF(N1194="základní",J1194,0)</f>
        <v>0</v>
      </c>
      <c r="BF1194" s="215">
        <f>IF(N1194="snížená",J1194,0)</f>
        <v>0</v>
      </c>
      <c r="BG1194" s="215">
        <f>IF(N1194="zákl. přenesená",J1194,0)</f>
        <v>0</v>
      </c>
      <c r="BH1194" s="215">
        <f>IF(N1194="sníž. přenesená",J1194,0)</f>
        <v>0</v>
      </c>
      <c r="BI1194" s="215">
        <f>IF(N1194="nulová",J1194,0)</f>
        <v>0</v>
      </c>
      <c r="BJ1194" s="20" t="s">
        <v>79</v>
      </c>
      <c r="BK1194" s="215">
        <f>ROUND(I1194*H1194,2)</f>
        <v>0</v>
      </c>
      <c r="BL1194" s="20" t="s">
        <v>269</v>
      </c>
      <c r="BM1194" s="214" t="s">
        <v>1657</v>
      </c>
    </row>
    <row r="1195" s="2" customFormat="1">
      <c r="A1195" s="42"/>
      <c r="B1195" s="43"/>
      <c r="C1195" s="44"/>
      <c r="D1195" s="216" t="s">
        <v>142</v>
      </c>
      <c r="E1195" s="44"/>
      <c r="F1195" s="217" t="s">
        <v>1658</v>
      </c>
      <c r="G1195" s="44"/>
      <c r="H1195" s="44"/>
      <c r="I1195" s="218"/>
      <c r="J1195" s="44"/>
      <c r="K1195" s="44"/>
      <c r="L1195" s="48"/>
      <c r="M1195" s="219"/>
      <c r="N1195" s="220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T1195" s="20" t="s">
        <v>142</v>
      </c>
      <c r="AU1195" s="20" t="s">
        <v>81</v>
      </c>
    </row>
    <row r="1196" s="2" customFormat="1">
      <c r="A1196" s="42"/>
      <c r="B1196" s="43"/>
      <c r="C1196" s="44"/>
      <c r="D1196" s="221" t="s">
        <v>144</v>
      </c>
      <c r="E1196" s="44"/>
      <c r="F1196" s="222" t="s">
        <v>1659</v>
      </c>
      <c r="G1196" s="44"/>
      <c r="H1196" s="44"/>
      <c r="I1196" s="218"/>
      <c r="J1196" s="44"/>
      <c r="K1196" s="44"/>
      <c r="L1196" s="48"/>
      <c r="M1196" s="219"/>
      <c r="N1196" s="220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T1196" s="20" t="s">
        <v>144</v>
      </c>
      <c r="AU1196" s="20" t="s">
        <v>81</v>
      </c>
    </row>
    <row r="1197" s="13" customFormat="1">
      <c r="A1197" s="13"/>
      <c r="B1197" s="223"/>
      <c r="C1197" s="224"/>
      <c r="D1197" s="216" t="s">
        <v>146</v>
      </c>
      <c r="E1197" s="225" t="s">
        <v>21</v>
      </c>
      <c r="F1197" s="226" t="s">
        <v>218</v>
      </c>
      <c r="G1197" s="224"/>
      <c r="H1197" s="225" t="s">
        <v>21</v>
      </c>
      <c r="I1197" s="227"/>
      <c r="J1197" s="224"/>
      <c r="K1197" s="224"/>
      <c r="L1197" s="228"/>
      <c r="M1197" s="229"/>
      <c r="N1197" s="230"/>
      <c r="O1197" s="230"/>
      <c r="P1197" s="230"/>
      <c r="Q1197" s="230"/>
      <c r="R1197" s="230"/>
      <c r="S1197" s="230"/>
      <c r="T1197" s="23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2" t="s">
        <v>146</v>
      </c>
      <c r="AU1197" s="232" t="s">
        <v>81</v>
      </c>
      <c r="AV1197" s="13" t="s">
        <v>79</v>
      </c>
      <c r="AW1197" s="13" t="s">
        <v>36</v>
      </c>
      <c r="AX1197" s="13" t="s">
        <v>74</v>
      </c>
      <c r="AY1197" s="232" t="s">
        <v>132</v>
      </c>
    </row>
    <row r="1198" s="14" customFormat="1">
      <c r="A1198" s="14"/>
      <c r="B1198" s="233"/>
      <c r="C1198" s="234"/>
      <c r="D1198" s="216" t="s">
        <v>146</v>
      </c>
      <c r="E1198" s="235" t="s">
        <v>21</v>
      </c>
      <c r="F1198" s="236" t="s">
        <v>1660</v>
      </c>
      <c r="G1198" s="234"/>
      <c r="H1198" s="237">
        <v>37.200000000000003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3" t="s">
        <v>146</v>
      </c>
      <c r="AU1198" s="243" t="s">
        <v>81</v>
      </c>
      <c r="AV1198" s="14" t="s">
        <v>81</v>
      </c>
      <c r="AW1198" s="14" t="s">
        <v>36</v>
      </c>
      <c r="AX1198" s="14" t="s">
        <v>79</v>
      </c>
      <c r="AY1198" s="243" t="s">
        <v>132</v>
      </c>
    </row>
    <row r="1199" s="2" customFormat="1" ht="16.5" customHeight="1">
      <c r="A1199" s="42"/>
      <c r="B1199" s="43"/>
      <c r="C1199" s="203" t="s">
        <v>1661</v>
      </c>
      <c r="D1199" s="203" t="s">
        <v>135</v>
      </c>
      <c r="E1199" s="204" t="s">
        <v>1662</v>
      </c>
      <c r="F1199" s="205" t="s">
        <v>1663</v>
      </c>
      <c r="G1199" s="206" t="s">
        <v>214</v>
      </c>
      <c r="H1199" s="207">
        <v>6</v>
      </c>
      <c r="I1199" s="208"/>
      <c r="J1199" s="209">
        <f>ROUND(I1199*H1199,2)</f>
        <v>0</v>
      </c>
      <c r="K1199" s="205" t="s">
        <v>139</v>
      </c>
      <c r="L1199" s="48"/>
      <c r="M1199" s="210" t="s">
        <v>21</v>
      </c>
      <c r="N1199" s="211" t="s">
        <v>45</v>
      </c>
      <c r="O1199" s="88"/>
      <c r="P1199" s="212">
        <f>O1199*H1199</f>
        <v>0</v>
      </c>
      <c r="Q1199" s="212">
        <v>0.00092000000000000003</v>
      </c>
      <c r="R1199" s="212">
        <f>Q1199*H1199</f>
        <v>0.0055200000000000006</v>
      </c>
      <c r="S1199" s="212">
        <v>0</v>
      </c>
      <c r="T1199" s="213">
        <f>S1199*H1199</f>
        <v>0</v>
      </c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R1199" s="214" t="s">
        <v>269</v>
      </c>
      <c r="AT1199" s="214" t="s">
        <v>135</v>
      </c>
      <c r="AU1199" s="214" t="s">
        <v>81</v>
      </c>
      <c r="AY1199" s="20" t="s">
        <v>132</v>
      </c>
      <c r="BE1199" s="215">
        <f>IF(N1199="základní",J1199,0)</f>
        <v>0</v>
      </c>
      <c r="BF1199" s="215">
        <f>IF(N1199="snížená",J1199,0)</f>
        <v>0</v>
      </c>
      <c r="BG1199" s="215">
        <f>IF(N1199="zákl. přenesená",J1199,0)</f>
        <v>0</v>
      </c>
      <c r="BH1199" s="215">
        <f>IF(N1199="sníž. přenesená",J1199,0)</f>
        <v>0</v>
      </c>
      <c r="BI1199" s="215">
        <f>IF(N1199="nulová",J1199,0)</f>
        <v>0</v>
      </c>
      <c r="BJ1199" s="20" t="s">
        <v>79</v>
      </c>
      <c r="BK1199" s="215">
        <f>ROUND(I1199*H1199,2)</f>
        <v>0</v>
      </c>
      <c r="BL1199" s="20" t="s">
        <v>269</v>
      </c>
      <c r="BM1199" s="214" t="s">
        <v>1664</v>
      </c>
    </row>
    <row r="1200" s="2" customFormat="1">
      <c r="A1200" s="42"/>
      <c r="B1200" s="43"/>
      <c r="C1200" s="44"/>
      <c r="D1200" s="216" t="s">
        <v>142</v>
      </c>
      <c r="E1200" s="44"/>
      <c r="F1200" s="217" t="s">
        <v>1665</v>
      </c>
      <c r="G1200" s="44"/>
      <c r="H1200" s="44"/>
      <c r="I1200" s="218"/>
      <c r="J1200" s="44"/>
      <c r="K1200" s="44"/>
      <c r="L1200" s="48"/>
      <c r="M1200" s="219"/>
      <c r="N1200" s="220"/>
      <c r="O1200" s="88"/>
      <c r="P1200" s="88"/>
      <c r="Q1200" s="88"/>
      <c r="R1200" s="88"/>
      <c r="S1200" s="88"/>
      <c r="T1200" s="89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T1200" s="20" t="s">
        <v>142</v>
      </c>
      <c r="AU1200" s="20" t="s">
        <v>81</v>
      </c>
    </row>
    <row r="1201" s="2" customFormat="1">
      <c r="A1201" s="42"/>
      <c r="B1201" s="43"/>
      <c r="C1201" s="44"/>
      <c r="D1201" s="221" t="s">
        <v>144</v>
      </c>
      <c r="E1201" s="44"/>
      <c r="F1201" s="222" t="s">
        <v>1666</v>
      </c>
      <c r="G1201" s="44"/>
      <c r="H1201" s="44"/>
      <c r="I1201" s="218"/>
      <c r="J1201" s="44"/>
      <c r="K1201" s="44"/>
      <c r="L1201" s="48"/>
      <c r="M1201" s="219"/>
      <c r="N1201" s="220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144</v>
      </c>
      <c r="AU1201" s="20" t="s">
        <v>81</v>
      </c>
    </row>
    <row r="1202" s="14" customFormat="1">
      <c r="A1202" s="14"/>
      <c r="B1202" s="233"/>
      <c r="C1202" s="234"/>
      <c r="D1202" s="216" t="s">
        <v>146</v>
      </c>
      <c r="E1202" s="235" t="s">
        <v>21</v>
      </c>
      <c r="F1202" s="236" t="s">
        <v>1667</v>
      </c>
      <c r="G1202" s="234"/>
      <c r="H1202" s="237">
        <v>6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3" t="s">
        <v>146</v>
      </c>
      <c r="AU1202" s="243" t="s">
        <v>81</v>
      </c>
      <c r="AV1202" s="14" t="s">
        <v>81</v>
      </c>
      <c r="AW1202" s="14" t="s">
        <v>36</v>
      </c>
      <c r="AX1202" s="14" t="s">
        <v>79</v>
      </c>
      <c r="AY1202" s="243" t="s">
        <v>132</v>
      </c>
    </row>
    <row r="1203" s="2" customFormat="1" ht="21.75" customHeight="1">
      <c r="A1203" s="42"/>
      <c r="B1203" s="43"/>
      <c r="C1203" s="203" t="s">
        <v>1668</v>
      </c>
      <c r="D1203" s="203" t="s">
        <v>135</v>
      </c>
      <c r="E1203" s="204" t="s">
        <v>1669</v>
      </c>
      <c r="F1203" s="205" t="s">
        <v>1670</v>
      </c>
      <c r="G1203" s="206" t="s">
        <v>183</v>
      </c>
      <c r="H1203" s="207">
        <v>3.8999999999999999</v>
      </c>
      <c r="I1203" s="208"/>
      <c r="J1203" s="209">
        <f>ROUND(I1203*H1203,2)</f>
        <v>0</v>
      </c>
      <c r="K1203" s="205" t="s">
        <v>139</v>
      </c>
      <c r="L1203" s="48"/>
      <c r="M1203" s="210" t="s">
        <v>21</v>
      </c>
      <c r="N1203" s="211" t="s">
        <v>45</v>
      </c>
      <c r="O1203" s="88"/>
      <c r="P1203" s="212">
        <f>O1203*H1203</f>
        <v>0</v>
      </c>
      <c r="Q1203" s="212">
        <v>0</v>
      </c>
      <c r="R1203" s="212">
        <f>Q1203*H1203</f>
        <v>0</v>
      </c>
      <c r="S1203" s="212">
        <v>0</v>
      </c>
      <c r="T1203" s="213">
        <f>S1203*H1203</f>
        <v>0</v>
      </c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R1203" s="214" t="s">
        <v>269</v>
      </c>
      <c r="AT1203" s="214" t="s">
        <v>135</v>
      </c>
      <c r="AU1203" s="214" t="s">
        <v>81</v>
      </c>
      <c r="AY1203" s="20" t="s">
        <v>132</v>
      </c>
      <c r="BE1203" s="215">
        <f>IF(N1203="základní",J1203,0)</f>
        <v>0</v>
      </c>
      <c r="BF1203" s="215">
        <f>IF(N1203="snížená",J1203,0)</f>
        <v>0</v>
      </c>
      <c r="BG1203" s="215">
        <f>IF(N1203="zákl. přenesená",J1203,0)</f>
        <v>0</v>
      </c>
      <c r="BH1203" s="215">
        <f>IF(N1203="sníž. přenesená",J1203,0)</f>
        <v>0</v>
      </c>
      <c r="BI1203" s="215">
        <f>IF(N1203="nulová",J1203,0)</f>
        <v>0</v>
      </c>
      <c r="BJ1203" s="20" t="s">
        <v>79</v>
      </c>
      <c r="BK1203" s="215">
        <f>ROUND(I1203*H1203,2)</f>
        <v>0</v>
      </c>
      <c r="BL1203" s="20" t="s">
        <v>269</v>
      </c>
      <c r="BM1203" s="214" t="s">
        <v>1671</v>
      </c>
    </row>
    <row r="1204" s="2" customFormat="1">
      <c r="A1204" s="42"/>
      <c r="B1204" s="43"/>
      <c r="C1204" s="44"/>
      <c r="D1204" s="216" t="s">
        <v>142</v>
      </c>
      <c r="E1204" s="44"/>
      <c r="F1204" s="217" t="s">
        <v>1672</v>
      </c>
      <c r="G1204" s="44"/>
      <c r="H1204" s="44"/>
      <c r="I1204" s="218"/>
      <c r="J1204" s="44"/>
      <c r="K1204" s="44"/>
      <c r="L1204" s="48"/>
      <c r="M1204" s="219"/>
      <c r="N1204" s="220"/>
      <c r="O1204" s="88"/>
      <c r="P1204" s="88"/>
      <c r="Q1204" s="88"/>
      <c r="R1204" s="88"/>
      <c r="S1204" s="88"/>
      <c r="T1204" s="89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T1204" s="20" t="s">
        <v>142</v>
      </c>
      <c r="AU1204" s="20" t="s">
        <v>81</v>
      </c>
    </row>
    <row r="1205" s="2" customFormat="1">
      <c r="A1205" s="42"/>
      <c r="B1205" s="43"/>
      <c r="C1205" s="44"/>
      <c r="D1205" s="221" t="s">
        <v>144</v>
      </c>
      <c r="E1205" s="44"/>
      <c r="F1205" s="222" t="s">
        <v>1673</v>
      </c>
      <c r="G1205" s="44"/>
      <c r="H1205" s="44"/>
      <c r="I1205" s="218"/>
      <c r="J1205" s="44"/>
      <c r="K1205" s="44"/>
      <c r="L1205" s="48"/>
      <c r="M1205" s="219"/>
      <c r="N1205" s="220"/>
      <c r="O1205" s="88"/>
      <c r="P1205" s="88"/>
      <c r="Q1205" s="88"/>
      <c r="R1205" s="88"/>
      <c r="S1205" s="88"/>
      <c r="T1205" s="89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T1205" s="20" t="s">
        <v>144</v>
      </c>
      <c r="AU1205" s="20" t="s">
        <v>81</v>
      </c>
    </row>
    <row r="1206" s="14" customFormat="1">
      <c r="A1206" s="14"/>
      <c r="B1206" s="233"/>
      <c r="C1206" s="234"/>
      <c r="D1206" s="216" t="s">
        <v>146</v>
      </c>
      <c r="E1206" s="235" t="s">
        <v>21</v>
      </c>
      <c r="F1206" s="236" t="s">
        <v>1674</v>
      </c>
      <c r="G1206" s="234"/>
      <c r="H1206" s="237">
        <v>3.8999999999999999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3" t="s">
        <v>146</v>
      </c>
      <c r="AU1206" s="243" t="s">
        <v>81</v>
      </c>
      <c r="AV1206" s="14" t="s">
        <v>81</v>
      </c>
      <c r="AW1206" s="14" t="s">
        <v>36</v>
      </c>
      <c r="AX1206" s="14" t="s">
        <v>79</v>
      </c>
      <c r="AY1206" s="243" t="s">
        <v>132</v>
      </c>
    </row>
    <row r="1207" s="2" customFormat="1" ht="37.8" customHeight="1">
      <c r="A1207" s="42"/>
      <c r="B1207" s="43"/>
      <c r="C1207" s="203" t="s">
        <v>1675</v>
      </c>
      <c r="D1207" s="203" t="s">
        <v>135</v>
      </c>
      <c r="E1207" s="204" t="s">
        <v>1676</v>
      </c>
      <c r="F1207" s="205" t="s">
        <v>1677</v>
      </c>
      <c r="G1207" s="206" t="s">
        <v>183</v>
      </c>
      <c r="H1207" s="207">
        <v>28.114999999999998</v>
      </c>
      <c r="I1207" s="208"/>
      <c r="J1207" s="209">
        <f>ROUND(I1207*H1207,2)</f>
        <v>0</v>
      </c>
      <c r="K1207" s="205" t="s">
        <v>139</v>
      </c>
      <c r="L1207" s="48"/>
      <c r="M1207" s="210" t="s">
        <v>21</v>
      </c>
      <c r="N1207" s="211" t="s">
        <v>45</v>
      </c>
      <c r="O1207" s="88"/>
      <c r="P1207" s="212">
        <f>O1207*H1207</f>
        <v>0</v>
      </c>
      <c r="Q1207" s="212">
        <v>0.056950000000000001</v>
      </c>
      <c r="R1207" s="212">
        <f>Q1207*H1207</f>
        <v>1.60114925</v>
      </c>
      <c r="S1207" s="212">
        <v>0</v>
      </c>
      <c r="T1207" s="213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14" t="s">
        <v>269</v>
      </c>
      <c r="AT1207" s="214" t="s">
        <v>135</v>
      </c>
      <c r="AU1207" s="214" t="s">
        <v>81</v>
      </c>
      <c r="AY1207" s="20" t="s">
        <v>132</v>
      </c>
      <c r="BE1207" s="215">
        <f>IF(N1207="základní",J1207,0)</f>
        <v>0</v>
      </c>
      <c r="BF1207" s="215">
        <f>IF(N1207="snížená",J1207,0)</f>
        <v>0</v>
      </c>
      <c r="BG1207" s="215">
        <f>IF(N1207="zákl. přenesená",J1207,0)</f>
        <v>0</v>
      </c>
      <c r="BH1207" s="215">
        <f>IF(N1207="sníž. přenesená",J1207,0)</f>
        <v>0</v>
      </c>
      <c r="BI1207" s="215">
        <f>IF(N1207="nulová",J1207,0)</f>
        <v>0</v>
      </c>
      <c r="BJ1207" s="20" t="s">
        <v>79</v>
      </c>
      <c r="BK1207" s="215">
        <f>ROUND(I1207*H1207,2)</f>
        <v>0</v>
      </c>
      <c r="BL1207" s="20" t="s">
        <v>269</v>
      </c>
      <c r="BM1207" s="214" t="s">
        <v>1678</v>
      </c>
    </row>
    <row r="1208" s="2" customFormat="1">
      <c r="A1208" s="42"/>
      <c r="B1208" s="43"/>
      <c r="C1208" s="44"/>
      <c r="D1208" s="216" t="s">
        <v>142</v>
      </c>
      <c r="E1208" s="44"/>
      <c r="F1208" s="217" t="s">
        <v>1679</v>
      </c>
      <c r="G1208" s="44"/>
      <c r="H1208" s="44"/>
      <c r="I1208" s="218"/>
      <c r="J1208" s="44"/>
      <c r="K1208" s="44"/>
      <c r="L1208" s="48"/>
      <c r="M1208" s="219"/>
      <c r="N1208" s="220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0" t="s">
        <v>142</v>
      </c>
      <c r="AU1208" s="20" t="s">
        <v>81</v>
      </c>
    </row>
    <row r="1209" s="2" customFormat="1">
      <c r="A1209" s="42"/>
      <c r="B1209" s="43"/>
      <c r="C1209" s="44"/>
      <c r="D1209" s="221" t="s">
        <v>144</v>
      </c>
      <c r="E1209" s="44"/>
      <c r="F1209" s="222" t="s">
        <v>1680</v>
      </c>
      <c r="G1209" s="44"/>
      <c r="H1209" s="44"/>
      <c r="I1209" s="218"/>
      <c r="J1209" s="44"/>
      <c r="K1209" s="44"/>
      <c r="L1209" s="48"/>
      <c r="M1209" s="219"/>
      <c r="N1209" s="220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144</v>
      </c>
      <c r="AU1209" s="20" t="s">
        <v>81</v>
      </c>
    </row>
    <row r="1210" s="14" customFormat="1">
      <c r="A1210" s="14"/>
      <c r="B1210" s="233"/>
      <c r="C1210" s="234"/>
      <c r="D1210" s="216" t="s">
        <v>146</v>
      </c>
      <c r="E1210" s="235" t="s">
        <v>21</v>
      </c>
      <c r="F1210" s="236" t="s">
        <v>658</v>
      </c>
      <c r="G1210" s="234"/>
      <c r="H1210" s="237">
        <v>28.114999999999998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3" t="s">
        <v>146</v>
      </c>
      <c r="AU1210" s="243" t="s">
        <v>81</v>
      </c>
      <c r="AV1210" s="14" t="s">
        <v>81</v>
      </c>
      <c r="AW1210" s="14" t="s">
        <v>36</v>
      </c>
      <c r="AX1210" s="14" t="s">
        <v>79</v>
      </c>
      <c r="AY1210" s="243" t="s">
        <v>132</v>
      </c>
    </row>
    <row r="1211" s="2" customFormat="1" ht="24.15" customHeight="1">
      <c r="A1211" s="42"/>
      <c r="B1211" s="43"/>
      <c r="C1211" s="203" t="s">
        <v>1681</v>
      </c>
      <c r="D1211" s="203" t="s">
        <v>135</v>
      </c>
      <c r="E1211" s="204" t="s">
        <v>1682</v>
      </c>
      <c r="F1211" s="205" t="s">
        <v>1683</v>
      </c>
      <c r="G1211" s="206" t="s">
        <v>183</v>
      </c>
      <c r="H1211" s="207">
        <v>131.55000000000001</v>
      </c>
      <c r="I1211" s="208"/>
      <c r="J1211" s="209">
        <f>ROUND(I1211*H1211,2)</f>
        <v>0</v>
      </c>
      <c r="K1211" s="205" t="s">
        <v>139</v>
      </c>
      <c r="L1211" s="48"/>
      <c r="M1211" s="210" t="s">
        <v>21</v>
      </c>
      <c r="N1211" s="211" t="s">
        <v>45</v>
      </c>
      <c r="O1211" s="88"/>
      <c r="P1211" s="212">
        <f>O1211*H1211</f>
        <v>0</v>
      </c>
      <c r="Q1211" s="212">
        <v>0.012200000000000001</v>
      </c>
      <c r="R1211" s="212">
        <f>Q1211*H1211</f>
        <v>1.6049100000000003</v>
      </c>
      <c r="S1211" s="212">
        <v>0</v>
      </c>
      <c r="T1211" s="213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14" t="s">
        <v>269</v>
      </c>
      <c r="AT1211" s="214" t="s">
        <v>135</v>
      </c>
      <c r="AU1211" s="214" t="s">
        <v>81</v>
      </c>
      <c r="AY1211" s="20" t="s">
        <v>132</v>
      </c>
      <c r="BE1211" s="215">
        <f>IF(N1211="základní",J1211,0)</f>
        <v>0</v>
      </c>
      <c r="BF1211" s="215">
        <f>IF(N1211="snížená",J1211,0)</f>
        <v>0</v>
      </c>
      <c r="BG1211" s="215">
        <f>IF(N1211="zákl. přenesená",J1211,0)</f>
        <v>0</v>
      </c>
      <c r="BH1211" s="215">
        <f>IF(N1211="sníž. přenesená",J1211,0)</f>
        <v>0</v>
      </c>
      <c r="BI1211" s="215">
        <f>IF(N1211="nulová",J1211,0)</f>
        <v>0</v>
      </c>
      <c r="BJ1211" s="20" t="s">
        <v>79</v>
      </c>
      <c r="BK1211" s="215">
        <f>ROUND(I1211*H1211,2)</f>
        <v>0</v>
      </c>
      <c r="BL1211" s="20" t="s">
        <v>269</v>
      </c>
      <c r="BM1211" s="214" t="s">
        <v>1684</v>
      </c>
    </row>
    <row r="1212" s="2" customFormat="1">
      <c r="A1212" s="42"/>
      <c r="B1212" s="43"/>
      <c r="C1212" s="44"/>
      <c r="D1212" s="216" t="s">
        <v>142</v>
      </c>
      <c r="E1212" s="44"/>
      <c r="F1212" s="217" t="s">
        <v>1685</v>
      </c>
      <c r="G1212" s="44"/>
      <c r="H1212" s="44"/>
      <c r="I1212" s="218"/>
      <c r="J1212" s="44"/>
      <c r="K1212" s="44"/>
      <c r="L1212" s="48"/>
      <c r="M1212" s="219"/>
      <c r="N1212" s="220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0" t="s">
        <v>142</v>
      </c>
      <c r="AU1212" s="20" t="s">
        <v>81</v>
      </c>
    </row>
    <row r="1213" s="2" customFormat="1">
      <c r="A1213" s="42"/>
      <c r="B1213" s="43"/>
      <c r="C1213" s="44"/>
      <c r="D1213" s="221" t="s">
        <v>144</v>
      </c>
      <c r="E1213" s="44"/>
      <c r="F1213" s="222" t="s">
        <v>1686</v>
      </c>
      <c r="G1213" s="44"/>
      <c r="H1213" s="44"/>
      <c r="I1213" s="218"/>
      <c r="J1213" s="44"/>
      <c r="K1213" s="44"/>
      <c r="L1213" s="48"/>
      <c r="M1213" s="219"/>
      <c r="N1213" s="220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144</v>
      </c>
      <c r="AU1213" s="20" t="s">
        <v>81</v>
      </c>
    </row>
    <row r="1214" s="14" customFormat="1">
      <c r="A1214" s="14"/>
      <c r="B1214" s="233"/>
      <c r="C1214" s="234"/>
      <c r="D1214" s="216" t="s">
        <v>146</v>
      </c>
      <c r="E1214" s="235" t="s">
        <v>21</v>
      </c>
      <c r="F1214" s="236" t="s">
        <v>1687</v>
      </c>
      <c r="G1214" s="234"/>
      <c r="H1214" s="237">
        <v>19.77</v>
      </c>
      <c r="I1214" s="238"/>
      <c r="J1214" s="234"/>
      <c r="K1214" s="234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3" t="s">
        <v>146</v>
      </c>
      <c r="AU1214" s="243" t="s">
        <v>81</v>
      </c>
      <c r="AV1214" s="14" t="s">
        <v>81</v>
      </c>
      <c r="AW1214" s="14" t="s">
        <v>36</v>
      </c>
      <c r="AX1214" s="14" t="s">
        <v>74</v>
      </c>
      <c r="AY1214" s="243" t="s">
        <v>132</v>
      </c>
    </row>
    <row r="1215" s="14" customFormat="1">
      <c r="A1215" s="14"/>
      <c r="B1215" s="233"/>
      <c r="C1215" s="234"/>
      <c r="D1215" s="216" t="s">
        <v>146</v>
      </c>
      <c r="E1215" s="235" t="s">
        <v>21</v>
      </c>
      <c r="F1215" s="236" t="s">
        <v>539</v>
      </c>
      <c r="G1215" s="234"/>
      <c r="H1215" s="237">
        <v>19.309999999999999</v>
      </c>
      <c r="I1215" s="238"/>
      <c r="J1215" s="234"/>
      <c r="K1215" s="234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3" t="s">
        <v>146</v>
      </c>
      <c r="AU1215" s="243" t="s">
        <v>81</v>
      </c>
      <c r="AV1215" s="14" t="s">
        <v>81</v>
      </c>
      <c r="AW1215" s="14" t="s">
        <v>36</v>
      </c>
      <c r="AX1215" s="14" t="s">
        <v>74</v>
      </c>
      <c r="AY1215" s="243" t="s">
        <v>132</v>
      </c>
    </row>
    <row r="1216" s="14" customFormat="1">
      <c r="A1216" s="14"/>
      <c r="B1216" s="233"/>
      <c r="C1216" s="234"/>
      <c r="D1216" s="216" t="s">
        <v>146</v>
      </c>
      <c r="E1216" s="235" t="s">
        <v>21</v>
      </c>
      <c r="F1216" s="236" t="s">
        <v>540</v>
      </c>
      <c r="G1216" s="234"/>
      <c r="H1216" s="237">
        <v>17.199999999999999</v>
      </c>
      <c r="I1216" s="238"/>
      <c r="J1216" s="234"/>
      <c r="K1216" s="234"/>
      <c r="L1216" s="239"/>
      <c r="M1216" s="240"/>
      <c r="N1216" s="241"/>
      <c r="O1216" s="241"/>
      <c r="P1216" s="241"/>
      <c r="Q1216" s="241"/>
      <c r="R1216" s="241"/>
      <c r="S1216" s="241"/>
      <c r="T1216" s="24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3" t="s">
        <v>146</v>
      </c>
      <c r="AU1216" s="243" t="s">
        <v>81</v>
      </c>
      <c r="AV1216" s="14" t="s">
        <v>81</v>
      </c>
      <c r="AW1216" s="14" t="s">
        <v>36</v>
      </c>
      <c r="AX1216" s="14" t="s">
        <v>74</v>
      </c>
      <c r="AY1216" s="243" t="s">
        <v>132</v>
      </c>
    </row>
    <row r="1217" s="14" customFormat="1">
      <c r="A1217" s="14"/>
      <c r="B1217" s="233"/>
      <c r="C1217" s="234"/>
      <c r="D1217" s="216" t="s">
        <v>146</v>
      </c>
      <c r="E1217" s="235" t="s">
        <v>21</v>
      </c>
      <c r="F1217" s="236" t="s">
        <v>541</v>
      </c>
      <c r="G1217" s="234"/>
      <c r="H1217" s="237">
        <v>41.240000000000002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3" t="s">
        <v>146</v>
      </c>
      <c r="AU1217" s="243" t="s">
        <v>81</v>
      </c>
      <c r="AV1217" s="14" t="s">
        <v>81</v>
      </c>
      <c r="AW1217" s="14" t="s">
        <v>36</v>
      </c>
      <c r="AX1217" s="14" t="s">
        <v>74</v>
      </c>
      <c r="AY1217" s="243" t="s">
        <v>132</v>
      </c>
    </row>
    <row r="1218" s="14" customFormat="1">
      <c r="A1218" s="14"/>
      <c r="B1218" s="233"/>
      <c r="C1218" s="234"/>
      <c r="D1218" s="216" t="s">
        <v>146</v>
      </c>
      <c r="E1218" s="235" t="s">
        <v>21</v>
      </c>
      <c r="F1218" s="236" t="s">
        <v>556</v>
      </c>
      <c r="G1218" s="234"/>
      <c r="H1218" s="237">
        <v>34.030000000000001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3" t="s">
        <v>146</v>
      </c>
      <c r="AU1218" s="243" t="s">
        <v>81</v>
      </c>
      <c r="AV1218" s="14" t="s">
        <v>81</v>
      </c>
      <c r="AW1218" s="14" t="s">
        <v>36</v>
      </c>
      <c r="AX1218" s="14" t="s">
        <v>74</v>
      </c>
      <c r="AY1218" s="243" t="s">
        <v>132</v>
      </c>
    </row>
    <row r="1219" s="15" customFormat="1">
      <c r="A1219" s="15"/>
      <c r="B1219" s="244"/>
      <c r="C1219" s="245"/>
      <c r="D1219" s="216" t="s">
        <v>146</v>
      </c>
      <c r="E1219" s="246" t="s">
        <v>21</v>
      </c>
      <c r="F1219" s="247" t="s">
        <v>150</v>
      </c>
      <c r="G1219" s="245"/>
      <c r="H1219" s="248">
        <v>131.55000000000001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4" t="s">
        <v>146</v>
      </c>
      <c r="AU1219" s="254" t="s">
        <v>81</v>
      </c>
      <c r="AV1219" s="15" t="s">
        <v>140</v>
      </c>
      <c r="AW1219" s="15" t="s">
        <v>36</v>
      </c>
      <c r="AX1219" s="15" t="s">
        <v>79</v>
      </c>
      <c r="AY1219" s="254" t="s">
        <v>132</v>
      </c>
    </row>
    <row r="1220" s="2" customFormat="1" ht="24.15" customHeight="1">
      <c r="A1220" s="42"/>
      <c r="B1220" s="43"/>
      <c r="C1220" s="203" t="s">
        <v>1688</v>
      </c>
      <c r="D1220" s="203" t="s">
        <v>135</v>
      </c>
      <c r="E1220" s="204" t="s">
        <v>1689</v>
      </c>
      <c r="F1220" s="205" t="s">
        <v>1690</v>
      </c>
      <c r="G1220" s="206" t="s">
        <v>183</v>
      </c>
      <c r="H1220" s="207">
        <v>17</v>
      </c>
      <c r="I1220" s="208"/>
      <c r="J1220" s="209">
        <f>ROUND(I1220*H1220,2)</f>
        <v>0</v>
      </c>
      <c r="K1220" s="205" t="s">
        <v>139</v>
      </c>
      <c r="L1220" s="48"/>
      <c r="M1220" s="210" t="s">
        <v>21</v>
      </c>
      <c r="N1220" s="211" t="s">
        <v>45</v>
      </c>
      <c r="O1220" s="88"/>
      <c r="P1220" s="212">
        <f>O1220*H1220</f>
        <v>0</v>
      </c>
      <c r="Q1220" s="212">
        <v>0</v>
      </c>
      <c r="R1220" s="212">
        <f>Q1220*H1220</f>
        <v>0</v>
      </c>
      <c r="S1220" s="212">
        <v>0.017250000000000001</v>
      </c>
      <c r="T1220" s="213">
        <f>S1220*H1220</f>
        <v>0.29325000000000001</v>
      </c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R1220" s="214" t="s">
        <v>269</v>
      </c>
      <c r="AT1220" s="214" t="s">
        <v>135</v>
      </c>
      <c r="AU1220" s="214" t="s">
        <v>81</v>
      </c>
      <c r="AY1220" s="20" t="s">
        <v>132</v>
      </c>
      <c r="BE1220" s="215">
        <f>IF(N1220="základní",J1220,0)</f>
        <v>0</v>
      </c>
      <c r="BF1220" s="215">
        <f>IF(N1220="snížená",J1220,0)</f>
        <v>0</v>
      </c>
      <c r="BG1220" s="215">
        <f>IF(N1220="zákl. přenesená",J1220,0)</f>
        <v>0</v>
      </c>
      <c r="BH1220" s="215">
        <f>IF(N1220="sníž. přenesená",J1220,0)</f>
        <v>0</v>
      </c>
      <c r="BI1220" s="215">
        <f>IF(N1220="nulová",J1220,0)</f>
        <v>0</v>
      </c>
      <c r="BJ1220" s="20" t="s">
        <v>79</v>
      </c>
      <c r="BK1220" s="215">
        <f>ROUND(I1220*H1220,2)</f>
        <v>0</v>
      </c>
      <c r="BL1220" s="20" t="s">
        <v>269</v>
      </c>
      <c r="BM1220" s="214" t="s">
        <v>1691</v>
      </c>
    </row>
    <row r="1221" s="2" customFormat="1">
      <c r="A1221" s="42"/>
      <c r="B1221" s="43"/>
      <c r="C1221" s="44"/>
      <c r="D1221" s="216" t="s">
        <v>142</v>
      </c>
      <c r="E1221" s="44"/>
      <c r="F1221" s="217" t="s">
        <v>1692</v>
      </c>
      <c r="G1221" s="44"/>
      <c r="H1221" s="44"/>
      <c r="I1221" s="218"/>
      <c r="J1221" s="44"/>
      <c r="K1221" s="44"/>
      <c r="L1221" s="48"/>
      <c r="M1221" s="219"/>
      <c r="N1221" s="220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142</v>
      </c>
      <c r="AU1221" s="20" t="s">
        <v>81</v>
      </c>
    </row>
    <row r="1222" s="2" customFormat="1">
      <c r="A1222" s="42"/>
      <c r="B1222" s="43"/>
      <c r="C1222" s="44"/>
      <c r="D1222" s="221" t="s">
        <v>144</v>
      </c>
      <c r="E1222" s="44"/>
      <c r="F1222" s="222" t="s">
        <v>1693</v>
      </c>
      <c r="G1222" s="44"/>
      <c r="H1222" s="44"/>
      <c r="I1222" s="218"/>
      <c r="J1222" s="44"/>
      <c r="K1222" s="44"/>
      <c r="L1222" s="48"/>
      <c r="M1222" s="219"/>
      <c r="N1222" s="220"/>
      <c r="O1222" s="88"/>
      <c r="P1222" s="88"/>
      <c r="Q1222" s="88"/>
      <c r="R1222" s="88"/>
      <c r="S1222" s="88"/>
      <c r="T1222" s="89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T1222" s="20" t="s">
        <v>144</v>
      </c>
      <c r="AU1222" s="20" t="s">
        <v>81</v>
      </c>
    </row>
    <row r="1223" s="14" customFormat="1">
      <c r="A1223" s="14"/>
      <c r="B1223" s="233"/>
      <c r="C1223" s="234"/>
      <c r="D1223" s="216" t="s">
        <v>146</v>
      </c>
      <c r="E1223" s="235" t="s">
        <v>21</v>
      </c>
      <c r="F1223" s="236" t="s">
        <v>1694</v>
      </c>
      <c r="G1223" s="234"/>
      <c r="H1223" s="237">
        <v>17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3" t="s">
        <v>146</v>
      </c>
      <c r="AU1223" s="243" t="s">
        <v>81</v>
      </c>
      <c r="AV1223" s="14" t="s">
        <v>81</v>
      </c>
      <c r="AW1223" s="14" t="s">
        <v>36</v>
      </c>
      <c r="AX1223" s="14" t="s">
        <v>79</v>
      </c>
      <c r="AY1223" s="243" t="s">
        <v>132</v>
      </c>
    </row>
    <row r="1224" s="2" customFormat="1" ht="21.75" customHeight="1">
      <c r="A1224" s="42"/>
      <c r="B1224" s="43"/>
      <c r="C1224" s="203" t="s">
        <v>1695</v>
      </c>
      <c r="D1224" s="203" t="s">
        <v>135</v>
      </c>
      <c r="E1224" s="204" t="s">
        <v>1696</v>
      </c>
      <c r="F1224" s="205" t="s">
        <v>1697</v>
      </c>
      <c r="G1224" s="206" t="s">
        <v>214</v>
      </c>
      <c r="H1224" s="207">
        <v>1.53</v>
      </c>
      <c r="I1224" s="208"/>
      <c r="J1224" s="209">
        <f>ROUND(I1224*H1224,2)</f>
        <v>0</v>
      </c>
      <c r="K1224" s="205" t="s">
        <v>139</v>
      </c>
      <c r="L1224" s="48"/>
      <c r="M1224" s="210" t="s">
        <v>21</v>
      </c>
      <c r="N1224" s="211" t="s">
        <v>45</v>
      </c>
      <c r="O1224" s="88"/>
      <c r="P1224" s="212">
        <f>O1224*H1224</f>
        <v>0</v>
      </c>
      <c r="Q1224" s="212">
        <v>0.0088199999999999997</v>
      </c>
      <c r="R1224" s="212">
        <f>Q1224*H1224</f>
        <v>0.013494599999999999</v>
      </c>
      <c r="S1224" s="212">
        <v>0</v>
      </c>
      <c r="T1224" s="213">
        <f>S1224*H1224</f>
        <v>0</v>
      </c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R1224" s="214" t="s">
        <v>269</v>
      </c>
      <c r="AT1224" s="214" t="s">
        <v>135</v>
      </c>
      <c r="AU1224" s="214" t="s">
        <v>81</v>
      </c>
      <c r="AY1224" s="20" t="s">
        <v>132</v>
      </c>
      <c r="BE1224" s="215">
        <f>IF(N1224="základní",J1224,0)</f>
        <v>0</v>
      </c>
      <c r="BF1224" s="215">
        <f>IF(N1224="snížená",J1224,0)</f>
        <v>0</v>
      </c>
      <c r="BG1224" s="215">
        <f>IF(N1224="zákl. přenesená",J1224,0)</f>
        <v>0</v>
      </c>
      <c r="BH1224" s="215">
        <f>IF(N1224="sníž. přenesená",J1224,0)</f>
        <v>0</v>
      </c>
      <c r="BI1224" s="215">
        <f>IF(N1224="nulová",J1224,0)</f>
        <v>0</v>
      </c>
      <c r="BJ1224" s="20" t="s">
        <v>79</v>
      </c>
      <c r="BK1224" s="215">
        <f>ROUND(I1224*H1224,2)</f>
        <v>0</v>
      </c>
      <c r="BL1224" s="20" t="s">
        <v>269</v>
      </c>
      <c r="BM1224" s="214" t="s">
        <v>1698</v>
      </c>
    </row>
    <row r="1225" s="2" customFormat="1">
      <c r="A1225" s="42"/>
      <c r="B1225" s="43"/>
      <c r="C1225" s="44"/>
      <c r="D1225" s="216" t="s">
        <v>142</v>
      </c>
      <c r="E1225" s="44"/>
      <c r="F1225" s="217" t="s">
        <v>1699</v>
      </c>
      <c r="G1225" s="44"/>
      <c r="H1225" s="44"/>
      <c r="I1225" s="218"/>
      <c r="J1225" s="44"/>
      <c r="K1225" s="44"/>
      <c r="L1225" s="48"/>
      <c r="M1225" s="219"/>
      <c r="N1225" s="220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0" t="s">
        <v>142</v>
      </c>
      <c r="AU1225" s="20" t="s">
        <v>81</v>
      </c>
    </row>
    <row r="1226" s="2" customFormat="1">
      <c r="A1226" s="42"/>
      <c r="B1226" s="43"/>
      <c r="C1226" s="44"/>
      <c r="D1226" s="221" t="s">
        <v>144</v>
      </c>
      <c r="E1226" s="44"/>
      <c r="F1226" s="222" t="s">
        <v>1700</v>
      </c>
      <c r="G1226" s="44"/>
      <c r="H1226" s="44"/>
      <c r="I1226" s="218"/>
      <c r="J1226" s="44"/>
      <c r="K1226" s="44"/>
      <c r="L1226" s="48"/>
      <c r="M1226" s="219"/>
      <c r="N1226" s="220"/>
      <c r="O1226" s="88"/>
      <c r="P1226" s="88"/>
      <c r="Q1226" s="88"/>
      <c r="R1226" s="88"/>
      <c r="S1226" s="88"/>
      <c r="T1226" s="89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T1226" s="20" t="s">
        <v>144</v>
      </c>
      <c r="AU1226" s="20" t="s">
        <v>81</v>
      </c>
    </row>
    <row r="1227" s="14" customFormat="1">
      <c r="A1227" s="14"/>
      <c r="B1227" s="233"/>
      <c r="C1227" s="234"/>
      <c r="D1227" s="216" t="s">
        <v>146</v>
      </c>
      <c r="E1227" s="235" t="s">
        <v>21</v>
      </c>
      <c r="F1227" s="236" t="s">
        <v>1701</v>
      </c>
      <c r="G1227" s="234"/>
      <c r="H1227" s="237">
        <v>1.53</v>
      </c>
      <c r="I1227" s="238"/>
      <c r="J1227" s="234"/>
      <c r="K1227" s="234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3" t="s">
        <v>146</v>
      </c>
      <c r="AU1227" s="243" t="s">
        <v>81</v>
      </c>
      <c r="AV1227" s="14" t="s">
        <v>81</v>
      </c>
      <c r="AW1227" s="14" t="s">
        <v>36</v>
      </c>
      <c r="AX1227" s="14" t="s">
        <v>79</v>
      </c>
      <c r="AY1227" s="243" t="s">
        <v>132</v>
      </c>
    </row>
    <row r="1228" s="2" customFormat="1" ht="21.75" customHeight="1">
      <c r="A1228" s="42"/>
      <c r="B1228" s="43"/>
      <c r="C1228" s="203" t="s">
        <v>1702</v>
      </c>
      <c r="D1228" s="203" t="s">
        <v>135</v>
      </c>
      <c r="E1228" s="204" t="s">
        <v>1703</v>
      </c>
      <c r="F1228" s="205" t="s">
        <v>1704</v>
      </c>
      <c r="G1228" s="206" t="s">
        <v>183</v>
      </c>
      <c r="H1228" s="207">
        <v>1.742</v>
      </c>
      <c r="I1228" s="208"/>
      <c r="J1228" s="209">
        <f>ROUND(I1228*H1228,2)</f>
        <v>0</v>
      </c>
      <c r="K1228" s="205" t="s">
        <v>139</v>
      </c>
      <c r="L1228" s="48"/>
      <c r="M1228" s="210" t="s">
        <v>21</v>
      </c>
      <c r="N1228" s="211" t="s">
        <v>45</v>
      </c>
      <c r="O1228" s="88"/>
      <c r="P1228" s="212">
        <f>O1228*H1228</f>
        <v>0</v>
      </c>
      <c r="Q1228" s="212">
        <v>0.012109999999999999</v>
      </c>
      <c r="R1228" s="212">
        <f>Q1228*H1228</f>
        <v>0.021095619999999999</v>
      </c>
      <c r="S1228" s="212">
        <v>0</v>
      </c>
      <c r="T1228" s="213">
        <f>S1228*H1228</f>
        <v>0</v>
      </c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R1228" s="214" t="s">
        <v>269</v>
      </c>
      <c r="AT1228" s="214" t="s">
        <v>135</v>
      </c>
      <c r="AU1228" s="214" t="s">
        <v>81</v>
      </c>
      <c r="AY1228" s="20" t="s">
        <v>132</v>
      </c>
      <c r="BE1228" s="215">
        <f>IF(N1228="základní",J1228,0)</f>
        <v>0</v>
      </c>
      <c r="BF1228" s="215">
        <f>IF(N1228="snížená",J1228,0)</f>
        <v>0</v>
      </c>
      <c r="BG1228" s="215">
        <f>IF(N1228="zákl. přenesená",J1228,0)</f>
        <v>0</v>
      </c>
      <c r="BH1228" s="215">
        <f>IF(N1228="sníž. přenesená",J1228,0)</f>
        <v>0</v>
      </c>
      <c r="BI1228" s="215">
        <f>IF(N1228="nulová",J1228,0)</f>
        <v>0</v>
      </c>
      <c r="BJ1228" s="20" t="s">
        <v>79</v>
      </c>
      <c r="BK1228" s="215">
        <f>ROUND(I1228*H1228,2)</f>
        <v>0</v>
      </c>
      <c r="BL1228" s="20" t="s">
        <v>269</v>
      </c>
      <c r="BM1228" s="214" t="s">
        <v>1705</v>
      </c>
    </row>
    <row r="1229" s="2" customFormat="1">
      <c r="A1229" s="42"/>
      <c r="B1229" s="43"/>
      <c r="C1229" s="44"/>
      <c r="D1229" s="216" t="s">
        <v>142</v>
      </c>
      <c r="E1229" s="44"/>
      <c r="F1229" s="217" t="s">
        <v>1706</v>
      </c>
      <c r="G1229" s="44"/>
      <c r="H1229" s="44"/>
      <c r="I1229" s="218"/>
      <c r="J1229" s="44"/>
      <c r="K1229" s="44"/>
      <c r="L1229" s="48"/>
      <c r="M1229" s="219"/>
      <c r="N1229" s="220"/>
      <c r="O1229" s="88"/>
      <c r="P1229" s="88"/>
      <c r="Q1229" s="88"/>
      <c r="R1229" s="88"/>
      <c r="S1229" s="88"/>
      <c r="T1229" s="89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T1229" s="20" t="s">
        <v>142</v>
      </c>
      <c r="AU1229" s="20" t="s">
        <v>81</v>
      </c>
    </row>
    <row r="1230" s="2" customFormat="1">
      <c r="A1230" s="42"/>
      <c r="B1230" s="43"/>
      <c r="C1230" s="44"/>
      <c r="D1230" s="221" t="s">
        <v>144</v>
      </c>
      <c r="E1230" s="44"/>
      <c r="F1230" s="222" t="s">
        <v>1707</v>
      </c>
      <c r="G1230" s="44"/>
      <c r="H1230" s="44"/>
      <c r="I1230" s="218"/>
      <c r="J1230" s="44"/>
      <c r="K1230" s="44"/>
      <c r="L1230" s="48"/>
      <c r="M1230" s="219"/>
      <c r="N1230" s="220"/>
      <c r="O1230" s="88"/>
      <c r="P1230" s="88"/>
      <c r="Q1230" s="88"/>
      <c r="R1230" s="88"/>
      <c r="S1230" s="88"/>
      <c r="T1230" s="89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T1230" s="20" t="s">
        <v>144</v>
      </c>
      <c r="AU1230" s="20" t="s">
        <v>81</v>
      </c>
    </row>
    <row r="1231" s="14" customFormat="1">
      <c r="A1231" s="14"/>
      <c r="B1231" s="233"/>
      <c r="C1231" s="234"/>
      <c r="D1231" s="216" t="s">
        <v>146</v>
      </c>
      <c r="E1231" s="235" t="s">
        <v>21</v>
      </c>
      <c r="F1231" s="236" t="s">
        <v>1708</v>
      </c>
      <c r="G1231" s="234"/>
      <c r="H1231" s="237">
        <v>1.742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3" t="s">
        <v>146</v>
      </c>
      <c r="AU1231" s="243" t="s">
        <v>81</v>
      </c>
      <c r="AV1231" s="14" t="s">
        <v>81</v>
      </c>
      <c r="AW1231" s="14" t="s">
        <v>36</v>
      </c>
      <c r="AX1231" s="14" t="s">
        <v>79</v>
      </c>
      <c r="AY1231" s="243" t="s">
        <v>132</v>
      </c>
    </row>
    <row r="1232" s="2" customFormat="1" ht="21.75" customHeight="1">
      <c r="A1232" s="42"/>
      <c r="B1232" s="43"/>
      <c r="C1232" s="203" t="s">
        <v>1709</v>
      </c>
      <c r="D1232" s="203" t="s">
        <v>135</v>
      </c>
      <c r="E1232" s="204" t="s">
        <v>1710</v>
      </c>
      <c r="F1232" s="205" t="s">
        <v>1711</v>
      </c>
      <c r="G1232" s="206" t="s">
        <v>138</v>
      </c>
      <c r="H1232" s="207">
        <v>1</v>
      </c>
      <c r="I1232" s="208"/>
      <c r="J1232" s="209">
        <f>ROUND(I1232*H1232,2)</f>
        <v>0</v>
      </c>
      <c r="K1232" s="205" t="s">
        <v>139</v>
      </c>
      <c r="L1232" s="48"/>
      <c r="M1232" s="210" t="s">
        <v>21</v>
      </c>
      <c r="N1232" s="211" t="s">
        <v>45</v>
      </c>
      <c r="O1232" s="88"/>
      <c r="P1232" s="212">
        <f>O1232*H1232</f>
        <v>0</v>
      </c>
      <c r="Q1232" s="212">
        <v>0.00022000000000000001</v>
      </c>
      <c r="R1232" s="212">
        <f>Q1232*H1232</f>
        <v>0.00022000000000000001</v>
      </c>
      <c r="S1232" s="212">
        <v>0</v>
      </c>
      <c r="T1232" s="213">
        <f>S1232*H1232</f>
        <v>0</v>
      </c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R1232" s="214" t="s">
        <v>269</v>
      </c>
      <c r="AT1232" s="214" t="s">
        <v>135</v>
      </c>
      <c r="AU1232" s="214" t="s">
        <v>81</v>
      </c>
      <c r="AY1232" s="20" t="s">
        <v>132</v>
      </c>
      <c r="BE1232" s="215">
        <f>IF(N1232="základní",J1232,0)</f>
        <v>0</v>
      </c>
      <c r="BF1232" s="215">
        <f>IF(N1232="snížená",J1232,0)</f>
        <v>0</v>
      </c>
      <c r="BG1232" s="215">
        <f>IF(N1232="zákl. přenesená",J1232,0)</f>
        <v>0</v>
      </c>
      <c r="BH1232" s="215">
        <f>IF(N1232="sníž. přenesená",J1232,0)</f>
        <v>0</v>
      </c>
      <c r="BI1232" s="215">
        <f>IF(N1232="nulová",J1232,0)</f>
        <v>0</v>
      </c>
      <c r="BJ1232" s="20" t="s">
        <v>79</v>
      </c>
      <c r="BK1232" s="215">
        <f>ROUND(I1232*H1232,2)</f>
        <v>0</v>
      </c>
      <c r="BL1232" s="20" t="s">
        <v>269</v>
      </c>
      <c r="BM1232" s="214" t="s">
        <v>1712</v>
      </c>
    </row>
    <row r="1233" s="2" customFormat="1">
      <c r="A1233" s="42"/>
      <c r="B1233" s="43"/>
      <c r="C1233" s="44"/>
      <c r="D1233" s="216" t="s">
        <v>142</v>
      </c>
      <c r="E1233" s="44"/>
      <c r="F1233" s="217" t="s">
        <v>1713</v>
      </c>
      <c r="G1233" s="44"/>
      <c r="H1233" s="44"/>
      <c r="I1233" s="218"/>
      <c r="J1233" s="44"/>
      <c r="K1233" s="44"/>
      <c r="L1233" s="48"/>
      <c r="M1233" s="219"/>
      <c r="N1233" s="220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0" t="s">
        <v>142</v>
      </c>
      <c r="AU1233" s="20" t="s">
        <v>81</v>
      </c>
    </row>
    <row r="1234" s="2" customFormat="1">
      <c r="A1234" s="42"/>
      <c r="B1234" s="43"/>
      <c r="C1234" s="44"/>
      <c r="D1234" s="221" t="s">
        <v>144</v>
      </c>
      <c r="E1234" s="44"/>
      <c r="F1234" s="222" t="s">
        <v>1714</v>
      </c>
      <c r="G1234" s="44"/>
      <c r="H1234" s="44"/>
      <c r="I1234" s="218"/>
      <c r="J1234" s="44"/>
      <c r="K1234" s="44"/>
      <c r="L1234" s="48"/>
      <c r="M1234" s="219"/>
      <c r="N1234" s="220"/>
      <c r="O1234" s="88"/>
      <c r="P1234" s="88"/>
      <c r="Q1234" s="88"/>
      <c r="R1234" s="88"/>
      <c r="S1234" s="88"/>
      <c r="T1234" s="89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T1234" s="20" t="s">
        <v>144</v>
      </c>
      <c r="AU1234" s="20" t="s">
        <v>81</v>
      </c>
    </row>
    <row r="1235" s="14" customFormat="1">
      <c r="A1235" s="14"/>
      <c r="B1235" s="233"/>
      <c r="C1235" s="234"/>
      <c r="D1235" s="216" t="s">
        <v>146</v>
      </c>
      <c r="E1235" s="235" t="s">
        <v>21</v>
      </c>
      <c r="F1235" s="236" t="s">
        <v>1715</v>
      </c>
      <c r="G1235" s="234"/>
      <c r="H1235" s="237">
        <v>1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3" t="s">
        <v>146</v>
      </c>
      <c r="AU1235" s="243" t="s">
        <v>81</v>
      </c>
      <c r="AV1235" s="14" t="s">
        <v>81</v>
      </c>
      <c r="AW1235" s="14" t="s">
        <v>36</v>
      </c>
      <c r="AX1235" s="14" t="s">
        <v>79</v>
      </c>
      <c r="AY1235" s="243" t="s">
        <v>132</v>
      </c>
    </row>
    <row r="1236" s="2" customFormat="1" ht="37.8" customHeight="1">
      <c r="A1236" s="42"/>
      <c r="B1236" s="43"/>
      <c r="C1236" s="266" t="s">
        <v>1716</v>
      </c>
      <c r="D1236" s="266" t="s">
        <v>487</v>
      </c>
      <c r="E1236" s="267" t="s">
        <v>1717</v>
      </c>
      <c r="F1236" s="268" t="s">
        <v>1718</v>
      </c>
      <c r="G1236" s="269" t="s">
        <v>138</v>
      </c>
      <c r="H1236" s="270">
        <v>1</v>
      </c>
      <c r="I1236" s="271"/>
      <c r="J1236" s="272">
        <f>ROUND(I1236*H1236,2)</f>
        <v>0</v>
      </c>
      <c r="K1236" s="268" t="s">
        <v>21</v>
      </c>
      <c r="L1236" s="273"/>
      <c r="M1236" s="274" t="s">
        <v>21</v>
      </c>
      <c r="N1236" s="275" t="s">
        <v>45</v>
      </c>
      <c r="O1236" s="88"/>
      <c r="P1236" s="212">
        <f>O1236*H1236</f>
        <v>0</v>
      </c>
      <c r="Q1236" s="212">
        <v>0.01521</v>
      </c>
      <c r="R1236" s="212">
        <f>Q1236*H1236</f>
        <v>0.01521</v>
      </c>
      <c r="S1236" s="212">
        <v>0</v>
      </c>
      <c r="T1236" s="213">
        <f>S1236*H1236</f>
        <v>0</v>
      </c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R1236" s="214" t="s">
        <v>429</v>
      </c>
      <c r="AT1236" s="214" t="s">
        <v>487</v>
      </c>
      <c r="AU1236" s="214" t="s">
        <v>81</v>
      </c>
      <c r="AY1236" s="20" t="s">
        <v>132</v>
      </c>
      <c r="BE1236" s="215">
        <f>IF(N1236="základní",J1236,0)</f>
        <v>0</v>
      </c>
      <c r="BF1236" s="215">
        <f>IF(N1236="snížená",J1236,0)</f>
        <v>0</v>
      </c>
      <c r="BG1236" s="215">
        <f>IF(N1236="zákl. přenesená",J1236,0)</f>
        <v>0</v>
      </c>
      <c r="BH1236" s="215">
        <f>IF(N1236="sníž. přenesená",J1236,0)</f>
        <v>0</v>
      </c>
      <c r="BI1236" s="215">
        <f>IF(N1236="nulová",J1236,0)</f>
        <v>0</v>
      </c>
      <c r="BJ1236" s="20" t="s">
        <v>79</v>
      </c>
      <c r="BK1236" s="215">
        <f>ROUND(I1236*H1236,2)</f>
        <v>0</v>
      </c>
      <c r="BL1236" s="20" t="s">
        <v>269</v>
      </c>
      <c r="BM1236" s="214" t="s">
        <v>1719</v>
      </c>
    </row>
    <row r="1237" s="2" customFormat="1">
      <c r="A1237" s="42"/>
      <c r="B1237" s="43"/>
      <c r="C1237" s="44"/>
      <c r="D1237" s="216" t="s">
        <v>142</v>
      </c>
      <c r="E1237" s="44"/>
      <c r="F1237" s="217" t="s">
        <v>1718</v>
      </c>
      <c r="G1237" s="44"/>
      <c r="H1237" s="44"/>
      <c r="I1237" s="218"/>
      <c r="J1237" s="44"/>
      <c r="K1237" s="44"/>
      <c r="L1237" s="48"/>
      <c r="M1237" s="219"/>
      <c r="N1237" s="220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142</v>
      </c>
      <c r="AU1237" s="20" t="s">
        <v>81</v>
      </c>
    </row>
    <row r="1238" s="2" customFormat="1" ht="24.15" customHeight="1">
      <c r="A1238" s="42"/>
      <c r="B1238" s="43"/>
      <c r="C1238" s="203" t="s">
        <v>1720</v>
      </c>
      <c r="D1238" s="203" t="s">
        <v>135</v>
      </c>
      <c r="E1238" s="204" t="s">
        <v>1721</v>
      </c>
      <c r="F1238" s="205" t="s">
        <v>1722</v>
      </c>
      <c r="G1238" s="206" t="s">
        <v>138</v>
      </c>
      <c r="H1238" s="207">
        <v>1</v>
      </c>
      <c r="I1238" s="208"/>
      <c r="J1238" s="209">
        <f>ROUND(I1238*H1238,2)</f>
        <v>0</v>
      </c>
      <c r="K1238" s="205" t="s">
        <v>139</v>
      </c>
      <c r="L1238" s="48"/>
      <c r="M1238" s="210" t="s">
        <v>21</v>
      </c>
      <c r="N1238" s="211" t="s">
        <v>45</v>
      </c>
      <c r="O1238" s="88"/>
      <c r="P1238" s="212">
        <f>O1238*H1238</f>
        <v>0</v>
      </c>
      <c r="Q1238" s="212">
        <v>0.0050299999999999997</v>
      </c>
      <c r="R1238" s="212">
        <f>Q1238*H1238</f>
        <v>0.0050299999999999997</v>
      </c>
      <c r="S1238" s="212">
        <v>0</v>
      </c>
      <c r="T1238" s="213">
        <f>S1238*H1238</f>
        <v>0</v>
      </c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R1238" s="214" t="s">
        <v>269</v>
      </c>
      <c r="AT1238" s="214" t="s">
        <v>135</v>
      </c>
      <c r="AU1238" s="214" t="s">
        <v>81</v>
      </c>
      <c r="AY1238" s="20" t="s">
        <v>132</v>
      </c>
      <c r="BE1238" s="215">
        <f>IF(N1238="základní",J1238,0)</f>
        <v>0</v>
      </c>
      <c r="BF1238" s="215">
        <f>IF(N1238="snížená",J1238,0)</f>
        <v>0</v>
      </c>
      <c r="BG1238" s="215">
        <f>IF(N1238="zákl. přenesená",J1238,0)</f>
        <v>0</v>
      </c>
      <c r="BH1238" s="215">
        <f>IF(N1238="sníž. přenesená",J1238,0)</f>
        <v>0</v>
      </c>
      <c r="BI1238" s="215">
        <f>IF(N1238="nulová",J1238,0)</f>
        <v>0</v>
      </c>
      <c r="BJ1238" s="20" t="s">
        <v>79</v>
      </c>
      <c r="BK1238" s="215">
        <f>ROUND(I1238*H1238,2)</f>
        <v>0</v>
      </c>
      <c r="BL1238" s="20" t="s">
        <v>269</v>
      </c>
      <c r="BM1238" s="214" t="s">
        <v>1723</v>
      </c>
    </row>
    <row r="1239" s="2" customFormat="1">
      <c r="A1239" s="42"/>
      <c r="B1239" s="43"/>
      <c r="C1239" s="44"/>
      <c r="D1239" s="216" t="s">
        <v>142</v>
      </c>
      <c r="E1239" s="44"/>
      <c r="F1239" s="217" t="s">
        <v>1724</v>
      </c>
      <c r="G1239" s="44"/>
      <c r="H1239" s="44"/>
      <c r="I1239" s="218"/>
      <c r="J1239" s="44"/>
      <c r="K1239" s="44"/>
      <c r="L1239" s="48"/>
      <c r="M1239" s="219"/>
      <c r="N1239" s="220"/>
      <c r="O1239" s="88"/>
      <c r="P1239" s="88"/>
      <c r="Q1239" s="88"/>
      <c r="R1239" s="88"/>
      <c r="S1239" s="88"/>
      <c r="T1239" s="89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T1239" s="20" t="s">
        <v>142</v>
      </c>
      <c r="AU1239" s="20" t="s">
        <v>81</v>
      </c>
    </row>
    <row r="1240" s="2" customFormat="1">
      <c r="A1240" s="42"/>
      <c r="B1240" s="43"/>
      <c r="C1240" s="44"/>
      <c r="D1240" s="221" t="s">
        <v>144</v>
      </c>
      <c r="E1240" s="44"/>
      <c r="F1240" s="222" t="s">
        <v>1725</v>
      </c>
      <c r="G1240" s="44"/>
      <c r="H1240" s="44"/>
      <c r="I1240" s="218"/>
      <c r="J1240" s="44"/>
      <c r="K1240" s="44"/>
      <c r="L1240" s="48"/>
      <c r="M1240" s="219"/>
      <c r="N1240" s="220"/>
      <c r="O1240" s="88"/>
      <c r="P1240" s="88"/>
      <c r="Q1240" s="88"/>
      <c r="R1240" s="88"/>
      <c r="S1240" s="88"/>
      <c r="T1240" s="89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T1240" s="20" t="s">
        <v>144</v>
      </c>
      <c r="AU1240" s="20" t="s">
        <v>81</v>
      </c>
    </row>
    <row r="1241" s="14" customFormat="1">
      <c r="A1241" s="14"/>
      <c r="B1241" s="233"/>
      <c r="C1241" s="234"/>
      <c r="D1241" s="216" t="s">
        <v>146</v>
      </c>
      <c r="E1241" s="235" t="s">
        <v>21</v>
      </c>
      <c r="F1241" s="236" t="s">
        <v>1726</v>
      </c>
      <c r="G1241" s="234"/>
      <c r="H1241" s="237">
        <v>1</v>
      </c>
      <c r="I1241" s="238"/>
      <c r="J1241" s="234"/>
      <c r="K1241" s="234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3" t="s">
        <v>146</v>
      </c>
      <c r="AU1241" s="243" t="s">
        <v>81</v>
      </c>
      <c r="AV1241" s="14" t="s">
        <v>81</v>
      </c>
      <c r="AW1241" s="14" t="s">
        <v>36</v>
      </c>
      <c r="AX1241" s="14" t="s">
        <v>79</v>
      </c>
      <c r="AY1241" s="243" t="s">
        <v>132</v>
      </c>
    </row>
    <row r="1242" s="2" customFormat="1" ht="24.15" customHeight="1">
      <c r="A1242" s="42"/>
      <c r="B1242" s="43"/>
      <c r="C1242" s="203" t="s">
        <v>1727</v>
      </c>
      <c r="D1242" s="203" t="s">
        <v>135</v>
      </c>
      <c r="E1242" s="204" t="s">
        <v>1728</v>
      </c>
      <c r="F1242" s="205" t="s">
        <v>1729</v>
      </c>
      <c r="G1242" s="206" t="s">
        <v>166</v>
      </c>
      <c r="H1242" s="207">
        <v>4.9420000000000002</v>
      </c>
      <c r="I1242" s="208"/>
      <c r="J1242" s="209">
        <f>ROUND(I1242*H1242,2)</f>
        <v>0</v>
      </c>
      <c r="K1242" s="205" t="s">
        <v>139</v>
      </c>
      <c r="L1242" s="48"/>
      <c r="M1242" s="210" t="s">
        <v>21</v>
      </c>
      <c r="N1242" s="211" t="s">
        <v>45</v>
      </c>
      <c r="O1242" s="88"/>
      <c r="P1242" s="212">
        <f>O1242*H1242</f>
        <v>0</v>
      </c>
      <c r="Q1242" s="212">
        <v>0</v>
      </c>
      <c r="R1242" s="212">
        <f>Q1242*H1242</f>
        <v>0</v>
      </c>
      <c r="S1242" s="212">
        <v>0</v>
      </c>
      <c r="T1242" s="213">
        <f>S1242*H1242</f>
        <v>0</v>
      </c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R1242" s="214" t="s">
        <v>269</v>
      </c>
      <c r="AT1242" s="214" t="s">
        <v>135</v>
      </c>
      <c r="AU1242" s="214" t="s">
        <v>81</v>
      </c>
      <c r="AY1242" s="20" t="s">
        <v>132</v>
      </c>
      <c r="BE1242" s="215">
        <f>IF(N1242="základní",J1242,0)</f>
        <v>0</v>
      </c>
      <c r="BF1242" s="215">
        <f>IF(N1242="snížená",J1242,0)</f>
        <v>0</v>
      </c>
      <c r="BG1242" s="215">
        <f>IF(N1242="zákl. přenesená",J1242,0)</f>
        <v>0</v>
      </c>
      <c r="BH1242" s="215">
        <f>IF(N1242="sníž. přenesená",J1242,0)</f>
        <v>0</v>
      </c>
      <c r="BI1242" s="215">
        <f>IF(N1242="nulová",J1242,0)</f>
        <v>0</v>
      </c>
      <c r="BJ1242" s="20" t="s">
        <v>79</v>
      </c>
      <c r="BK1242" s="215">
        <f>ROUND(I1242*H1242,2)</f>
        <v>0</v>
      </c>
      <c r="BL1242" s="20" t="s">
        <v>269</v>
      </c>
      <c r="BM1242" s="214" t="s">
        <v>1730</v>
      </c>
    </row>
    <row r="1243" s="2" customFormat="1">
      <c r="A1243" s="42"/>
      <c r="B1243" s="43"/>
      <c r="C1243" s="44"/>
      <c r="D1243" s="216" t="s">
        <v>142</v>
      </c>
      <c r="E1243" s="44"/>
      <c r="F1243" s="217" t="s">
        <v>1731</v>
      </c>
      <c r="G1243" s="44"/>
      <c r="H1243" s="44"/>
      <c r="I1243" s="218"/>
      <c r="J1243" s="44"/>
      <c r="K1243" s="44"/>
      <c r="L1243" s="48"/>
      <c r="M1243" s="219"/>
      <c r="N1243" s="220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T1243" s="20" t="s">
        <v>142</v>
      </c>
      <c r="AU1243" s="20" t="s">
        <v>81</v>
      </c>
    </row>
    <row r="1244" s="2" customFormat="1">
      <c r="A1244" s="42"/>
      <c r="B1244" s="43"/>
      <c r="C1244" s="44"/>
      <c r="D1244" s="221" t="s">
        <v>144</v>
      </c>
      <c r="E1244" s="44"/>
      <c r="F1244" s="222" t="s">
        <v>1732</v>
      </c>
      <c r="G1244" s="44"/>
      <c r="H1244" s="44"/>
      <c r="I1244" s="218"/>
      <c r="J1244" s="44"/>
      <c r="K1244" s="44"/>
      <c r="L1244" s="48"/>
      <c r="M1244" s="219"/>
      <c r="N1244" s="220"/>
      <c r="O1244" s="88"/>
      <c r="P1244" s="88"/>
      <c r="Q1244" s="88"/>
      <c r="R1244" s="88"/>
      <c r="S1244" s="88"/>
      <c r="T1244" s="89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T1244" s="20" t="s">
        <v>144</v>
      </c>
      <c r="AU1244" s="20" t="s">
        <v>81</v>
      </c>
    </row>
    <row r="1245" s="12" customFormat="1" ht="22.8" customHeight="1">
      <c r="A1245" s="12"/>
      <c r="B1245" s="187"/>
      <c r="C1245" s="188"/>
      <c r="D1245" s="189" t="s">
        <v>73</v>
      </c>
      <c r="E1245" s="201" t="s">
        <v>1733</v>
      </c>
      <c r="F1245" s="201" t="s">
        <v>1734</v>
      </c>
      <c r="G1245" s="188"/>
      <c r="H1245" s="188"/>
      <c r="I1245" s="191"/>
      <c r="J1245" s="202">
        <f>BK1245</f>
        <v>0</v>
      </c>
      <c r="K1245" s="188"/>
      <c r="L1245" s="193"/>
      <c r="M1245" s="194"/>
      <c r="N1245" s="195"/>
      <c r="O1245" s="195"/>
      <c r="P1245" s="196">
        <f>SUM(P1246:P1325)</f>
        <v>0</v>
      </c>
      <c r="Q1245" s="195"/>
      <c r="R1245" s="196">
        <f>SUM(R1246:R1325)</f>
        <v>0.53049999999999997</v>
      </c>
      <c r="S1245" s="195"/>
      <c r="T1245" s="197">
        <f>SUM(T1246:T1325)</f>
        <v>0.021747999999999997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198" t="s">
        <v>81</v>
      </c>
      <c r="AT1245" s="199" t="s">
        <v>73</v>
      </c>
      <c r="AU1245" s="199" t="s">
        <v>79</v>
      </c>
      <c r="AY1245" s="198" t="s">
        <v>132</v>
      </c>
      <c r="BK1245" s="200">
        <f>SUM(BK1246:BK1325)</f>
        <v>0</v>
      </c>
    </row>
    <row r="1246" s="2" customFormat="1" ht="24.15" customHeight="1">
      <c r="A1246" s="42"/>
      <c r="B1246" s="43"/>
      <c r="C1246" s="203" t="s">
        <v>1735</v>
      </c>
      <c r="D1246" s="203" t="s">
        <v>135</v>
      </c>
      <c r="E1246" s="204" t="s">
        <v>1736</v>
      </c>
      <c r="F1246" s="205" t="s">
        <v>1737</v>
      </c>
      <c r="G1246" s="206" t="s">
        <v>183</v>
      </c>
      <c r="H1246" s="207">
        <v>0.71999999999999997</v>
      </c>
      <c r="I1246" s="208"/>
      <c r="J1246" s="209">
        <f>ROUND(I1246*H1246,2)</f>
        <v>0</v>
      </c>
      <c r="K1246" s="205" t="s">
        <v>139</v>
      </c>
      <c r="L1246" s="48"/>
      <c r="M1246" s="210" t="s">
        <v>21</v>
      </c>
      <c r="N1246" s="211" t="s">
        <v>45</v>
      </c>
      <c r="O1246" s="88"/>
      <c r="P1246" s="212">
        <f>O1246*H1246</f>
        <v>0</v>
      </c>
      <c r="Q1246" s="212">
        <v>0</v>
      </c>
      <c r="R1246" s="212">
        <f>Q1246*H1246</f>
        <v>0</v>
      </c>
      <c r="S1246" s="212">
        <v>0.024649999999999998</v>
      </c>
      <c r="T1246" s="213">
        <f>S1246*H1246</f>
        <v>0.017747999999999996</v>
      </c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R1246" s="214" t="s">
        <v>269</v>
      </c>
      <c r="AT1246" s="214" t="s">
        <v>135</v>
      </c>
      <c r="AU1246" s="214" t="s">
        <v>81</v>
      </c>
      <c r="AY1246" s="20" t="s">
        <v>132</v>
      </c>
      <c r="BE1246" s="215">
        <f>IF(N1246="základní",J1246,0)</f>
        <v>0</v>
      </c>
      <c r="BF1246" s="215">
        <f>IF(N1246="snížená",J1246,0)</f>
        <v>0</v>
      </c>
      <c r="BG1246" s="215">
        <f>IF(N1246="zákl. přenesená",J1246,0)</f>
        <v>0</v>
      </c>
      <c r="BH1246" s="215">
        <f>IF(N1246="sníž. přenesená",J1246,0)</f>
        <v>0</v>
      </c>
      <c r="BI1246" s="215">
        <f>IF(N1246="nulová",J1246,0)</f>
        <v>0</v>
      </c>
      <c r="BJ1246" s="20" t="s">
        <v>79</v>
      </c>
      <c r="BK1246" s="215">
        <f>ROUND(I1246*H1246,2)</f>
        <v>0</v>
      </c>
      <c r="BL1246" s="20" t="s">
        <v>269</v>
      </c>
      <c r="BM1246" s="214" t="s">
        <v>1738</v>
      </c>
    </row>
    <row r="1247" s="2" customFormat="1">
      <c r="A1247" s="42"/>
      <c r="B1247" s="43"/>
      <c r="C1247" s="44"/>
      <c r="D1247" s="216" t="s">
        <v>142</v>
      </c>
      <c r="E1247" s="44"/>
      <c r="F1247" s="217" t="s">
        <v>1739</v>
      </c>
      <c r="G1247" s="44"/>
      <c r="H1247" s="44"/>
      <c r="I1247" s="218"/>
      <c r="J1247" s="44"/>
      <c r="K1247" s="44"/>
      <c r="L1247" s="48"/>
      <c r="M1247" s="219"/>
      <c r="N1247" s="220"/>
      <c r="O1247" s="88"/>
      <c r="P1247" s="88"/>
      <c r="Q1247" s="88"/>
      <c r="R1247" s="88"/>
      <c r="S1247" s="88"/>
      <c r="T1247" s="89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T1247" s="20" t="s">
        <v>142</v>
      </c>
      <c r="AU1247" s="20" t="s">
        <v>81</v>
      </c>
    </row>
    <row r="1248" s="2" customFormat="1">
      <c r="A1248" s="42"/>
      <c r="B1248" s="43"/>
      <c r="C1248" s="44"/>
      <c r="D1248" s="221" t="s">
        <v>144</v>
      </c>
      <c r="E1248" s="44"/>
      <c r="F1248" s="222" t="s">
        <v>1740</v>
      </c>
      <c r="G1248" s="44"/>
      <c r="H1248" s="44"/>
      <c r="I1248" s="218"/>
      <c r="J1248" s="44"/>
      <c r="K1248" s="44"/>
      <c r="L1248" s="48"/>
      <c r="M1248" s="219"/>
      <c r="N1248" s="220"/>
      <c r="O1248" s="88"/>
      <c r="P1248" s="88"/>
      <c r="Q1248" s="88"/>
      <c r="R1248" s="88"/>
      <c r="S1248" s="88"/>
      <c r="T1248" s="89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T1248" s="20" t="s">
        <v>144</v>
      </c>
      <c r="AU1248" s="20" t="s">
        <v>81</v>
      </c>
    </row>
    <row r="1249" s="14" customFormat="1">
      <c r="A1249" s="14"/>
      <c r="B1249" s="233"/>
      <c r="C1249" s="234"/>
      <c r="D1249" s="216" t="s">
        <v>146</v>
      </c>
      <c r="E1249" s="235" t="s">
        <v>21</v>
      </c>
      <c r="F1249" s="236" t="s">
        <v>1741</v>
      </c>
      <c r="G1249" s="234"/>
      <c r="H1249" s="237">
        <v>0.71999999999999997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43" t="s">
        <v>146</v>
      </c>
      <c r="AU1249" s="243" t="s">
        <v>81</v>
      </c>
      <c r="AV1249" s="14" t="s">
        <v>81</v>
      </c>
      <c r="AW1249" s="14" t="s">
        <v>36</v>
      </c>
      <c r="AX1249" s="14" t="s">
        <v>79</v>
      </c>
      <c r="AY1249" s="243" t="s">
        <v>132</v>
      </c>
    </row>
    <row r="1250" s="2" customFormat="1" ht="37.8" customHeight="1">
      <c r="A1250" s="42"/>
      <c r="B1250" s="43"/>
      <c r="C1250" s="203" t="s">
        <v>1742</v>
      </c>
      <c r="D1250" s="203" t="s">
        <v>135</v>
      </c>
      <c r="E1250" s="204" t="s">
        <v>1743</v>
      </c>
      <c r="F1250" s="205" t="s">
        <v>1744</v>
      </c>
      <c r="G1250" s="206" t="s">
        <v>183</v>
      </c>
      <c r="H1250" s="207">
        <v>4.3559999999999999</v>
      </c>
      <c r="I1250" s="208"/>
      <c r="J1250" s="209">
        <f>ROUND(I1250*H1250,2)</f>
        <v>0</v>
      </c>
      <c r="K1250" s="205" t="s">
        <v>21</v>
      </c>
      <c r="L1250" s="48"/>
      <c r="M1250" s="210" t="s">
        <v>21</v>
      </c>
      <c r="N1250" s="211" t="s">
        <v>45</v>
      </c>
      <c r="O1250" s="88"/>
      <c r="P1250" s="212">
        <f>O1250*H1250</f>
        <v>0</v>
      </c>
      <c r="Q1250" s="212">
        <v>0</v>
      </c>
      <c r="R1250" s="212">
        <f>Q1250*H1250</f>
        <v>0</v>
      </c>
      <c r="S1250" s="212">
        <v>0</v>
      </c>
      <c r="T1250" s="213">
        <f>S1250*H1250</f>
        <v>0</v>
      </c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R1250" s="214" t="s">
        <v>269</v>
      </c>
      <c r="AT1250" s="214" t="s">
        <v>135</v>
      </c>
      <c r="AU1250" s="214" t="s">
        <v>81</v>
      </c>
      <c r="AY1250" s="20" t="s">
        <v>132</v>
      </c>
      <c r="BE1250" s="215">
        <f>IF(N1250="základní",J1250,0)</f>
        <v>0</v>
      </c>
      <c r="BF1250" s="215">
        <f>IF(N1250="snížená",J1250,0)</f>
        <v>0</v>
      </c>
      <c r="BG1250" s="215">
        <f>IF(N1250="zákl. přenesená",J1250,0)</f>
        <v>0</v>
      </c>
      <c r="BH1250" s="215">
        <f>IF(N1250="sníž. přenesená",J1250,0)</f>
        <v>0</v>
      </c>
      <c r="BI1250" s="215">
        <f>IF(N1250="nulová",J1250,0)</f>
        <v>0</v>
      </c>
      <c r="BJ1250" s="20" t="s">
        <v>79</v>
      </c>
      <c r="BK1250" s="215">
        <f>ROUND(I1250*H1250,2)</f>
        <v>0</v>
      </c>
      <c r="BL1250" s="20" t="s">
        <v>269</v>
      </c>
      <c r="BM1250" s="214" t="s">
        <v>1745</v>
      </c>
    </row>
    <row r="1251" s="2" customFormat="1">
      <c r="A1251" s="42"/>
      <c r="B1251" s="43"/>
      <c r="C1251" s="44"/>
      <c r="D1251" s="216" t="s">
        <v>142</v>
      </c>
      <c r="E1251" s="44"/>
      <c r="F1251" s="217" t="s">
        <v>1746</v>
      </c>
      <c r="G1251" s="44"/>
      <c r="H1251" s="44"/>
      <c r="I1251" s="218"/>
      <c r="J1251" s="44"/>
      <c r="K1251" s="44"/>
      <c r="L1251" s="48"/>
      <c r="M1251" s="219"/>
      <c r="N1251" s="220"/>
      <c r="O1251" s="88"/>
      <c r="P1251" s="88"/>
      <c r="Q1251" s="88"/>
      <c r="R1251" s="88"/>
      <c r="S1251" s="88"/>
      <c r="T1251" s="89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T1251" s="20" t="s">
        <v>142</v>
      </c>
      <c r="AU1251" s="20" t="s">
        <v>81</v>
      </c>
    </row>
    <row r="1252" s="14" customFormat="1">
      <c r="A1252" s="14"/>
      <c r="B1252" s="233"/>
      <c r="C1252" s="234"/>
      <c r="D1252" s="216" t="s">
        <v>146</v>
      </c>
      <c r="E1252" s="235" t="s">
        <v>21</v>
      </c>
      <c r="F1252" s="236" t="s">
        <v>1747</v>
      </c>
      <c r="G1252" s="234"/>
      <c r="H1252" s="237">
        <v>4.3559999999999999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3" t="s">
        <v>146</v>
      </c>
      <c r="AU1252" s="243" t="s">
        <v>81</v>
      </c>
      <c r="AV1252" s="14" t="s">
        <v>81</v>
      </c>
      <c r="AW1252" s="14" t="s">
        <v>36</v>
      </c>
      <c r="AX1252" s="14" t="s">
        <v>79</v>
      </c>
      <c r="AY1252" s="243" t="s">
        <v>132</v>
      </c>
    </row>
    <row r="1253" s="2" customFormat="1" ht="16.5" customHeight="1">
      <c r="A1253" s="42"/>
      <c r="B1253" s="43"/>
      <c r="C1253" s="203" t="s">
        <v>1748</v>
      </c>
      <c r="D1253" s="203" t="s">
        <v>135</v>
      </c>
      <c r="E1253" s="204" t="s">
        <v>1749</v>
      </c>
      <c r="F1253" s="205" t="s">
        <v>1750</v>
      </c>
      <c r="G1253" s="206" t="s">
        <v>138</v>
      </c>
      <c r="H1253" s="207">
        <v>1</v>
      </c>
      <c r="I1253" s="208"/>
      <c r="J1253" s="209">
        <f>ROUND(I1253*H1253,2)</f>
        <v>0</v>
      </c>
      <c r="K1253" s="205" t="s">
        <v>139</v>
      </c>
      <c r="L1253" s="48"/>
      <c r="M1253" s="210" t="s">
        <v>21</v>
      </c>
      <c r="N1253" s="211" t="s">
        <v>45</v>
      </c>
      <c r="O1253" s="88"/>
      <c r="P1253" s="212">
        <f>O1253*H1253</f>
        <v>0</v>
      </c>
      <c r="Q1253" s="212">
        <v>0</v>
      </c>
      <c r="R1253" s="212">
        <f>Q1253*H1253</f>
        <v>0</v>
      </c>
      <c r="S1253" s="212">
        <v>0.001</v>
      </c>
      <c r="T1253" s="213">
        <f>S1253*H1253</f>
        <v>0.001</v>
      </c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R1253" s="214" t="s">
        <v>269</v>
      </c>
      <c r="AT1253" s="214" t="s">
        <v>135</v>
      </c>
      <c r="AU1253" s="214" t="s">
        <v>81</v>
      </c>
      <c r="AY1253" s="20" t="s">
        <v>132</v>
      </c>
      <c r="BE1253" s="215">
        <f>IF(N1253="základní",J1253,0)</f>
        <v>0</v>
      </c>
      <c r="BF1253" s="215">
        <f>IF(N1253="snížená",J1253,0)</f>
        <v>0</v>
      </c>
      <c r="BG1253" s="215">
        <f>IF(N1253="zákl. přenesená",J1253,0)</f>
        <v>0</v>
      </c>
      <c r="BH1253" s="215">
        <f>IF(N1253="sníž. přenesená",J1253,0)</f>
        <v>0</v>
      </c>
      <c r="BI1253" s="215">
        <f>IF(N1253="nulová",J1253,0)</f>
        <v>0</v>
      </c>
      <c r="BJ1253" s="20" t="s">
        <v>79</v>
      </c>
      <c r="BK1253" s="215">
        <f>ROUND(I1253*H1253,2)</f>
        <v>0</v>
      </c>
      <c r="BL1253" s="20" t="s">
        <v>269</v>
      </c>
      <c r="BM1253" s="214" t="s">
        <v>1751</v>
      </c>
    </row>
    <row r="1254" s="2" customFormat="1">
      <c r="A1254" s="42"/>
      <c r="B1254" s="43"/>
      <c r="C1254" s="44"/>
      <c r="D1254" s="216" t="s">
        <v>142</v>
      </c>
      <c r="E1254" s="44"/>
      <c r="F1254" s="217" t="s">
        <v>1752</v>
      </c>
      <c r="G1254" s="44"/>
      <c r="H1254" s="44"/>
      <c r="I1254" s="218"/>
      <c r="J1254" s="44"/>
      <c r="K1254" s="44"/>
      <c r="L1254" s="48"/>
      <c r="M1254" s="219"/>
      <c r="N1254" s="220"/>
      <c r="O1254" s="88"/>
      <c r="P1254" s="88"/>
      <c r="Q1254" s="88"/>
      <c r="R1254" s="88"/>
      <c r="S1254" s="88"/>
      <c r="T1254" s="89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T1254" s="20" t="s">
        <v>142</v>
      </c>
      <c r="AU1254" s="20" t="s">
        <v>81</v>
      </c>
    </row>
    <row r="1255" s="2" customFormat="1">
      <c r="A1255" s="42"/>
      <c r="B1255" s="43"/>
      <c r="C1255" s="44"/>
      <c r="D1255" s="221" t="s">
        <v>144</v>
      </c>
      <c r="E1255" s="44"/>
      <c r="F1255" s="222" t="s">
        <v>1753</v>
      </c>
      <c r="G1255" s="44"/>
      <c r="H1255" s="44"/>
      <c r="I1255" s="218"/>
      <c r="J1255" s="44"/>
      <c r="K1255" s="44"/>
      <c r="L1255" s="48"/>
      <c r="M1255" s="219"/>
      <c r="N1255" s="220"/>
      <c r="O1255" s="88"/>
      <c r="P1255" s="88"/>
      <c r="Q1255" s="88"/>
      <c r="R1255" s="88"/>
      <c r="S1255" s="88"/>
      <c r="T1255" s="89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T1255" s="20" t="s">
        <v>144</v>
      </c>
      <c r="AU1255" s="20" t="s">
        <v>81</v>
      </c>
    </row>
    <row r="1256" s="14" customFormat="1">
      <c r="A1256" s="14"/>
      <c r="B1256" s="233"/>
      <c r="C1256" s="234"/>
      <c r="D1256" s="216" t="s">
        <v>146</v>
      </c>
      <c r="E1256" s="235" t="s">
        <v>21</v>
      </c>
      <c r="F1256" s="236" t="s">
        <v>1604</v>
      </c>
      <c r="G1256" s="234"/>
      <c r="H1256" s="237">
        <v>1</v>
      </c>
      <c r="I1256" s="238"/>
      <c r="J1256" s="234"/>
      <c r="K1256" s="234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3" t="s">
        <v>146</v>
      </c>
      <c r="AU1256" s="243" t="s">
        <v>81</v>
      </c>
      <c r="AV1256" s="14" t="s">
        <v>81</v>
      </c>
      <c r="AW1256" s="14" t="s">
        <v>36</v>
      </c>
      <c r="AX1256" s="14" t="s">
        <v>79</v>
      </c>
      <c r="AY1256" s="243" t="s">
        <v>132</v>
      </c>
    </row>
    <row r="1257" s="2" customFormat="1" ht="16.5" customHeight="1">
      <c r="A1257" s="42"/>
      <c r="B1257" s="43"/>
      <c r="C1257" s="203" t="s">
        <v>1754</v>
      </c>
      <c r="D1257" s="203" t="s">
        <v>135</v>
      </c>
      <c r="E1257" s="204" t="s">
        <v>1755</v>
      </c>
      <c r="F1257" s="205" t="s">
        <v>1756</v>
      </c>
      <c r="G1257" s="206" t="s">
        <v>138</v>
      </c>
      <c r="H1257" s="207">
        <v>1</v>
      </c>
      <c r="I1257" s="208"/>
      <c r="J1257" s="209">
        <f>ROUND(I1257*H1257,2)</f>
        <v>0</v>
      </c>
      <c r="K1257" s="205" t="s">
        <v>139</v>
      </c>
      <c r="L1257" s="48"/>
      <c r="M1257" s="210" t="s">
        <v>21</v>
      </c>
      <c r="N1257" s="211" t="s">
        <v>45</v>
      </c>
      <c r="O1257" s="88"/>
      <c r="P1257" s="212">
        <f>O1257*H1257</f>
        <v>0</v>
      </c>
      <c r="Q1257" s="212">
        <v>0</v>
      </c>
      <c r="R1257" s="212">
        <f>Q1257*H1257</f>
        <v>0</v>
      </c>
      <c r="S1257" s="212">
        <v>0.0030000000000000001</v>
      </c>
      <c r="T1257" s="213">
        <f>S1257*H1257</f>
        <v>0.0030000000000000001</v>
      </c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R1257" s="214" t="s">
        <v>269</v>
      </c>
      <c r="AT1257" s="214" t="s">
        <v>135</v>
      </c>
      <c r="AU1257" s="214" t="s">
        <v>81</v>
      </c>
      <c r="AY1257" s="20" t="s">
        <v>132</v>
      </c>
      <c r="BE1257" s="215">
        <f>IF(N1257="základní",J1257,0)</f>
        <v>0</v>
      </c>
      <c r="BF1257" s="215">
        <f>IF(N1257="snížená",J1257,0)</f>
        <v>0</v>
      </c>
      <c r="BG1257" s="215">
        <f>IF(N1257="zákl. přenesená",J1257,0)</f>
        <v>0</v>
      </c>
      <c r="BH1257" s="215">
        <f>IF(N1257="sníž. přenesená",J1257,0)</f>
        <v>0</v>
      </c>
      <c r="BI1257" s="215">
        <f>IF(N1257="nulová",J1257,0)</f>
        <v>0</v>
      </c>
      <c r="BJ1257" s="20" t="s">
        <v>79</v>
      </c>
      <c r="BK1257" s="215">
        <f>ROUND(I1257*H1257,2)</f>
        <v>0</v>
      </c>
      <c r="BL1257" s="20" t="s">
        <v>269</v>
      </c>
      <c r="BM1257" s="214" t="s">
        <v>1757</v>
      </c>
    </row>
    <row r="1258" s="2" customFormat="1">
      <c r="A1258" s="42"/>
      <c r="B1258" s="43"/>
      <c r="C1258" s="44"/>
      <c r="D1258" s="216" t="s">
        <v>142</v>
      </c>
      <c r="E1258" s="44"/>
      <c r="F1258" s="217" t="s">
        <v>1758</v>
      </c>
      <c r="G1258" s="44"/>
      <c r="H1258" s="44"/>
      <c r="I1258" s="218"/>
      <c r="J1258" s="44"/>
      <c r="K1258" s="44"/>
      <c r="L1258" s="48"/>
      <c r="M1258" s="219"/>
      <c r="N1258" s="220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142</v>
      </c>
      <c r="AU1258" s="20" t="s">
        <v>81</v>
      </c>
    </row>
    <row r="1259" s="2" customFormat="1">
      <c r="A1259" s="42"/>
      <c r="B1259" s="43"/>
      <c r="C1259" s="44"/>
      <c r="D1259" s="221" t="s">
        <v>144</v>
      </c>
      <c r="E1259" s="44"/>
      <c r="F1259" s="222" t="s">
        <v>1759</v>
      </c>
      <c r="G1259" s="44"/>
      <c r="H1259" s="44"/>
      <c r="I1259" s="218"/>
      <c r="J1259" s="44"/>
      <c r="K1259" s="44"/>
      <c r="L1259" s="48"/>
      <c r="M1259" s="219"/>
      <c r="N1259" s="220"/>
      <c r="O1259" s="88"/>
      <c r="P1259" s="88"/>
      <c r="Q1259" s="88"/>
      <c r="R1259" s="88"/>
      <c r="S1259" s="88"/>
      <c r="T1259" s="89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T1259" s="20" t="s">
        <v>144</v>
      </c>
      <c r="AU1259" s="20" t="s">
        <v>81</v>
      </c>
    </row>
    <row r="1260" s="14" customFormat="1">
      <c r="A1260" s="14"/>
      <c r="B1260" s="233"/>
      <c r="C1260" s="234"/>
      <c r="D1260" s="216" t="s">
        <v>146</v>
      </c>
      <c r="E1260" s="235" t="s">
        <v>21</v>
      </c>
      <c r="F1260" s="236" t="s">
        <v>1128</v>
      </c>
      <c r="G1260" s="234"/>
      <c r="H1260" s="237">
        <v>1</v>
      </c>
      <c r="I1260" s="238"/>
      <c r="J1260" s="234"/>
      <c r="K1260" s="234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3" t="s">
        <v>146</v>
      </c>
      <c r="AU1260" s="243" t="s">
        <v>81</v>
      </c>
      <c r="AV1260" s="14" t="s">
        <v>81</v>
      </c>
      <c r="AW1260" s="14" t="s">
        <v>36</v>
      </c>
      <c r="AX1260" s="14" t="s">
        <v>79</v>
      </c>
      <c r="AY1260" s="243" t="s">
        <v>132</v>
      </c>
    </row>
    <row r="1261" s="2" customFormat="1" ht="24.15" customHeight="1">
      <c r="A1261" s="42"/>
      <c r="B1261" s="43"/>
      <c r="C1261" s="203" t="s">
        <v>1760</v>
      </c>
      <c r="D1261" s="203" t="s">
        <v>135</v>
      </c>
      <c r="E1261" s="204" t="s">
        <v>1761</v>
      </c>
      <c r="F1261" s="205" t="s">
        <v>1762</v>
      </c>
      <c r="G1261" s="206" t="s">
        <v>138</v>
      </c>
      <c r="H1261" s="207">
        <v>3</v>
      </c>
      <c r="I1261" s="208"/>
      <c r="J1261" s="209">
        <f>ROUND(I1261*H1261,2)</f>
        <v>0</v>
      </c>
      <c r="K1261" s="205" t="s">
        <v>139</v>
      </c>
      <c r="L1261" s="48"/>
      <c r="M1261" s="210" t="s">
        <v>21</v>
      </c>
      <c r="N1261" s="211" t="s">
        <v>45</v>
      </c>
      <c r="O1261" s="88"/>
      <c r="P1261" s="212">
        <f>O1261*H1261</f>
        <v>0</v>
      </c>
      <c r="Q1261" s="212">
        <v>0</v>
      </c>
      <c r="R1261" s="212">
        <f>Q1261*H1261</f>
        <v>0</v>
      </c>
      <c r="S1261" s="212">
        <v>0</v>
      </c>
      <c r="T1261" s="213">
        <f>S1261*H1261</f>
        <v>0</v>
      </c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R1261" s="214" t="s">
        <v>269</v>
      </c>
      <c r="AT1261" s="214" t="s">
        <v>135</v>
      </c>
      <c r="AU1261" s="214" t="s">
        <v>81</v>
      </c>
      <c r="AY1261" s="20" t="s">
        <v>132</v>
      </c>
      <c r="BE1261" s="215">
        <f>IF(N1261="základní",J1261,0)</f>
        <v>0</v>
      </c>
      <c r="BF1261" s="215">
        <f>IF(N1261="snížená",J1261,0)</f>
        <v>0</v>
      </c>
      <c r="BG1261" s="215">
        <f>IF(N1261="zákl. přenesená",J1261,0)</f>
        <v>0</v>
      </c>
      <c r="BH1261" s="215">
        <f>IF(N1261="sníž. přenesená",J1261,0)</f>
        <v>0</v>
      </c>
      <c r="BI1261" s="215">
        <f>IF(N1261="nulová",J1261,0)</f>
        <v>0</v>
      </c>
      <c r="BJ1261" s="20" t="s">
        <v>79</v>
      </c>
      <c r="BK1261" s="215">
        <f>ROUND(I1261*H1261,2)</f>
        <v>0</v>
      </c>
      <c r="BL1261" s="20" t="s">
        <v>269</v>
      </c>
      <c r="BM1261" s="214" t="s">
        <v>1763</v>
      </c>
    </row>
    <row r="1262" s="2" customFormat="1">
      <c r="A1262" s="42"/>
      <c r="B1262" s="43"/>
      <c r="C1262" s="44"/>
      <c r="D1262" s="216" t="s">
        <v>142</v>
      </c>
      <c r="E1262" s="44"/>
      <c r="F1262" s="217" t="s">
        <v>1764</v>
      </c>
      <c r="G1262" s="44"/>
      <c r="H1262" s="44"/>
      <c r="I1262" s="218"/>
      <c r="J1262" s="44"/>
      <c r="K1262" s="44"/>
      <c r="L1262" s="48"/>
      <c r="M1262" s="219"/>
      <c r="N1262" s="220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142</v>
      </c>
      <c r="AU1262" s="20" t="s">
        <v>81</v>
      </c>
    </row>
    <row r="1263" s="2" customFormat="1">
      <c r="A1263" s="42"/>
      <c r="B1263" s="43"/>
      <c r="C1263" s="44"/>
      <c r="D1263" s="221" t="s">
        <v>144</v>
      </c>
      <c r="E1263" s="44"/>
      <c r="F1263" s="222" t="s">
        <v>1765</v>
      </c>
      <c r="G1263" s="44"/>
      <c r="H1263" s="44"/>
      <c r="I1263" s="218"/>
      <c r="J1263" s="44"/>
      <c r="K1263" s="44"/>
      <c r="L1263" s="48"/>
      <c r="M1263" s="219"/>
      <c r="N1263" s="220"/>
      <c r="O1263" s="88"/>
      <c r="P1263" s="88"/>
      <c r="Q1263" s="88"/>
      <c r="R1263" s="88"/>
      <c r="S1263" s="88"/>
      <c r="T1263" s="89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T1263" s="20" t="s">
        <v>144</v>
      </c>
      <c r="AU1263" s="20" t="s">
        <v>81</v>
      </c>
    </row>
    <row r="1264" s="14" customFormat="1">
      <c r="A1264" s="14"/>
      <c r="B1264" s="233"/>
      <c r="C1264" s="234"/>
      <c r="D1264" s="216" t="s">
        <v>146</v>
      </c>
      <c r="E1264" s="235" t="s">
        <v>21</v>
      </c>
      <c r="F1264" s="236" t="s">
        <v>1766</v>
      </c>
      <c r="G1264" s="234"/>
      <c r="H1264" s="237">
        <v>1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3" t="s">
        <v>146</v>
      </c>
      <c r="AU1264" s="243" t="s">
        <v>81</v>
      </c>
      <c r="AV1264" s="14" t="s">
        <v>81</v>
      </c>
      <c r="AW1264" s="14" t="s">
        <v>36</v>
      </c>
      <c r="AX1264" s="14" t="s">
        <v>74</v>
      </c>
      <c r="AY1264" s="243" t="s">
        <v>132</v>
      </c>
    </row>
    <row r="1265" s="14" customFormat="1">
      <c r="A1265" s="14"/>
      <c r="B1265" s="233"/>
      <c r="C1265" s="234"/>
      <c r="D1265" s="216" t="s">
        <v>146</v>
      </c>
      <c r="E1265" s="235" t="s">
        <v>21</v>
      </c>
      <c r="F1265" s="236" t="s">
        <v>1767</v>
      </c>
      <c r="G1265" s="234"/>
      <c r="H1265" s="237">
        <v>2</v>
      </c>
      <c r="I1265" s="238"/>
      <c r="J1265" s="234"/>
      <c r="K1265" s="234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3" t="s">
        <v>146</v>
      </c>
      <c r="AU1265" s="243" t="s">
        <v>81</v>
      </c>
      <c r="AV1265" s="14" t="s">
        <v>81</v>
      </c>
      <c r="AW1265" s="14" t="s">
        <v>36</v>
      </c>
      <c r="AX1265" s="14" t="s">
        <v>74</v>
      </c>
      <c r="AY1265" s="243" t="s">
        <v>132</v>
      </c>
    </row>
    <row r="1266" s="15" customFormat="1">
      <c r="A1266" s="15"/>
      <c r="B1266" s="244"/>
      <c r="C1266" s="245"/>
      <c r="D1266" s="216" t="s">
        <v>146</v>
      </c>
      <c r="E1266" s="246" t="s">
        <v>21</v>
      </c>
      <c r="F1266" s="247" t="s">
        <v>150</v>
      </c>
      <c r="G1266" s="245"/>
      <c r="H1266" s="248">
        <v>3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4" t="s">
        <v>146</v>
      </c>
      <c r="AU1266" s="254" t="s">
        <v>81</v>
      </c>
      <c r="AV1266" s="15" t="s">
        <v>140</v>
      </c>
      <c r="AW1266" s="15" t="s">
        <v>36</v>
      </c>
      <c r="AX1266" s="15" t="s">
        <v>79</v>
      </c>
      <c r="AY1266" s="254" t="s">
        <v>132</v>
      </c>
    </row>
    <row r="1267" s="2" customFormat="1" ht="44.25" customHeight="1">
      <c r="A1267" s="42"/>
      <c r="B1267" s="43"/>
      <c r="C1267" s="266" t="s">
        <v>1768</v>
      </c>
      <c r="D1267" s="266" t="s">
        <v>487</v>
      </c>
      <c r="E1267" s="267" t="s">
        <v>1769</v>
      </c>
      <c r="F1267" s="268" t="s">
        <v>1770</v>
      </c>
      <c r="G1267" s="269" t="s">
        <v>138</v>
      </c>
      <c r="H1267" s="270">
        <v>1</v>
      </c>
      <c r="I1267" s="271"/>
      <c r="J1267" s="272">
        <f>ROUND(I1267*H1267,2)</f>
        <v>0</v>
      </c>
      <c r="K1267" s="268" t="s">
        <v>21</v>
      </c>
      <c r="L1267" s="273"/>
      <c r="M1267" s="274" t="s">
        <v>21</v>
      </c>
      <c r="N1267" s="275" t="s">
        <v>45</v>
      </c>
      <c r="O1267" s="88"/>
      <c r="P1267" s="212">
        <f>O1267*H1267</f>
        <v>0</v>
      </c>
      <c r="Q1267" s="212">
        <v>0.021850000000000001</v>
      </c>
      <c r="R1267" s="212">
        <f>Q1267*H1267</f>
        <v>0.021850000000000001</v>
      </c>
      <c r="S1267" s="212">
        <v>0</v>
      </c>
      <c r="T1267" s="213">
        <f>S1267*H1267</f>
        <v>0</v>
      </c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R1267" s="214" t="s">
        <v>429</v>
      </c>
      <c r="AT1267" s="214" t="s">
        <v>487</v>
      </c>
      <c r="AU1267" s="214" t="s">
        <v>81</v>
      </c>
      <c r="AY1267" s="20" t="s">
        <v>132</v>
      </c>
      <c r="BE1267" s="215">
        <f>IF(N1267="základní",J1267,0)</f>
        <v>0</v>
      </c>
      <c r="BF1267" s="215">
        <f>IF(N1267="snížená",J1267,0)</f>
        <v>0</v>
      </c>
      <c r="BG1267" s="215">
        <f>IF(N1267="zákl. přenesená",J1267,0)</f>
        <v>0</v>
      </c>
      <c r="BH1267" s="215">
        <f>IF(N1267="sníž. přenesená",J1267,0)</f>
        <v>0</v>
      </c>
      <c r="BI1267" s="215">
        <f>IF(N1267="nulová",J1267,0)</f>
        <v>0</v>
      </c>
      <c r="BJ1267" s="20" t="s">
        <v>79</v>
      </c>
      <c r="BK1267" s="215">
        <f>ROUND(I1267*H1267,2)</f>
        <v>0</v>
      </c>
      <c r="BL1267" s="20" t="s">
        <v>269</v>
      </c>
      <c r="BM1267" s="214" t="s">
        <v>1771</v>
      </c>
    </row>
    <row r="1268" s="2" customFormat="1">
      <c r="A1268" s="42"/>
      <c r="B1268" s="43"/>
      <c r="C1268" s="44"/>
      <c r="D1268" s="216" t="s">
        <v>142</v>
      </c>
      <c r="E1268" s="44"/>
      <c r="F1268" s="217" t="s">
        <v>1770</v>
      </c>
      <c r="G1268" s="44"/>
      <c r="H1268" s="44"/>
      <c r="I1268" s="218"/>
      <c r="J1268" s="44"/>
      <c r="K1268" s="44"/>
      <c r="L1268" s="48"/>
      <c r="M1268" s="219"/>
      <c r="N1268" s="220"/>
      <c r="O1268" s="88"/>
      <c r="P1268" s="88"/>
      <c r="Q1268" s="88"/>
      <c r="R1268" s="88"/>
      <c r="S1268" s="88"/>
      <c r="T1268" s="89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T1268" s="20" t="s">
        <v>142</v>
      </c>
      <c r="AU1268" s="20" t="s">
        <v>81</v>
      </c>
    </row>
    <row r="1269" s="2" customFormat="1" ht="49.05" customHeight="1">
      <c r="A1269" s="42"/>
      <c r="B1269" s="43"/>
      <c r="C1269" s="266" t="s">
        <v>1772</v>
      </c>
      <c r="D1269" s="266" t="s">
        <v>487</v>
      </c>
      <c r="E1269" s="267" t="s">
        <v>1773</v>
      </c>
      <c r="F1269" s="268" t="s">
        <v>1774</v>
      </c>
      <c r="G1269" s="269" t="s">
        <v>138</v>
      </c>
      <c r="H1269" s="270">
        <v>2</v>
      </c>
      <c r="I1269" s="271"/>
      <c r="J1269" s="272">
        <f>ROUND(I1269*H1269,2)</f>
        <v>0</v>
      </c>
      <c r="K1269" s="268" t="s">
        <v>21</v>
      </c>
      <c r="L1269" s="273"/>
      <c r="M1269" s="274" t="s">
        <v>21</v>
      </c>
      <c r="N1269" s="275" t="s">
        <v>45</v>
      </c>
      <c r="O1269" s="88"/>
      <c r="P1269" s="212">
        <f>O1269*H1269</f>
        <v>0</v>
      </c>
      <c r="Q1269" s="212">
        <v>0.023349999999999999</v>
      </c>
      <c r="R1269" s="212">
        <f>Q1269*H1269</f>
        <v>0.046699999999999998</v>
      </c>
      <c r="S1269" s="212">
        <v>0</v>
      </c>
      <c r="T1269" s="213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4" t="s">
        <v>429</v>
      </c>
      <c r="AT1269" s="214" t="s">
        <v>487</v>
      </c>
      <c r="AU1269" s="214" t="s">
        <v>81</v>
      </c>
      <c r="AY1269" s="20" t="s">
        <v>132</v>
      </c>
      <c r="BE1269" s="215">
        <f>IF(N1269="základní",J1269,0)</f>
        <v>0</v>
      </c>
      <c r="BF1269" s="215">
        <f>IF(N1269="snížená",J1269,0)</f>
        <v>0</v>
      </c>
      <c r="BG1269" s="215">
        <f>IF(N1269="zákl. přenesená",J1269,0)</f>
        <v>0</v>
      </c>
      <c r="BH1269" s="215">
        <f>IF(N1269="sníž. přenesená",J1269,0)</f>
        <v>0</v>
      </c>
      <c r="BI1269" s="215">
        <f>IF(N1269="nulová",J1269,0)</f>
        <v>0</v>
      </c>
      <c r="BJ1269" s="20" t="s">
        <v>79</v>
      </c>
      <c r="BK1269" s="215">
        <f>ROUND(I1269*H1269,2)</f>
        <v>0</v>
      </c>
      <c r="BL1269" s="20" t="s">
        <v>269</v>
      </c>
      <c r="BM1269" s="214" t="s">
        <v>1775</v>
      </c>
    </row>
    <row r="1270" s="2" customFormat="1">
      <c r="A1270" s="42"/>
      <c r="B1270" s="43"/>
      <c r="C1270" s="44"/>
      <c r="D1270" s="216" t="s">
        <v>142</v>
      </c>
      <c r="E1270" s="44"/>
      <c r="F1270" s="217" t="s">
        <v>1774</v>
      </c>
      <c r="G1270" s="44"/>
      <c r="H1270" s="44"/>
      <c r="I1270" s="218"/>
      <c r="J1270" s="44"/>
      <c r="K1270" s="44"/>
      <c r="L1270" s="48"/>
      <c r="M1270" s="219"/>
      <c r="N1270" s="220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142</v>
      </c>
      <c r="AU1270" s="20" t="s">
        <v>81</v>
      </c>
    </row>
    <row r="1271" s="2" customFormat="1" ht="24.15" customHeight="1">
      <c r="A1271" s="42"/>
      <c r="B1271" s="43"/>
      <c r="C1271" s="203" t="s">
        <v>1776</v>
      </c>
      <c r="D1271" s="203" t="s">
        <v>135</v>
      </c>
      <c r="E1271" s="204" t="s">
        <v>1777</v>
      </c>
      <c r="F1271" s="205" t="s">
        <v>1778</v>
      </c>
      <c r="G1271" s="206" t="s">
        <v>138</v>
      </c>
      <c r="H1271" s="207">
        <v>4</v>
      </c>
      <c r="I1271" s="208"/>
      <c r="J1271" s="209">
        <f>ROUND(I1271*H1271,2)</f>
        <v>0</v>
      </c>
      <c r="K1271" s="205" t="s">
        <v>139</v>
      </c>
      <c r="L1271" s="48"/>
      <c r="M1271" s="210" t="s">
        <v>21</v>
      </c>
      <c r="N1271" s="211" t="s">
        <v>45</v>
      </c>
      <c r="O1271" s="88"/>
      <c r="P1271" s="212">
        <f>O1271*H1271</f>
        <v>0</v>
      </c>
      <c r="Q1271" s="212">
        <v>0</v>
      </c>
      <c r="R1271" s="212">
        <f>Q1271*H1271</f>
        <v>0</v>
      </c>
      <c r="S1271" s="212">
        <v>0</v>
      </c>
      <c r="T1271" s="213">
        <f>S1271*H1271</f>
        <v>0</v>
      </c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R1271" s="214" t="s">
        <v>269</v>
      </c>
      <c r="AT1271" s="214" t="s">
        <v>135</v>
      </c>
      <c r="AU1271" s="214" t="s">
        <v>81</v>
      </c>
      <c r="AY1271" s="20" t="s">
        <v>132</v>
      </c>
      <c r="BE1271" s="215">
        <f>IF(N1271="základní",J1271,0)</f>
        <v>0</v>
      </c>
      <c r="BF1271" s="215">
        <f>IF(N1271="snížená",J1271,0)</f>
        <v>0</v>
      </c>
      <c r="BG1271" s="215">
        <f>IF(N1271="zákl. přenesená",J1271,0)</f>
        <v>0</v>
      </c>
      <c r="BH1271" s="215">
        <f>IF(N1271="sníž. přenesená",J1271,0)</f>
        <v>0</v>
      </c>
      <c r="BI1271" s="215">
        <f>IF(N1271="nulová",J1271,0)</f>
        <v>0</v>
      </c>
      <c r="BJ1271" s="20" t="s">
        <v>79</v>
      </c>
      <c r="BK1271" s="215">
        <f>ROUND(I1271*H1271,2)</f>
        <v>0</v>
      </c>
      <c r="BL1271" s="20" t="s">
        <v>269</v>
      </c>
      <c r="BM1271" s="214" t="s">
        <v>1779</v>
      </c>
    </row>
    <row r="1272" s="2" customFormat="1">
      <c r="A1272" s="42"/>
      <c r="B1272" s="43"/>
      <c r="C1272" s="44"/>
      <c r="D1272" s="216" t="s">
        <v>142</v>
      </c>
      <c r="E1272" s="44"/>
      <c r="F1272" s="217" t="s">
        <v>1780</v>
      </c>
      <c r="G1272" s="44"/>
      <c r="H1272" s="44"/>
      <c r="I1272" s="218"/>
      <c r="J1272" s="44"/>
      <c r="K1272" s="44"/>
      <c r="L1272" s="48"/>
      <c r="M1272" s="219"/>
      <c r="N1272" s="220"/>
      <c r="O1272" s="88"/>
      <c r="P1272" s="88"/>
      <c r="Q1272" s="88"/>
      <c r="R1272" s="88"/>
      <c r="S1272" s="88"/>
      <c r="T1272" s="89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T1272" s="20" t="s">
        <v>142</v>
      </c>
      <c r="AU1272" s="20" t="s">
        <v>81</v>
      </c>
    </row>
    <row r="1273" s="2" customFormat="1">
      <c r="A1273" s="42"/>
      <c r="B1273" s="43"/>
      <c r="C1273" s="44"/>
      <c r="D1273" s="221" t="s">
        <v>144</v>
      </c>
      <c r="E1273" s="44"/>
      <c r="F1273" s="222" t="s">
        <v>1781</v>
      </c>
      <c r="G1273" s="44"/>
      <c r="H1273" s="44"/>
      <c r="I1273" s="218"/>
      <c r="J1273" s="44"/>
      <c r="K1273" s="44"/>
      <c r="L1273" s="48"/>
      <c r="M1273" s="219"/>
      <c r="N1273" s="220"/>
      <c r="O1273" s="88"/>
      <c r="P1273" s="88"/>
      <c r="Q1273" s="88"/>
      <c r="R1273" s="88"/>
      <c r="S1273" s="88"/>
      <c r="T1273" s="89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T1273" s="20" t="s">
        <v>144</v>
      </c>
      <c r="AU1273" s="20" t="s">
        <v>81</v>
      </c>
    </row>
    <row r="1274" s="14" customFormat="1">
      <c r="A1274" s="14"/>
      <c r="B1274" s="233"/>
      <c r="C1274" s="234"/>
      <c r="D1274" s="216" t="s">
        <v>146</v>
      </c>
      <c r="E1274" s="235" t="s">
        <v>21</v>
      </c>
      <c r="F1274" s="236" t="s">
        <v>1782</v>
      </c>
      <c r="G1274" s="234"/>
      <c r="H1274" s="237">
        <v>4</v>
      </c>
      <c r="I1274" s="238"/>
      <c r="J1274" s="234"/>
      <c r="K1274" s="234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43" t="s">
        <v>146</v>
      </c>
      <c r="AU1274" s="243" t="s">
        <v>81</v>
      </c>
      <c r="AV1274" s="14" t="s">
        <v>81</v>
      </c>
      <c r="AW1274" s="14" t="s">
        <v>36</v>
      </c>
      <c r="AX1274" s="14" t="s">
        <v>79</v>
      </c>
      <c r="AY1274" s="243" t="s">
        <v>132</v>
      </c>
    </row>
    <row r="1275" s="2" customFormat="1" ht="49.05" customHeight="1">
      <c r="A1275" s="42"/>
      <c r="B1275" s="43"/>
      <c r="C1275" s="266" t="s">
        <v>1783</v>
      </c>
      <c r="D1275" s="266" t="s">
        <v>487</v>
      </c>
      <c r="E1275" s="267" t="s">
        <v>1784</v>
      </c>
      <c r="F1275" s="268" t="s">
        <v>1785</v>
      </c>
      <c r="G1275" s="269" t="s">
        <v>138</v>
      </c>
      <c r="H1275" s="270">
        <v>4</v>
      </c>
      <c r="I1275" s="271"/>
      <c r="J1275" s="272">
        <f>ROUND(I1275*H1275,2)</f>
        <v>0</v>
      </c>
      <c r="K1275" s="268" t="s">
        <v>21</v>
      </c>
      <c r="L1275" s="273"/>
      <c r="M1275" s="274" t="s">
        <v>21</v>
      </c>
      <c r="N1275" s="275" t="s">
        <v>45</v>
      </c>
      <c r="O1275" s="88"/>
      <c r="P1275" s="212">
        <f>O1275*H1275</f>
        <v>0</v>
      </c>
      <c r="Q1275" s="212">
        <v>0.024850000000000001</v>
      </c>
      <c r="R1275" s="212">
        <f>Q1275*H1275</f>
        <v>0.099400000000000002</v>
      </c>
      <c r="S1275" s="212">
        <v>0</v>
      </c>
      <c r="T1275" s="213">
        <f>S1275*H1275</f>
        <v>0</v>
      </c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R1275" s="214" t="s">
        <v>429</v>
      </c>
      <c r="AT1275" s="214" t="s">
        <v>487</v>
      </c>
      <c r="AU1275" s="214" t="s">
        <v>81</v>
      </c>
      <c r="AY1275" s="20" t="s">
        <v>132</v>
      </c>
      <c r="BE1275" s="215">
        <f>IF(N1275="základní",J1275,0)</f>
        <v>0</v>
      </c>
      <c r="BF1275" s="215">
        <f>IF(N1275="snížená",J1275,0)</f>
        <v>0</v>
      </c>
      <c r="BG1275" s="215">
        <f>IF(N1275="zákl. přenesená",J1275,0)</f>
        <v>0</v>
      </c>
      <c r="BH1275" s="215">
        <f>IF(N1275="sníž. přenesená",J1275,0)</f>
        <v>0</v>
      </c>
      <c r="BI1275" s="215">
        <f>IF(N1275="nulová",J1275,0)</f>
        <v>0</v>
      </c>
      <c r="BJ1275" s="20" t="s">
        <v>79</v>
      </c>
      <c r="BK1275" s="215">
        <f>ROUND(I1275*H1275,2)</f>
        <v>0</v>
      </c>
      <c r="BL1275" s="20" t="s">
        <v>269</v>
      </c>
      <c r="BM1275" s="214" t="s">
        <v>1786</v>
      </c>
    </row>
    <row r="1276" s="2" customFormat="1">
      <c r="A1276" s="42"/>
      <c r="B1276" s="43"/>
      <c r="C1276" s="44"/>
      <c r="D1276" s="216" t="s">
        <v>142</v>
      </c>
      <c r="E1276" s="44"/>
      <c r="F1276" s="217" t="s">
        <v>1785</v>
      </c>
      <c r="G1276" s="44"/>
      <c r="H1276" s="44"/>
      <c r="I1276" s="218"/>
      <c r="J1276" s="44"/>
      <c r="K1276" s="44"/>
      <c r="L1276" s="48"/>
      <c r="M1276" s="219"/>
      <c r="N1276" s="220"/>
      <c r="O1276" s="88"/>
      <c r="P1276" s="88"/>
      <c r="Q1276" s="88"/>
      <c r="R1276" s="88"/>
      <c r="S1276" s="88"/>
      <c r="T1276" s="89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T1276" s="20" t="s">
        <v>142</v>
      </c>
      <c r="AU1276" s="20" t="s">
        <v>81</v>
      </c>
    </row>
    <row r="1277" s="2" customFormat="1" ht="21.75" customHeight="1">
      <c r="A1277" s="42"/>
      <c r="B1277" s="43"/>
      <c r="C1277" s="203" t="s">
        <v>1787</v>
      </c>
      <c r="D1277" s="203" t="s">
        <v>135</v>
      </c>
      <c r="E1277" s="204" t="s">
        <v>1788</v>
      </c>
      <c r="F1277" s="205" t="s">
        <v>1789</v>
      </c>
      <c r="G1277" s="206" t="s">
        <v>138</v>
      </c>
      <c r="H1277" s="207">
        <v>7</v>
      </c>
      <c r="I1277" s="208"/>
      <c r="J1277" s="209">
        <f>ROUND(I1277*H1277,2)</f>
        <v>0</v>
      </c>
      <c r="K1277" s="205" t="s">
        <v>21</v>
      </c>
      <c r="L1277" s="48"/>
      <c r="M1277" s="210" t="s">
        <v>21</v>
      </c>
      <c r="N1277" s="211" t="s">
        <v>45</v>
      </c>
      <c r="O1277" s="88"/>
      <c r="P1277" s="212">
        <f>O1277*H1277</f>
        <v>0</v>
      </c>
      <c r="Q1277" s="212">
        <v>0</v>
      </c>
      <c r="R1277" s="212">
        <f>Q1277*H1277</f>
        <v>0</v>
      </c>
      <c r="S1277" s="212">
        <v>0</v>
      </c>
      <c r="T1277" s="213">
        <f>S1277*H1277</f>
        <v>0</v>
      </c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R1277" s="214" t="s">
        <v>269</v>
      </c>
      <c r="AT1277" s="214" t="s">
        <v>135</v>
      </c>
      <c r="AU1277" s="214" t="s">
        <v>81</v>
      </c>
      <c r="AY1277" s="20" t="s">
        <v>132</v>
      </c>
      <c r="BE1277" s="215">
        <f>IF(N1277="základní",J1277,0)</f>
        <v>0</v>
      </c>
      <c r="BF1277" s="215">
        <f>IF(N1277="snížená",J1277,0)</f>
        <v>0</v>
      </c>
      <c r="BG1277" s="215">
        <f>IF(N1277="zákl. přenesená",J1277,0)</f>
        <v>0</v>
      </c>
      <c r="BH1277" s="215">
        <f>IF(N1277="sníž. přenesená",J1277,0)</f>
        <v>0</v>
      </c>
      <c r="BI1277" s="215">
        <f>IF(N1277="nulová",J1277,0)</f>
        <v>0</v>
      </c>
      <c r="BJ1277" s="20" t="s">
        <v>79</v>
      </c>
      <c r="BK1277" s="215">
        <f>ROUND(I1277*H1277,2)</f>
        <v>0</v>
      </c>
      <c r="BL1277" s="20" t="s">
        <v>269</v>
      </c>
      <c r="BM1277" s="214" t="s">
        <v>1790</v>
      </c>
    </row>
    <row r="1278" s="2" customFormat="1">
      <c r="A1278" s="42"/>
      <c r="B1278" s="43"/>
      <c r="C1278" s="44"/>
      <c r="D1278" s="216" t="s">
        <v>142</v>
      </c>
      <c r="E1278" s="44"/>
      <c r="F1278" s="217" t="s">
        <v>1789</v>
      </c>
      <c r="G1278" s="44"/>
      <c r="H1278" s="44"/>
      <c r="I1278" s="218"/>
      <c r="J1278" s="44"/>
      <c r="K1278" s="44"/>
      <c r="L1278" s="48"/>
      <c r="M1278" s="219"/>
      <c r="N1278" s="220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T1278" s="20" t="s">
        <v>142</v>
      </c>
      <c r="AU1278" s="20" t="s">
        <v>81</v>
      </c>
    </row>
    <row r="1279" s="14" customFormat="1">
      <c r="A1279" s="14"/>
      <c r="B1279" s="233"/>
      <c r="C1279" s="234"/>
      <c r="D1279" s="216" t="s">
        <v>146</v>
      </c>
      <c r="E1279" s="235" t="s">
        <v>21</v>
      </c>
      <c r="F1279" s="236" t="s">
        <v>1766</v>
      </c>
      <c r="G1279" s="234"/>
      <c r="H1279" s="237">
        <v>1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3" t="s">
        <v>146</v>
      </c>
      <c r="AU1279" s="243" t="s">
        <v>81</v>
      </c>
      <c r="AV1279" s="14" t="s">
        <v>81</v>
      </c>
      <c r="AW1279" s="14" t="s">
        <v>36</v>
      </c>
      <c r="AX1279" s="14" t="s">
        <v>74</v>
      </c>
      <c r="AY1279" s="243" t="s">
        <v>132</v>
      </c>
    </row>
    <row r="1280" s="14" customFormat="1">
      <c r="A1280" s="14"/>
      <c r="B1280" s="233"/>
      <c r="C1280" s="234"/>
      <c r="D1280" s="216" t="s">
        <v>146</v>
      </c>
      <c r="E1280" s="235" t="s">
        <v>21</v>
      </c>
      <c r="F1280" s="236" t="s">
        <v>1767</v>
      </c>
      <c r="G1280" s="234"/>
      <c r="H1280" s="237">
        <v>2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3" t="s">
        <v>146</v>
      </c>
      <c r="AU1280" s="243" t="s">
        <v>81</v>
      </c>
      <c r="AV1280" s="14" t="s">
        <v>81</v>
      </c>
      <c r="AW1280" s="14" t="s">
        <v>36</v>
      </c>
      <c r="AX1280" s="14" t="s">
        <v>74</v>
      </c>
      <c r="AY1280" s="243" t="s">
        <v>132</v>
      </c>
    </row>
    <row r="1281" s="14" customFormat="1">
      <c r="A1281" s="14"/>
      <c r="B1281" s="233"/>
      <c r="C1281" s="234"/>
      <c r="D1281" s="216" t="s">
        <v>146</v>
      </c>
      <c r="E1281" s="235" t="s">
        <v>21</v>
      </c>
      <c r="F1281" s="236" t="s">
        <v>1782</v>
      </c>
      <c r="G1281" s="234"/>
      <c r="H1281" s="237">
        <v>4</v>
      </c>
      <c r="I1281" s="238"/>
      <c r="J1281" s="234"/>
      <c r="K1281" s="234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3" t="s">
        <v>146</v>
      </c>
      <c r="AU1281" s="243" t="s">
        <v>81</v>
      </c>
      <c r="AV1281" s="14" t="s">
        <v>81</v>
      </c>
      <c r="AW1281" s="14" t="s">
        <v>36</v>
      </c>
      <c r="AX1281" s="14" t="s">
        <v>74</v>
      </c>
      <c r="AY1281" s="243" t="s">
        <v>132</v>
      </c>
    </row>
    <row r="1282" s="15" customFormat="1">
      <c r="A1282" s="15"/>
      <c r="B1282" s="244"/>
      <c r="C1282" s="245"/>
      <c r="D1282" s="216" t="s">
        <v>146</v>
      </c>
      <c r="E1282" s="246" t="s">
        <v>21</v>
      </c>
      <c r="F1282" s="247" t="s">
        <v>150</v>
      </c>
      <c r="G1282" s="245"/>
      <c r="H1282" s="248">
        <v>7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54" t="s">
        <v>146</v>
      </c>
      <c r="AU1282" s="254" t="s">
        <v>81</v>
      </c>
      <c r="AV1282" s="15" t="s">
        <v>140</v>
      </c>
      <c r="AW1282" s="15" t="s">
        <v>36</v>
      </c>
      <c r="AX1282" s="15" t="s">
        <v>79</v>
      </c>
      <c r="AY1282" s="254" t="s">
        <v>132</v>
      </c>
    </row>
    <row r="1283" s="2" customFormat="1" ht="24.15" customHeight="1">
      <c r="A1283" s="42"/>
      <c r="B1283" s="43"/>
      <c r="C1283" s="203" t="s">
        <v>1791</v>
      </c>
      <c r="D1283" s="203" t="s">
        <v>135</v>
      </c>
      <c r="E1283" s="204" t="s">
        <v>1792</v>
      </c>
      <c r="F1283" s="205" t="s">
        <v>1793</v>
      </c>
      <c r="G1283" s="206" t="s">
        <v>138</v>
      </c>
      <c r="H1283" s="207">
        <v>2</v>
      </c>
      <c r="I1283" s="208"/>
      <c r="J1283" s="209">
        <f>ROUND(I1283*H1283,2)</f>
        <v>0</v>
      </c>
      <c r="K1283" s="205" t="s">
        <v>21</v>
      </c>
      <c r="L1283" s="48"/>
      <c r="M1283" s="210" t="s">
        <v>21</v>
      </c>
      <c r="N1283" s="211" t="s">
        <v>45</v>
      </c>
      <c r="O1283" s="88"/>
      <c r="P1283" s="212">
        <f>O1283*H1283</f>
        <v>0</v>
      </c>
      <c r="Q1283" s="212">
        <v>0</v>
      </c>
      <c r="R1283" s="212">
        <f>Q1283*H1283</f>
        <v>0</v>
      </c>
      <c r="S1283" s="212">
        <v>0</v>
      </c>
      <c r="T1283" s="213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4" t="s">
        <v>269</v>
      </c>
      <c r="AT1283" s="214" t="s">
        <v>135</v>
      </c>
      <c r="AU1283" s="214" t="s">
        <v>81</v>
      </c>
      <c r="AY1283" s="20" t="s">
        <v>132</v>
      </c>
      <c r="BE1283" s="215">
        <f>IF(N1283="základní",J1283,0)</f>
        <v>0</v>
      </c>
      <c r="BF1283" s="215">
        <f>IF(N1283="snížená",J1283,0)</f>
        <v>0</v>
      </c>
      <c r="BG1283" s="215">
        <f>IF(N1283="zákl. přenesená",J1283,0)</f>
        <v>0</v>
      </c>
      <c r="BH1283" s="215">
        <f>IF(N1283="sníž. přenesená",J1283,0)</f>
        <v>0</v>
      </c>
      <c r="BI1283" s="215">
        <f>IF(N1283="nulová",J1283,0)</f>
        <v>0</v>
      </c>
      <c r="BJ1283" s="20" t="s">
        <v>79</v>
      </c>
      <c r="BK1283" s="215">
        <f>ROUND(I1283*H1283,2)</f>
        <v>0</v>
      </c>
      <c r="BL1283" s="20" t="s">
        <v>269</v>
      </c>
      <c r="BM1283" s="214" t="s">
        <v>1794</v>
      </c>
    </row>
    <row r="1284" s="2" customFormat="1">
      <c r="A1284" s="42"/>
      <c r="B1284" s="43"/>
      <c r="C1284" s="44"/>
      <c r="D1284" s="216" t="s">
        <v>142</v>
      </c>
      <c r="E1284" s="44"/>
      <c r="F1284" s="217" t="s">
        <v>1793</v>
      </c>
      <c r="G1284" s="44"/>
      <c r="H1284" s="44"/>
      <c r="I1284" s="218"/>
      <c r="J1284" s="44"/>
      <c r="K1284" s="44"/>
      <c r="L1284" s="48"/>
      <c r="M1284" s="219"/>
      <c r="N1284" s="220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142</v>
      </c>
      <c r="AU1284" s="20" t="s">
        <v>81</v>
      </c>
    </row>
    <row r="1285" s="14" customFormat="1">
      <c r="A1285" s="14"/>
      <c r="B1285" s="233"/>
      <c r="C1285" s="234"/>
      <c r="D1285" s="216" t="s">
        <v>146</v>
      </c>
      <c r="E1285" s="235" t="s">
        <v>21</v>
      </c>
      <c r="F1285" s="236" t="s">
        <v>1795</v>
      </c>
      <c r="G1285" s="234"/>
      <c r="H1285" s="237">
        <v>2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3" t="s">
        <v>146</v>
      </c>
      <c r="AU1285" s="243" t="s">
        <v>81</v>
      </c>
      <c r="AV1285" s="14" t="s">
        <v>81</v>
      </c>
      <c r="AW1285" s="14" t="s">
        <v>36</v>
      </c>
      <c r="AX1285" s="14" t="s">
        <v>79</v>
      </c>
      <c r="AY1285" s="243" t="s">
        <v>132</v>
      </c>
    </row>
    <row r="1286" s="2" customFormat="1" ht="55.5" customHeight="1">
      <c r="A1286" s="42"/>
      <c r="B1286" s="43"/>
      <c r="C1286" s="203" t="s">
        <v>1796</v>
      </c>
      <c r="D1286" s="203" t="s">
        <v>135</v>
      </c>
      <c r="E1286" s="204" t="s">
        <v>1797</v>
      </c>
      <c r="F1286" s="205" t="s">
        <v>1798</v>
      </c>
      <c r="G1286" s="206" t="s">
        <v>985</v>
      </c>
      <c r="H1286" s="207">
        <v>1</v>
      </c>
      <c r="I1286" s="208"/>
      <c r="J1286" s="209">
        <f>ROUND(I1286*H1286,2)</f>
        <v>0</v>
      </c>
      <c r="K1286" s="205" t="s">
        <v>21</v>
      </c>
      <c r="L1286" s="48"/>
      <c r="M1286" s="210" t="s">
        <v>21</v>
      </c>
      <c r="N1286" s="211" t="s">
        <v>45</v>
      </c>
      <c r="O1286" s="88"/>
      <c r="P1286" s="212">
        <f>O1286*H1286</f>
        <v>0</v>
      </c>
      <c r="Q1286" s="212">
        <v>0.0043800000000000002</v>
      </c>
      <c r="R1286" s="212">
        <f>Q1286*H1286</f>
        <v>0.0043800000000000002</v>
      </c>
      <c r="S1286" s="212">
        <v>0</v>
      </c>
      <c r="T1286" s="213">
        <f>S1286*H1286</f>
        <v>0</v>
      </c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R1286" s="214" t="s">
        <v>269</v>
      </c>
      <c r="AT1286" s="214" t="s">
        <v>135</v>
      </c>
      <c r="AU1286" s="214" t="s">
        <v>81</v>
      </c>
      <c r="AY1286" s="20" t="s">
        <v>132</v>
      </c>
      <c r="BE1286" s="215">
        <f>IF(N1286="základní",J1286,0)</f>
        <v>0</v>
      </c>
      <c r="BF1286" s="215">
        <f>IF(N1286="snížená",J1286,0)</f>
        <v>0</v>
      </c>
      <c r="BG1286" s="215">
        <f>IF(N1286="zákl. přenesená",J1286,0)</f>
        <v>0</v>
      </c>
      <c r="BH1286" s="215">
        <f>IF(N1286="sníž. přenesená",J1286,0)</f>
        <v>0</v>
      </c>
      <c r="BI1286" s="215">
        <f>IF(N1286="nulová",J1286,0)</f>
        <v>0</v>
      </c>
      <c r="BJ1286" s="20" t="s">
        <v>79</v>
      </c>
      <c r="BK1286" s="215">
        <f>ROUND(I1286*H1286,2)</f>
        <v>0</v>
      </c>
      <c r="BL1286" s="20" t="s">
        <v>269</v>
      </c>
      <c r="BM1286" s="214" t="s">
        <v>1799</v>
      </c>
    </row>
    <row r="1287" s="2" customFormat="1">
      <c r="A1287" s="42"/>
      <c r="B1287" s="43"/>
      <c r="C1287" s="44"/>
      <c r="D1287" s="216" t="s">
        <v>142</v>
      </c>
      <c r="E1287" s="44"/>
      <c r="F1287" s="217" t="s">
        <v>1798</v>
      </c>
      <c r="G1287" s="44"/>
      <c r="H1287" s="44"/>
      <c r="I1287" s="218"/>
      <c r="J1287" s="44"/>
      <c r="K1287" s="44"/>
      <c r="L1287" s="48"/>
      <c r="M1287" s="219"/>
      <c r="N1287" s="220"/>
      <c r="O1287" s="88"/>
      <c r="P1287" s="88"/>
      <c r="Q1287" s="88"/>
      <c r="R1287" s="88"/>
      <c r="S1287" s="88"/>
      <c r="T1287" s="89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T1287" s="20" t="s">
        <v>142</v>
      </c>
      <c r="AU1287" s="20" t="s">
        <v>81</v>
      </c>
    </row>
    <row r="1288" s="2" customFormat="1" ht="24.15" customHeight="1">
      <c r="A1288" s="42"/>
      <c r="B1288" s="43"/>
      <c r="C1288" s="203" t="s">
        <v>1800</v>
      </c>
      <c r="D1288" s="203" t="s">
        <v>135</v>
      </c>
      <c r="E1288" s="204" t="s">
        <v>1801</v>
      </c>
      <c r="F1288" s="205" t="s">
        <v>1802</v>
      </c>
      <c r="G1288" s="206" t="s">
        <v>138</v>
      </c>
      <c r="H1288" s="207">
        <v>2</v>
      </c>
      <c r="I1288" s="208"/>
      <c r="J1288" s="209">
        <f>ROUND(I1288*H1288,2)</f>
        <v>0</v>
      </c>
      <c r="K1288" s="205" t="s">
        <v>21</v>
      </c>
      <c r="L1288" s="48"/>
      <c r="M1288" s="210" t="s">
        <v>21</v>
      </c>
      <c r="N1288" s="211" t="s">
        <v>45</v>
      </c>
      <c r="O1288" s="88"/>
      <c r="P1288" s="212">
        <f>O1288*H1288</f>
        <v>0</v>
      </c>
      <c r="Q1288" s="212">
        <v>0.024</v>
      </c>
      <c r="R1288" s="212">
        <f>Q1288*H1288</f>
        <v>0.048000000000000001</v>
      </c>
      <c r="S1288" s="212">
        <v>0</v>
      </c>
      <c r="T1288" s="213">
        <f>S1288*H1288</f>
        <v>0</v>
      </c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R1288" s="214" t="s">
        <v>269</v>
      </c>
      <c r="AT1288" s="214" t="s">
        <v>135</v>
      </c>
      <c r="AU1288" s="214" t="s">
        <v>81</v>
      </c>
      <c r="AY1288" s="20" t="s">
        <v>132</v>
      </c>
      <c r="BE1288" s="215">
        <f>IF(N1288="základní",J1288,0)</f>
        <v>0</v>
      </c>
      <c r="BF1288" s="215">
        <f>IF(N1288="snížená",J1288,0)</f>
        <v>0</v>
      </c>
      <c r="BG1288" s="215">
        <f>IF(N1288="zákl. přenesená",J1288,0)</f>
        <v>0</v>
      </c>
      <c r="BH1288" s="215">
        <f>IF(N1288="sníž. přenesená",J1288,0)</f>
        <v>0</v>
      </c>
      <c r="BI1288" s="215">
        <f>IF(N1288="nulová",J1288,0)</f>
        <v>0</v>
      </c>
      <c r="BJ1288" s="20" t="s">
        <v>79</v>
      </c>
      <c r="BK1288" s="215">
        <f>ROUND(I1288*H1288,2)</f>
        <v>0</v>
      </c>
      <c r="BL1288" s="20" t="s">
        <v>269</v>
      </c>
      <c r="BM1288" s="214" t="s">
        <v>1803</v>
      </c>
    </row>
    <row r="1289" s="2" customFormat="1">
      <c r="A1289" s="42"/>
      <c r="B1289" s="43"/>
      <c r="C1289" s="44"/>
      <c r="D1289" s="216" t="s">
        <v>142</v>
      </c>
      <c r="E1289" s="44"/>
      <c r="F1289" s="217" t="s">
        <v>1804</v>
      </c>
      <c r="G1289" s="44"/>
      <c r="H1289" s="44"/>
      <c r="I1289" s="218"/>
      <c r="J1289" s="44"/>
      <c r="K1289" s="44"/>
      <c r="L1289" s="48"/>
      <c r="M1289" s="219"/>
      <c r="N1289" s="220"/>
      <c r="O1289" s="88"/>
      <c r="P1289" s="88"/>
      <c r="Q1289" s="88"/>
      <c r="R1289" s="88"/>
      <c r="S1289" s="88"/>
      <c r="T1289" s="89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T1289" s="20" t="s">
        <v>142</v>
      </c>
      <c r="AU1289" s="20" t="s">
        <v>81</v>
      </c>
    </row>
    <row r="1290" s="2" customFormat="1" ht="24.15" customHeight="1">
      <c r="A1290" s="42"/>
      <c r="B1290" s="43"/>
      <c r="C1290" s="203" t="s">
        <v>1805</v>
      </c>
      <c r="D1290" s="203" t="s">
        <v>135</v>
      </c>
      <c r="E1290" s="204" t="s">
        <v>1806</v>
      </c>
      <c r="F1290" s="205" t="s">
        <v>1807</v>
      </c>
      <c r="G1290" s="206" t="s">
        <v>138</v>
      </c>
      <c r="H1290" s="207">
        <v>5</v>
      </c>
      <c r="I1290" s="208"/>
      <c r="J1290" s="209">
        <f>ROUND(I1290*H1290,2)</f>
        <v>0</v>
      </c>
      <c r="K1290" s="205" t="s">
        <v>139</v>
      </c>
      <c r="L1290" s="48"/>
      <c r="M1290" s="210" t="s">
        <v>21</v>
      </c>
      <c r="N1290" s="211" t="s">
        <v>45</v>
      </c>
      <c r="O1290" s="88"/>
      <c r="P1290" s="212">
        <f>O1290*H1290</f>
        <v>0</v>
      </c>
      <c r="Q1290" s="212">
        <v>0</v>
      </c>
      <c r="R1290" s="212">
        <f>Q1290*H1290</f>
        <v>0</v>
      </c>
      <c r="S1290" s="212">
        <v>0</v>
      </c>
      <c r="T1290" s="213">
        <f>S1290*H1290</f>
        <v>0</v>
      </c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R1290" s="214" t="s">
        <v>269</v>
      </c>
      <c r="AT1290" s="214" t="s">
        <v>135</v>
      </c>
      <c r="AU1290" s="214" t="s">
        <v>81</v>
      </c>
      <c r="AY1290" s="20" t="s">
        <v>132</v>
      </c>
      <c r="BE1290" s="215">
        <f>IF(N1290="základní",J1290,0)</f>
        <v>0</v>
      </c>
      <c r="BF1290" s="215">
        <f>IF(N1290="snížená",J1290,0)</f>
        <v>0</v>
      </c>
      <c r="BG1290" s="215">
        <f>IF(N1290="zákl. přenesená",J1290,0)</f>
        <v>0</v>
      </c>
      <c r="BH1290" s="215">
        <f>IF(N1290="sníž. přenesená",J1290,0)</f>
        <v>0</v>
      </c>
      <c r="BI1290" s="215">
        <f>IF(N1290="nulová",J1290,0)</f>
        <v>0</v>
      </c>
      <c r="BJ1290" s="20" t="s">
        <v>79</v>
      </c>
      <c r="BK1290" s="215">
        <f>ROUND(I1290*H1290,2)</f>
        <v>0</v>
      </c>
      <c r="BL1290" s="20" t="s">
        <v>269</v>
      </c>
      <c r="BM1290" s="214" t="s">
        <v>1808</v>
      </c>
    </row>
    <row r="1291" s="2" customFormat="1">
      <c r="A1291" s="42"/>
      <c r="B1291" s="43"/>
      <c r="C1291" s="44"/>
      <c r="D1291" s="216" t="s">
        <v>142</v>
      </c>
      <c r="E1291" s="44"/>
      <c r="F1291" s="217" t="s">
        <v>1809</v>
      </c>
      <c r="G1291" s="44"/>
      <c r="H1291" s="44"/>
      <c r="I1291" s="218"/>
      <c r="J1291" s="44"/>
      <c r="K1291" s="44"/>
      <c r="L1291" s="48"/>
      <c r="M1291" s="219"/>
      <c r="N1291" s="220"/>
      <c r="O1291" s="88"/>
      <c r="P1291" s="88"/>
      <c r="Q1291" s="88"/>
      <c r="R1291" s="88"/>
      <c r="S1291" s="88"/>
      <c r="T1291" s="89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T1291" s="20" t="s">
        <v>142</v>
      </c>
      <c r="AU1291" s="20" t="s">
        <v>81</v>
      </c>
    </row>
    <row r="1292" s="2" customFormat="1">
      <c r="A1292" s="42"/>
      <c r="B1292" s="43"/>
      <c r="C1292" s="44"/>
      <c r="D1292" s="221" t="s">
        <v>144</v>
      </c>
      <c r="E1292" s="44"/>
      <c r="F1292" s="222" t="s">
        <v>1810</v>
      </c>
      <c r="G1292" s="44"/>
      <c r="H1292" s="44"/>
      <c r="I1292" s="218"/>
      <c r="J1292" s="44"/>
      <c r="K1292" s="44"/>
      <c r="L1292" s="48"/>
      <c r="M1292" s="219"/>
      <c r="N1292" s="220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144</v>
      </c>
      <c r="AU1292" s="20" t="s">
        <v>81</v>
      </c>
    </row>
    <row r="1293" s="14" customFormat="1">
      <c r="A1293" s="14"/>
      <c r="B1293" s="233"/>
      <c r="C1293" s="234"/>
      <c r="D1293" s="216" t="s">
        <v>146</v>
      </c>
      <c r="E1293" s="235" t="s">
        <v>21</v>
      </c>
      <c r="F1293" s="236" t="s">
        <v>1782</v>
      </c>
      <c r="G1293" s="234"/>
      <c r="H1293" s="237">
        <v>4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3" t="s">
        <v>146</v>
      </c>
      <c r="AU1293" s="243" t="s">
        <v>81</v>
      </c>
      <c r="AV1293" s="14" t="s">
        <v>81</v>
      </c>
      <c r="AW1293" s="14" t="s">
        <v>36</v>
      </c>
      <c r="AX1293" s="14" t="s">
        <v>74</v>
      </c>
      <c r="AY1293" s="243" t="s">
        <v>132</v>
      </c>
    </row>
    <row r="1294" s="14" customFormat="1">
      <c r="A1294" s="14"/>
      <c r="B1294" s="233"/>
      <c r="C1294" s="234"/>
      <c r="D1294" s="216" t="s">
        <v>146</v>
      </c>
      <c r="E1294" s="235" t="s">
        <v>21</v>
      </c>
      <c r="F1294" s="236" t="s">
        <v>1766</v>
      </c>
      <c r="G1294" s="234"/>
      <c r="H1294" s="237">
        <v>1</v>
      </c>
      <c r="I1294" s="238"/>
      <c r="J1294" s="234"/>
      <c r="K1294" s="234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3" t="s">
        <v>146</v>
      </c>
      <c r="AU1294" s="243" t="s">
        <v>81</v>
      </c>
      <c r="AV1294" s="14" t="s">
        <v>81</v>
      </c>
      <c r="AW1294" s="14" t="s">
        <v>36</v>
      </c>
      <c r="AX1294" s="14" t="s">
        <v>74</v>
      </c>
      <c r="AY1294" s="243" t="s">
        <v>132</v>
      </c>
    </row>
    <row r="1295" s="15" customFormat="1">
      <c r="A1295" s="15"/>
      <c r="B1295" s="244"/>
      <c r="C1295" s="245"/>
      <c r="D1295" s="216" t="s">
        <v>146</v>
      </c>
      <c r="E1295" s="246" t="s">
        <v>21</v>
      </c>
      <c r="F1295" s="247" t="s">
        <v>150</v>
      </c>
      <c r="G1295" s="245"/>
      <c r="H1295" s="248">
        <v>5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54" t="s">
        <v>146</v>
      </c>
      <c r="AU1295" s="254" t="s">
        <v>81</v>
      </c>
      <c r="AV1295" s="15" t="s">
        <v>140</v>
      </c>
      <c r="AW1295" s="15" t="s">
        <v>36</v>
      </c>
      <c r="AX1295" s="15" t="s">
        <v>79</v>
      </c>
      <c r="AY1295" s="254" t="s">
        <v>132</v>
      </c>
    </row>
    <row r="1296" s="2" customFormat="1" ht="24.15" customHeight="1">
      <c r="A1296" s="42"/>
      <c r="B1296" s="43"/>
      <c r="C1296" s="266" t="s">
        <v>1811</v>
      </c>
      <c r="D1296" s="266" t="s">
        <v>487</v>
      </c>
      <c r="E1296" s="267" t="s">
        <v>1812</v>
      </c>
      <c r="F1296" s="268" t="s">
        <v>1813</v>
      </c>
      <c r="G1296" s="269" t="s">
        <v>138</v>
      </c>
      <c r="H1296" s="270">
        <v>4</v>
      </c>
      <c r="I1296" s="271"/>
      <c r="J1296" s="272">
        <f>ROUND(I1296*H1296,2)</f>
        <v>0</v>
      </c>
      <c r="K1296" s="268" t="s">
        <v>21</v>
      </c>
      <c r="L1296" s="273"/>
      <c r="M1296" s="274" t="s">
        <v>21</v>
      </c>
      <c r="N1296" s="275" t="s">
        <v>45</v>
      </c>
      <c r="O1296" s="88"/>
      <c r="P1296" s="212">
        <f>O1296*H1296</f>
        <v>0</v>
      </c>
      <c r="Q1296" s="212">
        <v>0.0020799999999999998</v>
      </c>
      <c r="R1296" s="212">
        <f>Q1296*H1296</f>
        <v>0.0083199999999999993</v>
      </c>
      <c r="S1296" s="212">
        <v>0</v>
      </c>
      <c r="T1296" s="213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4" t="s">
        <v>429</v>
      </c>
      <c r="AT1296" s="214" t="s">
        <v>487</v>
      </c>
      <c r="AU1296" s="214" t="s">
        <v>81</v>
      </c>
      <c r="AY1296" s="20" t="s">
        <v>132</v>
      </c>
      <c r="BE1296" s="215">
        <f>IF(N1296="základní",J1296,0)</f>
        <v>0</v>
      </c>
      <c r="BF1296" s="215">
        <f>IF(N1296="snížená",J1296,0)</f>
        <v>0</v>
      </c>
      <c r="BG1296" s="215">
        <f>IF(N1296="zákl. přenesená",J1296,0)</f>
        <v>0</v>
      </c>
      <c r="BH1296" s="215">
        <f>IF(N1296="sníž. přenesená",J1296,0)</f>
        <v>0</v>
      </c>
      <c r="BI1296" s="215">
        <f>IF(N1296="nulová",J1296,0)</f>
        <v>0</v>
      </c>
      <c r="BJ1296" s="20" t="s">
        <v>79</v>
      </c>
      <c r="BK1296" s="215">
        <f>ROUND(I1296*H1296,2)</f>
        <v>0</v>
      </c>
      <c r="BL1296" s="20" t="s">
        <v>269</v>
      </c>
      <c r="BM1296" s="214" t="s">
        <v>1814</v>
      </c>
    </row>
    <row r="1297" s="2" customFormat="1">
      <c r="A1297" s="42"/>
      <c r="B1297" s="43"/>
      <c r="C1297" s="44"/>
      <c r="D1297" s="216" t="s">
        <v>142</v>
      </c>
      <c r="E1297" s="44"/>
      <c r="F1297" s="217" t="s">
        <v>1813</v>
      </c>
      <c r="G1297" s="44"/>
      <c r="H1297" s="44"/>
      <c r="I1297" s="218"/>
      <c r="J1297" s="44"/>
      <c r="K1297" s="44"/>
      <c r="L1297" s="48"/>
      <c r="M1297" s="219"/>
      <c r="N1297" s="220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142</v>
      </c>
      <c r="AU1297" s="20" t="s">
        <v>81</v>
      </c>
    </row>
    <row r="1298" s="2" customFormat="1" ht="24.15" customHeight="1">
      <c r="A1298" s="42"/>
      <c r="B1298" s="43"/>
      <c r="C1298" s="266" t="s">
        <v>1815</v>
      </c>
      <c r="D1298" s="266" t="s">
        <v>487</v>
      </c>
      <c r="E1298" s="267" t="s">
        <v>1816</v>
      </c>
      <c r="F1298" s="268" t="s">
        <v>1817</v>
      </c>
      <c r="G1298" s="269" t="s">
        <v>138</v>
      </c>
      <c r="H1298" s="270">
        <v>1</v>
      </c>
      <c r="I1298" s="271"/>
      <c r="J1298" s="272">
        <f>ROUND(I1298*H1298,2)</f>
        <v>0</v>
      </c>
      <c r="K1298" s="268" t="s">
        <v>21</v>
      </c>
      <c r="L1298" s="273"/>
      <c r="M1298" s="274" t="s">
        <v>21</v>
      </c>
      <c r="N1298" s="275" t="s">
        <v>45</v>
      </c>
      <c r="O1298" s="88"/>
      <c r="P1298" s="212">
        <f>O1298*H1298</f>
        <v>0</v>
      </c>
      <c r="Q1298" s="212">
        <v>0.0018500000000000001</v>
      </c>
      <c r="R1298" s="212">
        <f>Q1298*H1298</f>
        <v>0.0018500000000000001</v>
      </c>
      <c r="S1298" s="212">
        <v>0</v>
      </c>
      <c r="T1298" s="213">
        <f>S1298*H1298</f>
        <v>0</v>
      </c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R1298" s="214" t="s">
        <v>429</v>
      </c>
      <c r="AT1298" s="214" t="s">
        <v>487</v>
      </c>
      <c r="AU1298" s="214" t="s">
        <v>81</v>
      </c>
      <c r="AY1298" s="20" t="s">
        <v>132</v>
      </c>
      <c r="BE1298" s="215">
        <f>IF(N1298="základní",J1298,0)</f>
        <v>0</v>
      </c>
      <c r="BF1298" s="215">
        <f>IF(N1298="snížená",J1298,0)</f>
        <v>0</v>
      </c>
      <c r="BG1298" s="215">
        <f>IF(N1298="zákl. přenesená",J1298,0)</f>
        <v>0</v>
      </c>
      <c r="BH1298" s="215">
        <f>IF(N1298="sníž. přenesená",J1298,0)</f>
        <v>0</v>
      </c>
      <c r="BI1298" s="215">
        <f>IF(N1298="nulová",J1298,0)</f>
        <v>0</v>
      </c>
      <c r="BJ1298" s="20" t="s">
        <v>79</v>
      </c>
      <c r="BK1298" s="215">
        <f>ROUND(I1298*H1298,2)</f>
        <v>0</v>
      </c>
      <c r="BL1298" s="20" t="s">
        <v>269</v>
      </c>
      <c r="BM1298" s="214" t="s">
        <v>1818</v>
      </c>
    </row>
    <row r="1299" s="2" customFormat="1">
      <c r="A1299" s="42"/>
      <c r="B1299" s="43"/>
      <c r="C1299" s="44"/>
      <c r="D1299" s="216" t="s">
        <v>142</v>
      </c>
      <c r="E1299" s="44"/>
      <c r="F1299" s="217" t="s">
        <v>1817</v>
      </c>
      <c r="G1299" s="44"/>
      <c r="H1299" s="44"/>
      <c r="I1299" s="218"/>
      <c r="J1299" s="44"/>
      <c r="K1299" s="44"/>
      <c r="L1299" s="48"/>
      <c r="M1299" s="219"/>
      <c r="N1299" s="220"/>
      <c r="O1299" s="88"/>
      <c r="P1299" s="88"/>
      <c r="Q1299" s="88"/>
      <c r="R1299" s="88"/>
      <c r="S1299" s="88"/>
      <c r="T1299" s="89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T1299" s="20" t="s">
        <v>142</v>
      </c>
      <c r="AU1299" s="20" t="s">
        <v>81</v>
      </c>
    </row>
    <row r="1300" s="2" customFormat="1" ht="37.8" customHeight="1">
      <c r="A1300" s="42"/>
      <c r="B1300" s="43"/>
      <c r="C1300" s="203" t="s">
        <v>1819</v>
      </c>
      <c r="D1300" s="203" t="s">
        <v>135</v>
      </c>
      <c r="E1300" s="204" t="s">
        <v>1820</v>
      </c>
      <c r="F1300" s="205" t="s">
        <v>1821</v>
      </c>
      <c r="G1300" s="206" t="s">
        <v>138</v>
      </c>
      <c r="H1300" s="207">
        <v>1</v>
      </c>
      <c r="I1300" s="208"/>
      <c r="J1300" s="209">
        <f>ROUND(I1300*H1300,2)</f>
        <v>0</v>
      </c>
      <c r="K1300" s="205" t="s">
        <v>21</v>
      </c>
      <c r="L1300" s="48"/>
      <c r="M1300" s="210" t="s">
        <v>21</v>
      </c>
      <c r="N1300" s="211" t="s">
        <v>45</v>
      </c>
      <c r="O1300" s="88"/>
      <c r="P1300" s="212">
        <f>O1300*H1300</f>
        <v>0</v>
      </c>
      <c r="Q1300" s="212">
        <v>0.11600000000000001</v>
      </c>
      <c r="R1300" s="212">
        <f>Q1300*H1300</f>
        <v>0.11600000000000001</v>
      </c>
      <c r="S1300" s="212">
        <v>0</v>
      </c>
      <c r="T1300" s="213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4" t="s">
        <v>269</v>
      </c>
      <c r="AT1300" s="214" t="s">
        <v>135</v>
      </c>
      <c r="AU1300" s="214" t="s">
        <v>81</v>
      </c>
      <c r="AY1300" s="20" t="s">
        <v>132</v>
      </c>
      <c r="BE1300" s="215">
        <f>IF(N1300="základní",J1300,0)</f>
        <v>0</v>
      </c>
      <c r="BF1300" s="215">
        <f>IF(N1300="snížená",J1300,0)</f>
        <v>0</v>
      </c>
      <c r="BG1300" s="215">
        <f>IF(N1300="zákl. přenesená",J1300,0)</f>
        <v>0</v>
      </c>
      <c r="BH1300" s="215">
        <f>IF(N1300="sníž. přenesená",J1300,0)</f>
        <v>0</v>
      </c>
      <c r="BI1300" s="215">
        <f>IF(N1300="nulová",J1300,0)</f>
        <v>0</v>
      </c>
      <c r="BJ1300" s="20" t="s">
        <v>79</v>
      </c>
      <c r="BK1300" s="215">
        <f>ROUND(I1300*H1300,2)</f>
        <v>0</v>
      </c>
      <c r="BL1300" s="20" t="s">
        <v>269</v>
      </c>
      <c r="BM1300" s="214" t="s">
        <v>1822</v>
      </c>
    </row>
    <row r="1301" s="2" customFormat="1">
      <c r="A1301" s="42"/>
      <c r="B1301" s="43"/>
      <c r="C1301" s="44"/>
      <c r="D1301" s="216" t="s">
        <v>142</v>
      </c>
      <c r="E1301" s="44"/>
      <c r="F1301" s="217" t="s">
        <v>1823</v>
      </c>
      <c r="G1301" s="44"/>
      <c r="H1301" s="44"/>
      <c r="I1301" s="218"/>
      <c r="J1301" s="44"/>
      <c r="K1301" s="44"/>
      <c r="L1301" s="48"/>
      <c r="M1301" s="219"/>
      <c r="N1301" s="220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142</v>
      </c>
      <c r="AU1301" s="20" t="s">
        <v>81</v>
      </c>
    </row>
    <row r="1302" s="2" customFormat="1">
      <c r="A1302" s="42"/>
      <c r="B1302" s="43"/>
      <c r="C1302" s="44"/>
      <c r="D1302" s="216" t="s">
        <v>635</v>
      </c>
      <c r="E1302" s="44"/>
      <c r="F1302" s="276" t="s">
        <v>1824</v>
      </c>
      <c r="G1302" s="44"/>
      <c r="H1302" s="44"/>
      <c r="I1302" s="218"/>
      <c r="J1302" s="44"/>
      <c r="K1302" s="44"/>
      <c r="L1302" s="48"/>
      <c r="M1302" s="219"/>
      <c r="N1302" s="220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635</v>
      </c>
      <c r="AU1302" s="20" t="s">
        <v>81</v>
      </c>
    </row>
    <row r="1303" s="2" customFormat="1" ht="37.8" customHeight="1">
      <c r="A1303" s="42"/>
      <c r="B1303" s="43"/>
      <c r="C1303" s="203" t="s">
        <v>1825</v>
      </c>
      <c r="D1303" s="203" t="s">
        <v>135</v>
      </c>
      <c r="E1303" s="204" t="s">
        <v>1826</v>
      </c>
      <c r="F1303" s="205" t="s">
        <v>1827</v>
      </c>
      <c r="G1303" s="206" t="s">
        <v>138</v>
      </c>
      <c r="H1303" s="207">
        <v>1</v>
      </c>
      <c r="I1303" s="208"/>
      <c r="J1303" s="209">
        <f>ROUND(I1303*H1303,2)</f>
        <v>0</v>
      </c>
      <c r="K1303" s="205" t="s">
        <v>21</v>
      </c>
      <c r="L1303" s="48"/>
      <c r="M1303" s="210" t="s">
        <v>21</v>
      </c>
      <c r="N1303" s="211" t="s">
        <v>45</v>
      </c>
      <c r="O1303" s="88"/>
      <c r="P1303" s="212">
        <f>O1303*H1303</f>
        <v>0</v>
      </c>
      <c r="Q1303" s="212">
        <v>0.184</v>
      </c>
      <c r="R1303" s="212">
        <f>Q1303*H1303</f>
        <v>0.184</v>
      </c>
      <c r="S1303" s="212">
        <v>0</v>
      </c>
      <c r="T1303" s="213">
        <f>S1303*H1303</f>
        <v>0</v>
      </c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R1303" s="214" t="s">
        <v>269</v>
      </c>
      <c r="AT1303" s="214" t="s">
        <v>135</v>
      </c>
      <c r="AU1303" s="214" t="s">
        <v>81</v>
      </c>
      <c r="AY1303" s="20" t="s">
        <v>132</v>
      </c>
      <c r="BE1303" s="215">
        <f>IF(N1303="základní",J1303,0)</f>
        <v>0</v>
      </c>
      <c r="BF1303" s="215">
        <f>IF(N1303="snížená",J1303,0)</f>
        <v>0</v>
      </c>
      <c r="BG1303" s="215">
        <f>IF(N1303="zákl. přenesená",J1303,0)</f>
        <v>0</v>
      </c>
      <c r="BH1303" s="215">
        <f>IF(N1303="sníž. přenesená",J1303,0)</f>
        <v>0</v>
      </c>
      <c r="BI1303" s="215">
        <f>IF(N1303="nulová",J1303,0)</f>
        <v>0</v>
      </c>
      <c r="BJ1303" s="20" t="s">
        <v>79</v>
      </c>
      <c r="BK1303" s="215">
        <f>ROUND(I1303*H1303,2)</f>
        <v>0</v>
      </c>
      <c r="BL1303" s="20" t="s">
        <v>269</v>
      </c>
      <c r="BM1303" s="214" t="s">
        <v>1828</v>
      </c>
    </row>
    <row r="1304" s="2" customFormat="1">
      <c r="A1304" s="42"/>
      <c r="B1304" s="43"/>
      <c r="C1304" s="44"/>
      <c r="D1304" s="216" t="s">
        <v>142</v>
      </c>
      <c r="E1304" s="44"/>
      <c r="F1304" s="217" t="s">
        <v>1829</v>
      </c>
      <c r="G1304" s="44"/>
      <c r="H1304" s="44"/>
      <c r="I1304" s="218"/>
      <c r="J1304" s="44"/>
      <c r="K1304" s="44"/>
      <c r="L1304" s="48"/>
      <c r="M1304" s="219"/>
      <c r="N1304" s="220"/>
      <c r="O1304" s="88"/>
      <c r="P1304" s="88"/>
      <c r="Q1304" s="88"/>
      <c r="R1304" s="88"/>
      <c r="S1304" s="88"/>
      <c r="T1304" s="89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T1304" s="20" t="s">
        <v>142</v>
      </c>
      <c r="AU1304" s="20" t="s">
        <v>81</v>
      </c>
    </row>
    <row r="1305" s="2" customFormat="1">
      <c r="A1305" s="42"/>
      <c r="B1305" s="43"/>
      <c r="C1305" s="44"/>
      <c r="D1305" s="216" t="s">
        <v>635</v>
      </c>
      <c r="E1305" s="44"/>
      <c r="F1305" s="276" t="s">
        <v>1824</v>
      </c>
      <c r="G1305" s="44"/>
      <c r="H1305" s="44"/>
      <c r="I1305" s="218"/>
      <c r="J1305" s="44"/>
      <c r="K1305" s="44"/>
      <c r="L1305" s="48"/>
      <c r="M1305" s="219"/>
      <c r="N1305" s="220"/>
      <c r="O1305" s="88"/>
      <c r="P1305" s="88"/>
      <c r="Q1305" s="88"/>
      <c r="R1305" s="88"/>
      <c r="S1305" s="88"/>
      <c r="T1305" s="89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T1305" s="20" t="s">
        <v>635</v>
      </c>
      <c r="AU1305" s="20" t="s">
        <v>81</v>
      </c>
    </row>
    <row r="1306" s="2" customFormat="1" ht="33" customHeight="1">
      <c r="A1306" s="42"/>
      <c r="B1306" s="43"/>
      <c r="C1306" s="203" t="s">
        <v>1830</v>
      </c>
      <c r="D1306" s="203" t="s">
        <v>135</v>
      </c>
      <c r="E1306" s="204" t="s">
        <v>1831</v>
      </c>
      <c r="F1306" s="205" t="s">
        <v>1832</v>
      </c>
      <c r="G1306" s="206" t="s">
        <v>985</v>
      </c>
      <c r="H1306" s="207">
        <v>1</v>
      </c>
      <c r="I1306" s="208"/>
      <c r="J1306" s="209">
        <f>ROUND(I1306*H1306,2)</f>
        <v>0</v>
      </c>
      <c r="K1306" s="205" t="s">
        <v>21</v>
      </c>
      <c r="L1306" s="48"/>
      <c r="M1306" s="210" t="s">
        <v>21</v>
      </c>
      <c r="N1306" s="211" t="s">
        <v>45</v>
      </c>
      <c r="O1306" s="88"/>
      <c r="P1306" s="212">
        <f>O1306*H1306</f>
        <v>0</v>
      </c>
      <c r="Q1306" s="212">
        <v>0</v>
      </c>
      <c r="R1306" s="212">
        <f>Q1306*H1306</f>
        <v>0</v>
      </c>
      <c r="S1306" s="212">
        <v>0</v>
      </c>
      <c r="T1306" s="213">
        <f>S1306*H1306</f>
        <v>0</v>
      </c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R1306" s="214" t="s">
        <v>269</v>
      </c>
      <c r="AT1306" s="214" t="s">
        <v>135</v>
      </c>
      <c r="AU1306" s="214" t="s">
        <v>81</v>
      </c>
      <c r="AY1306" s="20" t="s">
        <v>132</v>
      </c>
      <c r="BE1306" s="215">
        <f>IF(N1306="základní",J1306,0)</f>
        <v>0</v>
      </c>
      <c r="BF1306" s="215">
        <f>IF(N1306="snížená",J1306,0)</f>
        <v>0</v>
      </c>
      <c r="BG1306" s="215">
        <f>IF(N1306="zákl. přenesená",J1306,0)</f>
        <v>0</v>
      </c>
      <c r="BH1306" s="215">
        <f>IF(N1306="sníž. přenesená",J1306,0)</f>
        <v>0</v>
      </c>
      <c r="BI1306" s="215">
        <f>IF(N1306="nulová",J1306,0)</f>
        <v>0</v>
      </c>
      <c r="BJ1306" s="20" t="s">
        <v>79</v>
      </c>
      <c r="BK1306" s="215">
        <f>ROUND(I1306*H1306,2)</f>
        <v>0</v>
      </c>
      <c r="BL1306" s="20" t="s">
        <v>269</v>
      </c>
      <c r="BM1306" s="214" t="s">
        <v>1833</v>
      </c>
    </row>
    <row r="1307" s="2" customFormat="1">
      <c r="A1307" s="42"/>
      <c r="B1307" s="43"/>
      <c r="C1307" s="44"/>
      <c r="D1307" s="216" t="s">
        <v>142</v>
      </c>
      <c r="E1307" s="44"/>
      <c r="F1307" s="217" t="s">
        <v>1834</v>
      </c>
      <c r="G1307" s="44"/>
      <c r="H1307" s="44"/>
      <c r="I1307" s="218"/>
      <c r="J1307" s="44"/>
      <c r="K1307" s="44"/>
      <c r="L1307" s="48"/>
      <c r="M1307" s="219"/>
      <c r="N1307" s="220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142</v>
      </c>
      <c r="AU1307" s="20" t="s">
        <v>81</v>
      </c>
    </row>
    <row r="1308" s="14" customFormat="1">
      <c r="A1308" s="14"/>
      <c r="B1308" s="233"/>
      <c r="C1308" s="234"/>
      <c r="D1308" s="216" t="s">
        <v>146</v>
      </c>
      <c r="E1308" s="235" t="s">
        <v>21</v>
      </c>
      <c r="F1308" s="236" t="s">
        <v>1835</v>
      </c>
      <c r="G1308" s="234"/>
      <c r="H1308" s="237">
        <v>1</v>
      </c>
      <c r="I1308" s="238"/>
      <c r="J1308" s="234"/>
      <c r="K1308" s="234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3" t="s">
        <v>146</v>
      </c>
      <c r="AU1308" s="243" t="s">
        <v>81</v>
      </c>
      <c r="AV1308" s="14" t="s">
        <v>81</v>
      </c>
      <c r="AW1308" s="14" t="s">
        <v>36</v>
      </c>
      <c r="AX1308" s="14" t="s">
        <v>79</v>
      </c>
      <c r="AY1308" s="243" t="s">
        <v>132</v>
      </c>
    </row>
    <row r="1309" s="2" customFormat="1" ht="37.8" customHeight="1">
      <c r="A1309" s="42"/>
      <c r="B1309" s="43"/>
      <c r="C1309" s="203" t="s">
        <v>1836</v>
      </c>
      <c r="D1309" s="203" t="s">
        <v>135</v>
      </c>
      <c r="E1309" s="204" t="s">
        <v>1837</v>
      </c>
      <c r="F1309" s="205" t="s">
        <v>1838</v>
      </c>
      <c r="G1309" s="206" t="s">
        <v>985</v>
      </c>
      <c r="H1309" s="207">
        <v>1</v>
      </c>
      <c r="I1309" s="208"/>
      <c r="J1309" s="209">
        <f>ROUND(I1309*H1309,2)</f>
        <v>0</v>
      </c>
      <c r="K1309" s="205" t="s">
        <v>21</v>
      </c>
      <c r="L1309" s="48"/>
      <c r="M1309" s="210" t="s">
        <v>21</v>
      </c>
      <c r="N1309" s="211" t="s">
        <v>45</v>
      </c>
      <c r="O1309" s="88"/>
      <c r="P1309" s="212">
        <f>O1309*H1309</f>
        <v>0</v>
      </c>
      <c r="Q1309" s="212">
        <v>0</v>
      </c>
      <c r="R1309" s="212">
        <f>Q1309*H1309</f>
        <v>0</v>
      </c>
      <c r="S1309" s="212">
        <v>0</v>
      </c>
      <c r="T1309" s="213">
        <f>S1309*H1309</f>
        <v>0</v>
      </c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R1309" s="214" t="s">
        <v>269</v>
      </c>
      <c r="AT1309" s="214" t="s">
        <v>135</v>
      </c>
      <c r="AU1309" s="214" t="s">
        <v>81</v>
      </c>
      <c r="AY1309" s="20" t="s">
        <v>132</v>
      </c>
      <c r="BE1309" s="215">
        <f>IF(N1309="základní",J1309,0)</f>
        <v>0</v>
      </c>
      <c r="BF1309" s="215">
        <f>IF(N1309="snížená",J1309,0)</f>
        <v>0</v>
      </c>
      <c r="BG1309" s="215">
        <f>IF(N1309="zákl. přenesená",J1309,0)</f>
        <v>0</v>
      </c>
      <c r="BH1309" s="215">
        <f>IF(N1309="sníž. přenesená",J1309,0)</f>
        <v>0</v>
      </c>
      <c r="BI1309" s="215">
        <f>IF(N1309="nulová",J1309,0)</f>
        <v>0</v>
      </c>
      <c r="BJ1309" s="20" t="s">
        <v>79</v>
      </c>
      <c r="BK1309" s="215">
        <f>ROUND(I1309*H1309,2)</f>
        <v>0</v>
      </c>
      <c r="BL1309" s="20" t="s">
        <v>269</v>
      </c>
      <c r="BM1309" s="214" t="s">
        <v>1839</v>
      </c>
    </row>
    <row r="1310" s="2" customFormat="1">
      <c r="A1310" s="42"/>
      <c r="B1310" s="43"/>
      <c r="C1310" s="44"/>
      <c r="D1310" s="216" t="s">
        <v>142</v>
      </c>
      <c r="E1310" s="44"/>
      <c r="F1310" s="217" t="s">
        <v>1840</v>
      </c>
      <c r="G1310" s="44"/>
      <c r="H1310" s="44"/>
      <c r="I1310" s="218"/>
      <c r="J1310" s="44"/>
      <c r="K1310" s="44"/>
      <c r="L1310" s="48"/>
      <c r="M1310" s="219"/>
      <c r="N1310" s="220"/>
      <c r="O1310" s="88"/>
      <c r="P1310" s="88"/>
      <c r="Q1310" s="88"/>
      <c r="R1310" s="88"/>
      <c r="S1310" s="88"/>
      <c r="T1310" s="89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T1310" s="20" t="s">
        <v>142</v>
      </c>
      <c r="AU1310" s="20" t="s">
        <v>81</v>
      </c>
    </row>
    <row r="1311" s="14" customFormat="1">
      <c r="A1311" s="14"/>
      <c r="B1311" s="233"/>
      <c r="C1311" s="234"/>
      <c r="D1311" s="216" t="s">
        <v>146</v>
      </c>
      <c r="E1311" s="235" t="s">
        <v>21</v>
      </c>
      <c r="F1311" s="236" t="s">
        <v>1835</v>
      </c>
      <c r="G1311" s="234"/>
      <c r="H1311" s="237">
        <v>1</v>
      </c>
      <c r="I1311" s="238"/>
      <c r="J1311" s="234"/>
      <c r="K1311" s="234"/>
      <c r="L1311" s="239"/>
      <c r="M1311" s="240"/>
      <c r="N1311" s="241"/>
      <c r="O1311" s="241"/>
      <c r="P1311" s="241"/>
      <c r="Q1311" s="241"/>
      <c r="R1311" s="241"/>
      <c r="S1311" s="241"/>
      <c r="T1311" s="24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3" t="s">
        <v>146</v>
      </c>
      <c r="AU1311" s="243" t="s">
        <v>81</v>
      </c>
      <c r="AV1311" s="14" t="s">
        <v>81</v>
      </c>
      <c r="AW1311" s="14" t="s">
        <v>36</v>
      </c>
      <c r="AX1311" s="14" t="s">
        <v>79</v>
      </c>
      <c r="AY1311" s="243" t="s">
        <v>132</v>
      </c>
    </row>
    <row r="1312" s="2" customFormat="1" ht="37.8" customHeight="1">
      <c r="A1312" s="42"/>
      <c r="B1312" s="43"/>
      <c r="C1312" s="203" t="s">
        <v>1841</v>
      </c>
      <c r="D1312" s="203" t="s">
        <v>135</v>
      </c>
      <c r="E1312" s="204" t="s">
        <v>1842</v>
      </c>
      <c r="F1312" s="205" t="s">
        <v>1843</v>
      </c>
      <c r="G1312" s="206" t="s">
        <v>985</v>
      </c>
      <c r="H1312" s="207">
        <v>1</v>
      </c>
      <c r="I1312" s="208"/>
      <c r="J1312" s="209">
        <f>ROUND(I1312*H1312,2)</f>
        <v>0</v>
      </c>
      <c r="K1312" s="205" t="s">
        <v>21</v>
      </c>
      <c r="L1312" s="48"/>
      <c r="M1312" s="210" t="s">
        <v>21</v>
      </c>
      <c r="N1312" s="211" t="s">
        <v>45</v>
      </c>
      <c r="O1312" s="88"/>
      <c r="P1312" s="212">
        <f>O1312*H1312</f>
        <v>0</v>
      </c>
      <c r="Q1312" s="212">
        <v>0</v>
      </c>
      <c r="R1312" s="212">
        <f>Q1312*H1312</f>
        <v>0</v>
      </c>
      <c r="S1312" s="212">
        <v>0</v>
      </c>
      <c r="T1312" s="213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14" t="s">
        <v>269</v>
      </c>
      <c r="AT1312" s="214" t="s">
        <v>135</v>
      </c>
      <c r="AU1312" s="214" t="s">
        <v>81</v>
      </c>
      <c r="AY1312" s="20" t="s">
        <v>132</v>
      </c>
      <c r="BE1312" s="215">
        <f>IF(N1312="základní",J1312,0)</f>
        <v>0</v>
      </c>
      <c r="BF1312" s="215">
        <f>IF(N1312="snížená",J1312,0)</f>
        <v>0</v>
      </c>
      <c r="BG1312" s="215">
        <f>IF(N1312="zákl. přenesená",J1312,0)</f>
        <v>0</v>
      </c>
      <c r="BH1312" s="215">
        <f>IF(N1312="sníž. přenesená",J1312,0)</f>
        <v>0</v>
      </c>
      <c r="BI1312" s="215">
        <f>IF(N1312="nulová",J1312,0)</f>
        <v>0</v>
      </c>
      <c r="BJ1312" s="20" t="s">
        <v>79</v>
      </c>
      <c r="BK1312" s="215">
        <f>ROUND(I1312*H1312,2)</f>
        <v>0</v>
      </c>
      <c r="BL1312" s="20" t="s">
        <v>269</v>
      </c>
      <c r="BM1312" s="214" t="s">
        <v>1844</v>
      </c>
    </row>
    <row r="1313" s="2" customFormat="1">
      <c r="A1313" s="42"/>
      <c r="B1313" s="43"/>
      <c r="C1313" s="44"/>
      <c r="D1313" s="216" t="s">
        <v>142</v>
      </c>
      <c r="E1313" s="44"/>
      <c r="F1313" s="217" t="s">
        <v>1845</v>
      </c>
      <c r="G1313" s="44"/>
      <c r="H1313" s="44"/>
      <c r="I1313" s="218"/>
      <c r="J1313" s="44"/>
      <c r="K1313" s="44"/>
      <c r="L1313" s="48"/>
      <c r="M1313" s="219"/>
      <c r="N1313" s="220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142</v>
      </c>
      <c r="AU1313" s="20" t="s">
        <v>81</v>
      </c>
    </row>
    <row r="1314" s="14" customFormat="1">
      <c r="A1314" s="14"/>
      <c r="B1314" s="233"/>
      <c r="C1314" s="234"/>
      <c r="D1314" s="216" t="s">
        <v>146</v>
      </c>
      <c r="E1314" s="235" t="s">
        <v>21</v>
      </c>
      <c r="F1314" s="236" t="s">
        <v>1846</v>
      </c>
      <c r="G1314" s="234"/>
      <c r="H1314" s="237">
        <v>1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43" t="s">
        <v>146</v>
      </c>
      <c r="AU1314" s="243" t="s">
        <v>81</v>
      </c>
      <c r="AV1314" s="14" t="s">
        <v>81</v>
      </c>
      <c r="AW1314" s="14" t="s">
        <v>36</v>
      </c>
      <c r="AX1314" s="14" t="s">
        <v>79</v>
      </c>
      <c r="AY1314" s="243" t="s">
        <v>132</v>
      </c>
    </row>
    <row r="1315" s="2" customFormat="1" ht="33" customHeight="1">
      <c r="A1315" s="42"/>
      <c r="B1315" s="43"/>
      <c r="C1315" s="203" t="s">
        <v>1847</v>
      </c>
      <c r="D1315" s="203" t="s">
        <v>135</v>
      </c>
      <c r="E1315" s="204" t="s">
        <v>1848</v>
      </c>
      <c r="F1315" s="205" t="s">
        <v>1849</v>
      </c>
      <c r="G1315" s="206" t="s">
        <v>183</v>
      </c>
      <c r="H1315" s="207">
        <v>5.1980000000000004</v>
      </c>
      <c r="I1315" s="208"/>
      <c r="J1315" s="209">
        <f>ROUND(I1315*H1315,2)</f>
        <v>0</v>
      </c>
      <c r="K1315" s="205" t="s">
        <v>21</v>
      </c>
      <c r="L1315" s="48"/>
      <c r="M1315" s="210" t="s">
        <v>21</v>
      </c>
      <c r="N1315" s="211" t="s">
        <v>45</v>
      </c>
      <c r="O1315" s="88"/>
      <c r="P1315" s="212">
        <f>O1315*H1315</f>
        <v>0</v>
      </c>
      <c r="Q1315" s="212">
        <v>0</v>
      </c>
      <c r="R1315" s="212">
        <f>Q1315*H1315</f>
        <v>0</v>
      </c>
      <c r="S1315" s="212">
        <v>0</v>
      </c>
      <c r="T1315" s="213">
        <f>S1315*H1315</f>
        <v>0</v>
      </c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R1315" s="214" t="s">
        <v>269</v>
      </c>
      <c r="AT1315" s="214" t="s">
        <v>135</v>
      </c>
      <c r="AU1315" s="214" t="s">
        <v>81</v>
      </c>
      <c r="AY1315" s="20" t="s">
        <v>132</v>
      </c>
      <c r="BE1315" s="215">
        <f>IF(N1315="základní",J1315,0)</f>
        <v>0</v>
      </c>
      <c r="BF1315" s="215">
        <f>IF(N1315="snížená",J1315,0)</f>
        <v>0</v>
      </c>
      <c r="BG1315" s="215">
        <f>IF(N1315="zákl. přenesená",J1315,0)</f>
        <v>0</v>
      </c>
      <c r="BH1315" s="215">
        <f>IF(N1315="sníž. přenesená",J1315,0)</f>
        <v>0</v>
      </c>
      <c r="BI1315" s="215">
        <f>IF(N1315="nulová",J1315,0)</f>
        <v>0</v>
      </c>
      <c r="BJ1315" s="20" t="s">
        <v>79</v>
      </c>
      <c r="BK1315" s="215">
        <f>ROUND(I1315*H1315,2)</f>
        <v>0</v>
      </c>
      <c r="BL1315" s="20" t="s">
        <v>269</v>
      </c>
      <c r="BM1315" s="214" t="s">
        <v>1850</v>
      </c>
    </row>
    <row r="1316" s="2" customFormat="1">
      <c r="A1316" s="42"/>
      <c r="B1316" s="43"/>
      <c r="C1316" s="44"/>
      <c r="D1316" s="216" t="s">
        <v>142</v>
      </c>
      <c r="E1316" s="44"/>
      <c r="F1316" s="217" t="s">
        <v>1851</v>
      </c>
      <c r="G1316" s="44"/>
      <c r="H1316" s="44"/>
      <c r="I1316" s="218"/>
      <c r="J1316" s="44"/>
      <c r="K1316" s="44"/>
      <c r="L1316" s="48"/>
      <c r="M1316" s="219"/>
      <c r="N1316" s="220"/>
      <c r="O1316" s="88"/>
      <c r="P1316" s="88"/>
      <c r="Q1316" s="88"/>
      <c r="R1316" s="88"/>
      <c r="S1316" s="88"/>
      <c r="T1316" s="89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T1316" s="20" t="s">
        <v>142</v>
      </c>
      <c r="AU1316" s="20" t="s">
        <v>81</v>
      </c>
    </row>
    <row r="1317" s="14" customFormat="1">
      <c r="A1317" s="14"/>
      <c r="B1317" s="233"/>
      <c r="C1317" s="234"/>
      <c r="D1317" s="216" t="s">
        <v>146</v>
      </c>
      <c r="E1317" s="235" t="s">
        <v>21</v>
      </c>
      <c r="F1317" s="236" t="s">
        <v>1852</v>
      </c>
      <c r="G1317" s="234"/>
      <c r="H1317" s="237">
        <v>5.1980000000000004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3" t="s">
        <v>146</v>
      </c>
      <c r="AU1317" s="243" t="s">
        <v>81</v>
      </c>
      <c r="AV1317" s="14" t="s">
        <v>81</v>
      </c>
      <c r="AW1317" s="14" t="s">
        <v>36</v>
      </c>
      <c r="AX1317" s="14" t="s">
        <v>79</v>
      </c>
      <c r="AY1317" s="243" t="s">
        <v>132</v>
      </c>
    </row>
    <row r="1318" s="2" customFormat="1" ht="24.15" customHeight="1">
      <c r="A1318" s="42"/>
      <c r="B1318" s="43"/>
      <c r="C1318" s="203" t="s">
        <v>1853</v>
      </c>
      <c r="D1318" s="203" t="s">
        <v>135</v>
      </c>
      <c r="E1318" s="204" t="s">
        <v>1854</v>
      </c>
      <c r="F1318" s="205" t="s">
        <v>1855</v>
      </c>
      <c r="G1318" s="206" t="s">
        <v>138</v>
      </c>
      <c r="H1318" s="207">
        <v>4</v>
      </c>
      <c r="I1318" s="208"/>
      <c r="J1318" s="209">
        <f>ROUND(I1318*H1318,2)</f>
        <v>0</v>
      </c>
      <c r="K1318" s="205" t="s">
        <v>21</v>
      </c>
      <c r="L1318" s="48"/>
      <c r="M1318" s="210" t="s">
        <v>21</v>
      </c>
      <c r="N1318" s="211" t="s">
        <v>45</v>
      </c>
      <c r="O1318" s="88"/>
      <c r="P1318" s="212">
        <f>O1318*H1318</f>
        <v>0</v>
      </c>
      <c r="Q1318" s="212">
        <v>0</v>
      </c>
      <c r="R1318" s="212">
        <f>Q1318*H1318</f>
        <v>0</v>
      </c>
      <c r="S1318" s="212">
        <v>0</v>
      </c>
      <c r="T1318" s="213">
        <f>S1318*H1318</f>
        <v>0</v>
      </c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R1318" s="214" t="s">
        <v>269</v>
      </c>
      <c r="AT1318" s="214" t="s">
        <v>135</v>
      </c>
      <c r="AU1318" s="214" t="s">
        <v>81</v>
      </c>
      <c r="AY1318" s="20" t="s">
        <v>132</v>
      </c>
      <c r="BE1318" s="215">
        <f>IF(N1318="základní",J1318,0)</f>
        <v>0</v>
      </c>
      <c r="BF1318" s="215">
        <f>IF(N1318="snížená",J1318,0)</f>
        <v>0</v>
      </c>
      <c r="BG1318" s="215">
        <f>IF(N1318="zákl. přenesená",J1318,0)</f>
        <v>0</v>
      </c>
      <c r="BH1318" s="215">
        <f>IF(N1318="sníž. přenesená",J1318,0)</f>
        <v>0</v>
      </c>
      <c r="BI1318" s="215">
        <f>IF(N1318="nulová",J1318,0)</f>
        <v>0</v>
      </c>
      <c r="BJ1318" s="20" t="s">
        <v>79</v>
      </c>
      <c r="BK1318" s="215">
        <f>ROUND(I1318*H1318,2)</f>
        <v>0</v>
      </c>
      <c r="BL1318" s="20" t="s">
        <v>269</v>
      </c>
      <c r="BM1318" s="214" t="s">
        <v>1856</v>
      </c>
    </row>
    <row r="1319" s="2" customFormat="1">
      <c r="A1319" s="42"/>
      <c r="B1319" s="43"/>
      <c r="C1319" s="44"/>
      <c r="D1319" s="216" t="s">
        <v>142</v>
      </c>
      <c r="E1319" s="44"/>
      <c r="F1319" s="217" t="s">
        <v>1855</v>
      </c>
      <c r="G1319" s="44"/>
      <c r="H1319" s="44"/>
      <c r="I1319" s="218"/>
      <c r="J1319" s="44"/>
      <c r="K1319" s="44"/>
      <c r="L1319" s="48"/>
      <c r="M1319" s="219"/>
      <c r="N1319" s="220"/>
      <c r="O1319" s="88"/>
      <c r="P1319" s="88"/>
      <c r="Q1319" s="88"/>
      <c r="R1319" s="88"/>
      <c r="S1319" s="88"/>
      <c r="T1319" s="89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T1319" s="20" t="s">
        <v>142</v>
      </c>
      <c r="AU1319" s="20" t="s">
        <v>81</v>
      </c>
    </row>
    <row r="1320" s="14" customFormat="1">
      <c r="A1320" s="14"/>
      <c r="B1320" s="233"/>
      <c r="C1320" s="234"/>
      <c r="D1320" s="216" t="s">
        <v>146</v>
      </c>
      <c r="E1320" s="235" t="s">
        <v>21</v>
      </c>
      <c r="F1320" s="236" t="s">
        <v>1857</v>
      </c>
      <c r="G1320" s="234"/>
      <c r="H1320" s="237">
        <v>2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3" t="s">
        <v>146</v>
      </c>
      <c r="AU1320" s="243" t="s">
        <v>81</v>
      </c>
      <c r="AV1320" s="14" t="s">
        <v>81</v>
      </c>
      <c r="AW1320" s="14" t="s">
        <v>36</v>
      </c>
      <c r="AX1320" s="14" t="s">
        <v>74</v>
      </c>
      <c r="AY1320" s="243" t="s">
        <v>132</v>
      </c>
    </row>
    <row r="1321" s="14" customFormat="1">
      <c r="A1321" s="14"/>
      <c r="B1321" s="233"/>
      <c r="C1321" s="234"/>
      <c r="D1321" s="216" t="s">
        <v>146</v>
      </c>
      <c r="E1321" s="235" t="s">
        <v>21</v>
      </c>
      <c r="F1321" s="236" t="s">
        <v>1858</v>
      </c>
      <c r="G1321" s="234"/>
      <c r="H1321" s="237">
        <v>2</v>
      </c>
      <c r="I1321" s="238"/>
      <c r="J1321" s="234"/>
      <c r="K1321" s="234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3" t="s">
        <v>146</v>
      </c>
      <c r="AU1321" s="243" t="s">
        <v>81</v>
      </c>
      <c r="AV1321" s="14" t="s">
        <v>81</v>
      </c>
      <c r="AW1321" s="14" t="s">
        <v>36</v>
      </c>
      <c r="AX1321" s="14" t="s">
        <v>74</v>
      </c>
      <c r="AY1321" s="243" t="s">
        <v>132</v>
      </c>
    </row>
    <row r="1322" s="15" customFormat="1">
      <c r="A1322" s="15"/>
      <c r="B1322" s="244"/>
      <c r="C1322" s="245"/>
      <c r="D1322" s="216" t="s">
        <v>146</v>
      </c>
      <c r="E1322" s="246" t="s">
        <v>21</v>
      </c>
      <c r="F1322" s="247" t="s">
        <v>150</v>
      </c>
      <c r="G1322" s="245"/>
      <c r="H1322" s="248">
        <v>4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54" t="s">
        <v>146</v>
      </c>
      <c r="AU1322" s="254" t="s">
        <v>81</v>
      </c>
      <c r="AV1322" s="15" t="s">
        <v>140</v>
      </c>
      <c r="AW1322" s="15" t="s">
        <v>36</v>
      </c>
      <c r="AX1322" s="15" t="s">
        <v>79</v>
      </c>
      <c r="AY1322" s="254" t="s">
        <v>132</v>
      </c>
    </row>
    <row r="1323" s="2" customFormat="1" ht="24.15" customHeight="1">
      <c r="A1323" s="42"/>
      <c r="B1323" s="43"/>
      <c r="C1323" s="203" t="s">
        <v>1859</v>
      </c>
      <c r="D1323" s="203" t="s">
        <v>135</v>
      </c>
      <c r="E1323" s="204" t="s">
        <v>1860</v>
      </c>
      <c r="F1323" s="205" t="s">
        <v>1861</v>
      </c>
      <c r="G1323" s="206" t="s">
        <v>166</v>
      </c>
      <c r="H1323" s="207">
        <v>0.53100000000000003</v>
      </c>
      <c r="I1323" s="208"/>
      <c r="J1323" s="209">
        <f>ROUND(I1323*H1323,2)</f>
        <v>0</v>
      </c>
      <c r="K1323" s="205" t="s">
        <v>139</v>
      </c>
      <c r="L1323" s="48"/>
      <c r="M1323" s="210" t="s">
        <v>21</v>
      </c>
      <c r="N1323" s="211" t="s">
        <v>45</v>
      </c>
      <c r="O1323" s="88"/>
      <c r="P1323" s="212">
        <f>O1323*H1323</f>
        <v>0</v>
      </c>
      <c r="Q1323" s="212">
        <v>0</v>
      </c>
      <c r="R1323" s="212">
        <f>Q1323*H1323</f>
        <v>0</v>
      </c>
      <c r="S1323" s="212">
        <v>0</v>
      </c>
      <c r="T1323" s="213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4" t="s">
        <v>269</v>
      </c>
      <c r="AT1323" s="214" t="s">
        <v>135</v>
      </c>
      <c r="AU1323" s="214" t="s">
        <v>81</v>
      </c>
      <c r="AY1323" s="20" t="s">
        <v>132</v>
      </c>
      <c r="BE1323" s="215">
        <f>IF(N1323="základní",J1323,0)</f>
        <v>0</v>
      </c>
      <c r="BF1323" s="215">
        <f>IF(N1323="snížená",J1323,0)</f>
        <v>0</v>
      </c>
      <c r="BG1323" s="215">
        <f>IF(N1323="zákl. přenesená",J1323,0)</f>
        <v>0</v>
      </c>
      <c r="BH1323" s="215">
        <f>IF(N1323="sníž. přenesená",J1323,0)</f>
        <v>0</v>
      </c>
      <c r="BI1323" s="215">
        <f>IF(N1323="nulová",J1323,0)</f>
        <v>0</v>
      </c>
      <c r="BJ1323" s="20" t="s">
        <v>79</v>
      </c>
      <c r="BK1323" s="215">
        <f>ROUND(I1323*H1323,2)</f>
        <v>0</v>
      </c>
      <c r="BL1323" s="20" t="s">
        <v>269</v>
      </c>
      <c r="BM1323" s="214" t="s">
        <v>1862</v>
      </c>
    </row>
    <row r="1324" s="2" customFormat="1">
      <c r="A1324" s="42"/>
      <c r="B1324" s="43"/>
      <c r="C1324" s="44"/>
      <c r="D1324" s="216" t="s">
        <v>142</v>
      </c>
      <c r="E1324" s="44"/>
      <c r="F1324" s="217" t="s">
        <v>1863</v>
      </c>
      <c r="G1324" s="44"/>
      <c r="H1324" s="44"/>
      <c r="I1324" s="218"/>
      <c r="J1324" s="44"/>
      <c r="K1324" s="44"/>
      <c r="L1324" s="48"/>
      <c r="M1324" s="219"/>
      <c r="N1324" s="220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142</v>
      </c>
      <c r="AU1324" s="20" t="s">
        <v>81</v>
      </c>
    </row>
    <row r="1325" s="2" customFormat="1">
      <c r="A1325" s="42"/>
      <c r="B1325" s="43"/>
      <c r="C1325" s="44"/>
      <c r="D1325" s="221" t="s">
        <v>144</v>
      </c>
      <c r="E1325" s="44"/>
      <c r="F1325" s="222" t="s">
        <v>1864</v>
      </c>
      <c r="G1325" s="44"/>
      <c r="H1325" s="44"/>
      <c r="I1325" s="218"/>
      <c r="J1325" s="44"/>
      <c r="K1325" s="44"/>
      <c r="L1325" s="48"/>
      <c r="M1325" s="219"/>
      <c r="N1325" s="220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144</v>
      </c>
      <c r="AU1325" s="20" t="s">
        <v>81</v>
      </c>
    </row>
    <row r="1326" s="12" customFormat="1" ht="22.8" customHeight="1">
      <c r="A1326" s="12"/>
      <c r="B1326" s="187"/>
      <c r="C1326" s="188"/>
      <c r="D1326" s="189" t="s">
        <v>73</v>
      </c>
      <c r="E1326" s="201" t="s">
        <v>1865</v>
      </c>
      <c r="F1326" s="201" t="s">
        <v>1866</v>
      </c>
      <c r="G1326" s="188"/>
      <c r="H1326" s="188"/>
      <c r="I1326" s="191"/>
      <c r="J1326" s="202">
        <f>BK1326</f>
        <v>0</v>
      </c>
      <c r="K1326" s="188"/>
      <c r="L1326" s="193"/>
      <c r="M1326" s="194"/>
      <c r="N1326" s="195"/>
      <c r="O1326" s="195"/>
      <c r="P1326" s="196">
        <f>SUM(P1327:P1338)</f>
        <v>0</v>
      </c>
      <c r="Q1326" s="195"/>
      <c r="R1326" s="196">
        <f>SUM(R1327:R1338)</f>
        <v>0</v>
      </c>
      <c r="S1326" s="195"/>
      <c r="T1326" s="197">
        <f>SUM(T1327:T1338)</f>
        <v>0.78506000000000009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198" t="s">
        <v>81</v>
      </c>
      <c r="AT1326" s="199" t="s">
        <v>73</v>
      </c>
      <c r="AU1326" s="199" t="s">
        <v>79</v>
      </c>
      <c r="AY1326" s="198" t="s">
        <v>132</v>
      </c>
      <c r="BK1326" s="200">
        <f>SUM(BK1327:BK1338)</f>
        <v>0</v>
      </c>
    </row>
    <row r="1327" s="2" customFormat="1" ht="21.75" customHeight="1">
      <c r="A1327" s="42"/>
      <c r="B1327" s="43"/>
      <c r="C1327" s="203" t="s">
        <v>1867</v>
      </c>
      <c r="D1327" s="203" t="s">
        <v>135</v>
      </c>
      <c r="E1327" s="204" t="s">
        <v>1868</v>
      </c>
      <c r="F1327" s="205" t="s">
        <v>1869</v>
      </c>
      <c r="G1327" s="206" t="s">
        <v>183</v>
      </c>
      <c r="H1327" s="207">
        <v>46.18</v>
      </c>
      <c r="I1327" s="208"/>
      <c r="J1327" s="209">
        <f>ROUND(I1327*H1327,2)</f>
        <v>0</v>
      </c>
      <c r="K1327" s="205" t="s">
        <v>139</v>
      </c>
      <c r="L1327" s="48"/>
      <c r="M1327" s="210" t="s">
        <v>21</v>
      </c>
      <c r="N1327" s="211" t="s">
        <v>45</v>
      </c>
      <c r="O1327" s="88"/>
      <c r="P1327" s="212">
        <f>O1327*H1327</f>
        <v>0</v>
      </c>
      <c r="Q1327" s="212">
        <v>0</v>
      </c>
      <c r="R1327" s="212">
        <f>Q1327*H1327</f>
        <v>0</v>
      </c>
      <c r="S1327" s="212">
        <v>0.017000000000000001</v>
      </c>
      <c r="T1327" s="213">
        <f>S1327*H1327</f>
        <v>0.78506000000000009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14" t="s">
        <v>269</v>
      </c>
      <c r="AT1327" s="214" t="s">
        <v>135</v>
      </c>
      <c r="AU1327" s="214" t="s">
        <v>81</v>
      </c>
      <c r="AY1327" s="20" t="s">
        <v>132</v>
      </c>
      <c r="BE1327" s="215">
        <f>IF(N1327="základní",J1327,0)</f>
        <v>0</v>
      </c>
      <c r="BF1327" s="215">
        <f>IF(N1327="snížená",J1327,0)</f>
        <v>0</v>
      </c>
      <c r="BG1327" s="215">
        <f>IF(N1327="zákl. přenesená",J1327,0)</f>
        <v>0</v>
      </c>
      <c r="BH1327" s="215">
        <f>IF(N1327="sníž. přenesená",J1327,0)</f>
        <v>0</v>
      </c>
      <c r="BI1327" s="215">
        <f>IF(N1327="nulová",J1327,0)</f>
        <v>0</v>
      </c>
      <c r="BJ1327" s="20" t="s">
        <v>79</v>
      </c>
      <c r="BK1327" s="215">
        <f>ROUND(I1327*H1327,2)</f>
        <v>0</v>
      </c>
      <c r="BL1327" s="20" t="s">
        <v>269</v>
      </c>
      <c r="BM1327" s="214" t="s">
        <v>1870</v>
      </c>
    </row>
    <row r="1328" s="2" customFormat="1">
      <c r="A1328" s="42"/>
      <c r="B1328" s="43"/>
      <c r="C1328" s="44"/>
      <c r="D1328" s="216" t="s">
        <v>142</v>
      </c>
      <c r="E1328" s="44"/>
      <c r="F1328" s="217" t="s">
        <v>1871</v>
      </c>
      <c r="G1328" s="44"/>
      <c r="H1328" s="44"/>
      <c r="I1328" s="218"/>
      <c r="J1328" s="44"/>
      <c r="K1328" s="44"/>
      <c r="L1328" s="48"/>
      <c r="M1328" s="219"/>
      <c r="N1328" s="220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142</v>
      </c>
      <c r="AU1328" s="20" t="s">
        <v>81</v>
      </c>
    </row>
    <row r="1329" s="2" customFormat="1">
      <c r="A1329" s="42"/>
      <c r="B1329" s="43"/>
      <c r="C1329" s="44"/>
      <c r="D1329" s="221" t="s">
        <v>144</v>
      </c>
      <c r="E1329" s="44"/>
      <c r="F1329" s="222" t="s">
        <v>1872</v>
      </c>
      <c r="G1329" s="44"/>
      <c r="H1329" s="44"/>
      <c r="I1329" s="218"/>
      <c r="J1329" s="44"/>
      <c r="K1329" s="44"/>
      <c r="L1329" s="48"/>
      <c r="M1329" s="219"/>
      <c r="N1329" s="220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0" t="s">
        <v>144</v>
      </c>
      <c r="AU1329" s="20" t="s">
        <v>81</v>
      </c>
    </row>
    <row r="1330" s="13" customFormat="1">
      <c r="A1330" s="13"/>
      <c r="B1330" s="223"/>
      <c r="C1330" s="224"/>
      <c r="D1330" s="216" t="s">
        <v>146</v>
      </c>
      <c r="E1330" s="225" t="s">
        <v>21</v>
      </c>
      <c r="F1330" s="226" t="s">
        <v>1873</v>
      </c>
      <c r="G1330" s="224"/>
      <c r="H1330" s="225" t="s">
        <v>21</v>
      </c>
      <c r="I1330" s="227"/>
      <c r="J1330" s="224"/>
      <c r="K1330" s="224"/>
      <c r="L1330" s="228"/>
      <c r="M1330" s="229"/>
      <c r="N1330" s="230"/>
      <c r="O1330" s="230"/>
      <c r="P1330" s="230"/>
      <c r="Q1330" s="230"/>
      <c r="R1330" s="230"/>
      <c r="S1330" s="230"/>
      <c r="T1330" s="23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2" t="s">
        <v>146</v>
      </c>
      <c r="AU1330" s="232" t="s">
        <v>81</v>
      </c>
      <c r="AV1330" s="13" t="s">
        <v>79</v>
      </c>
      <c r="AW1330" s="13" t="s">
        <v>36</v>
      </c>
      <c r="AX1330" s="13" t="s">
        <v>74</v>
      </c>
      <c r="AY1330" s="232" t="s">
        <v>132</v>
      </c>
    </row>
    <row r="1331" s="14" customFormat="1">
      <c r="A1331" s="14"/>
      <c r="B1331" s="233"/>
      <c r="C1331" s="234"/>
      <c r="D1331" s="216" t="s">
        <v>146</v>
      </c>
      <c r="E1331" s="235" t="s">
        <v>21</v>
      </c>
      <c r="F1331" s="236" t="s">
        <v>1874</v>
      </c>
      <c r="G1331" s="234"/>
      <c r="H1331" s="237">
        <v>19.140000000000001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3" t="s">
        <v>146</v>
      </c>
      <c r="AU1331" s="243" t="s">
        <v>81</v>
      </c>
      <c r="AV1331" s="14" t="s">
        <v>81</v>
      </c>
      <c r="AW1331" s="14" t="s">
        <v>36</v>
      </c>
      <c r="AX1331" s="14" t="s">
        <v>74</v>
      </c>
      <c r="AY1331" s="243" t="s">
        <v>132</v>
      </c>
    </row>
    <row r="1332" s="14" customFormat="1">
      <c r="A1332" s="14"/>
      <c r="B1332" s="233"/>
      <c r="C1332" s="234"/>
      <c r="D1332" s="216" t="s">
        <v>146</v>
      </c>
      <c r="E1332" s="235" t="s">
        <v>21</v>
      </c>
      <c r="F1332" s="236" t="s">
        <v>1875</v>
      </c>
      <c r="G1332" s="234"/>
      <c r="H1332" s="237">
        <v>27.039999999999999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3" t="s">
        <v>146</v>
      </c>
      <c r="AU1332" s="243" t="s">
        <v>81</v>
      </c>
      <c r="AV1332" s="14" t="s">
        <v>81</v>
      </c>
      <c r="AW1332" s="14" t="s">
        <v>36</v>
      </c>
      <c r="AX1332" s="14" t="s">
        <v>74</v>
      </c>
      <c r="AY1332" s="243" t="s">
        <v>132</v>
      </c>
    </row>
    <row r="1333" s="15" customFormat="1">
      <c r="A1333" s="15"/>
      <c r="B1333" s="244"/>
      <c r="C1333" s="245"/>
      <c r="D1333" s="216" t="s">
        <v>146</v>
      </c>
      <c r="E1333" s="246" t="s">
        <v>21</v>
      </c>
      <c r="F1333" s="247" t="s">
        <v>150</v>
      </c>
      <c r="G1333" s="245"/>
      <c r="H1333" s="248">
        <v>46.18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54" t="s">
        <v>146</v>
      </c>
      <c r="AU1333" s="254" t="s">
        <v>81</v>
      </c>
      <c r="AV1333" s="15" t="s">
        <v>140</v>
      </c>
      <c r="AW1333" s="15" t="s">
        <v>36</v>
      </c>
      <c r="AX1333" s="15" t="s">
        <v>79</v>
      </c>
      <c r="AY1333" s="254" t="s">
        <v>132</v>
      </c>
    </row>
    <row r="1334" s="2" customFormat="1" ht="24.15" customHeight="1">
      <c r="A1334" s="42"/>
      <c r="B1334" s="43"/>
      <c r="C1334" s="203" t="s">
        <v>1876</v>
      </c>
      <c r="D1334" s="203" t="s">
        <v>135</v>
      </c>
      <c r="E1334" s="204" t="s">
        <v>1877</v>
      </c>
      <c r="F1334" s="205" t="s">
        <v>1878</v>
      </c>
      <c r="G1334" s="206" t="s">
        <v>138</v>
      </c>
      <c r="H1334" s="207">
        <v>27</v>
      </c>
      <c r="I1334" s="208"/>
      <c r="J1334" s="209">
        <f>ROUND(I1334*H1334,2)</f>
        <v>0</v>
      </c>
      <c r="K1334" s="205" t="s">
        <v>21</v>
      </c>
      <c r="L1334" s="48"/>
      <c r="M1334" s="210" t="s">
        <v>21</v>
      </c>
      <c r="N1334" s="211" t="s">
        <v>45</v>
      </c>
      <c r="O1334" s="88"/>
      <c r="P1334" s="212">
        <f>O1334*H1334</f>
        <v>0</v>
      </c>
      <c r="Q1334" s="212">
        <v>0</v>
      </c>
      <c r="R1334" s="212">
        <f>Q1334*H1334</f>
        <v>0</v>
      </c>
      <c r="S1334" s="212">
        <v>0</v>
      </c>
      <c r="T1334" s="213">
        <f>S1334*H1334</f>
        <v>0</v>
      </c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R1334" s="214" t="s">
        <v>269</v>
      </c>
      <c r="AT1334" s="214" t="s">
        <v>135</v>
      </c>
      <c r="AU1334" s="214" t="s">
        <v>81</v>
      </c>
      <c r="AY1334" s="20" t="s">
        <v>132</v>
      </c>
      <c r="BE1334" s="215">
        <f>IF(N1334="základní",J1334,0)</f>
        <v>0</v>
      </c>
      <c r="BF1334" s="215">
        <f>IF(N1334="snížená",J1334,0)</f>
        <v>0</v>
      </c>
      <c r="BG1334" s="215">
        <f>IF(N1334="zákl. přenesená",J1334,0)</f>
        <v>0</v>
      </c>
      <c r="BH1334" s="215">
        <f>IF(N1334="sníž. přenesená",J1334,0)</f>
        <v>0</v>
      </c>
      <c r="BI1334" s="215">
        <f>IF(N1334="nulová",J1334,0)</f>
        <v>0</v>
      </c>
      <c r="BJ1334" s="20" t="s">
        <v>79</v>
      </c>
      <c r="BK1334" s="215">
        <f>ROUND(I1334*H1334,2)</f>
        <v>0</v>
      </c>
      <c r="BL1334" s="20" t="s">
        <v>269</v>
      </c>
      <c r="BM1334" s="214" t="s">
        <v>1879</v>
      </c>
    </row>
    <row r="1335" s="2" customFormat="1">
      <c r="A1335" s="42"/>
      <c r="B1335" s="43"/>
      <c r="C1335" s="44"/>
      <c r="D1335" s="216" t="s">
        <v>142</v>
      </c>
      <c r="E1335" s="44"/>
      <c r="F1335" s="217" t="s">
        <v>1878</v>
      </c>
      <c r="G1335" s="44"/>
      <c r="H1335" s="44"/>
      <c r="I1335" s="218"/>
      <c r="J1335" s="44"/>
      <c r="K1335" s="44"/>
      <c r="L1335" s="48"/>
      <c r="M1335" s="219"/>
      <c r="N1335" s="220"/>
      <c r="O1335" s="88"/>
      <c r="P1335" s="88"/>
      <c r="Q1335" s="88"/>
      <c r="R1335" s="88"/>
      <c r="S1335" s="88"/>
      <c r="T1335" s="89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T1335" s="20" t="s">
        <v>142</v>
      </c>
      <c r="AU1335" s="20" t="s">
        <v>81</v>
      </c>
    </row>
    <row r="1336" s="14" customFormat="1">
      <c r="A1336" s="14"/>
      <c r="B1336" s="233"/>
      <c r="C1336" s="234"/>
      <c r="D1336" s="216" t="s">
        <v>146</v>
      </c>
      <c r="E1336" s="235" t="s">
        <v>21</v>
      </c>
      <c r="F1336" s="236" t="s">
        <v>1880</v>
      </c>
      <c r="G1336" s="234"/>
      <c r="H1336" s="237">
        <v>9</v>
      </c>
      <c r="I1336" s="238"/>
      <c r="J1336" s="234"/>
      <c r="K1336" s="234"/>
      <c r="L1336" s="239"/>
      <c r="M1336" s="240"/>
      <c r="N1336" s="241"/>
      <c r="O1336" s="241"/>
      <c r="P1336" s="241"/>
      <c r="Q1336" s="241"/>
      <c r="R1336" s="241"/>
      <c r="S1336" s="241"/>
      <c r="T1336" s="24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3" t="s">
        <v>146</v>
      </c>
      <c r="AU1336" s="243" t="s">
        <v>81</v>
      </c>
      <c r="AV1336" s="14" t="s">
        <v>81</v>
      </c>
      <c r="AW1336" s="14" t="s">
        <v>36</v>
      </c>
      <c r="AX1336" s="14" t="s">
        <v>74</v>
      </c>
      <c r="AY1336" s="243" t="s">
        <v>132</v>
      </c>
    </row>
    <row r="1337" s="14" customFormat="1">
      <c r="A1337" s="14"/>
      <c r="B1337" s="233"/>
      <c r="C1337" s="234"/>
      <c r="D1337" s="216" t="s">
        <v>146</v>
      </c>
      <c r="E1337" s="235" t="s">
        <v>21</v>
      </c>
      <c r="F1337" s="236" t="s">
        <v>1881</v>
      </c>
      <c r="G1337" s="234"/>
      <c r="H1337" s="237">
        <v>18</v>
      </c>
      <c r="I1337" s="238"/>
      <c r="J1337" s="234"/>
      <c r="K1337" s="234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3" t="s">
        <v>146</v>
      </c>
      <c r="AU1337" s="243" t="s">
        <v>81</v>
      </c>
      <c r="AV1337" s="14" t="s">
        <v>81</v>
      </c>
      <c r="AW1337" s="14" t="s">
        <v>36</v>
      </c>
      <c r="AX1337" s="14" t="s">
        <v>74</v>
      </c>
      <c r="AY1337" s="243" t="s">
        <v>132</v>
      </c>
    </row>
    <row r="1338" s="15" customFormat="1">
      <c r="A1338" s="15"/>
      <c r="B1338" s="244"/>
      <c r="C1338" s="245"/>
      <c r="D1338" s="216" t="s">
        <v>146</v>
      </c>
      <c r="E1338" s="246" t="s">
        <v>21</v>
      </c>
      <c r="F1338" s="247" t="s">
        <v>150</v>
      </c>
      <c r="G1338" s="245"/>
      <c r="H1338" s="248">
        <v>27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54" t="s">
        <v>146</v>
      </c>
      <c r="AU1338" s="254" t="s">
        <v>81</v>
      </c>
      <c r="AV1338" s="15" t="s">
        <v>140</v>
      </c>
      <c r="AW1338" s="15" t="s">
        <v>36</v>
      </c>
      <c r="AX1338" s="15" t="s">
        <v>79</v>
      </c>
      <c r="AY1338" s="254" t="s">
        <v>132</v>
      </c>
    </row>
    <row r="1339" s="12" customFormat="1" ht="22.8" customHeight="1">
      <c r="A1339" s="12"/>
      <c r="B1339" s="187"/>
      <c r="C1339" s="188"/>
      <c r="D1339" s="189" t="s">
        <v>73</v>
      </c>
      <c r="E1339" s="201" t="s">
        <v>1882</v>
      </c>
      <c r="F1339" s="201" t="s">
        <v>1883</v>
      </c>
      <c r="G1339" s="188"/>
      <c r="H1339" s="188"/>
      <c r="I1339" s="191"/>
      <c r="J1339" s="202">
        <f>BK1339</f>
        <v>0</v>
      </c>
      <c r="K1339" s="188"/>
      <c r="L1339" s="193"/>
      <c r="M1339" s="194"/>
      <c r="N1339" s="195"/>
      <c r="O1339" s="195"/>
      <c r="P1339" s="196">
        <f>SUM(P1340:P1349)</f>
        <v>0</v>
      </c>
      <c r="Q1339" s="195"/>
      <c r="R1339" s="196">
        <f>SUM(R1340:R1349)</f>
        <v>0</v>
      </c>
      <c r="S1339" s="195"/>
      <c r="T1339" s="197">
        <f>SUM(T1340:T1349)</f>
        <v>0.16721250000000001</v>
      </c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R1339" s="198" t="s">
        <v>81</v>
      </c>
      <c r="AT1339" s="199" t="s">
        <v>73</v>
      </c>
      <c r="AU1339" s="199" t="s">
        <v>79</v>
      </c>
      <c r="AY1339" s="198" t="s">
        <v>132</v>
      </c>
      <c r="BK1339" s="200">
        <f>SUM(BK1340:BK1349)</f>
        <v>0</v>
      </c>
    </row>
    <row r="1340" s="2" customFormat="1" ht="24.15" customHeight="1">
      <c r="A1340" s="42"/>
      <c r="B1340" s="43"/>
      <c r="C1340" s="203" t="s">
        <v>1884</v>
      </c>
      <c r="D1340" s="203" t="s">
        <v>135</v>
      </c>
      <c r="E1340" s="204" t="s">
        <v>1885</v>
      </c>
      <c r="F1340" s="205" t="s">
        <v>1886</v>
      </c>
      <c r="G1340" s="206" t="s">
        <v>214</v>
      </c>
      <c r="H1340" s="207">
        <v>51.450000000000003</v>
      </c>
      <c r="I1340" s="208"/>
      <c r="J1340" s="209">
        <f>ROUND(I1340*H1340,2)</f>
        <v>0</v>
      </c>
      <c r="K1340" s="205" t="s">
        <v>139</v>
      </c>
      <c r="L1340" s="48"/>
      <c r="M1340" s="210" t="s">
        <v>21</v>
      </c>
      <c r="N1340" s="211" t="s">
        <v>45</v>
      </c>
      <c r="O1340" s="88"/>
      <c r="P1340" s="212">
        <f>O1340*H1340</f>
        <v>0</v>
      </c>
      <c r="Q1340" s="212">
        <v>0</v>
      </c>
      <c r="R1340" s="212">
        <f>Q1340*H1340</f>
        <v>0</v>
      </c>
      <c r="S1340" s="212">
        <v>0.0032499999999999999</v>
      </c>
      <c r="T1340" s="213">
        <f>S1340*H1340</f>
        <v>0.16721250000000001</v>
      </c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R1340" s="214" t="s">
        <v>269</v>
      </c>
      <c r="AT1340" s="214" t="s">
        <v>135</v>
      </c>
      <c r="AU1340" s="214" t="s">
        <v>81</v>
      </c>
      <c r="AY1340" s="20" t="s">
        <v>132</v>
      </c>
      <c r="BE1340" s="215">
        <f>IF(N1340="základní",J1340,0)</f>
        <v>0</v>
      </c>
      <c r="BF1340" s="215">
        <f>IF(N1340="snížená",J1340,0)</f>
        <v>0</v>
      </c>
      <c r="BG1340" s="215">
        <f>IF(N1340="zákl. přenesená",J1340,0)</f>
        <v>0</v>
      </c>
      <c r="BH1340" s="215">
        <f>IF(N1340="sníž. přenesená",J1340,0)</f>
        <v>0</v>
      </c>
      <c r="BI1340" s="215">
        <f>IF(N1340="nulová",J1340,0)</f>
        <v>0</v>
      </c>
      <c r="BJ1340" s="20" t="s">
        <v>79</v>
      </c>
      <c r="BK1340" s="215">
        <f>ROUND(I1340*H1340,2)</f>
        <v>0</v>
      </c>
      <c r="BL1340" s="20" t="s">
        <v>269</v>
      </c>
      <c r="BM1340" s="214" t="s">
        <v>1887</v>
      </c>
    </row>
    <row r="1341" s="2" customFormat="1">
      <c r="A1341" s="42"/>
      <c r="B1341" s="43"/>
      <c r="C1341" s="44"/>
      <c r="D1341" s="216" t="s">
        <v>142</v>
      </c>
      <c r="E1341" s="44"/>
      <c r="F1341" s="217" t="s">
        <v>1886</v>
      </c>
      <c r="G1341" s="44"/>
      <c r="H1341" s="44"/>
      <c r="I1341" s="218"/>
      <c r="J1341" s="44"/>
      <c r="K1341" s="44"/>
      <c r="L1341" s="48"/>
      <c r="M1341" s="219"/>
      <c r="N1341" s="220"/>
      <c r="O1341" s="88"/>
      <c r="P1341" s="88"/>
      <c r="Q1341" s="88"/>
      <c r="R1341" s="88"/>
      <c r="S1341" s="88"/>
      <c r="T1341" s="89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T1341" s="20" t="s">
        <v>142</v>
      </c>
      <c r="AU1341" s="20" t="s">
        <v>81</v>
      </c>
    </row>
    <row r="1342" s="2" customFormat="1">
      <c r="A1342" s="42"/>
      <c r="B1342" s="43"/>
      <c r="C1342" s="44"/>
      <c r="D1342" s="221" t="s">
        <v>144</v>
      </c>
      <c r="E1342" s="44"/>
      <c r="F1342" s="222" t="s">
        <v>1888</v>
      </c>
      <c r="G1342" s="44"/>
      <c r="H1342" s="44"/>
      <c r="I1342" s="218"/>
      <c r="J1342" s="44"/>
      <c r="K1342" s="44"/>
      <c r="L1342" s="48"/>
      <c r="M1342" s="219"/>
      <c r="N1342" s="220"/>
      <c r="O1342" s="88"/>
      <c r="P1342" s="88"/>
      <c r="Q1342" s="88"/>
      <c r="R1342" s="88"/>
      <c r="S1342" s="88"/>
      <c r="T1342" s="89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T1342" s="20" t="s">
        <v>144</v>
      </c>
      <c r="AU1342" s="20" t="s">
        <v>81</v>
      </c>
    </row>
    <row r="1343" s="13" customFormat="1">
      <c r="A1343" s="13"/>
      <c r="B1343" s="223"/>
      <c r="C1343" s="224"/>
      <c r="D1343" s="216" t="s">
        <v>146</v>
      </c>
      <c r="E1343" s="225" t="s">
        <v>21</v>
      </c>
      <c r="F1343" s="226" t="s">
        <v>218</v>
      </c>
      <c r="G1343" s="224"/>
      <c r="H1343" s="225" t="s">
        <v>21</v>
      </c>
      <c r="I1343" s="227"/>
      <c r="J1343" s="224"/>
      <c r="K1343" s="224"/>
      <c r="L1343" s="228"/>
      <c r="M1343" s="229"/>
      <c r="N1343" s="230"/>
      <c r="O1343" s="230"/>
      <c r="P1343" s="230"/>
      <c r="Q1343" s="230"/>
      <c r="R1343" s="230"/>
      <c r="S1343" s="230"/>
      <c r="T1343" s="23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2" t="s">
        <v>146</v>
      </c>
      <c r="AU1343" s="232" t="s">
        <v>81</v>
      </c>
      <c r="AV1343" s="13" t="s">
        <v>79</v>
      </c>
      <c r="AW1343" s="13" t="s">
        <v>36</v>
      </c>
      <c r="AX1343" s="13" t="s">
        <v>74</v>
      </c>
      <c r="AY1343" s="232" t="s">
        <v>132</v>
      </c>
    </row>
    <row r="1344" s="14" customFormat="1">
      <c r="A1344" s="14"/>
      <c r="B1344" s="233"/>
      <c r="C1344" s="234"/>
      <c r="D1344" s="216" t="s">
        <v>146</v>
      </c>
      <c r="E1344" s="235" t="s">
        <v>21</v>
      </c>
      <c r="F1344" s="236" t="s">
        <v>1889</v>
      </c>
      <c r="G1344" s="234"/>
      <c r="H1344" s="237">
        <v>12.6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43" t="s">
        <v>146</v>
      </c>
      <c r="AU1344" s="243" t="s">
        <v>81</v>
      </c>
      <c r="AV1344" s="14" t="s">
        <v>81</v>
      </c>
      <c r="AW1344" s="14" t="s">
        <v>36</v>
      </c>
      <c r="AX1344" s="14" t="s">
        <v>74</v>
      </c>
      <c r="AY1344" s="243" t="s">
        <v>132</v>
      </c>
    </row>
    <row r="1345" s="14" customFormat="1">
      <c r="A1345" s="14"/>
      <c r="B1345" s="233"/>
      <c r="C1345" s="234"/>
      <c r="D1345" s="216" t="s">
        <v>146</v>
      </c>
      <c r="E1345" s="235" t="s">
        <v>21</v>
      </c>
      <c r="F1345" s="236" t="s">
        <v>1890</v>
      </c>
      <c r="G1345" s="234"/>
      <c r="H1345" s="237">
        <v>38.25</v>
      </c>
      <c r="I1345" s="238"/>
      <c r="J1345" s="234"/>
      <c r="K1345" s="234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3" t="s">
        <v>146</v>
      </c>
      <c r="AU1345" s="243" t="s">
        <v>81</v>
      </c>
      <c r="AV1345" s="14" t="s">
        <v>81</v>
      </c>
      <c r="AW1345" s="14" t="s">
        <v>36</v>
      </c>
      <c r="AX1345" s="14" t="s">
        <v>74</v>
      </c>
      <c r="AY1345" s="243" t="s">
        <v>132</v>
      </c>
    </row>
    <row r="1346" s="16" customFormat="1">
      <c r="A1346" s="16"/>
      <c r="B1346" s="255"/>
      <c r="C1346" s="256"/>
      <c r="D1346" s="216" t="s">
        <v>146</v>
      </c>
      <c r="E1346" s="257" t="s">
        <v>21</v>
      </c>
      <c r="F1346" s="258" t="s">
        <v>222</v>
      </c>
      <c r="G1346" s="256"/>
      <c r="H1346" s="259">
        <v>50.850000000000001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65" t="s">
        <v>146</v>
      </c>
      <c r="AU1346" s="265" t="s">
        <v>81</v>
      </c>
      <c r="AV1346" s="16" t="s">
        <v>133</v>
      </c>
      <c r="AW1346" s="16" t="s">
        <v>36</v>
      </c>
      <c r="AX1346" s="16" t="s">
        <v>74</v>
      </c>
      <c r="AY1346" s="265" t="s">
        <v>132</v>
      </c>
    </row>
    <row r="1347" s="13" customFormat="1">
      <c r="A1347" s="13"/>
      <c r="B1347" s="223"/>
      <c r="C1347" s="224"/>
      <c r="D1347" s="216" t="s">
        <v>146</v>
      </c>
      <c r="E1347" s="225" t="s">
        <v>21</v>
      </c>
      <c r="F1347" s="226" t="s">
        <v>1891</v>
      </c>
      <c r="G1347" s="224"/>
      <c r="H1347" s="225" t="s">
        <v>21</v>
      </c>
      <c r="I1347" s="227"/>
      <c r="J1347" s="224"/>
      <c r="K1347" s="224"/>
      <c r="L1347" s="228"/>
      <c r="M1347" s="229"/>
      <c r="N1347" s="230"/>
      <c r="O1347" s="230"/>
      <c r="P1347" s="230"/>
      <c r="Q1347" s="230"/>
      <c r="R1347" s="230"/>
      <c r="S1347" s="230"/>
      <c r="T1347" s="23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2" t="s">
        <v>146</v>
      </c>
      <c r="AU1347" s="232" t="s">
        <v>81</v>
      </c>
      <c r="AV1347" s="13" t="s">
        <v>79</v>
      </c>
      <c r="AW1347" s="13" t="s">
        <v>36</v>
      </c>
      <c r="AX1347" s="13" t="s">
        <v>74</v>
      </c>
      <c r="AY1347" s="232" t="s">
        <v>132</v>
      </c>
    </row>
    <row r="1348" s="14" customFormat="1">
      <c r="A1348" s="14"/>
      <c r="B1348" s="233"/>
      <c r="C1348" s="234"/>
      <c r="D1348" s="216" t="s">
        <v>146</v>
      </c>
      <c r="E1348" s="235" t="s">
        <v>21</v>
      </c>
      <c r="F1348" s="236" t="s">
        <v>1892</v>
      </c>
      <c r="G1348" s="234"/>
      <c r="H1348" s="237">
        <v>0.59999999999999998</v>
      </c>
      <c r="I1348" s="238"/>
      <c r="J1348" s="234"/>
      <c r="K1348" s="234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3" t="s">
        <v>146</v>
      </c>
      <c r="AU1348" s="243" t="s">
        <v>81</v>
      </c>
      <c r="AV1348" s="14" t="s">
        <v>81</v>
      </c>
      <c r="AW1348" s="14" t="s">
        <v>36</v>
      </c>
      <c r="AX1348" s="14" t="s">
        <v>74</v>
      </c>
      <c r="AY1348" s="243" t="s">
        <v>132</v>
      </c>
    </row>
    <row r="1349" s="15" customFormat="1">
      <c r="A1349" s="15"/>
      <c r="B1349" s="244"/>
      <c r="C1349" s="245"/>
      <c r="D1349" s="216" t="s">
        <v>146</v>
      </c>
      <c r="E1349" s="246" t="s">
        <v>21</v>
      </c>
      <c r="F1349" s="247" t="s">
        <v>150</v>
      </c>
      <c r="G1349" s="245"/>
      <c r="H1349" s="248">
        <v>51.450000000000003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4" t="s">
        <v>146</v>
      </c>
      <c r="AU1349" s="254" t="s">
        <v>81</v>
      </c>
      <c r="AV1349" s="15" t="s">
        <v>140</v>
      </c>
      <c r="AW1349" s="15" t="s">
        <v>36</v>
      </c>
      <c r="AX1349" s="15" t="s">
        <v>79</v>
      </c>
      <c r="AY1349" s="254" t="s">
        <v>132</v>
      </c>
    </row>
    <row r="1350" s="12" customFormat="1" ht="22.8" customHeight="1">
      <c r="A1350" s="12"/>
      <c r="B1350" s="187"/>
      <c r="C1350" s="188"/>
      <c r="D1350" s="189" t="s">
        <v>73</v>
      </c>
      <c r="E1350" s="201" t="s">
        <v>1893</v>
      </c>
      <c r="F1350" s="201" t="s">
        <v>1894</v>
      </c>
      <c r="G1350" s="188"/>
      <c r="H1350" s="188"/>
      <c r="I1350" s="191"/>
      <c r="J1350" s="202">
        <f>BK1350</f>
        <v>0</v>
      </c>
      <c r="K1350" s="188"/>
      <c r="L1350" s="193"/>
      <c r="M1350" s="194"/>
      <c r="N1350" s="195"/>
      <c r="O1350" s="195"/>
      <c r="P1350" s="196">
        <f>SUM(P1351:P1354)</f>
        <v>0</v>
      </c>
      <c r="Q1350" s="195"/>
      <c r="R1350" s="196">
        <f>SUM(R1351:R1354)</f>
        <v>0</v>
      </c>
      <c r="S1350" s="195"/>
      <c r="T1350" s="197">
        <f>SUM(T1351:T1354)</f>
        <v>0.02239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198" t="s">
        <v>81</v>
      </c>
      <c r="AT1350" s="199" t="s">
        <v>73</v>
      </c>
      <c r="AU1350" s="199" t="s">
        <v>79</v>
      </c>
      <c r="AY1350" s="198" t="s">
        <v>132</v>
      </c>
      <c r="BK1350" s="200">
        <f>SUM(BK1351:BK1354)</f>
        <v>0</v>
      </c>
    </row>
    <row r="1351" s="2" customFormat="1" ht="24.15" customHeight="1">
      <c r="A1351" s="42"/>
      <c r="B1351" s="43"/>
      <c r="C1351" s="203" t="s">
        <v>1895</v>
      </c>
      <c r="D1351" s="203" t="s">
        <v>135</v>
      </c>
      <c r="E1351" s="204" t="s">
        <v>1896</v>
      </c>
      <c r="F1351" s="205" t="s">
        <v>1897</v>
      </c>
      <c r="G1351" s="206" t="s">
        <v>214</v>
      </c>
      <c r="H1351" s="207">
        <v>22.390000000000001</v>
      </c>
      <c r="I1351" s="208"/>
      <c r="J1351" s="209">
        <f>ROUND(I1351*H1351,2)</f>
        <v>0</v>
      </c>
      <c r="K1351" s="205" t="s">
        <v>139</v>
      </c>
      <c r="L1351" s="48"/>
      <c r="M1351" s="210" t="s">
        <v>21</v>
      </c>
      <c r="N1351" s="211" t="s">
        <v>45</v>
      </c>
      <c r="O1351" s="88"/>
      <c r="P1351" s="212">
        <f>O1351*H1351</f>
        <v>0</v>
      </c>
      <c r="Q1351" s="212">
        <v>0</v>
      </c>
      <c r="R1351" s="212">
        <f>Q1351*H1351</f>
        <v>0</v>
      </c>
      <c r="S1351" s="212">
        <v>0.001</v>
      </c>
      <c r="T1351" s="213">
        <f>S1351*H1351</f>
        <v>0.02239</v>
      </c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R1351" s="214" t="s">
        <v>269</v>
      </c>
      <c r="AT1351" s="214" t="s">
        <v>135</v>
      </c>
      <c r="AU1351" s="214" t="s">
        <v>81</v>
      </c>
      <c r="AY1351" s="20" t="s">
        <v>132</v>
      </c>
      <c r="BE1351" s="215">
        <f>IF(N1351="základní",J1351,0)</f>
        <v>0</v>
      </c>
      <c r="BF1351" s="215">
        <f>IF(N1351="snížená",J1351,0)</f>
        <v>0</v>
      </c>
      <c r="BG1351" s="215">
        <f>IF(N1351="zákl. přenesená",J1351,0)</f>
        <v>0</v>
      </c>
      <c r="BH1351" s="215">
        <f>IF(N1351="sníž. přenesená",J1351,0)</f>
        <v>0</v>
      </c>
      <c r="BI1351" s="215">
        <f>IF(N1351="nulová",J1351,0)</f>
        <v>0</v>
      </c>
      <c r="BJ1351" s="20" t="s">
        <v>79</v>
      </c>
      <c r="BK1351" s="215">
        <f>ROUND(I1351*H1351,2)</f>
        <v>0</v>
      </c>
      <c r="BL1351" s="20" t="s">
        <v>269</v>
      </c>
      <c r="BM1351" s="214" t="s">
        <v>1898</v>
      </c>
    </row>
    <row r="1352" s="2" customFormat="1">
      <c r="A1352" s="42"/>
      <c r="B1352" s="43"/>
      <c r="C1352" s="44"/>
      <c r="D1352" s="216" t="s">
        <v>142</v>
      </c>
      <c r="E1352" s="44"/>
      <c r="F1352" s="217" t="s">
        <v>1899</v>
      </c>
      <c r="G1352" s="44"/>
      <c r="H1352" s="44"/>
      <c r="I1352" s="218"/>
      <c r="J1352" s="44"/>
      <c r="K1352" s="44"/>
      <c r="L1352" s="48"/>
      <c r="M1352" s="219"/>
      <c r="N1352" s="220"/>
      <c r="O1352" s="88"/>
      <c r="P1352" s="88"/>
      <c r="Q1352" s="88"/>
      <c r="R1352" s="88"/>
      <c r="S1352" s="88"/>
      <c r="T1352" s="89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T1352" s="20" t="s">
        <v>142</v>
      </c>
      <c r="AU1352" s="20" t="s">
        <v>81</v>
      </c>
    </row>
    <row r="1353" s="2" customFormat="1">
      <c r="A1353" s="42"/>
      <c r="B1353" s="43"/>
      <c r="C1353" s="44"/>
      <c r="D1353" s="221" t="s">
        <v>144</v>
      </c>
      <c r="E1353" s="44"/>
      <c r="F1353" s="222" t="s">
        <v>1900</v>
      </c>
      <c r="G1353" s="44"/>
      <c r="H1353" s="44"/>
      <c r="I1353" s="218"/>
      <c r="J1353" s="44"/>
      <c r="K1353" s="44"/>
      <c r="L1353" s="48"/>
      <c r="M1353" s="219"/>
      <c r="N1353" s="220"/>
      <c r="O1353" s="88"/>
      <c r="P1353" s="88"/>
      <c r="Q1353" s="88"/>
      <c r="R1353" s="88"/>
      <c r="S1353" s="88"/>
      <c r="T1353" s="89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T1353" s="20" t="s">
        <v>144</v>
      </c>
      <c r="AU1353" s="20" t="s">
        <v>81</v>
      </c>
    </row>
    <row r="1354" s="14" customFormat="1">
      <c r="A1354" s="14"/>
      <c r="B1354" s="233"/>
      <c r="C1354" s="234"/>
      <c r="D1354" s="216" t="s">
        <v>146</v>
      </c>
      <c r="E1354" s="235" t="s">
        <v>21</v>
      </c>
      <c r="F1354" s="236" t="s">
        <v>1901</v>
      </c>
      <c r="G1354" s="234"/>
      <c r="H1354" s="237">
        <v>22.390000000000001</v>
      </c>
      <c r="I1354" s="238"/>
      <c r="J1354" s="234"/>
      <c r="K1354" s="234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3" t="s">
        <v>146</v>
      </c>
      <c r="AU1354" s="243" t="s">
        <v>81</v>
      </c>
      <c r="AV1354" s="14" t="s">
        <v>81</v>
      </c>
      <c r="AW1354" s="14" t="s">
        <v>36</v>
      </c>
      <c r="AX1354" s="14" t="s">
        <v>79</v>
      </c>
      <c r="AY1354" s="243" t="s">
        <v>132</v>
      </c>
    </row>
    <row r="1355" s="12" customFormat="1" ht="22.8" customHeight="1">
      <c r="A1355" s="12"/>
      <c r="B1355" s="187"/>
      <c r="C1355" s="188"/>
      <c r="D1355" s="189" t="s">
        <v>73</v>
      </c>
      <c r="E1355" s="201" t="s">
        <v>1902</v>
      </c>
      <c r="F1355" s="201" t="s">
        <v>1903</v>
      </c>
      <c r="G1355" s="188"/>
      <c r="H1355" s="188"/>
      <c r="I1355" s="191"/>
      <c r="J1355" s="202">
        <f>BK1355</f>
        <v>0</v>
      </c>
      <c r="K1355" s="188"/>
      <c r="L1355" s="193"/>
      <c r="M1355" s="194"/>
      <c r="N1355" s="195"/>
      <c r="O1355" s="195"/>
      <c r="P1355" s="196">
        <f>SUM(P1356:P1514)</f>
        <v>0</v>
      </c>
      <c r="Q1355" s="195"/>
      <c r="R1355" s="196">
        <f>SUM(R1356:R1514)</f>
        <v>3.0422737199999994</v>
      </c>
      <c r="S1355" s="195"/>
      <c r="T1355" s="197">
        <f>SUM(T1356:T1514)</f>
        <v>0.39651900000000001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198" t="s">
        <v>81</v>
      </c>
      <c r="AT1355" s="199" t="s">
        <v>73</v>
      </c>
      <c r="AU1355" s="199" t="s">
        <v>79</v>
      </c>
      <c r="AY1355" s="198" t="s">
        <v>132</v>
      </c>
      <c r="BK1355" s="200">
        <f>SUM(BK1356:BK1514)</f>
        <v>0</v>
      </c>
    </row>
    <row r="1356" s="2" customFormat="1" ht="24.15" customHeight="1">
      <c r="A1356" s="42"/>
      <c r="B1356" s="43"/>
      <c r="C1356" s="203" t="s">
        <v>1904</v>
      </c>
      <c r="D1356" s="203" t="s">
        <v>135</v>
      </c>
      <c r="E1356" s="204" t="s">
        <v>1905</v>
      </c>
      <c r="F1356" s="205" t="s">
        <v>1906</v>
      </c>
      <c r="G1356" s="206" t="s">
        <v>183</v>
      </c>
      <c r="H1356" s="207">
        <v>139.57499999999999</v>
      </c>
      <c r="I1356" s="208"/>
      <c r="J1356" s="209">
        <f>ROUND(I1356*H1356,2)</f>
        <v>0</v>
      </c>
      <c r="K1356" s="205" t="s">
        <v>139</v>
      </c>
      <c r="L1356" s="48"/>
      <c r="M1356" s="210" t="s">
        <v>21</v>
      </c>
      <c r="N1356" s="211" t="s">
        <v>45</v>
      </c>
      <c r="O1356" s="88"/>
      <c r="P1356" s="212">
        <f>O1356*H1356</f>
        <v>0</v>
      </c>
      <c r="Q1356" s="212">
        <v>0</v>
      </c>
      <c r="R1356" s="212">
        <f>Q1356*H1356</f>
        <v>0</v>
      </c>
      <c r="S1356" s="212">
        <v>0</v>
      </c>
      <c r="T1356" s="213">
        <f>S1356*H1356</f>
        <v>0</v>
      </c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R1356" s="214" t="s">
        <v>269</v>
      </c>
      <c r="AT1356" s="214" t="s">
        <v>135</v>
      </c>
      <c r="AU1356" s="214" t="s">
        <v>81</v>
      </c>
      <c r="AY1356" s="20" t="s">
        <v>132</v>
      </c>
      <c r="BE1356" s="215">
        <f>IF(N1356="základní",J1356,0)</f>
        <v>0</v>
      </c>
      <c r="BF1356" s="215">
        <f>IF(N1356="snížená",J1356,0)</f>
        <v>0</v>
      </c>
      <c r="BG1356" s="215">
        <f>IF(N1356="zákl. přenesená",J1356,0)</f>
        <v>0</v>
      </c>
      <c r="BH1356" s="215">
        <f>IF(N1356="sníž. přenesená",J1356,0)</f>
        <v>0</v>
      </c>
      <c r="BI1356" s="215">
        <f>IF(N1356="nulová",J1356,0)</f>
        <v>0</v>
      </c>
      <c r="BJ1356" s="20" t="s">
        <v>79</v>
      </c>
      <c r="BK1356" s="215">
        <f>ROUND(I1356*H1356,2)</f>
        <v>0</v>
      </c>
      <c r="BL1356" s="20" t="s">
        <v>269</v>
      </c>
      <c r="BM1356" s="214" t="s">
        <v>1907</v>
      </c>
    </row>
    <row r="1357" s="2" customFormat="1">
      <c r="A1357" s="42"/>
      <c r="B1357" s="43"/>
      <c r="C1357" s="44"/>
      <c r="D1357" s="216" t="s">
        <v>142</v>
      </c>
      <c r="E1357" s="44"/>
      <c r="F1357" s="217" t="s">
        <v>1908</v>
      </c>
      <c r="G1357" s="44"/>
      <c r="H1357" s="44"/>
      <c r="I1357" s="218"/>
      <c r="J1357" s="44"/>
      <c r="K1357" s="44"/>
      <c r="L1357" s="48"/>
      <c r="M1357" s="219"/>
      <c r="N1357" s="220"/>
      <c r="O1357" s="88"/>
      <c r="P1357" s="88"/>
      <c r="Q1357" s="88"/>
      <c r="R1357" s="88"/>
      <c r="S1357" s="88"/>
      <c r="T1357" s="89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T1357" s="20" t="s">
        <v>142</v>
      </c>
      <c r="AU1357" s="20" t="s">
        <v>81</v>
      </c>
    </row>
    <row r="1358" s="2" customFormat="1">
      <c r="A1358" s="42"/>
      <c r="B1358" s="43"/>
      <c r="C1358" s="44"/>
      <c r="D1358" s="221" t="s">
        <v>144</v>
      </c>
      <c r="E1358" s="44"/>
      <c r="F1358" s="222" t="s">
        <v>1909</v>
      </c>
      <c r="G1358" s="44"/>
      <c r="H1358" s="44"/>
      <c r="I1358" s="218"/>
      <c r="J1358" s="44"/>
      <c r="K1358" s="44"/>
      <c r="L1358" s="48"/>
      <c r="M1358" s="219"/>
      <c r="N1358" s="220"/>
      <c r="O1358" s="88"/>
      <c r="P1358" s="88"/>
      <c r="Q1358" s="88"/>
      <c r="R1358" s="88"/>
      <c r="S1358" s="88"/>
      <c r="T1358" s="89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T1358" s="20" t="s">
        <v>144</v>
      </c>
      <c r="AU1358" s="20" t="s">
        <v>81</v>
      </c>
    </row>
    <row r="1359" s="14" customFormat="1">
      <c r="A1359" s="14"/>
      <c r="B1359" s="233"/>
      <c r="C1359" s="234"/>
      <c r="D1359" s="216" t="s">
        <v>146</v>
      </c>
      <c r="E1359" s="235" t="s">
        <v>21</v>
      </c>
      <c r="F1359" s="236" t="s">
        <v>1645</v>
      </c>
      <c r="G1359" s="234"/>
      <c r="H1359" s="237">
        <v>32.530000000000001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3" t="s">
        <v>146</v>
      </c>
      <c r="AU1359" s="243" t="s">
        <v>81</v>
      </c>
      <c r="AV1359" s="14" t="s">
        <v>81</v>
      </c>
      <c r="AW1359" s="14" t="s">
        <v>36</v>
      </c>
      <c r="AX1359" s="14" t="s">
        <v>74</v>
      </c>
      <c r="AY1359" s="243" t="s">
        <v>132</v>
      </c>
    </row>
    <row r="1360" s="14" customFormat="1">
      <c r="A1360" s="14"/>
      <c r="B1360" s="233"/>
      <c r="C1360" s="234"/>
      <c r="D1360" s="216" t="s">
        <v>146</v>
      </c>
      <c r="E1360" s="235" t="s">
        <v>21</v>
      </c>
      <c r="F1360" s="236" t="s">
        <v>553</v>
      </c>
      <c r="G1360" s="234"/>
      <c r="H1360" s="237">
        <v>69.109999999999999</v>
      </c>
      <c r="I1360" s="238"/>
      <c r="J1360" s="234"/>
      <c r="K1360" s="234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3" t="s">
        <v>146</v>
      </c>
      <c r="AU1360" s="243" t="s">
        <v>81</v>
      </c>
      <c r="AV1360" s="14" t="s">
        <v>81</v>
      </c>
      <c r="AW1360" s="14" t="s">
        <v>36</v>
      </c>
      <c r="AX1360" s="14" t="s">
        <v>74</v>
      </c>
      <c r="AY1360" s="243" t="s">
        <v>132</v>
      </c>
    </row>
    <row r="1361" s="14" customFormat="1">
      <c r="A1361" s="14"/>
      <c r="B1361" s="233"/>
      <c r="C1361" s="234"/>
      <c r="D1361" s="216" t="s">
        <v>146</v>
      </c>
      <c r="E1361" s="235" t="s">
        <v>21</v>
      </c>
      <c r="F1361" s="236" t="s">
        <v>554</v>
      </c>
      <c r="G1361" s="234"/>
      <c r="H1361" s="237">
        <v>21.629999999999999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3" t="s">
        <v>146</v>
      </c>
      <c r="AU1361" s="243" t="s">
        <v>81</v>
      </c>
      <c r="AV1361" s="14" t="s">
        <v>81</v>
      </c>
      <c r="AW1361" s="14" t="s">
        <v>36</v>
      </c>
      <c r="AX1361" s="14" t="s">
        <v>74</v>
      </c>
      <c r="AY1361" s="243" t="s">
        <v>132</v>
      </c>
    </row>
    <row r="1362" s="14" customFormat="1">
      <c r="A1362" s="14"/>
      <c r="B1362" s="233"/>
      <c r="C1362" s="234"/>
      <c r="D1362" s="216" t="s">
        <v>146</v>
      </c>
      <c r="E1362" s="235" t="s">
        <v>21</v>
      </c>
      <c r="F1362" s="236" t="s">
        <v>1910</v>
      </c>
      <c r="G1362" s="234"/>
      <c r="H1362" s="237">
        <v>16.305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3" t="s">
        <v>146</v>
      </c>
      <c r="AU1362" s="243" t="s">
        <v>81</v>
      </c>
      <c r="AV1362" s="14" t="s">
        <v>81</v>
      </c>
      <c r="AW1362" s="14" t="s">
        <v>36</v>
      </c>
      <c r="AX1362" s="14" t="s">
        <v>74</v>
      </c>
      <c r="AY1362" s="243" t="s">
        <v>132</v>
      </c>
    </row>
    <row r="1363" s="15" customFormat="1">
      <c r="A1363" s="15"/>
      <c r="B1363" s="244"/>
      <c r="C1363" s="245"/>
      <c r="D1363" s="216" t="s">
        <v>146</v>
      </c>
      <c r="E1363" s="246" t="s">
        <v>21</v>
      </c>
      <c r="F1363" s="247" t="s">
        <v>150</v>
      </c>
      <c r="G1363" s="245"/>
      <c r="H1363" s="248">
        <v>139.57499999999999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54" t="s">
        <v>146</v>
      </c>
      <c r="AU1363" s="254" t="s">
        <v>81</v>
      </c>
      <c r="AV1363" s="15" t="s">
        <v>140</v>
      </c>
      <c r="AW1363" s="15" t="s">
        <v>36</v>
      </c>
      <c r="AX1363" s="15" t="s">
        <v>79</v>
      </c>
      <c r="AY1363" s="254" t="s">
        <v>132</v>
      </c>
    </row>
    <row r="1364" s="2" customFormat="1" ht="24.15" customHeight="1">
      <c r="A1364" s="42"/>
      <c r="B1364" s="43"/>
      <c r="C1364" s="203" t="s">
        <v>1911</v>
      </c>
      <c r="D1364" s="203" t="s">
        <v>135</v>
      </c>
      <c r="E1364" s="204" t="s">
        <v>1912</v>
      </c>
      <c r="F1364" s="205" t="s">
        <v>1913</v>
      </c>
      <c r="G1364" s="206" t="s">
        <v>183</v>
      </c>
      <c r="H1364" s="207">
        <v>2.2799999999999998</v>
      </c>
      <c r="I1364" s="208"/>
      <c r="J1364" s="209">
        <f>ROUND(I1364*H1364,2)</f>
        <v>0</v>
      </c>
      <c r="K1364" s="205" t="s">
        <v>139</v>
      </c>
      <c r="L1364" s="48"/>
      <c r="M1364" s="210" t="s">
        <v>21</v>
      </c>
      <c r="N1364" s="211" t="s">
        <v>45</v>
      </c>
      <c r="O1364" s="88"/>
      <c r="P1364" s="212">
        <f>O1364*H1364</f>
        <v>0</v>
      </c>
      <c r="Q1364" s="212">
        <v>0</v>
      </c>
      <c r="R1364" s="212">
        <f>Q1364*H1364</f>
        <v>0</v>
      </c>
      <c r="S1364" s="212">
        <v>0</v>
      </c>
      <c r="T1364" s="213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4" t="s">
        <v>269</v>
      </c>
      <c r="AT1364" s="214" t="s">
        <v>135</v>
      </c>
      <c r="AU1364" s="214" t="s">
        <v>81</v>
      </c>
      <c r="AY1364" s="20" t="s">
        <v>132</v>
      </c>
      <c r="BE1364" s="215">
        <f>IF(N1364="základní",J1364,0)</f>
        <v>0</v>
      </c>
      <c r="BF1364" s="215">
        <f>IF(N1364="snížená",J1364,0)</f>
        <v>0</v>
      </c>
      <c r="BG1364" s="215">
        <f>IF(N1364="zákl. přenesená",J1364,0)</f>
        <v>0</v>
      </c>
      <c r="BH1364" s="215">
        <f>IF(N1364="sníž. přenesená",J1364,0)</f>
        <v>0</v>
      </c>
      <c r="BI1364" s="215">
        <f>IF(N1364="nulová",J1364,0)</f>
        <v>0</v>
      </c>
      <c r="BJ1364" s="20" t="s">
        <v>79</v>
      </c>
      <c r="BK1364" s="215">
        <f>ROUND(I1364*H1364,2)</f>
        <v>0</v>
      </c>
      <c r="BL1364" s="20" t="s">
        <v>269</v>
      </c>
      <c r="BM1364" s="214" t="s">
        <v>1914</v>
      </c>
    </row>
    <row r="1365" s="2" customFormat="1">
      <c r="A1365" s="42"/>
      <c r="B1365" s="43"/>
      <c r="C1365" s="44"/>
      <c r="D1365" s="216" t="s">
        <v>142</v>
      </c>
      <c r="E1365" s="44"/>
      <c r="F1365" s="217" t="s">
        <v>1915</v>
      </c>
      <c r="G1365" s="44"/>
      <c r="H1365" s="44"/>
      <c r="I1365" s="218"/>
      <c r="J1365" s="44"/>
      <c r="K1365" s="44"/>
      <c r="L1365" s="48"/>
      <c r="M1365" s="219"/>
      <c r="N1365" s="220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142</v>
      </c>
      <c r="AU1365" s="20" t="s">
        <v>81</v>
      </c>
    </row>
    <row r="1366" s="2" customFormat="1">
      <c r="A1366" s="42"/>
      <c r="B1366" s="43"/>
      <c r="C1366" s="44"/>
      <c r="D1366" s="221" t="s">
        <v>144</v>
      </c>
      <c r="E1366" s="44"/>
      <c r="F1366" s="222" t="s">
        <v>1916</v>
      </c>
      <c r="G1366" s="44"/>
      <c r="H1366" s="44"/>
      <c r="I1366" s="218"/>
      <c r="J1366" s="44"/>
      <c r="K1366" s="44"/>
      <c r="L1366" s="48"/>
      <c r="M1366" s="219"/>
      <c r="N1366" s="220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144</v>
      </c>
      <c r="AU1366" s="20" t="s">
        <v>81</v>
      </c>
    </row>
    <row r="1367" s="14" customFormat="1">
      <c r="A1367" s="14"/>
      <c r="B1367" s="233"/>
      <c r="C1367" s="234"/>
      <c r="D1367" s="216" t="s">
        <v>146</v>
      </c>
      <c r="E1367" s="235" t="s">
        <v>21</v>
      </c>
      <c r="F1367" s="236" t="s">
        <v>1917</v>
      </c>
      <c r="G1367" s="234"/>
      <c r="H1367" s="237">
        <v>2.2799999999999998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43" t="s">
        <v>146</v>
      </c>
      <c r="AU1367" s="243" t="s">
        <v>81</v>
      </c>
      <c r="AV1367" s="14" t="s">
        <v>81</v>
      </c>
      <c r="AW1367" s="14" t="s">
        <v>36</v>
      </c>
      <c r="AX1367" s="14" t="s">
        <v>79</v>
      </c>
      <c r="AY1367" s="243" t="s">
        <v>132</v>
      </c>
    </row>
    <row r="1368" s="2" customFormat="1" ht="16.5" customHeight="1">
      <c r="A1368" s="42"/>
      <c r="B1368" s="43"/>
      <c r="C1368" s="203" t="s">
        <v>1918</v>
      </c>
      <c r="D1368" s="203" t="s">
        <v>135</v>
      </c>
      <c r="E1368" s="204" t="s">
        <v>1919</v>
      </c>
      <c r="F1368" s="205" t="s">
        <v>1920</v>
      </c>
      <c r="G1368" s="206" t="s">
        <v>183</v>
      </c>
      <c r="H1368" s="207">
        <v>251.09999999999999</v>
      </c>
      <c r="I1368" s="208"/>
      <c r="J1368" s="209">
        <f>ROUND(I1368*H1368,2)</f>
        <v>0</v>
      </c>
      <c r="K1368" s="205" t="s">
        <v>139</v>
      </c>
      <c r="L1368" s="48"/>
      <c r="M1368" s="210" t="s">
        <v>21</v>
      </c>
      <c r="N1368" s="211" t="s">
        <v>45</v>
      </c>
      <c r="O1368" s="88"/>
      <c r="P1368" s="212">
        <f>O1368*H1368</f>
        <v>0</v>
      </c>
      <c r="Q1368" s="212">
        <v>0</v>
      </c>
      <c r="R1368" s="212">
        <f>Q1368*H1368</f>
        <v>0</v>
      </c>
      <c r="S1368" s="212">
        <v>0</v>
      </c>
      <c r="T1368" s="213">
        <f>S1368*H1368</f>
        <v>0</v>
      </c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R1368" s="214" t="s">
        <v>140</v>
      </c>
      <c r="AT1368" s="214" t="s">
        <v>135</v>
      </c>
      <c r="AU1368" s="214" t="s">
        <v>81</v>
      </c>
      <c r="AY1368" s="20" t="s">
        <v>132</v>
      </c>
      <c r="BE1368" s="215">
        <f>IF(N1368="základní",J1368,0)</f>
        <v>0</v>
      </c>
      <c r="BF1368" s="215">
        <f>IF(N1368="snížená",J1368,0)</f>
        <v>0</v>
      </c>
      <c r="BG1368" s="215">
        <f>IF(N1368="zákl. přenesená",J1368,0)</f>
        <v>0</v>
      </c>
      <c r="BH1368" s="215">
        <f>IF(N1368="sníž. přenesená",J1368,0)</f>
        <v>0</v>
      </c>
      <c r="BI1368" s="215">
        <f>IF(N1368="nulová",J1368,0)</f>
        <v>0</v>
      </c>
      <c r="BJ1368" s="20" t="s">
        <v>79</v>
      </c>
      <c r="BK1368" s="215">
        <f>ROUND(I1368*H1368,2)</f>
        <v>0</v>
      </c>
      <c r="BL1368" s="20" t="s">
        <v>140</v>
      </c>
      <c r="BM1368" s="214" t="s">
        <v>1921</v>
      </c>
    </row>
    <row r="1369" s="2" customFormat="1">
      <c r="A1369" s="42"/>
      <c r="B1369" s="43"/>
      <c r="C1369" s="44"/>
      <c r="D1369" s="216" t="s">
        <v>142</v>
      </c>
      <c r="E1369" s="44"/>
      <c r="F1369" s="217" t="s">
        <v>1922</v>
      </c>
      <c r="G1369" s="44"/>
      <c r="H1369" s="44"/>
      <c r="I1369" s="218"/>
      <c r="J1369" s="44"/>
      <c r="K1369" s="44"/>
      <c r="L1369" s="48"/>
      <c r="M1369" s="219"/>
      <c r="N1369" s="220"/>
      <c r="O1369" s="88"/>
      <c r="P1369" s="88"/>
      <c r="Q1369" s="88"/>
      <c r="R1369" s="88"/>
      <c r="S1369" s="88"/>
      <c r="T1369" s="89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T1369" s="20" t="s">
        <v>142</v>
      </c>
      <c r="AU1369" s="20" t="s">
        <v>81</v>
      </c>
    </row>
    <row r="1370" s="2" customFormat="1">
      <c r="A1370" s="42"/>
      <c r="B1370" s="43"/>
      <c r="C1370" s="44"/>
      <c r="D1370" s="221" t="s">
        <v>144</v>
      </c>
      <c r="E1370" s="44"/>
      <c r="F1370" s="222" t="s">
        <v>1923</v>
      </c>
      <c r="G1370" s="44"/>
      <c r="H1370" s="44"/>
      <c r="I1370" s="218"/>
      <c r="J1370" s="44"/>
      <c r="K1370" s="44"/>
      <c r="L1370" s="48"/>
      <c r="M1370" s="219"/>
      <c r="N1370" s="220"/>
      <c r="O1370" s="88"/>
      <c r="P1370" s="88"/>
      <c r="Q1370" s="88"/>
      <c r="R1370" s="88"/>
      <c r="S1370" s="88"/>
      <c r="T1370" s="89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T1370" s="20" t="s">
        <v>144</v>
      </c>
      <c r="AU1370" s="20" t="s">
        <v>81</v>
      </c>
    </row>
    <row r="1371" s="14" customFormat="1">
      <c r="A1371" s="14"/>
      <c r="B1371" s="233"/>
      <c r="C1371" s="234"/>
      <c r="D1371" s="216" t="s">
        <v>146</v>
      </c>
      <c r="E1371" s="235" t="s">
        <v>21</v>
      </c>
      <c r="F1371" s="236" t="s">
        <v>1917</v>
      </c>
      <c r="G1371" s="234"/>
      <c r="H1371" s="237">
        <v>2.2799999999999998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3" t="s">
        <v>146</v>
      </c>
      <c r="AU1371" s="243" t="s">
        <v>81</v>
      </c>
      <c r="AV1371" s="14" t="s">
        <v>81</v>
      </c>
      <c r="AW1371" s="14" t="s">
        <v>36</v>
      </c>
      <c r="AX1371" s="14" t="s">
        <v>74</v>
      </c>
      <c r="AY1371" s="243" t="s">
        <v>132</v>
      </c>
    </row>
    <row r="1372" s="14" customFormat="1">
      <c r="A1372" s="14"/>
      <c r="B1372" s="233"/>
      <c r="C1372" s="234"/>
      <c r="D1372" s="216" t="s">
        <v>146</v>
      </c>
      <c r="E1372" s="235" t="s">
        <v>21</v>
      </c>
      <c r="F1372" s="236" t="s">
        <v>567</v>
      </c>
      <c r="G1372" s="234"/>
      <c r="H1372" s="237">
        <v>13.77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3" t="s">
        <v>146</v>
      </c>
      <c r="AU1372" s="243" t="s">
        <v>81</v>
      </c>
      <c r="AV1372" s="14" t="s">
        <v>81</v>
      </c>
      <c r="AW1372" s="14" t="s">
        <v>36</v>
      </c>
      <c r="AX1372" s="14" t="s">
        <v>74</v>
      </c>
      <c r="AY1372" s="243" t="s">
        <v>132</v>
      </c>
    </row>
    <row r="1373" s="14" customFormat="1">
      <c r="A1373" s="14"/>
      <c r="B1373" s="233"/>
      <c r="C1373" s="234"/>
      <c r="D1373" s="216" t="s">
        <v>146</v>
      </c>
      <c r="E1373" s="235" t="s">
        <v>21</v>
      </c>
      <c r="F1373" s="236" t="s">
        <v>539</v>
      </c>
      <c r="G1373" s="234"/>
      <c r="H1373" s="237">
        <v>19.309999999999999</v>
      </c>
      <c r="I1373" s="238"/>
      <c r="J1373" s="234"/>
      <c r="K1373" s="234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3" t="s">
        <v>146</v>
      </c>
      <c r="AU1373" s="243" t="s">
        <v>81</v>
      </c>
      <c r="AV1373" s="14" t="s">
        <v>81</v>
      </c>
      <c r="AW1373" s="14" t="s">
        <v>36</v>
      </c>
      <c r="AX1373" s="14" t="s">
        <v>74</v>
      </c>
      <c r="AY1373" s="243" t="s">
        <v>132</v>
      </c>
    </row>
    <row r="1374" s="14" customFormat="1">
      <c r="A1374" s="14"/>
      <c r="B1374" s="233"/>
      <c r="C1374" s="234"/>
      <c r="D1374" s="216" t="s">
        <v>146</v>
      </c>
      <c r="E1374" s="235" t="s">
        <v>21</v>
      </c>
      <c r="F1374" s="236" t="s">
        <v>540</v>
      </c>
      <c r="G1374" s="234"/>
      <c r="H1374" s="237">
        <v>17.199999999999999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3" t="s">
        <v>146</v>
      </c>
      <c r="AU1374" s="243" t="s">
        <v>81</v>
      </c>
      <c r="AV1374" s="14" t="s">
        <v>81</v>
      </c>
      <c r="AW1374" s="14" t="s">
        <v>36</v>
      </c>
      <c r="AX1374" s="14" t="s">
        <v>74</v>
      </c>
      <c r="AY1374" s="243" t="s">
        <v>132</v>
      </c>
    </row>
    <row r="1375" s="14" customFormat="1">
      <c r="A1375" s="14"/>
      <c r="B1375" s="233"/>
      <c r="C1375" s="234"/>
      <c r="D1375" s="216" t="s">
        <v>146</v>
      </c>
      <c r="E1375" s="235" t="s">
        <v>21</v>
      </c>
      <c r="F1375" s="236" t="s">
        <v>541</v>
      </c>
      <c r="G1375" s="234"/>
      <c r="H1375" s="237">
        <v>41.240000000000002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3" t="s">
        <v>146</v>
      </c>
      <c r="AU1375" s="243" t="s">
        <v>81</v>
      </c>
      <c r="AV1375" s="14" t="s">
        <v>81</v>
      </c>
      <c r="AW1375" s="14" t="s">
        <v>36</v>
      </c>
      <c r="AX1375" s="14" t="s">
        <v>74</v>
      </c>
      <c r="AY1375" s="243" t="s">
        <v>132</v>
      </c>
    </row>
    <row r="1376" s="14" customFormat="1">
      <c r="A1376" s="14"/>
      <c r="B1376" s="233"/>
      <c r="C1376" s="234"/>
      <c r="D1376" s="216" t="s">
        <v>146</v>
      </c>
      <c r="E1376" s="235" t="s">
        <v>21</v>
      </c>
      <c r="F1376" s="236" t="s">
        <v>1645</v>
      </c>
      <c r="G1376" s="234"/>
      <c r="H1376" s="237">
        <v>32.530000000000001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3" t="s">
        <v>146</v>
      </c>
      <c r="AU1376" s="243" t="s">
        <v>81</v>
      </c>
      <c r="AV1376" s="14" t="s">
        <v>81</v>
      </c>
      <c r="AW1376" s="14" t="s">
        <v>36</v>
      </c>
      <c r="AX1376" s="14" t="s">
        <v>74</v>
      </c>
      <c r="AY1376" s="243" t="s">
        <v>132</v>
      </c>
    </row>
    <row r="1377" s="14" customFormat="1">
      <c r="A1377" s="14"/>
      <c r="B1377" s="233"/>
      <c r="C1377" s="234"/>
      <c r="D1377" s="216" t="s">
        <v>146</v>
      </c>
      <c r="E1377" s="235" t="s">
        <v>21</v>
      </c>
      <c r="F1377" s="236" t="s">
        <v>553</v>
      </c>
      <c r="G1377" s="234"/>
      <c r="H1377" s="237">
        <v>69.109999999999999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3" t="s">
        <v>146</v>
      </c>
      <c r="AU1377" s="243" t="s">
        <v>81</v>
      </c>
      <c r="AV1377" s="14" t="s">
        <v>81</v>
      </c>
      <c r="AW1377" s="14" t="s">
        <v>36</v>
      </c>
      <c r="AX1377" s="14" t="s">
        <v>74</v>
      </c>
      <c r="AY1377" s="243" t="s">
        <v>132</v>
      </c>
    </row>
    <row r="1378" s="14" customFormat="1">
      <c r="A1378" s="14"/>
      <c r="B1378" s="233"/>
      <c r="C1378" s="234"/>
      <c r="D1378" s="216" t="s">
        <v>146</v>
      </c>
      <c r="E1378" s="235" t="s">
        <v>21</v>
      </c>
      <c r="F1378" s="236" t="s">
        <v>554</v>
      </c>
      <c r="G1378" s="234"/>
      <c r="H1378" s="237">
        <v>21.629999999999999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3" t="s">
        <v>146</v>
      </c>
      <c r="AU1378" s="243" t="s">
        <v>81</v>
      </c>
      <c r="AV1378" s="14" t="s">
        <v>81</v>
      </c>
      <c r="AW1378" s="14" t="s">
        <v>36</v>
      </c>
      <c r="AX1378" s="14" t="s">
        <v>74</v>
      </c>
      <c r="AY1378" s="243" t="s">
        <v>132</v>
      </c>
    </row>
    <row r="1379" s="14" customFormat="1">
      <c r="A1379" s="14"/>
      <c r="B1379" s="233"/>
      <c r="C1379" s="234"/>
      <c r="D1379" s="216" t="s">
        <v>146</v>
      </c>
      <c r="E1379" s="235" t="s">
        <v>21</v>
      </c>
      <c r="F1379" s="236" t="s">
        <v>556</v>
      </c>
      <c r="G1379" s="234"/>
      <c r="H1379" s="237">
        <v>34.030000000000001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43" t="s">
        <v>146</v>
      </c>
      <c r="AU1379" s="243" t="s">
        <v>81</v>
      </c>
      <c r="AV1379" s="14" t="s">
        <v>81</v>
      </c>
      <c r="AW1379" s="14" t="s">
        <v>36</v>
      </c>
      <c r="AX1379" s="14" t="s">
        <v>74</v>
      </c>
      <c r="AY1379" s="243" t="s">
        <v>132</v>
      </c>
    </row>
    <row r="1380" s="15" customFormat="1">
      <c r="A1380" s="15"/>
      <c r="B1380" s="244"/>
      <c r="C1380" s="245"/>
      <c r="D1380" s="216" t="s">
        <v>146</v>
      </c>
      <c r="E1380" s="246" t="s">
        <v>21</v>
      </c>
      <c r="F1380" s="247" t="s">
        <v>150</v>
      </c>
      <c r="G1380" s="245"/>
      <c r="H1380" s="248">
        <v>251.09999999999999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54" t="s">
        <v>146</v>
      </c>
      <c r="AU1380" s="254" t="s">
        <v>81</v>
      </c>
      <c r="AV1380" s="15" t="s">
        <v>140</v>
      </c>
      <c r="AW1380" s="15" t="s">
        <v>36</v>
      </c>
      <c r="AX1380" s="15" t="s">
        <v>79</v>
      </c>
      <c r="AY1380" s="254" t="s">
        <v>132</v>
      </c>
    </row>
    <row r="1381" s="2" customFormat="1" ht="24.15" customHeight="1">
      <c r="A1381" s="42"/>
      <c r="B1381" s="43"/>
      <c r="C1381" s="203" t="s">
        <v>1924</v>
      </c>
      <c r="D1381" s="203" t="s">
        <v>135</v>
      </c>
      <c r="E1381" s="204" t="s">
        <v>1925</v>
      </c>
      <c r="F1381" s="205" t="s">
        <v>1926</v>
      </c>
      <c r="G1381" s="206" t="s">
        <v>183</v>
      </c>
      <c r="H1381" s="207">
        <v>93.799999999999997</v>
      </c>
      <c r="I1381" s="208"/>
      <c r="J1381" s="209">
        <f>ROUND(I1381*H1381,2)</f>
        <v>0</v>
      </c>
      <c r="K1381" s="205" t="s">
        <v>139</v>
      </c>
      <c r="L1381" s="48"/>
      <c r="M1381" s="210" t="s">
        <v>21</v>
      </c>
      <c r="N1381" s="211" t="s">
        <v>45</v>
      </c>
      <c r="O1381" s="88"/>
      <c r="P1381" s="212">
        <f>O1381*H1381</f>
        <v>0</v>
      </c>
      <c r="Q1381" s="212">
        <v>3.0000000000000001E-05</v>
      </c>
      <c r="R1381" s="212">
        <f>Q1381*H1381</f>
        <v>0.0028140000000000001</v>
      </c>
      <c r="S1381" s="212">
        <v>0</v>
      </c>
      <c r="T1381" s="213">
        <f>S1381*H1381</f>
        <v>0</v>
      </c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R1381" s="214" t="s">
        <v>269</v>
      </c>
      <c r="AT1381" s="214" t="s">
        <v>135</v>
      </c>
      <c r="AU1381" s="214" t="s">
        <v>81</v>
      </c>
      <c r="AY1381" s="20" t="s">
        <v>132</v>
      </c>
      <c r="BE1381" s="215">
        <f>IF(N1381="základní",J1381,0)</f>
        <v>0</v>
      </c>
      <c r="BF1381" s="215">
        <f>IF(N1381="snížená",J1381,0)</f>
        <v>0</v>
      </c>
      <c r="BG1381" s="215">
        <f>IF(N1381="zákl. přenesená",J1381,0)</f>
        <v>0</v>
      </c>
      <c r="BH1381" s="215">
        <f>IF(N1381="sníž. přenesená",J1381,0)</f>
        <v>0</v>
      </c>
      <c r="BI1381" s="215">
        <f>IF(N1381="nulová",J1381,0)</f>
        <v>0</v>
      </c>
      <c r="BJ1381" s="20" t="s">
        <v>79</v>
      </c>
      <c r="BK1381" s="215">
        <f>ROUND(I1381*H1381,2)</f>
        <v>0</v>
      </c>
      <c r="BL1381" s="20" t="s">
        <v>269</v>
      </c>
      <c r="BM1381" s="214" t="s">
        <v>1927</v>
      </c>
    </row>
    <row r="1382" s="2" customFormat="1">
      <c r="A1382" s="42"/>
      <c r="B1382" s="43"/>
      <c r="C1382" s="44"/>
      <c r="D1382" s="216" t="s">
        <v>142</v>
      </c>
      <c r="E1382" s="44"/>
      <c r="F1382" s="217" t="s">
        <v>1928</v>
      </c>
      <c r="G1382" s="44"/>
      <c r="H1382" s="44"/>
      <c r="I1382" s="218"/>
      <c r="J1382" s="44"/>
      <c r="K1382" s="44"/>
      <c r="L1382" s="48"/>
      <c r="M1382" s="219"/>
      <c r="N1382" s="220"/>
      <c r="O1382" s="88"/>
      <c r="P1382" s="88"/>
      <c r="Q1382" s="88"/>
      <c r="R1382" s="88"/>
      <c r="S1382" s="88"/>
      <c r="T1382" s="89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T1382" s="20" t="s">
        <v>142</v>
      </c>
      <c r="AU1382" s="20" t="s">
        <v>81</v>
      </c>
    </row>
    <row r="1383" s="2" customFormat="1">
      <c r="A1383" s="42"/>
      <c r="B1383" s="43"/>
      <c r="C1383" s="44"/>
      <c r="D1383" s="221" t="s">
        <v>144</v>
      </c>
      <c r="E1383" s="44"/>
      <c r="F1383" s="222" t="s">
        <v>1929</v>
      </c>
      <c r="G1383" s="44"/>
      <c r="H1383" s="44"/>
      <c r="I1383" s="218"/>
      <c r="J1383" s="44"/>
      <c r="K1383" s="44"/>
      <c r="L1383" s="48"/>
      <c r="M1383" s="219"/>
      <c r="N1383" s="220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T1383" s="20" t="s">
        <v>144</v>
      </c>
      <c r="AU1383" s="20" t="s">
        <v>81</v>
      </c>
    </row>
    <row r="1384" s="14" customFormat="1">
      <c r="A1384" s="14"/>
      <c r="B1384" s="233"/>
      <c r="C1384" s="234"/>
      <c r="D1384" s="216" t="s">
        <v>146</v>
      </c>
      <c r="E1384" s="235" t="s">
        <v>21</v>
      </c>
      <c r="F1384" s="236" t="s">
        <v>1917</v>
      </c>
      <c r="G1384" s="234"/>
      <c r="H1384" s="237">
        <v>2.2799999999999998</v>
      </c>
      <c r="I1384" s="238"/>
      <c r="J1384" s="234"/>
      <c r="K1384" s="234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3" t="s">
        <v>146</v>
      </c>
      <c r="AU1384" s="243" t="s">
        <v>81</v>
      </c>
      <c r="AV1384" s="14" t="s">
        <v>81</v>
      </c>
      <c r="AW1384" s="14" t="s">
        <v>36</v>
      </c>
      <c r="AX1384" s="14" t="s">
        <v>74</v>
      </c>
      <c r="AY1384" s="243" t="s">
        <v>132</v>
      </c>
    </row>
    <row r="1385" s="14" customFormat="1">
      <c r="A1385" s="14"/>
      <c r="B1385" s="233"/>
      <c r="C1385" s="234"/>
      <c r="D1385" s="216" t="s">
        <v>146</v>
      </c>
      <c r="E1385" s="235" t="s">
        <v>21</v>
      </c>
      <c r="F1385" s="236" t="s">
        <v>567</v>
      </c>
      <c r="G1385" s="234"/>
      <c r="H1385" s="237">
        <v>13.77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3" t="s">
        <v>146</v>
      </c>
      <c r="AU1385" s="243" t="s">
        <v>81</v>
      </c>
      <c r="AV1385" s="14" t="s">
        <v>81</v>
      </c>
      <c r="AW1385" s="14" t="s">
        <v>36</v>
      </c>
      <c r="AX1385" s="14" t="s">
        <v>74</v>
      </c>
      <c r="AY1385" s="243" t="s">
        <v>132</v>
      </c>
    </row>
    <row r="1386" s="14" customFormat="1">
      <c r="A1386" s="14"/>
      <c r="B1386" s="233"/>
      <c r="C1386" s="234"/>
      <c r="D1386" s="216" t="s">
        <v>146</v>
      </c>
      <c r="E1386" s="235" t="s">
        <v>21</v>
      </c>
      <c r="F1386" s="236" t="s">
        <v>539</v>
      </c>
      <c r="G1386" s="234"/>
      <c r="H1386" s="237">
        <v>19.309999999999999</v>
      </c>
      <c r="I1386" s="238"/>
      <c r="J1386" s="234"/>
      <c r="K1386" s="234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43" t="s">
        <v>146</v>
      </c>
      <c r="AU1386" s="243" t="s">
        <v>81</v>
      </c>
      <c r="AV1386" s="14" t="s">
        <v>81</v>
      </c>
      <c r="AW1386" s="14" t="s">
        <v>36</v>
      </c>
      <c r="AX1386" s="14" t="s">
        <v>74</v>
      </c>
      <c r="AY1386" s="243" t="s">
        <v>132</v>
      </c>
    </row>
    <row r="1387" s="14" customFormat="1">
      <c r="A1387" s="14"/>
      <c r="B1387" s="233"/>
      <c r="C1387" s="234"/>
      <c r="D1387" s="216" t="s">
        <v>146</v>
      </c>
      <c r="E1387" s="235" t="s">
        <v>21</v>
      </c>
      <c r="F1387" s="236" t="s">
        <v>540</v>
      </c>
      <c r="G1387" s="234"/>
      <c r="H1387" s="237">
        <v>17.199999999999999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3" t="s">
        <v>146</v>
      </c>
      <c r="AU1387" s="243" t="s">
        <v>81</v>
      </c>
      <c r="AV1387" s="14" t="s">
        <v>81</v>
      </c>
      <c r="AW1387" s="14" t="s">
        <v>36</v>
      </c>
      <c r="AX1387" s="14" t="s">
        <v>74</v>
      </c>
      <c r="AY1387" s="243" t="s">
        <v>132</v>
      </c>
    </row>
    <row r="1388" s="14" customFormat="1">
      <c r="A1388" s="14"/>
      <c r="B1388" s="233"/>
      <c r="C1388" s="234"/>
      <c r="D1388" s="216" t="s">
        <v>146</v>
      </c>
      <c r="E1388" s="235" t="s">
        <v>21</v>
      </c>
      <c r="F1388" s="236" t="s">
        <v>541</v>
      </c>
      <c r="G1388" s="234"/>
      <c r="H1388" s="237">
        <v>41.240000000000002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3" t="s">
        <v>146</v>
      </c>
      <c r="AU1388" s="243" t="s">
        <v>81</v>
      </c>
      <c r="AV1388" s="14" t="s">
        <v>81</v>
      </c>
      <c r="AW1388" s="14" t="s">
        <v>36</v>
      </c>
      <c r="AX1388" s="14" t="s">
        <v>74</v>
      </c>
      <c r="AY1388" s="243" t="s">
        <v>132</v>
      </c>
    </row>
    <row r="1389" s="15" customFormat="1">
      <c r="A1389" s="15"/>
      <c r="B1389" s="244"/>
      <c r="C1389" s="245"/>
      <c r="D1389" s="216" t="s">
        <v>146</v>
      </c>
      <c r="E1389" s="246" t="s">
        <v>21</v>
      </c>
      <c r="F1389" s="247" t="s">
        <v>150</v>
      </c>
      <c r="G1389" s="245"/>
      <c r="H1389" s="248">
        <v>93.799999999999997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54" t="s">
        <v>146</v>
      </c>
      <c r="AU1389" s="254" t="s">
        <v>81</v>
      </c>
      <c r="AV1389" s="15" t="s">
        <v>140</v>
      </c>
      <c r="AW1389" s="15" t="s">
        <v>36</v>
      </c>
      <c r="AX1389" s="15" t="s">
        <v>79</v>
      </c>
      <c r="AY1389" s="254" t="s">
        <v>132</v>
      </c>
    </row>
    <row r="1390" s="2" customFormat="1" ht="24.15" customHeight="1">
      <c r="A1390" s="42"/>
      <c r="B1390" s="43"/>
      <c r="C1390" s="203" t="s">
        <v>1930</v>
      </c>
      <c r="D1390" s="203" t="s">
        <v>135</v>
      </c>
      <c r="E1390" s="204" t="s">
        <v>1931</v>
      </c>
      <c r="F1390" s="205" t="s">
        <v>1932</v>
      </c>
      <c r="G1390" s="206" t="s">
        <v>183</v>
      </c>
      <c r="H1390" s="207">
        <v>157.30000000000001</v>
      </c>
      <c r="I1390" s="208"/>
      <c r="J1390" s="209">
        <f>ROUND(I1390*H1390,2)</f>
        <v>0</v>
      </c>
      <c r="K1390" s="205" t="s">
        <v>139</v>
      </c>
      <c r="L1390" s="48"/>
      <c r="M1390" s="210" t="s">
        <v>21</v>
      </c>
      <c r="N1390" s="211" t="s">
        <v>45</v>
      </c>
      <c r="O1390" s="88"/>
      <c r="P1390" s="212">
        <f>O1390*H1390</f>
        <v>0</v>
      </c>
      <c r="Q1390" s="212">
        <v>0.00050000000000000001</v>
      </c>
      <c r="R1390" s="212">
        <f>Q1390*H1390</f>
        <v>0.078650000000000012</v>
      </c>
      <c r="S1390" s="212">
        <v>0</v>
      </c>
      <c r="T1390" s="213">
        <f>S1390*H1390</f>
        <v>0</v>
      </c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R1390" s="214" t="s">
        <v>269</v>
      </c>
      <c r="AT1390" s="214" t="s">
        <v>135</v>
      </c>
      <c r="AU1390" s="214" t="s">
        <v>81</v>
      </c>
      <c r="AY1390" s="20" t="s">
        <v>132</v>
      </c>
      <c r="BE1390" s="215">
        <f>IF(N1390="základní",J1390,0)</f>
        <v>0</v>
      </c>
      <c r="BF1390" s="215">
        <f>IF(N1390="snížená",J1390,0)</f>
        <v>0</v>
      </c>
      <c r="BG1390" s="215">
        <f>IF(N1390="zákl. přenesená",J1390,0)</f>
        <v>0</v>
      </c>
      <c r="BH1390" s="215">
        <f>IF(N1390="sníž. přenesená",J1390,0)</f>
        <v>0</v>
      </c>
      <c r="BI1390" s="215">
        <f>IF(N1390="nulová",J1390,0)</f>
        <v>0</v>
      </c>
      <c r="BJ1390" s="20" t="s">
        <v>79</v>
      </c>
      <c r="BK1390" s="215">
        <f>ROUND(I1390*H1390,2)</f>
        <v>0</v>
      </c>
      <c r="BL1390" s="20" t="s">
        <v>269</v>
      </c>
      <c r="BM1390" s="214" t="s">
        <v>1933</v>
      </c>
    </row>
    <row r="1391" s="2" customFormat="1">
      <c r="A1391" s="42"/>
      <c r="B1391" s="43"/>
      <c r="C1391" s="44"/>
      <c r="D1391" s="216" t="s">
        <v>142</v>
      </c>
      <c r="E1391" s="44"/>
      <c r="F1391" s="217" t="s">
        <v>1934</v>
      </c>
      <c r="G1391" s="44"/>
      <c r="H1391" s="44"/>
      <c r="I1391" s="218"/>
      <c r="J1391" s="44"/>
      <c r="K1391" s="44"/>
      <c r="L1391" s="48"/>
      <c r="M1391" s="219"/>
      <c r="N1391" s="220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142</v>
      </c>
      <c r="AU1391" s="20" t="s">
        <v>81</v>
      </c>
    </row>
    <row r="1392" s="2" customFormat="1">
      <c r="A1392" s="42"/>
      <c r="B1392" s="43"/>
      <c r="C1392" s="44"/>
      <c r="D1392" s="221" t="s">
        <v>144</v>
      </c>
      <c r="E1392" s="44"/>
      <c r="F1392" s="222" t="s">
        <v>1935</v>
      </c>
      <c r="G1392" s="44"/>
      <c r="H1392" s="44"/>
      <c r="I1392" s="218"/>
      <c r="J1392" s="44"/>
      <c r="K1392" s="44"/>
      <c r="L1392" s="48"/>
      <c r="M1392" s="219"/>
      <c r="N1392" s="220"/>
      <c r="O1392" s="88"/>
      <c r="P1392" s="88"/>
      <c r="Q1392" s="88"/>
      <c r="R1392" s="88"/>
      <c r="S1392" s="88"/>
      <c r="T1392" s="89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T1392" s="20" t="s">
        <v>144</v>
      </c>
      <c r="AU1392" s="20" t="s">
        <v>81</v>
      </c>
    </row>
    <row r="1393" s="14" customFormat="1">
      <c r="A1393" s="14"/>
      <c r="B1393" s="233"/>
      <c r="C1393" s="234"/>
      <c r="D1393" s="216" t="s">
        <v>146</v>
      </c>
      <c r="E1393" s="235" t="s">
        <v>21</v>
      </c>
      <c r="F1393" s="236" t="s">
        <v>1645</v>
      </c>
      <c r="G1393" s="234"/>
      <c r="H1393" s="237">
        <v>32.530000000000001</v>
      </c>
      <c r="I1393" s="238"/>
      <c r="J1393" s="234"/>
      <c r="K1393" s="234"/>
      <c r="L1393" s="239"/>
      <c r="M1393" s="240"/>
      <c r="N1393" s="241"/>
      <c r="O1393" s="241"/>
      <c r="P1393" s="241"/>
      <c r="Q1393" s="241"/>
      <c r="R1393" s="241"/>
      <c r="S1393" s="241"/>
      <c r="T1393" s="24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3" t="s">
        <v>146</v>
      </c>
      <c r="AU1393" s="243" t="s">
        <v>81</v>
      </c>
      <c r="AV1393" s="14" t="s">
        <v>81</v>
      </c>
      <c r="AW1393" s="14" t="s">
        <v>36</v>
      </c>
      <c r="AX1393" s="14" t="s">
        <v>74</v>
      </c>
      <c r="AY1393" s="243" t="s">
        <v>132</v>
      </c>
    </row>
    <row r="1394" s="14" customFormat="1">
      <c r="A1394" s="14"/>
      <c r="B1394" s="233"/>
      <c r="C1394" s="234"/>
      <c r="D1394" s="216" t="s">
        <v>146</v>
      </c>
      <c r="E1394" s="235" t="s">
        <v>21</v>
      </c>
      <c r="F1394" s="236" t="s">
        <v>553</v>
      </c>
      <c r="G1394" s="234"/>
      <c r="H1394" s="237">
        <v>69.109999999999999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3" t="s">
        <v>146</v>
      </c>
      <c r="AU1394" s="243" t="s">
        <v>81</v>
      </c>
      <c r="AV1394" s="14" t="s">
        <v>81</v>
      </c>
      <c r="AW1394" s="14" t="s">
        <v>36</v>
      </c>
      <c r="AX1394" s="14" t="s">
        <v>74</v>
      </c>
      <c r="AY1394" s="243" t="s">
        <v>132</v>
      </c>
    </row>
    <row r="1395" s="14" customFormat="1">
      <c r="A1395" s="14"/>
      <c r="B1395" s="233"/>
      <c r="C1395" s="234"/>
      <c r="D1395" s="216" t="s">
        <v>146</v>
      </c>
      <c r="E1395" s="235" t="s">
        <v>21</v>
      </c>
      <c r="F1395" s="236" t="s">
        <v>554</v>
      </c>
      <c r="G1395" s="234"/>
      <c r="H1395" s="237">
        <v>21.629999999999999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3" t="s">
        <v>146</v>
      </c>
      <c r="AU1395" s="243" t="s">
        <v>81</v>
      </c>
      <c r="AV1395" s="14" t="s">
        <v>81</v>
      </c>
      <c r="AW1395" s="14" t="s">
        <v>36</v>
      </c>
      <c r="AX1395" s="14" t="s">
        <v>74</v>
      </c>
      <c r="AY1395" s="243" t="s">
        <v>132</v>
      </c>
    </row>
    <row r="1396" s="14" customFormat="1">
      <c r="A1396" s="14"/>
      <c r="B1396" s="233"/>
      <c r="C1396" s="234"/>
      <c r="D1396" s="216" t="s">
        <v>146</v>
      </c>
      <c r="E1396" s="235" t="s">
        <v>21</v>
      </c>
      <c r="F1396" s="236" t="s">
        <v>556</v>
      </c>
      <c r="G1396" s="234"/>
      <c r="H1396" s="237">
        <v>34.030000000000001</v>
      </c>
      <c r="I1396" s="238"/>
      <c r="J1396" s="234"/>
      <c r="K1396" s="234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3" t="s">
        <v>146</v>
      </c>
      <c r="AU1396" s="243" t="s">
        <v>81</v>
      </c>
      <c r="AV1396" s="14" t="s">
        <v>81</v>
      </c>
      <c r="AW1396" s="14" t="s">
        <v>36</v>
      </c>
      <c r="AX1396" s="14" t="s">
        <v>74</v>
      </c>
      <c r="AY1396" s="243" t="s">
        <v>132</v>
      </c>
    </row>
    <row r="1397" s="15" customFormat="1">
      <c r="A1397" s="15"/>
      <c r="B1397" s="244"/>
      <c r="C1397" s="245"/>
      <c r="D1397" s="216" t="s">
        <v>146</v>
      </c>
      <c r="E1397" s="246" t="s">
        <v>21</v>
      </c>
      <c r="F1397" s="247" t="s">
        <v>150</v>
      </c>
      <c r="G1397" s="245"/>
      <c r="H1397" s="248">
        <v>157.30000000000001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4" t="s">
        <v>146</v>
      </c>
      <c r="AU1397" s="254" t="s">
        <v>81</v>
      </c>
      <c r="AV1397" s="15" t="s">
        <v>140</v>
      </c>
      <c r="AW1397" s="15" t="s">
        <v>36</v>
      </c>
      <c r="AX1397" s="15" t="s">
        <v>79</v>
      </c>
      <c r="AY1397" s="254" t="s">
        <v>132</v>
      </c>
    </row>
    <row r="1398" s="2" customFormat="1" ht="33" customHeight="1">
      <c r="A1398" s="42"/>
      <c r="B1398" s="43"/>
      <c r="C1398" s="203" t="s">
        <v>1936</v>
      </c>
      <c r="D1398" s="203" t="s">
        <v>135</v>
      </c>
      <c r="E1398" s="204" t="s">
        <v>1937</v>
      </c>
      <c r="F1398" s="205" t="s">
        <v>1938</v>
      </c>
      <c r="G1398" s="206" t="s">
        <v>183</v>
      </c>
      <c r="H1398" s="207">
        <v>159.58000000000001</v>
      </c>
      <c r="I1398" s="208"/>
      <c r="J1398" s="209">
        <f>ROUND(I1398*H1398,2)</f>
        <v>0</v>
      </c>
      <c r="K1398" s="205" t="s">
        <v>139</v>
      </c>
      <c r="L1398" s="48"/>
      <c r="M1398" s="210" t="s">
        <v>21</v>
      </c>
      <c r="N1398" s="211" t="s">
        <v>45</v>
      </c>
      <c r="O1398" s="88"/>
      <c r="P1398" s="212">
        <f>O1398*H1398</f>
        <v>0</v>
      </c>
      <c r="Q1398" s="212">
        <v>0.0045500000000000002</v>
      </c>
      <c r="R1398" s="212">
        <f>Q1398*H1398</f>
        <v>0.7260890000000001</v>
      </c>
      <c r="S1398" s="212">
        <v>0</v>
      </c>
      <c r="T1398" s="213">
        <f>S1398*H1398</f>
        <v>0</v>
      </c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R1398" s="214" t="s">
        <v>269</v>
      </c>
      <c r="AT1398" s="214" t="s">
        <v>135</v>
      </c>
      <c r="AU1398" s="214" t="s">
        <v>81</v>
      </c>
      <c r="AY1398" s="20" t="s">
        <v>132</v>
      </c>
      <c r="BE1398" s="215">
        <f>IF(N1398="základní",J1398,0)</f>
        <v>0</v>
      </c>
      <c r="BF1398" s="215">
        <f>IF(N1398="snížená",J1398,0)</f>
        <v>0</v>
      </c>
      <c r="BG1398" s="215">
        <f>IF(N1398="zákl. přenesená",J1398,0)</f>
        <v>0</v>
      </c>
      <c r="BH1398" s="215">
        <f>IF(N1398="sníž. přenesená",J1398,0)</f>
        <v>0</v>
      </c>
      <c r="BI1398" s="215">
        <f>IF(N1398="nulová",J1398,0)</f>
        <v>0</v>
      </c>
      <c r="BJ1398" s="20" t="s">
        <v>79</v>
      </c>
      <c r="BK1398" s="215">
        <f>ROUND(I1398*H1398,2)</f>
        <v>0</v>
      </c>
      <c r="BL1398" s="20" t="s">
        <v>269</v>
      </c>
      <c r="BM1398" s="214" t="s">
        <v>1939</v>
      </c>
    </row>
    <row r="1399" s="2" customFormat="1">
      <c r="A1399" s="42"/>
      <c r="B1399" s="43"/>
      <c r="C1399" s="44"/>
      <c r="D1399" s="216" t="s">
        <v>142</v>
      </c>
      <c r="E1399" s="44"/>
      <c r="F1399" s="217" t="s">
        <v>1940</v>
      </c>
      <c r="G1399" s="44"/>
      <c r="H1399" s="44"/>
      <c r="I1399" s="218"/>
      <c r="J1399" s="44"/>
      <c r="K1399" s="44"/>
      <c r="L1399" s="48"/>
      <c r="M1399" s="219"/>
      <c r="N1399" s="220"/>
      <c r="O1399" s="88"/>
      <c r="P1399" s="88"/>
      <c r="Q1399" s="88"/>
      <c r="R1399" s="88"/>
      <c r="S1399" s="88"/>
      <c r="T1399" s="89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T1399" s="20" t="s">
        <v>142</v>
      </c>
      <c r="AU1399" s="20" t="s">
        <v>81</v>
      </c>
    </row>
    <row r="1400" s="2" customFormat="1">
      <c r="A1400" s="42"/>
      <c r="B1400" s="43"/>
      <c r="C1400" s="44"/>
      <c r="D1400" s="221" t="s">
        <v>144</v>
      </c>
      <c r="E1400" s="44"/>
      <c r="F1400" s="222" t="s">
        <v>1941</v>
      </c>
      <c r="G1400" s="44"/>
      <c r="H1400" s="44"/>
      <c r="I1400" s="218"/>
      <c r="J1400" s="44"/>
      <c r="K1400" s="44"/>
      <c r="L1400" s="48"/>
      <c r="M1400" s="219"/>
      <c r="N1400" s="220"/>
      <c r="O1400" s="88"/>
      <c r="P1400" s="88"/>
      <c r="Q1400" s="88"/>
      <c r="R1400" s="88"/>
      <c r="S1400" s="88"/>
      <c r="T1400" s="89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T1400" s="20" t="s">
        <v>144</v>
      </c>
      <c r="AU1400" s="20" t="s">
        <v>81</v>
      </c>
    </row>
    <row r="1401" s="14" customFormat="1">
      <c r="A1401" s="14"/>
      <c r="B1401" s="233"/>
      <c r="C1401" s="234"/>
      <c r="D1401" s="216" t="s">
        <v>146</v>
      </c>
      <c r="E1401" s="235" t="s">
        <v>21</v>
      </c>
      <c r="F1401" s="236" t="s">
        <v>1917</v>
      </c>
      <c r="G1401" s="234"/>
      <c r="H1401" s="237">
        <v>2.2799999999999998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3" t="s">
        <v>146</v>
      </c>
      <c r="AU1401" s="243" t="s">
        <v>81</v>
      </c>
      <c r="AV1401" s="14" t="s">
        <v>81</v>
      </c>
      <c r="AW1401" s="14" t="s">
        <v>36</v>
      </c>
      <c r="AX1401" s="14" t="s">
        <v>74</v>
      </c>
      <c r="AY1401" s="243" t="s">
        <v>132</v>
      </c>
    </row>
    <row r="1402" s="14" customFormat="1">
      <c r="A1402" s="14"/>
      <c r="B1402" s="233"/>
      <c r="C1402" s="234"/>
      <c r="D1402" s="216" t="s">
        <v>146</v>
      </c>
      <c r="E1402" s="235" t="s">
        <v>21</v>
      </c>
      <c r="F1402" s="236" t="s">
        <v>1645</v>
      </c>
      <c r="G1402" s="234"/>
      <c r="H1402" s="237">
        <v>32.530000000000001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3" t="s">
        <v>146</v>
      </c>
      <c r="AU1402" s="243" t="s">
        <v>81</v>
      </c>
      <c r="AV1402" s="14" t="s">
        <v>81</v>
      </c>
      <c r="AW1402" s="14" t="s">
        <v>36</v>
      </c>
      <c r="AX1402" s="14" t="s">
        <v>74</v>
      </c>
      <c r="AY1402" s="243" t="s">
        <v>132</v>
      </c>
    </row>
    <row r="1403" s="14" customFormat="1">
      <c r="A1403" s="14"/>
      <c r="B1403" s="233"/>
      <c r="C1403" s="234"/>
      <c r="D1403" s="216" t="s">
        <v>146</v>
      </c>
      <c r="E1403" s="235" t="s">
        <v>21</v>
      </c>
      <c r="F1403" s="236" t="s">
        <v>553</v>
      </c>
      <c r="G1403" s="234"/>
      <c r="H1403" s="237">
        <v>69.109999999999999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3" t="s">
        <v>146</v>
      </c>
      <c r="AU1403" s="243" t="s">
        <v>81</v>
      </c>
      <c r="AV1403" s="14" t="s">
        <v>81</v>
      </c>
      <c r="AW1403" s="14" t="s">
        <v>36</v>
      </c>
      <c r="AX1403" s="14" t="s">
        <v>74</v>
      </c>
      <c r="AY1403" s="243" t="s">
        <v>132</v>
      </c>
    </row>
    <row r="1404" s="14" customFormat="1">
      <c r="A1404" s="14"/>
      <c r="B1404" s="233"/>
      <c r="C1404" s="234"/>
      <c r="D1404" s="216" t="s">
        <v>146</v>
      </c>
      <c r="E1404" s="235" t="s">
        <v>21</v>
      </c>
      <c r="F1404" s="236" t="s">
        <v>554</v>
      </c>
      <c r="G1404" s="234"/>
      <c r="H1404" s="237">
        <v>21.629999999999999</v>
      </c>
      <c r="I1404" s="238"/>
      <c r="J1404" s="234"/>
      <c r="K1404" s="234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43" t="s">
        <v>146</v>
      </c>
      <c r="AU1404" s="243" t="s">
        <v>81</v>
      </c>
      <c r="AV1404" s="14" t="s">
        <v>81</v>
      </c>
      <c r="AW1404" s="14" t="s">
        <v>36</v>
      </c>
      <c r="AX1404" s="14" t="s">
        <v>74</v>
      </c>
      <c r="AY1404" s="243" t="s">
        <v>132</v>
      </c>
    </row>
    <row r="1405" s="14" customFormat="1">
      <c r="A1405" s="14"/>
      <c r="B1405" s="233"/>
      <c r="C1405" s="234"/>
      <c r="D1405" s="216" t="s">
        <v>146</v>
      </c>
      <c r="E1405" s="235" t="s">
        <v>21</v>
      </c>
      <c r="F1405" s="236" t="s">
        <v>556</v>
      </c>
      <c r="G1405" s="234"/>
      <c r="H1405" s="237">
        <v>34.030000000000001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3" t="s">
        <v>146</v>
      </c>
      <c r="AU1405" s="243" t="s">
        <v>81</v>
      </c>
      <c r="AV1405" s="14" t="s">
        <v>81</v>
      </c>
      <c r="AW1405" s="14" t="s">
        <v>36</v>
      </c>
      <c r="AX1405" s="14" t="s">
        <v>74</v>
      </c>
      <c r="AY1405" s="243" t="s">
        <v>132</v>
      </c>
    </row>
    <row r="1406" s="15" customFormat="1">
      <c r="A1406" s="15"/>
      <c r="B1406" s="244"/>
      <c r="C1406" s="245"/>
      <c r="D1406" s="216" t="s">
        <v>146</v>
      </c>
      <c r="E1406" s="246" t="s">
        <v>21</v>
      </c>
      <c r="F1406" s="247" t="s">
        <v>150</v>
      </c>
      <c r="G1406" s="245"/>
      <c r="H1406" s="248">
        <v>159.58000000000001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54" t="s">
        <v>146</v>
      </c>
      <c r="AU1406" s="254" t="s">
        <v>81</v>
      </c>
      <c r="AV1406" s="15" t="s">
        <v>140</v>
      </c>
      <c r="AW1406" s="15" t="s">
        <v>36</v>
      </c>
      <c r="AX1406" s="15" t="s">
        <v>79</v>
      </c>
      <c r="AY1406" s="254" t="s">
        <v>132</v>
      </c>
    </row>
    <row r="1407" s="2" customFormat="1" ht="37.8" customHeight="1">
      <c r="A1407" s="42"/>
      <c r="B1407" s="43"/>
      <c r="C1407" s="203" t="s">
        <v>1942</v>
      </c>
      <c r="D1407" s="203" t="s">
        <v>135</v>
      </c>
      <c r="E1407" s="204" t="s">
        <v>1943</v>
      </c>
      <c r="F1407" s="205" t="s">
        <v>1944</v>
      </c>
      <c r="G1407" s="206" t="s">
        <v>183</v>
      </c>
      <c r="H1407" s="207">
        <v>91.519999999999996</v>
      </c>
      <c r="I1407" s="208"/>
      <c r="J1407" s="209">
        <f>ROUND(I1407*H1407,2)</f>
        <v>0</v>
      </c>
      <c r="K1407" s="205" t="s">
        <v>139</v>
      </c>
      <c r="L1407" s="48"/>
      <c r="M1407" s="210" t="s">
        <v>21</v>
      </c>
      <c r="N1407" s="211" t="s">
        <v>45</v>
      </c>
      <c r="O1407" s="88"/>
      <c r="P1407" s="212">
        <f>O1407*H1407</f>
        <v>0</v>
      </c>
      <c r="Q1407" s="212">
        <v>0.014999999999999999</v>
      </c>
      <c r="R1407" s="212">
        <f>Q1407*H1407</f>
        <v>1.3727999999999998</v>
      </c>
      <c r="S1407" s="212">
        <v>0</v>
      </c>
      <c r="T1407" s="213">
        <f>S1407*H1407</f>
        <v>0</v>
      </c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R1407" s="214" t="s">
        <v>269</v>
      </c>
      <c r="AT1407" s="214" t="s">
        <v>135</v>
      </c>
      <c r="AU1407" s="214" t="s">
        <v>81</v>
      </c>
      <c r="AY1407" s="20" t="s">
        <v>132</v>
      </c>
      <c r="BE1407" s="215">
        <f>IF(N1407="základní",J1407,0)</f>
        <v>0</v>
      </c>
      <c r="BF1407" s="215">
        <f>IF(N1407="snížená",J1407,0)</f>
        <v>0</v>
      </c>
      <c r="BG1407" s="215">
        <f>IF(N1407="zákl. přenesená",J1407,0)</f>
        <v>0</v>
      </c>
      <c r="BH1407" s="215">
        <f>IF(N1407="sníž. přenesená",J1407,0)</f>
        <v>0</v>
      </c>
      <c r="BI1407" s="215">
        <f>IF(N1407="nulová",J1407,0)</f>
        <v>0</v>
      </c>
      <c r="BJ1407" s="20" t="s">
        <v>79</v>
      </c>
      <c r="BK1407" s="215">
        <f>ROUND(I1407*H1407,2)</f>
        <v>0</v>
      </c>
      <c r="BL1407" s="20" t="s">
        <v>269</v>
      </c>
      <c r="BM1407" s="214" t="s">
        <v>1945</v>
      </c>
    </row>
    <row r="1408" s="2" customFormat="1">
      <c r="A1408" s="42"/>
      <c r="B1408" s="43"/>
      <c r="C1408" s="44"/>
      <c r="D1408" s="216" t="s">
        <v>142</v>
      </c>
      <c r="E1408" s="44"/>
      <c r="F1408" s="217" t="s">
        <v>1946</v>
      </c>
      <c r="G1408" s="44"/>
      <c r="H1408" s="44"/>
      <c r="I1408" s="218"/>
      <c r="J1408" s="44"/>
      <c r="K1408" s="44"/>
      <c r="L1408" s="48"/>
      <c r="M1408" s="219"/>
      <c r="N1408" s="220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0" t="s">
        <v>142</v>
      </c>
      <c r="AU1408" s="20" t="s">
        <v>81</v>
      </c>
    </row>
    <row r="1409" s="2" customFormat="1">
      <c r="A1409" s="42"/>
      <c r="B1409" s="43"/>
      <c r="C1409" s="44"/>
      <c r="D1409" s="221" t="s">
        <v>144</v>
      </c>
      <c r="E1409" s="44"/>
      <c r="F1409" s="222" t="s">
        <v>1947</v>
      </c>
      <c r="G1409" s="44"/>
      <c r="H1409" s="44"/>
      <c r="I1409" s="218"/>
      <c r="J1409" s="44"/>
      <c r="K1409" s="44"/>
      <c r="L1409" s="48"/>
      <c r="M1409" s="219"/>
      <c r="N1409" s="220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144</v>
      </c>
      <c r="AU1409" s="20" t="s">
        <v>81</v>
      </c>
    </row>
    <row r="1410" s="14" customFormat="1">
      <c r="A1410" s="14"/>
      <c r="B1410" s="233"/>
      <c r="C1410" s="234"/>
      <c r="D1410" s="216" t="s">
        <v>146</v>
      </c>
      <c r="E1410" s="235" t="s">
        <v>21</v>
      </c>
      <c r="F1410" s="236" t="s">
        <v>567</v>
      </c>
      <c r="G1410" s="234"/>
      <c r="H1410" s="237">
        <v>13.77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3" t="s">
        <v>146</v>
      </c>
      <c r="AU1410" s="243" t="s">
        <v>81</v>
      </c>
      <c r="AV1410" s="14" t="s">
        <v>81</v>
      </c>
      <c r="AW1410" s="14" t="s">
        <v>36</v>
      </c>
      <c r="AX1410" s="14" t="s">
        <v>74</v>
      </c>
      <c r="AY1410" s="243" t="s">
        <v>132</v>
      </c>
    </row>
    <row r="1411" s="14" customFormat="1">
      <c r="A1411" s="14"/>
      <c r="B1411" s="233"/>
      <c r="C1411" s="234"/>
      <c r="D1411" s="216" t="s">
        <v>146</v>
      </c>
      <c r="E1411" s="235" t="s">
        <v>21</v>
      </c>
      <c r="F1411" s="236" t="s">
        <v>539</v>
      </c>
      <c r="G1411" s="234"/>
      <c r="H1411" s="237">
        <v>19.309999999999999</v>
      </c>
      <c r="I1411" s="238"/>
      <c r="J1411" s="234"/>
      <c r="K1411" s="234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3" t="s">
        <v>146</v>
      </c>
      <c r="AU1411" s="243" t="s">
        <v>81</v>
      </c>
      <c r="AV1411" s="14" t="s">
        <v>81</v>
      </c>
      <c r="AW1411" s="14" t="s">
        <v>36</v>
      </c>
      <c r="AX1411" s="14" t="s">
        <v>74</v>
      </c>
      <c r="AY1411" s="243" t="s">
        <v>132</v>
      </c>
    </row>
    <row r="1412" s="14" customFormat="1">
      <c r="A1412" s="14"/>
      <c r="B1412" s="233"/>
      <c r="C1412" s="234"/>
      <c r="D1412" s="216" t="s">
        <v>146</v>
      </c>
      <c r="E1412" s="235" t="s">
        <v>21</v>
      </c>
      <c r="F1412" s="236" t="s">
        <v>540</v>
      </c>
      <c r="G1412" s="234"/>
      <c r="H1412" s="237">
        <v>17.199999999999999</v>
      </c>
      <c r="I1412" s="238"/>
      <c r="J1412" s="234"/>
      <c r="K1412" s="234"/>
      <c r="L1412" s="239"/>
      <c r="M1412" s="240"/>
      <c r="N1412" s="241"/>
      <c r="O1412" s="241"/>
      <c r="P1412" s="241"/>
      <c r="Q1412" s="241"/>
      <c r="R1412" s="241"/>
      <c r="S1412" s="241"/>
      <c r="T1412" s="24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3" t="s">
        <v>146</v>
      </c>
      <c r="AU1412" s="243" t="s">
        <v>81</v>
      </c>
      <c r="AV1412" s="14" t="s">
        <v>81</v>
      </c>
      <c r="AW1412" s="14" t="s">
        <v>36</v>
      </c>
      <c r="AX1412" s="14" t="s">
        <v>74</v>
      </c>
      <c r="AY1412" s="243" t="s">
        <v>132</v>
      </c>
    </row>
    <row r="1413" s="14" customFormat="1">
      <c r="A1413" s="14"/>
      <c r="B1413" s="233"/>
      <c r="C1413" s="234"/>
      <c r="D1413" s="216" t="s">
        <v>146</v>
      </c>
      <c r="E1413" s="235" t="s">
        <v>21</v>
      </c>
      <c r="F1413" s="236" t="s">
        <v>541</v>
      </c>
      <c r="G1413" s="234"/>
      <c r="H1413" s="237">
        <v>41.240000000000002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3" t="s">
        <v>146</v>
      </c>
      <c r="AU1413" s="243" t="s">
        <v>81</v>
      </c>
      <c r="AV1413" s="14" t="s">
        <v>81</v>
      </c>
      <c r="AW1413" s="14" t="s">
        <v>36</v>
      </c>
      <c r="AX1413" s="14" t="s">
        <v>74</v>
      </c>
      <c r="AY1413" s="243" t="s">
        <v>132</v>
      </c>
    </row>
    <row r="1414" s="15" customFormat="1">
      <c r="A1414" s="15"/>
      <c r="B1414" s="244"/>
      <c r="C1414" s="245"/>
      <c r="D1414" s="216" t="s">
        <v>146</v>
      </c>
      <c r="E1414" s="246" t="s">
        <v>21</v>
      </c>
      <c r="F1414" s="247" t="s">
        <v>150</v>
      </c>
      <c r="G1414" s="245"/>
      <c r="H1414" s="248">
        <v>91.519999999999996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4" t="s">
        <v>146</v>
      </c>
      <c r="AU1414" s="254" t="s">
        <v>81</v>
      </c>
      <c r="AV1414" s="15" t="s">
        <v>140</v>
      </c>
      <c r="AW1414" s="15" t="s">
        <v>36</v>
      </c>
      <c r="AX1414" s="15" t="s">
        <v>79</v>
      </c>
      <c r="AY1414" s="254" t="s">
        <v>132</v>
      </c>
    </row>
    <row r="1415" s="2" customFormat="1" ht="24.15" customHeight="1">
      <c r="A1415" s="42"/>
      <c r="B1415" s="43"/>
      <c r="C1415" s="203" t="s">
        <v>1948</v>
      </c>
      <c r="D1415" s="203" t="s">
        <v>135</v>
      </c>
      <c r="E1415" s="204" t="s">
        <v>1949</v>
      </c>
      <c r="F1415" s="205" t="s">
        <v>1950</v>
      </c>
      <c r="G1415" s="206" t="s">
        <v>183</v>
      </c>
      <c r="H1415" s="207">
        <v>126.33</v>
      </c>
      <c r="I1415" s="208"/>
      <c r="J1415" s="209">
        <f>ROUND(I1415*H1415,2)</f>
        <v>0</v>
      </c>
      <c r="K1415" s="205" t="s">
        <v>139</v>
      </c>
      <c r="L1415" s="48"/>
      <c r="M1415" s="210" t="s">
        <v>21</v>
      </c>
      <c r="N1415" s="211" t="s">
        <v>45</v>
      </c>
      <c r="O1415" s="88"/>
      <c r="P1415" s="212">
        <f>O1415*H1415</f>
        <v>0</v>
      </c>
      <c r="Q1415" s="212">
        <v>0</v>
      </c>
      <c r="R1415" s="212">
        <f>Q1415*H1415</f>
        <v>0</v>
      </c>
      <c r="S1415" s="212">
        <v>0.0025000000000000001</v>
      </c>
      <c r="T1415" s="213">
        <f>S1415*H1415</f>
        <v>0.31582500000000002</v>
      </c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R1415" s="214" t="s">
        <v>269</v>
      </c>
      <c r="AT1415" s="214" t="s">
        <v>135</v>
      </c>
      <c r="AU1415" s="214" t="s">
        <v>81</v>
      </c>
      <c r="AY1415" s="20" t="s">
        <v>132</v>
      </c>
      <c r="BE1415" s="215">
        <f>IF(N1415="základní",J1415,0)</f>
        <v>0</v>
      </c>
      <c r="BF1415" s="215">
        <f>IF(N1415="snížená",J1415,0)</f>
        <v>0</v>
      </c>
      <c r="BG1415" s="215">
        <f>IF(N1415="zákl. přenesená",J1415,0)</f>
        <v>0</v>
      </c>
      <c r="BH1415" s="215">
        <f>IF(N1415="sníž. přenesená",J1415,0)</f>
        <v>0</v>
      </c>
      <c r="BI1415" s="215">
        <f>IF(N1415="nulová",J1415,0)</f>
        <v>0</v>
      </c>
      <c r="BJ1415" s="20" t="s">
        <v>79</v>
      </c>
      <c r="BK1415" s="215">
        <f>ROUND(I1415*H1415,2)</f>
        <v>0</v>
      </c>
      <c r="BL1415" s="20" t="s">
        <v>269</v>
      </c>
      <c r="BM1415" s="214" t="s">
        <v>1951</v>
      </c>
    </row>
    <row r="1416" s="2" customFormat="1">
      <c r="A1416" s="42"/>
      <c r="B1416" s="43"/>
      <c r="C1416" s="44"/>
      <c r="D1416" s="216" t="s">
        <v>142</v>
      </c>
      <c r="E1416" s="44"/>
      <c r="F1416" s="217" t="s">
        <v>1952</v>
      </c>
      <c r="G1416" s="44"/>
      <c r="H1416" s="44"/>
      <c r="I1416" s="218"/>
      <c r="J1416" s="44"/>
      <c r="K1416" s="44"/>
      <c r="L1416" s="48"/>
      <c r="M1416" s="219"/>
      <c r="N1416" s="220"/>
      <c r="O1416" s="88"/>
      <c r="P1416" s="88"/>
      <c r="Q1416" s="88"/>
      <c r="R1416" s="88"/>
      <c r="S1416" s="88"/>
      <c r="T1416" s="89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T1416" s="20" t="s">
        <v>142</v>
      </c>
      <c r="AU1416" s="20" t="s">
        <v>81</v>
      </c>
    </row>
    <row r="1417" s="2" customFormat="1">
      <c r="A1417" s="42"/>
      <c r="B1417" s="43"/>
      <c r="C1417" s="44"/>
      <c r="D1417" s="221" t="s">
        <v>144</v>
      </c>
      <c r="E1417" s="44"/>
      <c r="F1417" s="222" t="s">
        <v>1953</v>
      </c>
      <c r="G1417" s="44"/>
      <c r="H1417" s="44"/>
      <c r="I1417" s="218"/>
      <c r="J1417" s="44"/>
      <c r="K1417" s="44"/>
      <c r="L1417" s="48"/>
      <c r="M1417" s="219"/>
      <c r="N1417" s="220"/>
      <c r="O1417" s="88"/>
      <c r="P1417" s="88"/>
      <c r="Q1417" s="88"/>
      <c r="R1417" s="88"/>
      <c r="S1417" s="88"/>
      <c r="T1417" s="89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T1417" s="20" t="s">
        <v>144</v>
      </c>
      <c r="AU1417" s="20" t="s">
        <v>81</v>
      </c>
    </row>
    <row r="1418" s="13" customFormat="1">
      <c r="A1418" s="13"/>
      <c r="B1418" s="223"/>
      <c r="C1418" s="224"/>
      <c r="D1418" s="216" t="s">
        <v>146</v>
      </c>
      <c r="E1418" s="225" t="s">
        <v>21</v>
      </c>
      <c r="F1418" s="226" t="s">
        <v>1954</v>
      </c>
      <c r="G1418" s="224"/>
      <c r="H1418" s="225" t="s">
        <v>21</v>
      </c>
      <c r="I1418" s="227"/>
      <c r="J1418" s="224"/>
      <c r="K1418" s="224"/>
      <c r="L1418" s="228"/>
      <c r="M1418" s="229"/>
      <c r="N1418" s="230"/>
      <c r="O1418" s="230"/>
      <c r="P1418" s="230"/>
      <c r="Q1418" s="230"/>
      <c r="R1418" s="230"/>
      <c r="S1418" s="230"/>
      <c r="T1418" s="23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2" t="s">
        <v>146</v>
      </c>
      <c r="AU1418" s="232" t="s">
        <v>81</v>
      </c>
      <c r="AV1418" s="13" t="s">
        <v>79</v>
      </c>
      <c r="AW1418" s="13" t="s">
        <v>36</v>
      </c>
      <c r="AX1418" s="13" t="s">
        <v>74</v>
      </c>
      <c r="AY1418" s="232" t="s">
        <v>132</v>
      </c>
    </row>
    <row r="1419" s="14" customFormat="1">
      <c r="A1419" s="14"/>
      <c r="B1419" s="233"/>
      <c r="C1419" s="234"/>
      <c r="D1419" s="216" t="s">
        <v>146</v>
      </c>
      <c r="E1419" s="235" t="s">
        <v>21</v>
      </c>
      <c r="F1419" s="236" t="s">
        <v>1955</v>
      </c>
      <c r="G1419" s="234"/>
      <c r="H1419" s="237">
        <v>3.9900000000000002</v>
      </c>
      <c r="I1419" s="238"/>
      <c r="J1419" s="234"/>
      <c r="K1419" s="234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3" t="s">
        <v>146</v>
      </c>
      <c r="AU1419" s="243" t="s">
        <v>81</v>
      </c>
      <c r="AV1419" s="14" t="s">
        <v>81</v>
      </c>
      <c r="AW1419" s="14" t="s">
        <v>36</v>
      </c>
      <c r="AX1419" s="14" t="s">
        <v>74</v>
      </c>
      <c r="AY1419" s="243" t="s">
        <v>132</v>
      </c>
    </row>
    <row r="1420" s="13" customFormat="1">
      <c r="A1420" s="13"/>
      <c r="B1420" s="223"/>
      <c r="C1420" s="224"/>
      <c r="D1420" s="216" t="s">
        <v>146</v>
      </c>
      <c r="E1420" s="225" t="s">
        <v>21</v>
      </c>
      <c r="F1420" s="226" t="s">
        <v>1956</v>
      </c>
      <c r="G1420" s="224"/>
      <c r="H1420" s="225" t="s">
        <v>21</v>
      </c>
      <c r="I1420" s="227"/>
      <c r="J1420" s="224"/>
      <c r="K1420" s="224"/>
      <c r="L1420" s="228"/>
      <c r="M1420" s="229"/>
      <c r="N1420" s="230"/>
      <c r="O1420" s="230"/>
      <c r="P1420" s="230"/>
      <c r="Q1420" s="230"/>
      <c r="R1420" s="230"/>
      <c r="S1420" s="230"/>
      <c r="T1420" s="23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2" t="s">
        <v>146</v>
      </c>
      <c r="AU1420" s="232" t="s">
        <v>81</v>
      </c>
      <c r="AV1420" s="13" t="s">
        <v>79</v>
      </c>
      <c r="AW1420" s="13" t="s">
        <v>36</v>
      </c>
      <c r="AX1420" s="13" t="s">
        <v>74</v>
      </c>
      <c r="AY1420" s="232" t="s">
        <v>132</v>
      </c>
    </row>
    <row r="1421" s="14" customFormat="1">
      <c r="A1421" s="14"/>
      <c r="B1421" s="233"/>
      <c r="C1421" s="234"/>
      <c r="D1421" s="216" t="s">
        <v>146</v>
      </c>
      <c r="E1421" s="235" t="s">
        <v>21</v>
      </c>
      <c r="F1421" s="236" t="s">
        <v>1645</v>
      </c>
      <c r="G1421" s="234"/>
      <c r="H1421" s="237">
        <v>32.530000000000001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43" t="s">
        <v>146</v>
      </c>
      <c r="AU1421" s="243" t="s">
        <v>81</v>
      </c>
      <c r="AV1421" s="14" t="s">
        <v>81</v>
      </c>
      <c r="AW1421" s="14" t="s">
        <v>36</v>
      </c>
      <c r="AX1421" s="14" t="s">
        <v>74</v>
      </c>
      <c r="AY1421" s="243" t="s">
        <v>132</v>
      </c>
    </row>
    <row r="1422" s="14" customFormat="1">
      <c r="A1422" s="14"/>
      <c r="B1422" s="233"/>
      <c r="C1422" s="234"/>
      <c r="D1422" s="216" t="s">
        <v>146</v>
      </c>
      <c r="E1422" s="235" t="s">
        <v>21</v>
      </c>
      <c r="F1422" s="236" t="s">
        <v>554</v>
      </c>
      <c r="G1422" s="234"/>
      <c r="H1422" s="237">
        <v>21.629999999999999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3" t="s">
        <v>146</v>
      </c>
      <c r="AU1422" s="243" t="s">
        <v>81</v>
      </c>
      <c r="AV1422" s="14" t="s">
        <v>81</v>
      </c>
      <c r="AW1422" s="14" t="s">
        <v>36</v>
      </c>
      <c r="AX1422" s="14" t="s">
        <v>74</v>
      </c>
      <c r="AY1422" s="243" t="s">
        <v>132</v>
      </c>
    </row>
    <row r="1423" s="14" customFormat="1">
      <c r="A1423" s="14"/>
      <c r="B1423" s="233"/>
      <c r="C1423" s="234"/>
      <c r="D1423" s="216" t="s">
        <v>146</v>
      </c>
      <c r="E1423" s="235" t="s">
        <v>21</v>
      </c>
      <c r="F1423" s="236" t="s">
        <v>1957</v>
      </c>
      <c r="G1423" s="234"/>
      <c r="H1423" s="237">
        <v>37.109999999999999</v>
      </c>
      <c r="I1423" s="238"/>
      <c r="J1423" s="234"/>
      <c r="K1423" s="234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3" t="s">
        <v>146</v>
      </c>
      <c r="AU1423" s="243" t="s">
        <v>81</v>
      </c>
      <c r="AV1423" s="14" t="s">
        <v>81</v>
      </c>
      <c r="AW1423" s="14" t="s">
        <v>36</v>
      </c>
      <c r="AX1423" s="14" t="s">
        <v>74</v>
      </c>
      <c r="AY1423" s="243" t="s">
        <v>132</v>
      </c>
    </row>
    <row r="1424" s="14" customFormat="1">
      <c r="A1424" s="14"/>
      <c r="B1424" s="233"/>
      <c r="C1424" s="234"/>
      <c r="D1424" s="216" t="s">
        <v>146</v>
      </c>
      <c r="E1424" s="235" t="s">
        <v>21</v>
      </c>
      <c r="F1424" s="236" t="s">
        <v>1958</v>
      </c>
      <c r="G1424" s="234"/>
      <c r="H1424" s="237">
        <v>31.07</v>
      </c>
      <c r="I1424" s="238"/>
      <c r="J1424" s="234"/>
      <c r="K1424" s="234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3" t="s">
        <v>146</v>
      </c>
      <c r="AU1424" s="243" t="s">
        <v>81</v>
      </c>
      <c r="AV1424" s="14" t="s">
        <v>81</v>
      </c>
      <c r="AW1424" s="14" t="s">
        <v>36</v>
      </c>
      <c r="AX1424" s="14" t="s">
        <v>74</v>
      </c>
      <c r="AY1424" s="243" t="s">
        <v>132</v>
      </c>
    </row>
    <row r="1425" s="15" customFormat="1">
      <c r="A1425" s="15"/>
      <c r="B1425" s="244"/>
      <c r="C1425" s="245"/>
      <c r="D1425" s="216" t="s">
        <v>146</v>
      </c>
      <c r="E1425" s="246" t="s">
        <v>21</v>
      </c>
      <c r="F1425" s="247" t="s">
        <v>150</v>
      </c>
      <c r="G1425" s="245"/>
      <c r="H1425" s="248">
        <v>126.33000000000001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54" t="s">
        <v>146</v>
      </c>
      <c r="AU1425" s="254" t="s">
        <v>81</v>
      </c>
      <c r="AV1425" s="15" t="s">
        <v>140</v>
      </c>
      <c r="AW1425" s="15" t="s">
        <v>36</v>
      </c>
      <c r="AX1425" s="15" t="s">
        <v>79</v>
      </c>
      <c r="AY1425" s="254" t="s">
        <v>132</v>
      </c>
    </row>
    <row r="1426" s="2" customFormat="1" ht="24.15" customHeight="1">
      <c r="A1426" s="42"/>
      <c r="B1426" s="43"/>
      <c r="C1426" s="203" t="s">
        <v>1959</v>
      </c>
      <c r="D1426" s="203" t="s">
        <v>135</v>
      </c>
      <c r="E1426" s="204" t="s">
        <v>1960</v>
      </c>
      <c r="F1426" s="205" t="s">
        <v>1961</v>
      </c>
      <c r="G1426" s="206" t="s">
        <v>183</v>
      </c>
      <c r="H1426" s="207">
        <v>16.305</v>
      </c>
      <c r="I1426" s="208"/>
      <c r="J1426" s="209">
        <f>ROUND(I1426*H1426,2)</f>
        <v>0</v>
      </c>
      <c r="K1426" s="205" t="s">
        <v>21</v>
      </c>
      <c r="L1426" s="48"/>
      <c r="M1426" s="210" t="s">
        <v>21</v>
      </c>
      <c r="N1426" s="211" t="s">
        <v>45</v>
      </c>
      <c r="O1426" s="88"/>
      <c r="P1426" s="212">
        <f>O1426*H1426</f>
        <v>0</v>
      </c>
      <c r="Q1426" s="212">
        <v>0</v>
      </c>
      <c r="R1426" s="212">
        <f>Q1426*H1426</f>
        <v>0</v>
      </c>
      <c r="S1426" s="212">
        <v>0.0030000000000000001</v>
      </c>
      <c r="T1426" s="213">
        <f>S1426*H1426</f>
        <v>0.048915</v>
      </c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R1426" s="214" t="s">
        <v>269</v>
      </c>
      <c r="AT1426" s="214" t="s">
        <v>135</v>
      </c>
      <c r="AU1426" s="214" t="s">
        <v>81</v>
      </c>
      <c r="AY1426" s="20" t="s">
        <v>132</v>
      </c>
      <c r="BE1426" s="215">
        <f>IF(N1426="základní",J1426,0)</f>
        <v>0</v>
      </c>
      <c r="BF1426" s="215">
        <f>IF(N1426="snížená",J1426,0)</f>
        <v>0</v>
      </c>
      <c r="BG1426" s="215">
        <f>IF(N1426="zákl. přenesená",J1426,0)</f>
        <v>0</v>
      </c>
      <c r="BH1426" s="215">
        <f>IF(N1426="sníž. přenesená",J1426,0)</f>
        <v>0</v>
      </c>
      <c r="BI1426" s="215">
        <f>IF(N1426="nulová",J1426,0)</f>
        <v>0</v>
      </c>
      <c r="BJ1426" s="20" t="s">
        <v>79</v>
      </c>
      <c r="BK1426" s="215">
        <f>ROUND(I1426*H1426,2)</f>
        <v>0</v>
      </c>
      <c r="BL1426" s="20" t="s">
        <v>269</v>
      </c>
      <c r="BM1426" s="214" t="s">
        <v>1962</v>
      </c>
    </row>
    <row r="1427" s="2" customFormat="1">
      <c r="A1427" s="42"/>
      <c r="B1427" s="43"/>
      <c r="C1427" s="44"/>
      <c r="D1427" s="216" t="s">
        <v>142</v>
      </c>
      <c r="E1427" s="44"/>
      <c r="F1427" s="217" t="s">
        <v>1963</v>
      </c>
      <c r="G1427" s="44"/>
      <c r="H1427" s="44"/>
      <c r="I1427" s="218"/>
      <c r="J1427" s="44"/>
      <c r="K1427" s="44"/>
      <c r="L1427" s="48"/>
      <c r="M1427" s="219"/>
      <c r="N1427" s="220"/>
      <c r="O1427" s="88"/>
      <c r="P1427" s="88"/>
      <c r="Q1427" s="88"/>
      <c r="R1427" s="88"/>
      <c r="S1427" s="88"/>
      <c r="T1427" s="89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T1427" s="20" t="s">
        <v>142</v>
      </c>
      <c r="AU1427" s="20" t="s">
        <v>81</v>
      </c>
    </row>
    <row r="1428" s="14" customFormat="1">
      <c r="A1428" s="14"/>
      <c r="B1428" s="233"/>
      <c r="C1428" s="234"/>
      <c r="D1428" s="216" t="s">
        <v>146</v>
      </c>
      <c r="E1428" s="235" t="s">
        <v>21</v>
      </c>
      <c r="F1428" s="236" t="s">
        <v>1910</v>
      </c>
      <c r="G1428" s="234"/>
      <c r="H1428" s="237">
        <v>16.305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3" t="s">
        <v>146</v>
      </c>
      <c r="AU1428" s="243" t="s">
        <v>81</v>
      </c>
      <c r="AV1428" s="14" t="s">
        <v>81</v>
      </c>
      <c r="AW1428" s="14" t="s">
        <v>36</v>
      </c>
      <c r="AX1428" s="14" t="s">
        <v>79</v>
      </c>
      <c r="AY1428" s="243" t="s">
        <v>132</v>
      </c>
    </row>
    <row r="1429" s="2" customFormat="1" ht="24.15" customHeight="1">
      <c r="A1429" s="42"/>
      <c r="B1429" s="43"/>
      <c r="C1429" s="203" t="s">
        <v>1964</v>
      </c>
      <c r="D1429" s="203" t="s">
        <v>135</v>
      </c>
      <c r="E1429" s="204" t="s">
        <v>1965</v>
      </c>
      <c r="F1429" s="205" t="s">
        <v>1966</v>
      </c>
      <c r="G1429" s="206" t="s">
        <v>138</v>
      </c>
      <c r="H1429" s="207">
        <v>4</v>
      </c>
      <c r="I1429" s="208"/>
      <c r="J1429" s="209">
        <f>ROUND(I1429*H1429,2)</f>
        <v>0</v>
      </c>
      <c r="K1429" s="205" t="s">
        <v>21</v>
      </c>
      <c r="L1429" s="48"/>
      <c r="M1429" s="210" t="s">
        <v>21</v>
      </c>
      <c r="N1429" s="211" t="s">
        <v>45</v>
      </c>
      <c r="O1429" s="88"/>
      <c r="P1429" s="212">
        <f>O1429*H1429</f>
        <v>0</v>
      </c>
      <c r="Q1429" s="212">
        <v>0.00068999999999999997</v>
      </c>
      <c r="R1429" s="212">
        <f>Q1429*H1429</f>
        <v>0.0027599999999999999</v>
      </c>
      <c r="S1429" s="212">
        <v>0</v>
      </c>
      <c r="T1429" s="213">
        <f>S1429*H1429</f>
        <v>0</v>
      </c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R1429" s="214" t="s">
        <v>269</v>
      </c>
      <c r="AT1429" s="214" t="s">
        <v>135</v>
      </c>
      <c r="AU1429" s="214" t="s">
        <v>81</v>
      </c>
      <c r="AY1429" s="20" t="s">
        <v>132</v>
      </c>
      <c r="BE1429" s="215">
        <f>IF(N1429="základní",J1429,0)</f>
        <v>0</v>
      </c>
      <c r="BF1429" s="215">
        <f>IF(N1429="snížená",J1429,0)</f>
        <v>0</v>
      </c>
      <c r="BG1429" s="215">
        <f>IF(N1429="zákl. přenesená",J1429,0)</f>
        <v>0</v>
      </c>
      <c r="BH1429" s="215">
        <f>IF(N1429="sníž. přenesená",J1429,0)</f>
        <v>0</v>
      </c>
      <c r="BI1429" s="215">
        <f>IF(N1429="nulová",J1429,0)</f>
        <v>0</v>
      </c>
      <c r="BJ1429" s="20" t="s">
        <v>79</v>
      </c>
      <c r="BK1429" s="215">
        <f>ROUND(I1429*H1429,2)</f>
        <v>0</v>
      </c>
      <c r="BL1429" s="20" t="s">
        <v>269</v>
      </c>
      <c r="BM1429" s="214" t="s">
        <v>1967</v>
      </c>
    </row>
    <row r="1430" s="2" customFormat="1">
      <c r="A1430" s="42"/>
      <c r="B1430" s="43"/>
      <c r="C1430" s="44"/>
      <c r="D1430" s="216" t="s">
        <v>142</v>
      </c>
      <c r="E1430" s="44"/>
      <c r="F1430" s="217" t="s">
        <v>1968</v>
      </c>
      <c r="G1430" s="44"/>
      <c r="H1430" s="44"/>
      <c r="I1430" s="218"/>
      <c r="J1430" s="44"/>
      <c r="K1430" s="44"/>
      <c r="L1430" s="48"/>
      <c r="M1430" s="219"/>
      <c r="N1430" s="220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0" t="s">
        <v>142</v>
      </c>
      <c r="AU1430" s="20" t="s">
        <v>81</v>
      </c>
    </row>
    <row r="1431" s="14" customFormat="1">
      <c r="A1431" s="14"/>
      <c r="B1431" s="233"/>
      <c r="C1431" s="234"/>
      <c r="D1431" s="216" t="s">
        <v>146</v>
      </c>
      <c r="E1431" s="235" t="s">
        <v>21</v>
      </c>
      <c r="F1431" s="236" t="s">
        <v>1969</v>
      </c>
      <c r="G1431" s="234"/>
      <c r="H1431" s="237">
        <v>4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3" t="s">
        <v>146</v>
      </c>
      <c r="AU1431" s="243" t="s">
        <v>81</v>
      </c>
      <c r="AV1431" s="14" t="s">
        <v>81</v>
      </c>
      <c r="AW1431" s="14" t="s">
        <v>36</v>
      </c>
      <c r="AX1431" s="14" t="s">
        <v>79</v>
      </c>
      <c r="AY1431" s="243" t="s">
        <v>132</v>
      </c>
    </row>
    <row r="1432" s="2" customFormat="1" ht="16.5" customHeight="1">
      <c r="A1432" s="42"/>
      <c r="B1432" s="43"/>
      <c r="C1432" s="266" t="s">
        <v>1970</v>
      </c>
      <c r="D1432" s="266" t="s">
        <v>487</v>
      </c>
      <c r="E1432" s="267" t="s">
        <v>1971</v>
      </c>
      <c r="F1432" s="268" t="s">
        <v>1972</v>
      </c>
      <c r="G1432" s="269" t="s">
        <v>183</v>
      </c>
      <c r="H1432" s="270">
        <v>2.7000000000000002</v>
      </c>
      <c r="I1432" s="271"/>
      <c r="J1432" s="272">
        <f>ROUND(I1432*H1432,2)</f>
        <v>0</v>
      </c>
      <c r="K1432" s="268" t="s">
        <v>21</v>
      </c>
      <c r="L1432" s="273"/>
      <c r="M1432" s="274" t="s">
        <v>21</v>
      </c>
      <c r="N1432" s="275" t="s">
        <v>45</v>
      </c>
      <c r="O1432" s="88"/>
      <c r="P1432" s="212">
        <f>O1432*H1432</f>
        <v>0</v>
      </c>
      <c r="Q1432" s="212">
        <v>0.0028300000000000001</v>
      </c>
      <c r="R1432" s="212">
        <f>Q1432*H1432</f>
        <v>0.0076410000000000002</v>
      </c>
      <c r="S1432" s="212">
        <v>0</v>
      </c>
      <c r="T1432" s="213">
        <f>S1432*H1432</f>
        <v>0</v>
      </c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R1432" s="214" t="s">
        <v>429</v>
      </c>
      <c r="AT1432" s="214" t="s">
        <v>487</v>
      </c>
      <c r="AU1432" s="214" t="s">
        <v>81</v>
      </c>
      <c r="AY1432" s="20" t="s">
        <v>132</v>
      </c>
      <c r="BE1432" s="215">
        <f>IF(N1432="základní",J1432,0)</f>
        <v>0</v>
      </c>
      <c r="BF1432" s="215">
        <f>IF(N1432="snížená",J1432,0)</f>
        <v>0</v>
      </c>
      <c r="BG1432" s="215">
        <f>IF(N1432="zákl. přenesená",J1432,0)</f>
        <v>0</v>
      </c>
      <c r="BH1432" s="215">
        <f>IF(N1432="sníž. přenesená",J1432,0)</f>
        <v>0</v>
      </c>
      <c r="BI1432" s="215">
        <f>IF(N1432="nulová",J1432,0)</f>
        <v>0</v>
      </c>
      <c r="BJ1432" s="20" t="s">
        <v>79</v>
      </c>
      <c r="BK1432" s="215">
        <f>ROUND(I1432*H1432,2)</f>
        <v>0</v>
      </c>
      <c r="BL1432" s="20" t="s">
        <v>269</v>
      </c>
      <c r="BM1432" s="214" t="s">
        <v>1973</v>
      </c>
    </row>
    <row r="1433" s="2" customFormat="1">
      <c r="A1433" s="42"/>
      <c r="B1433" s="43"/>
      <c r="C1433" s="44"/>
      <c r="D1433" s="216" t="s">
        <v>142</v>
      </c>
      <c r="E1433" s="44"/>
      <c r="F1433" s="217" t="s">
        <v>1972</v>
      </c>
      <c r="G1433" s="44"/>
      <c r="H1433" s="44"/>
      <c r="I1433" s="218"/>
      <c r="J1433" s="44"/>
      <c r="K1433" s="44"/>
      <c r="L1433" s="48"/>
      <c r="M1433" s="219"/>
      <c r="N1433" s="220"/>
      <c r="O1433" s="88"/>
      <c r="P1433" s="88"/>
      <c r="Q1433" s="88"/>
      <c r="R1433" s="88"/>
      <c r="S1433" s="88"/>
      <c r="T1433" s="89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T1433" s="20" t="s">
        <v>142</v>
      </c>
      <c r="AU1433" s="20" t="s">
        <v>81</v>
      </c>
    </row>
    <row r="1434" s="2" customFormat="1" ht="24.15" customHeight="1">
      <c r="A1434" s="42"/>
      <c r="B1434" s="43"/>
      <c r="C1434" s="203" t="s">
        <v>1974</v>
      </c>
      <c r="D1434" s="203" t="s">
        <v>135</v>
      </c>
      <c r="E1434" s="204" t="s">
        <v>1975</v>
      </c>
      <c r="F1434" s="205" t="s">
        <v>1976</v>
      </c>
      <c r="G1434" s="206" t="s">
        <v>183</v>
      </c>
      <c r="H1434" s="207">
        <v>248.81999999999999</v>
      </c>
      <c r="I1434" s="208"/>
      <c r="J1434" s="209">
        <f>ROUND(I1434*H1434,2)</f>
        <v>0</v>
      </c>
      <c r="K1434" s="205" t="s">
        <v>21</v>
      </c>
      <c r="L1434" s="48"/>
      <c r="M1434" s="210" t="s">
        <v>21</v>
      </c>
      <c r="N1434" s="211" t="s">
        <v>45</v>
      </c>
      <c r="O1434" s="88"/>
      <c r="P1434" s="212">
        <f>O1434*H1434</f>
        <v>0</v>
      </c>
      <c r="Q1434" s="212">
        <v>0.00029999999999999997</v>
      </c>
      <c r="R1434" s="212">
        <f>Q1434*H1434</f>
        <v>0.07464599999999999</v>
      </c>
      <c r="S1434" s="212">
        <v>0</v>
      </c>
      <c r="T1434" s="213">
        <f>S1434*H1434</f>
        <v>0</v>
      </c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R1434" s="214" t="s">
        <v>269</v>
      </c>
      <c r="AT1434" s="214" t="s">
        <v>135</v>
      </c>
      <c r="AU1434" s="214" t="s">
        <v>81</v>
      </c>
      <c r="AY1434" s="20" t="s">
        <v>132</v>
      </c>
      <c r="BE1434" s="215">
        <f>IF(N1434="základní",J1434,0)</f>
        <v>0</v>
      </c>
      <c r="BF1434" s="215">
        <f>IF(N1434="snížená",J1434,0)</f>
        <v>0</v>
      </c>
      <c r="BG1434" s="215">
        <f>IF(N1434="zákl. přenesená",J1434,0)</f>
        <v>0</v>
      </c>
      <c r="BH1434" s="215">
        <f>IF(N1434="sníž. přenesená",J1434,0)</f>
        <v>0</v>
      </c>
      <c r="BI1434" s="215">
        <f>IF(N1434="nulová",J1434,0)</f>
        <v>0</v>
      </c>
      <c r="BJ1434" s="20" t="s">
        <v>79</v>
      </c>
      <c r="BK1434" s="215">
        <f>ROUND(I1434*H1434,2)</f>
        <v>0</v>
      </c>
      <c r="BL1434" s="20" t="s">
        <v>269</v>
      </c>
      <c r="BM1434" s="214" t="s">
        <v>1977</v>
      </c>
    </row>
    <row r="1435" s="2" customFormat="1">
      <c r="A1435" s="42"/>
      <c r="B1435" s="43"/>
      <c r="C1435" s="44"/>
      <c r="D1435" s="216" t="s">
        <v>142</v>
      </c>
      <c r="E1435" s="44"/>
      <c r="F1435" s="217" t="s">
        <v>1978</v>
      </c>
      <c r="G1435" s="44"/>
      <c r="H1435" s="44"/>
      <c r="I1435" s="218"/>
      <c r="J1435" s="44"/>
      <c r="K1435" s="44"/>
      <c r="L1435" s="48"/>
      <c r="M1435" s="219"/>
      <c r="N1435" s="220"/>
      <c r="O1435" s="88"/>
      <c r="P1435" s="88"/>
      <c r="Q1435" s="88"/>
      <c r="R1435" s="88"/>
      <c r="S1435" s="88"/>
      <c r="T1435" s="89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T1435" s="20" t="s">
        <v>142</v>
      </c>
      <c r="AU1435" s="20" t="s">
        <v>81</v>
      </c>
    </row>
    <row r="1436" s="14" customFormat="1">
      <c r="A1436" s="14"/>
      <c r="B1436" s="233"/>
      <c r="C1436" s="234"/>
      <c r="D1436" s="216" t="s">
        <v>146</v>
      </c>
      <c r="E1436" s="235" t="s">
        <v>21</v>
      </c>
      <c r="F1436" s="236" t="s">
        <v>567</v>
      </c>
      <c r="G1436" s="234"/>
      <c r="H1436" s="237">
        <v>13.77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3" t="s">
        <v>146</v>
      </c>
      <c r="AU1436" s="243" t="s">
        <v>81</v>
      </c>
      <c r="AV1436" s="14" t="s">
        <v>81</v>
      </c>
      <c r="AW1436" s="14" t="s">
        <v>36</v>
      </c>
      <c r="AX1436" s="14" t="s">
        <v>74</v>
      </c>
      <c r="AY1436" s="243" t="s">
        <v>132</v>
      </c>
    </row>
    <row r="1437" s="14" customFormat="1">
      <c r="A1437" s="14"/>
      <c r="B1437" s="233"/>
      <c r="C1437" s="234"/>
      <c r="D1437" s="216" t="s">
        <v>146</v>
      </c>
      <c r="E1437" s="235" t="s">
        <v>21</v>
      </c>
      <c r="F1437" s="236" t="s">
        <v>539</v>
      </c>
      <c r="G1437" s="234"/>
      <c r="H1437" s="237">
        <v>19.309999999999999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3" t="s">
        <v>146</v>
      </c>
      <c r="AU1437" s="243" t="s">
        <v>81</v>
      </c>
      <c r="AV1437" s="14" t="s">
        <v>81</v>
      </c>
      <c r="AW1437" s="14" t="s">
        <v>36</v>
      </c>
      <c r="AX1437" s="14" t="s">
        <v>74</v>
      </c>
      <c r="AY1437" s="243" t="s">
        <v>132</v>
      </c>
    </row>
    <row r="1438" s="14" customFormat="1">
      <c r="A1438" s="14"/>
      <c r="B1438" s="233"/>
      <c r="C1438" s="234"/>
      <c r="D1438" s="216" t="s">
        <v>146</v>
      </c>
      <c r="E1438" s="235" t="s">
        <v>21</v>
      </c>
      <c r="F1438" s="236" t="s">
        <v>540</v>
      </c>
      <c r="G1438" s="234"/>
      <c r="H1438" s="237">
        <v>17.199999999999999</v>
      </c>
      <c r="I1438" s="238"/>
      <c r="J1438" s="234"/>
      <c r="K1438" s="234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43" t="s">
        <v>146</v>
      </c>
      <c r="AU1438" s="243" t="s">
        <v>81</v>
      </c>
      <c r="AV1438" s="14" t="s">
        <v>81</v>
      </c>
      <c r="AW1438" s="14" t="s">
        <v>36</v>
      </c>
      <c r="AX1438" s="14" t="s">
        <v>74</v>
      </c>
      <c r="AY1438" s="243" t="s">
        <v>132</v>
      </c>
    </row>
    <row r="1439" s="14" customFormat="1">
      <c r="A1439" s="14"/>
      <c r="B1439" s="233"/>
      <c r="C1439" s="234"/>
      <c r="D1439" s="216" t="s">
        <v>146</v>
      </c>
      <c r="E1439" s="235" t="s">
        <v>21</v>
      </c>
      <c r="F1439" s="236" t="s">
        <v>541</v>
      </c>
      <c r="G1439" s="234"/>
      <c r="H1439" s="237">
        <v>41.240000000000002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3" t="s">
        <v>146</v>
      </c>
      <c r="AU1439" s="243" t="s">
        <v>81</v>
      </c>
      <c r="AV1439" s="14" t="s">
        <v>81</v>
      </c>
      <c r="AW1439" s="14" t="s">
        <v>36</v>
      </c>
      <c r="AX1439" s="14" t="s">
        <v>74</v>
      </c>
      <c r="AY1439" s="243" t="s">
        <v>132</v>
      </c>
    </row>
    <row r="1440" s="14" customFormat="1">
      <c r="A1440" s="14"/>
      <c r="B1440" s="233"/>
      <c r="C1440" s="234"/>
      <c r="D1440" s="216" t="s">
        <v>146</v>
      </c>
      <c r="E1440" s="235" t="s">
        <v>21</v>
      </c>
      <c r="F1440" s="236" t="s">
        <v>1645</v>
      </c>
      <c r="G1440" s="234"/>
      <c r="H1440" s="237">
        <v>32.530000000000001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3" t="s">
        <v>146</v>
      </c>
      <c r="AU1440" s="243" t="s">
        <v>81</v>
      </c>
      <c r="AV1440" s="14" t="s">
        <v>81</v>
      </c>
      <c r="AW1440" s="14" t="s">
        <v>36</v>
      </c>
      <c r="AX1440" s="14" t="s">
        <v>74</v>
      </c>
      <c r="AY1440" s="243" t="s">
        <v>132</v>
      </c>
    </row>
    <row r="1441" s="14" customFormat="1">
      <c r="A1441" s="14"/>
      <c r="B1441" s="233"/>
      <c r="C1441" s="234"/>
      <c r="D1441" s="216" t="s">
        <v>146</v>
      </c>
      <c r="E1441" s="235" t="s">
        <v>21</v>
      </c>
      <c r="F1441" s="236" t="s">
        <v>553</v>
      </c>
      <c r="G1441" s="234"/>
      <c r="H1441" s="237">
        <v>69.109999999999999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3" t="s">
        <v>146</v>
      </c>
      <c r="AU1441" s="243" t="s">
        <v>81</v>
      </c>
      <c r="AV1441" s="14" t="s">
        <v>81</v>
      </c>
      <c r="AW1441" s="14" t="s">
        <v>36</v>
      </c>
      <c r="AX1441" s="14" t="s">
        <v>74</v>
      </c>
      <c r="AY1441" s="243" t="s">
        <v>132</v>
      </c>
    </row>
    <row r="1442" s="14" customFormat="1">
      <c r="A1442" s="14"/>
      <c r="B1442" s="233"/>
      <c r="C1442" s="234"/>
      <c r="D1442" s="216" t="s">
        <v>146</v>
      </c>
      <c r="E1442" s="235" t="s">
        <v>21</v>
      </c>
      <c r="F1442" s="236" t="s">
        <v>554</v>
      </c>
      <c r="G1442" s="234"/>
      <c r="H1442" s="237">
        <v>21.629999999999999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3" t="s">
        <v>146</v>
      </c>
      <c r="AU1442" s="243" t="s">
        <v>81</v>
      </c>
      <c r="AV1442" s="14" t="s">
        <v>81</v>
      </c>
      <c r="AW1442" s="14" t="s">
        <v>36</v>
      </c>
      <c r="AX1442" s="14" t="s">
        <v>74</v>
      </c>
      <c r="AY1442" s="243" t="s">
        <v>132</v>
      </c>
    </row>
    <row r="1443" s="14" customFormat="1">
      <c r="A1443" s="14"/>
      <c r="B1443" s="233"/>
      <c r="C1443" s="234"/>
      <c r="D1443" s="216" t="s">
        <v>146</v>
      </c>
      <c r="E1443" s="235" t="s">
        <v>21</v>
      </c>
      <c r="F1443" s="236" t="s">
        <v>556</v>
      </c>
      <c r="G1443" s="234"/>
      <c r="H1443" s="237">
        <v>34.030000000000001</v>
      </c>
      <c r="I1443" s="238"/>
      <c r="J1443" s="234"/>
      <c r="K1443" s="234"/>
      <c r="L1443" s="239"/>
      <c r="M1443" s="240"/>
      <c r="N1443" s="241"/>
      <c r="O1443" s="241"/>
      <c r="P1443" s="241"/>
      <c r="Q1443" s="241"/>
      <c r="R1443" s="241"/>
      <c r="S1443" s="241"/>
      <c r="T1443" s="24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3" t="s">
        <v>146</v>
      </c>
      <c r="AU1443" s="243" t="s">
        <v>81</v>
      </c>
      <c r="AV1443" s="14" t="s">
        <v>81</v>
      </c>
      <c r="AW1443" s="14" t="s">
        <v>36</v>
      </c>
      <c r="AX1443" s="14" t="s">
        <v>74</v>
      </c>
      <c r="AY1443" s="243" t="s">
        <v>132</v>
      </c>
    </row>
    <row r="1444" s="15" customFormat="1">
      <c r="A1444" s="15"/>
      <c r="B1444" s="244"/>
      <c r="C1444" s="245"/>
      <c r="D1444" s="216" t="s">
        <v>146</v>
      </c>
      <c r="E1444" s="246" t="s">
        <v>21</v>
      </c>
      <c r="F1444" s="247" t="s">
        <v>150</v>
      </c>
      <c r="G1444" s="245"/>
      <c r="H1444" s="248">
        <v>248.81999999999999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4" t="s">
        <v>146</v>
      </c>
      <c r="AU1444" s="254" t="s">
        <v>81</v>
      </c>
      <c r="AV1444" s="15" t="s">
        <v>140</v>
      </c>
      <c r="AW1444" s="15" t="s">
        <v>36</v>
      </c>
      <c r="AX1444" s="15" t="s">
        <v>79</v>
      </c>
      <c r="AY1444" s="254" t="s">
        <v>132</v>
      </c>
    </row>
    <row r="1445" s="2" customFormat="1" ht="49.05" customHeight="1">
      <c r="A1445" s="42"/>
      <c r="B1445" s="43"/>
      <c r="C1445" s="266" t="s">
        <v>1979</v>
      </c>
      <c r="D1445" s="266" t="s">
        <v>487</v>
      </c>
      <c r="E1445" s="267" t="s">
        <v>1980</v>
      </c>
      <c r="F1445" s="268" t="s">
        <v>1981</v>
      </c>
      <c r="G1445" s="269" t="s">
        <v>183</v>
      </c>
      <c r="H1445" s="270">
        <v>100.672</v>
      </c>
      <c r="I1445" s="271"/>
      <c r="J1445" s="272">
        <f>ROUND(I1445*H1445,2)</f>
        <v>0</v>
      </c>
      <c r="K1445" s="268" t="s">
        <v>139</v>
      </c>
      <c r="L1445" s="273"/>
      <c r="M1445" s="274" t="s">
        <v>21</v>
      </c>
      <c r="N1445" s="275" t="s">
        <v>45</v>
      </c>
      <c r="O1445" s="88"/>
      <c r="P1445" s="212">
        <f>O1445*H1445</f>
        <v>0</v>
      </c>
      <c r="Q1445" s="212">
        <v>0.0025999999999999999</v>
      </c>
      <c r="R1445" s="212">
        <f>Q1445*H1445</f>
        <v>0.26174719999999996</v>
      </c>
      <c r="S1445" s="212">
        <v>0</v>
      </c>
      <c r="T1445" s="213">
        <f>S1445*H1445</f>
        <v>0</v>
      </c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R1445" s="214" t="s">
        <v>429</v>
      </c>
      <c r="AT1445" s="214" t="s">
        <v>487</v>
      </c>
      <c r="AU1445" s="214" t="s">
        <v>81</v>
      </c>
      <c r="AY1445" s="20" t="s">
        <v>132</v>
      </c>
      <c r="BE1445" s="215">
        <f>IF(N1445="základní",J1445,0)</f>
        <v>0</v>
      </c>
      <c r="BF1445" s="215">
        <f>IF(N1445="snížená",J1445,0)</f>
        <v>0</v>
      </c>
      <c r="BG1445" s="215">
        <f>IF(N1445="zákl. přenesená",J1445,0)</f>
        <v>0</v>
      </c>
      <c r="BH1445" s="215">
        <f>IF(N1445="sníž. přenesená",J1445,0)</f>
        <v>0</v>
      </c>
      <c r="BI1445" s="215">
        <f>IF(N1445="nulová",J1445,0)</f>
        <v>0</v>
      </c>
      <c r="BJ1445" s="20" t="s">
        <v>79</v>
      </c>
      <c r="BK1445" s="215">
        <f>ROUND(I1445*H1445,2)</f>
        <v>0</v>
      </c>
      <c r="BL1445" s="20" t="s">
        <v>269</v>
      </c>
      <c r="BM1445" s="214" t="s">
        <v>1982</v>
      </c>
    </row>
    <row r="1446" s="2" customFormat="1">
      <c r="A1446" s="42"/>
      <c r="B1446" s="43"/>
      <c r="C1446" s="44"/>
      <c r="D1446" s="216" t="s">
        <v>142</v>
      </c>
      <c r="E1446" s="44"/>
      <c r="F1446" s="217" t="s">
        <v>1981</v>
      </c>
      <c r="G1446" s="44"/>
      <c r="H1446" s="44"/>
      <c r="I1446" s="218"/>
      <c r="J1446" s="44"/>
      <c r="K1446" s="44"/>
      <c r="L1446" s="48"/>
      <c r="M1446" s="219"/>
      <c r="N1446" s="220"/>
      <c r="O1446" s="88"/>
      <c r="P1446" s="88"/>
      <c r="Q1446" s="88"/>
      <c r="R1446" s="88"/>
      <c r="S1446" s="88"/>
      <c r="T1446" s="89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T1446" s="20" t="s">
        <v>142</v>
      </c>
      <c r="AU1446" s="20" t="s">
        <v>81</v>
      </c>
    </row>
    <row r="1447" s="14" customFormat="1">
      <c r="A1447" s="14"/>
      <c r="B1447" s="233"/>
      <c r="C1447" s="234"/>
      <c r="D1447" s="216" t="s">
        <v>146</v>
      </c>
      <c r="E1447" s="235" t="s">
        <v>21</v>
      </c>
      <c r="F1447" s="236" t="s">
        <v>567</v>
      </c>
      <c r="G1447" s="234"/>
      <c r="H1447" s="237">
        <v>13.77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3" t="s">
        <v>146</v>
      </c>
      <c r="AU1447" s="243" t="s">
        <v>81</v>
      </c>
      <c r="AV1447" s="14" t="s">
        <v>81</v>
      </c>
      <c r="AW1447" s="14" t="s">
        <v>36</v>
      </c>
      <c r="AX1447" s="14" t="s">
        <v>74</v>
      </c>
      <c r="AY1447" s="243" t="s">
        <v>132</v>
      </c>
    </row>
    <row r="1448" s="14" customFormat="1">
      <c r="A1448" s="14"/>
      <c r="B1448" s="233"/>
      <c r="C1448" s="234"/>
      <c r="D1448" s="216" t="s">
        <v>146</v>
      </c>
      <c r="E1448" s="235" t="s">
        <v>21</v>
      </c>
      <c r="F1448" s="236" t="s">
        <v>539</v>
      </c>
      <c r="G1448" s="234"/>
      <c r="H1448" s="237">
        <v>19.309999999999999</v>
      </c>
      <c r="I1448" s="238"/>
      <c r="J1448" s="234"/>
      <c r="K1448" s="234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3" t="s">
        <v>146</v>
      </c>
      <c r="AU1448" s="243" t="s">
        <v>81</v>
      </c>
      <c r="AV1448" s="14" t="s">
        <v>81</v>
      </c>
      <c r="AW1448" s="14" t="s">
        <v>36</v>
      </c>
      <c r="AX1448" s="14" t="s">
        <v>74</v>
      </c>
      <c r="AY1448" s="243" t="s">
        <v>132</v>
      </c>
    </row>
    <row r="1449" s="14" customFormat="1">
      <c r="A1449" s="14"/>
      <c r="B1449" s="233"/>
      <c r="C1449" s="234"/>
      <c r="D1449" s="216" t="s">
        <v>146</v>
      </c>
      <c r="E1449" s="235" t="s">
        <v>21</v>
      </c>
      <c r="F1449" s="236" t="s">
        <v>540</v>
      </c>
      <c r="G1449" s="234"/>
      <c r="H1449" s="237">
        <v>17.199999999999999</v>
      </c>
      <c r="I1449" s="238"/>
      <c r="J1449" s="234"/>
      <c r="K1449" s="234"/>
      <c r="L1449" s="239"/>
      <c r="M1449" s="240"/>
      <c r="N1449" s="241"/>
      <c r="O1449" s="241"/>
      <c r="P1449" s="241"/>
      <c r="Q1449" s="241"/>
      <c r="R1449" s="241"/>
      <c r="S1449" s="241"/>
      <c r="T1449" s="24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3" t="s">
        <v>146</v>
      </c>
      <c r="AU1449" s="243" t="s">
        <v>81</v>
      </c>
      <c r="AV1449" s="14" t="s">
        <v>81</v>
      </c>
      <c r="AW1449" s="14" t="s">
        <v>36</v>
      </c>
      <c r="AX1449" s="14" t="s">
        <v>74</v>
      </c>
      <c r="AY1449" s="243" t="s">
        <v>132</v>
      </c>
    </row>
    <row r="1450" s="14" customFormat="1">
      <c r="A1450" s="14"/>
      <c r="B1450" s="233"/>
      <c r="C1450" s="234"/>
      <c r="D1450" s="216" t="s">
        <v>146</v>
      </c>
      <c r="E1450" s="235" t="s">
        <v>21</v>
      </c>
      <c r="F1450" s="236" t="s">
        <v>541</v>
      </c>
      <c r="G1450" s="234"/>
      <c r="H1450" s="237">
        <v>41.240000000000002</v>
      </c>
      <c r="I1450" s="238"/>
      <c r="J1450" s="234"/>
      <c r="K1450" s="234"/>
      <c r="L1450" s="239"/>
      <c r="M1450" s="240"/>
      <c r="N1450" s="241"/>
      <c r="O1450" s="241"/>
      <c r="P1450" s="241"/>
      <c r="Q1450" s="241"/>
      <c r="R1450" s="241"/>
      <c r="S1450" s="241"/>
      <c r="T1450" s="24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3" t="s">
        <v>146</v>
      </c>
      <c r="AU1450" s="243" t="s">
        <v>81</v>
      </c>
      <c r="AV1450" s="14" t="s">
        <v>81</v>
      </c>
      <c r="AW1450" s="14" t="s">
        <v>36</v>
      </c>
      <c r="AX1450" s="14" t="s">
        <v>74</v>
      </c>
      <c r="AY1450" s="243" t="s">
        <v>132</v>
      </c>
    </row>
    <row r="1451" s="15" customFormat="1">
      <c r="A1451" s="15"/>
      <c r="B1451" s="244"/>
      <c r="C1451" s="245"/>
      <c r="D1451" s="216" t="s">
        <v>146</v>
      </c>
      <c r="E1451" s="246" t="s">
        <v>21</v>
      </c>
      <c r="F1451" s="247" t="s">
        <v>150</v>
      </c>
      <c r="G1451" s="245"/>
      <c r="H1451" s="248">
        <v>91.519999999999996</v>
      </c>
      <c r="I1451" s="249"/>
      <c r="J1451" s="245"/>
      <c r="K1451" s="245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54" t="s">
        <v>146</v>
      </c>
      <c r="AU1451" s="254" t="s">
        <v>81</v>
      </c>
      <c r="AV1451" s="15" t="s">
        <v>140</v>
      </c>
      <c r="AW1451" s="15" t="s">
        <v>36</v>
      </c>
      <c r="AX1451" s="15" t="s">
        <v>79</v>
      </c>
      <c r="AY1451" s="254" t="s">
        <v>132</v>
      </c>
    </row>
    <row r="1452" s="14" customFormat="1">
      <c r="A1452" s="14"/>
      <c r="B1452" s="233"/>
      <c r="C1452" s="234"/>
      <c r="D1452" s="216" t="s">
        <v>146</v>
      </c>
      <c r="E1452" s="234"/>
      <c r="F1452" s="236" t="s">
        <v>1983</v>
      </c>
      <c r="G1452" s="234"/>
      <c r="H1452" s="237">
        <v>100.672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3" t="s">
        <v>146</v>
      </c>
      <c r="AU1452" s="243" t="s">
        <v>81</v>
      </c>
      <c r="AV1452" s="14" t="s">
        <v>81</v>
      </c>
      <c r="AW1452" s="14" t="s">
        <v>4</v>
      </c>
      <c r="AX1452" s="14" t="s">
        <v>79</v>
      </c>
      <c r="AY1452" s="243" t="s">
        <v>132</v>
      </c>
    </row>
    <row r="1453" s="2" customFormat="1" ht="49.05" customHeight="1">
      <c r="A1453" s="42"/>
      <c r="B1453" s="43"/>
      <c r="C1453" s="266" t="s">
        <v>1984</v>
      </c>
      <c r="D1453" s="266" t="s">
        <v>487</v>
      </c>
      <c r="E1453" s="267" t="s">
        <v>1985</v>
      </c>
      <c r="F1453" s="268" t="s">
        <v>1986</v>
      </c>
      <c r="G1453" s="269" t="s">
        <v>183</v>
      </c>
      <c r="H1453" s="270">
        <v>173.03</v>
      </c>
      <c r="I1453" s="271"/>
      <c r="J1453" s="272">
        <f>ROUND(I1453*H1453,2)</f>
        <v>0</v>
      </c>
      <c r="K1453" s="268" t="s">
        <v>139</v>
      </c>
      <c r="L1453" s="273"/>
      <c r="M1453" s="274" t="s">
        <v>21</v>
      </c>
      <c r="N1453" s="275" t="s">
        <v>45</v>
      </c>
      <c r="O1453" s="88"/>
      <c r="P1453" s="212">
        <f>O1453*H1453</f>
        <v>0</v>
      </c>
      <c r="Q1453" s="212">
        <v>0.0025999999999999999</v>
      </c>
      <c r="R1453" s="212">
        <f>Q1453*H1453</f>
        <v>0.449878</v>
      </c>
      <c r="S1453" s="212">
        <v>0</v>
      </c>
      <c r="T1453" s="213">
        <f>S1453*H1453</f>
        <v>0</v>
      </c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R1453" s="214" t="s">
        <v>429</v>
      </c>
      <c r="AT1453" s="214" t="s">
        <v>487</v>
      </c>
      <c r="AU1453" s="214" t="s">
        <v>81</v>
      </c>
      <c r="AY1453" s="20" t="s">
        <v>132</v>
      </c>
      <c r="BE1453" s="215">
        <f>IF(N1453="základní",J1453,0)</f>
        <v>0</v>
      </c>
      <c r="BF1453" s="215">
        <f>IF(N1453="snížená",J1453,0)</f>
        <v>0</v>
      </c>
      <c r="BG1453" s="215">
        <f>IF(N1453="zákl. přenesená",J1453,0)</f>
        <v>0</v>
      </c>
      <c r="BH1453" s="215">
        <f>IF(N1453="sníž. přenesená",J1453,0)</f>
        <v>0</v>
      </c>
      <c r="BI1453" s="215">
        <f>IF(N1453="nulová",J1453,0)</f>
        <v>0</v>
      </c>
      <c r="BJ1453" s="20" t="s">
        <v>79</v>
      </c>
      <c r="BK1453" s="215">
        <f>ROUND(I1453*H1453,2)</f>
        <v>0</v>
      </c>
      <c r="BL1453" s="20" t="s">
        <v>269</v>
      </c>
      <c r="BM1453" s="214" t="s">
        <v>1987</v>
      </c>
    </row>
    <row r="1454" s="2" customFormat="1">
      <c r="A1454" s="42"/>
      <c r="B1454" s="43"/>
      <c r="C1454" s="44"/>
      <c r="D1454" s="216" t="s">
        <v>142</v>
      </c>
      <c r="E1454" s="44"/>
      <c r="F1454" s="217" t="s">
        <v>1986</v>
      </c>
      <c r="G1454" s="44"/>
      <c r="H1454" s="44"/>
      <c r="I1454" s="218"/>
      <c r="J1454" s="44"/>
      <c r="K1454" s="44"/>
      <c r="L1454" s="48"/>
      <c r="M1454" s="219"/>
      <c r="N1454" s="220"/>
      <c r="O1454" s="88"/>
      <c r="P1454" s="88"/>
      <c r="Q1454" s="88"/>
      <c r="R1454" s="88"/>
      <c r="S1454" s="88"/>
      <c r="T1454" s="89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T1454" s="20" t="s">
        <v>142</v>
      </c>
      <c r="AU1454" s="20" t="s">
        <v>81</v>
      </c>
    </row>
    <row r="1455" s="14" customFormat="1">
      <c r="A1455" s="14"/>
      <c r="B1455" s="233"/>
      <c r="C1455" s="234"/>
      <c r="D1455" s="216" t="s">
        <v>146</v>
      </c>
      <c r="E1455" s="235" t="s">
        <v>21</v>
      </c>
      <c r="F1455" s="236" t="s">
        <v>1645</v>
      </c>
      <c r="G1455" s="234"/>
      <c r="H1455" s="237">
        <v>32.530000000000001</v>
      </c>
      <c r="I1455" s="238"/>
      <c r="J1455" s="234"/>
      <c r="K1455" s="234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3" t="s">
        <v>146</v>
      </c>
      <c r="AU1455" s="243" t="s">
        <v>81</v>
      </c>
      <c r="AV1455" s="14" t="s">
        <v>81</v>
      </c>
      <c r="AW1455" s="14" t="s">
        <v>36</v>
      </c>
      <c r="AX1455" s="14" t="s">
        <v>74</v>
      </c>
      <c r="AY1455" s="243" t="s">
        <v>132</v>
      </c>
    </row>
    <row r="1456" s="14" customFormat="1">
      <c r="A1456" s="14"/>
      <c r="B1456" s="233"/>
      <c r="C1456" s="234"/>
      <c r="D1456" s="216" t="s">
        <v>146</v>
      </c>
      <c r="E1456" s="235" t="s">
        <v>21</v>
      </c>
      <c r="F1456" s="236" t="s">
        <v>553</v>
      </c>
      <c r="G1456" s="234"/>
      <c r="H1456" s="237">
        <v>69.109999999999999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3" t="s">
        <v>146</v>
      </c>
      <c r="AU1456" s="243" t="s">
        <v>81</v>
      </c>
      <c r="AV1456" s="14" t="s">
        <v>81</v>
      </c>
      <c r="AW1456" s="14" t="s">
        <v>36</v>
      </c>
      <c r="AX1456" s="14" t="s">
        <v>74</v>
      </c>
      <c r="AY1456" s="243" t="s">
        <v>132</v>
      </c>
    </row>
    <row r="1457" s="14" customFormat="1">
      <c r="A1457" s="14"/>
      <c r="B1457" s="233"/>
      <c r="C1457" s="234"/>
      <c r="D1457" s="216" t="s">
        <v>146</v>
      </c>
      <c r="E1457" s="235" t="s">
        <v>21</v>
      </c>
      <c r="F1457" s="236" t="s">
        <v>554</v>
      </c>
      <c r="G1457" s="234"/>
      <c r="H1457" s="237">
        <v>21.629999999999999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3" t="s">
        <v>146</v>
      </c>
      <c r="AU1457" s="243" t="s">
        <v>81</v>
      </c>
      <c r="AV1457" s="14" t="s">
        <v>81</v>
      </c>
      <c r="AW1457" s="14" t="s">
        <v>36</v>
      </c>
      <c r="AX1457" s="14" t="s">
        <v>74</v>
      </c>
      <c r="AY1457" s="243" t="s">
        <v>132</v>
      </c>
    </row>
    <row r="1458" s="14" customFormat="1">
      <c r="A1458" s="14"/>
      <c r="B1458" s="233"/>
      <c r="C1458" s="234"/>
      <c r="D1458" s="216" t="s">
        <v>146</v>
      </c>
      <c r="E1458" s="235" t="s">
        <v>21</v>
      </c>
      <c r="F1458" s="236" t="s">
        <v>556</v>
      </c>
      <c r="G1458" s="234"/>
      <c r="H1458" s="237">
        <v>34.030000000000001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3" t="s">
        <v>146</v>
      </c>
      <c r="AU1458" s="243" t="s">
        <v>81</v>
      </c>
      <c r="AV1458" s="14" t="s">
        <v>81</v>
      </c>
      <c r="AW1458" s="14" t="s">
        <v>36</v>
      </c>
      <c r="AX1458" s="14" t="s">
        <v>74</v>
      </c>
      <c r="AY1458" s="243" t="s">
        <v>132</v>
      </c>
    </row>
    <row r="1459" s="15" customFormat="1">
      <c r="A1459" s="15"/>
      <c r="B1459" s="244"/>
      <c r="C1459" s="245"/>
      <c r="D1459" s="216" t="s">
        <v>146</v>
      </c>
      <c r="E1459" s="246" t="s">
        <v>21</v>
      </c>
      <c r="F1459" s="247" t="s">
        <v>150</v>
      </c>
      <c r="G1459" s="245"/>
      <c r="H1459" s="248">
        <v>157.30000000000001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54" t="s">
        <v>146</v>
      </c>
      <c r="AU1459" s="254" t="s">
        <v>81</v>
      </c>
      <c r="AV1459" s="15" t="s">
        <v>140</v>
      </c>
      <c r="AW1459" s="15" t="s">
        <v>36</v>
      </c>
      <c r="AX1459" s="15" t="s">
        <v>79</v>
      </c>
      <c r="AY1459" s="254" t="s">
        <v>132</v>
      </c>
    </row>
    <row r="1460" s="14" customFormat="1">
      <c r="A1460" s="14"/>
      <c r="B1460" s="233"/>
      <c r="C1460" s="234"/>
      <c r="D1460" s="216" t="s">
        <v>146</v>
      </c>
      <c r="E1460" s="234"/>
      <c r="F1460" s="236" t="s">
        <v>1988</v>
      </c>
      <c r="G1460" s="234"/>
      <c r="H1460" s="237">
        <v>173.03</v>
      </c>
      <c r="I1460" s="238"/>
      <c r="J1460" s="234"/>
      <c r="K1460" s="234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3" t="s">
        <v>146</v>
      </c>
      <c r="AU1460" s="243" t="s">
        <v>81</v>
      </c>
      <c r="AV1460" s="14" t="s">
        <v>81</v>
      </c>
      <c r="AW1460" s="14" t="s">
        <v>4</v>
      </c>
      <c r="AX1460" s="14" t="s">
        <v>79</v>
      </c>
      <c r="AY1460" s="243" t="s">
        <v>132</v>
      </c>
    </row>
    <row r="1461" s="2" customFormat="1" ht="21.75" customHeight="1">
      <c r="A1461" s="42"/>
      <c r="B1461" s="43"/>
      <c r="C1461" s="203" t="s">
        <v>1989</v>
      </c>
      <c r="D1461" s="203" t="s">
        <v>135</v>
      </c>
      <c r="E1461" s="204" t="s">
        <v>1990</v>
      </c>
      <c r="F1461" s="205" t="s">
        <v>1991</v>
      </c>
      <c r="G1461" s="206" t="s">
        <v>214</v>
      </c>
      <c r="H1461" s="207">
        <v>105.93000000000001</v>
      </c>
      <c r="I1461" s="208"/>
      <c r="J1461" s="209">
        <f>ROUND(I1461*H1461,2)</f>
        <v>0</v>
      </c>
      <c r="K1461" s="205" t="s">
        <v>139</v>
      </c>
      <c r="L1461" s="48"/>
      <c r="M1461" s="210" t="s">
        <v>21</v>
      </c>
      <c r="N1461" s="211" t="s">
        <v>45</v>
      </c>
      <c r="O1461" s="88"/>
      <c r="P1461" s="212">
        <f>O1461*H1461</f>
        <v>0</v>
      </c>
      <c r="Q1461" s="212">
        <v>0</v>
      </c>
      <c r="R1461" s="212">
        <f>Q1461*H1461</f>
        <v>0</v>
      </c>
      <c r="S1461" s="212">
        <v>0.00029999999999999997</v>
      </c>
      <c r="T1461" s="213">
        <f>S1461*H1461</f>
        <v>0.031779000000000002</v>
      </c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R1461" s="214" t="s">
        <v>269</v>
      </c>
      <c r="AT1461" s="214" t="s">
        <v>135</v>
      </c>
      <c r="AU1461" s="214" t="s">
        <v>81</v>
      </c>
      <c r="AY1461" s="20" t="s">
        <v>132</v>
      </c>
      <c r="BE1461" s="215">
        <f>IF(N1461="základní",J1461,0)</f>
        <v>0</v>
      </c>
      <c r="BF1461" s="215">
        <f>IF(N1461="snížená",J1461,0)</f>
        <v>0</v>
      </c>
      <c r="BG1461" s="215">
        <f>IF(N1461="zákl. přenesená",J1461,0)</f>
        <v>0</v>
      </c>
      <c r="BH1461" s="215">
        <f>IF(N1461="sníž. přenesená",J1461,0)</f>
        <v>0</v>
      </c>
      <c r="BI1461" s="215">
        <f>IF(N1461="nulová",J1461,0)</f>
        <v>0</v>
      </c>
      <c r="BJ1461" s="20" t="s">
        <v>79</v>
      </c>
      <c r="BK1461" s="215">
        <f>ROUND(I1461*H1461,2)</f>
        <v>0</v>
      </c>
      <c r="BL1461" s="20" t="s">
        <v>269</v>
      </c>
      <c r="BM1461" s="214" t="s">
        <v>1992</v>
      </c>
    </row>
    <row r="1462" s="2" customFormat="1">
      <c r="A1462" s="42"/>
      <c r="B1462" s="43"/>
      <c r="C1462" s="44"/>
      <c r="D1462" s="216" t="s">
        <v>142</v>
      </c>
      <c r="E1462" s="44"/>
      <c r="F1462" s="217" t="s">
        <v>1993</v>
      </c>
      <c r="G1462" s="44"/>
      <c r="H1462" s="44"/>
      <c r="I1462" s="218"/>
      <c r="J1462" s="44"/>
      <c r="K1462" s="44"/>
      <c r="L1462" s="48"/>
      <c r="M1462" s="219"/>
      <c r="N1462" s="220"/>
      <c r="O1462" s="88"/>
      <c r="P1462" s="88"/>
      <c r="Q1462" s="88"/>
      <c r="R1462" s="88"/>
      <c r="S1462" s="88"/>
      <c r="T1462" s="89"/>
      <c r="U1462" s="42"/>
      <c r="V1462" s="42"/>
      <c r="W1462" s="42"/>
      <c r="X1462" s="42"/>
      <c r="Y1462" s="42"/>
      <c r="Z1462" s="42"/>
      <c r="AA1462" s="42"/>
      <c r="AB1462" s="42"/>
      <c r="AC1462" s="42"/>
      <c r="AD1462" s="42"/>
      <c r="AE1462" s="42"/>
      <c r="AT1462" s="20" t="s">
        <v>142</v>
      </c>
      <c r="AU1462" s="20" t="s">
        <v>81</v>
      </c>
    </row>
    <row r="1463" s="2" customFormat="1">
      <c r="A1463" s="42"/>
      <c r="B1463" s="43"/>
      <c r="C1463" s="44"/>
      <c r="D1463" s="221" t="s">
        <v>144</v>
      </c>
      <c r="E1463" s="44"/>
      <c r="F1463" s="222" t="s">
        <v>1994</v>
      </c>
      <c r="G1463" s="44"/>
      <c r="H1463" s="44"/>
      <c r="I1463" s="218"/>
      <c r="J1463" s="44"/>
      <c r="K1463" s="44"/>
      <c r="L1463" s="48"/>
      <c r="M1463" s="219"/>
      <c r="N1463" s="220"/>
      <c r="O1463" s="88"/>
      <c r="P1463" s="88"/>
      <c r="Q1463" s="88"/>
      <c r="R1463" s="88"/>
      <c r="S1463" s="88"/>
      <c r="T1463" s="89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T1463" s="20" t="s">
        <v>144</v>
      </c>
      <c r="AU1463" s="20" t="s">
        <v>81</v>
      </c>
    </row>
    <row r="1464" s="14" customFormat="1">
      <c r="A1464" s="14"/>
      <c r="B1464" s="233"/>
      <c r="C1464" s="234"/>
      <c r="D1464" s="216" t="s">
        <v>146</v>
      </c>
      <c r="E1464" s="235" t="s">
        <v>21</v>
      </c>
      <c r="F1464" s="236" t="s">
        <v>1995</v>
      </c>
      <c r="G1464" s="234"/>
      <c r="H1464" s="237">
        <v>8.8200000000000003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3" t="s">
        <v>146</v>
      </c>
      <c r="AU1464" s="243" t="s">
        <v>81</v>
      </c>
      <c r="AV1464" s="14" t="s">
        <v>81</v>
      </c>
      <c r="AW1464" s="14" t="s">
        <v>36</v>
      </c>
      <c r="AX1464" s="14" t="s">
        <v>74</v>
      </c>
      <c r="AY1464" s="243" t="s">
        <v>132</v>
      </c>
    </row>
    <row r="1465" s="14" customFormat="1">
      <c r="A1465" s="14"/>
      <c r="B1465" s="233"/>
      <c r="C1465" s="234"/>
      <c r="D1465" s="216" t="s">
        <v>146</v>
      </c>
      <c r="E1465" s="235" t="s">
        <v>21</v>
      </c>
      <c r="F1465" s="236" t="s">
        <v>1996</v>
      </c>
      <c r="G1465" s="234"/>
      <c r="H1465" s="237">
        <v>22.699999999999999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3" t="s">
        <v>146</v>
      </c>
      <c r="AU1465" s="243" t="s">
        <v>81</v>
      </c>
      <c r="AV1465" s="14" t="s">
        <v>81</v>
      </c>
      <c r="AW1465" s="14" t="s">
        <v>36</v>
      </c>
      <c r="AX1465" s="14" t="s">
        <v>74</v>
      </c>
      <c r="AY1465" s="243" t="s">
        <v>132</v>
      </c>
    </row>
    <row r="1466" s="14" customFormat="1">
      <c r="A1466" s="14"/>
      <c r="B1466" s="233"/>
      <c r="C1466" s="234"/>
      <c r="D1466" s="216" t="s">
        <v>146</v>
      </c>
      <c r="E1466" s="235" t="s">
        <v>21</v>
      </c>
      <c r="F1466" s="236" t="s">
        <v>1997</v>
      </c>
      <c r="G1466" s="234"/>
      <c r="H1466" s="237">
        <v>19.780000000000001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3" t="s">
        <v>146</v>
      </c>
      <c r="AU1466" s="243" t="s">
        <v>81</v>
      </c>
      <c r="AV1466" s="14" t="s">
        <v>81</v>
      </c>
      <c r="AW1466" s="14" t="s">
        <v>36</v>
      </c>
      <c r="AX1466" s="14" t="s">
        <v>74</v>
      </c>
      <c r="AY1466" s="243" t="s">
        <v>132</v>
      </c>
    </row>
    <row r="1467" s="14" customFormat="1">
      <c r="A1467" s="14"/>
      <c r="B1467" s="233"/>
      <c r="C1467" s="234"/>
      <c r="D1467" s="216" t="s">
        <v>146</v>
      </c>
      <c r="E1467" s="235" t="s">
        <v>21</v>
      </c>
      <c r="F1467" s="236" t="s">
        <v>1998</v>
      </c>
      <c r="G1467" s="234"/>
      <c r="H1467" s="237">
        <v>23.280000000000001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3" t="s">
        <v>146</v>
      </c>
      <c r="AU1467" s="243" t="s">
        <v>81</v>
      </c>
      <c r="AV1467" s="14" t="s">
        <v>81</v>
      </c>
      <c r="AW1467" s="14" t="s">
        <v>36</v>
      </c>
      <c r="AX1467" s="14" t="s">
        <v>74</v>
      </c>
      <c r="AY1467" s="243" t="s">
        <v>132</v>
      </c>
    </row>
    <row r="1468" s="14" customFormat="1">
      <c r="A1468" s="14"/>
      <c r="B1468" s="233"/>
      <c r="C1468" s="234"/>
      <c r="D1468" s="216" t="s">
        <v>146</v>
      </c>
      <c r="E1468" s="235" t="s">
        <v>21</v>
      </c>
      <c r="F1468" s="236" t="s">
        <v>1999</v>
      </c>
      <c r="G1468" s="234"/>
      <c r="H1468" s="237">
        <v>19.780000000000001</v>
      </c>
      <c r="I1468" s="238"/>
      <c r="J1468" s="234"/>
      <c r="K1468" s="234"/>
      <c r="L1468" s="239"/>
      <c r="M1468" s="240"/>
      <c r="N1468" s="241"/>
      <c r="O1468" s="241"/>
      <c r="P1468" s="241"/>
      <c r="Q1468" s="241"/>
      <c r="R1468" s="241"/>
      <c r="S1468" s="241"/>
      <c r="T1468" s="24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3" t="s">
        <v>146</v>
      </c>
      <c r="AU1468" s="243" t="s">
        <v>81</v>
      </c>
      <c r="AV1468" s="14" t="s">
        <v>81</v>
      </c>
      <c r="AW1468" s="14" t="s">
        <v>36</v>
      </c>
      <c r="AX1468" s="14" t="s">
        <v>74</v>
      </c>
      <c r="AY1468" s="243" t="s">
        <v>132</v>
      </c>
    </row>
    <row r="1469" s="14" customFormat="1">
      <c r="A1469" s="14"/>
      <c r="B1469" s="233"/>
      <c r="C1469" s="234"/>
      <c r="D1469" s="216" t="s">
        <v>146</v>
      </c>
      <c r="E1469" s="235" t="s">
        <v>21</v>
      </c>
      <c r="F1469" s="236" t="s">
        <v>2000</v>
      </c>
      <c r="G1469" s="234"/>
      <c r="H1469" s="237">
        <v>11.57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3" t="s">
        <v>146</v>
      </c>
      <c r="AU1469" s="243" t="s">
        <v>81</v>
      </c>
      <c r="AV1469" s="14" t="s">
        <v>81</v>
      </c>
      <c r="AW1469" s="14" t="s">
        <v>36</v>
      </c>
      <c r="AX1469" s="14" t="s">
        <v>74</v>
      </c>
      <c r="AY1469" s="243" t="s">
        <v>132</v>
      </c>
    </row>
    <row r="1470" s="15" customFormat="1">
      <c r="A1470" s="15"/>
      <c r="B1470" s="244"/>
      <c r="C1470" s="245"/>
      <c r="D1470" s="216" t="s">
        <v>146</v>
      </c>
      <c r="E1470" s="246" t="s">
        <v>21</v>
      </c>
      <c r="F1470" s="247" t="s">
        <v>150</v>
      </c>
      <c r="G1470" s="245"/>
      <c r="H1470" s="248">
        <v>105.93000000000001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4" t="s">
        <v>146</v>
      </c>
      <c r="AU1470" s="254" t="s">
        <v>81</v>
      </c>
      <c r="AV1470" s="15" t="s">
        <v>140</v>
      </c>
      <c r="AW1470" s="15" t="s">
        <v>36</v>
      </c>
      <c r="AX1470" s="15" t="s">
        <v>79</v>
      </c>
      <c r="AY1470" s="254" t="s">
        <v>132</v>
      </c>
    </row>
    <row r="1471" s="2" customFormat="1" ht="16.5" customHeight="1">
      <c r="A1471" s="42"/>
      <c r="B1471" s="43"/>
      <c r="C1471" s="203" t="s">
        <v>2001</v>
      </c>
      <c r="D1471" s="203" t="s">
        <v>135</v>
      </c>
      <c r="E1471" s="204" t="s">
        <v>2002</v>
      </c>
      <c r="F1471" s="205" t="s">
        <v>2003</v>
      </c>
      <c r="G1471" s="206" t="s">
        <v>214</v>
      </c>
      <c r="H1471" s="207">
        <v>23.190000000000001</v>
      </c>
      <c r="I1471" s="208"/>
      <c r="J1471" s="209">
        <f>ROUND(I1471*H1471,2)</f>
        <v>0</v>
      </c>
      <c r="K1471" s="205" t="s">
        <v>139</v>
      </c>
      <c r="L1471" s="48"/>
      <c r="M1471" s="210" t="s">
        <v>21</v>
      </c>
      <c r="N1471" s="211" t="s">
        <v>45</v>
      </c>
      <c r="O1471" s="88"/>
      <c r="P1471" s="212">
        <f>O1471*H1471</f>
        <v>0</v>
      </c>
      <c r="Q1471" s="212">
        <v>1.0000000000000001E-05</v>
      </c>
      <c r="R1471" s="212">
        <f>Q1471*H1471</f>
        <v>0.00023190000000000003</v>
      </c>
      <c r="S1471" s="212">
        <v>0</v>
      </c>
      <c r="T1471" s="213">
        <f>S1471*H1471</f>
        <v>0</v>
      </c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R1471" s="214" t="s">
        <v>269</v>
      </c>
      <c r="AT1471" s="214" t="s">
        <v>135</v>
      </c>
      <c r="AU1471" s="214" t="s">
        <v>81</v>
      </c>
      <c r="AY1471" s="20" t="s">
        <v>132</v>
      </c>
      <c r="BE1471" s="215">
        <f>IF(N1471="základní",J1471,0)</f>
        <v>0</v>
      </c>
      <c r="BF1471" s="215">
        <f>IF(N1471="snížená",J1471,0)</f>
        <v>0</v>
      </c>
      <c r="BG1471" s="215">
        <f>IF(N1471="zákl. přenesená",J1471,0)</f>
        <v>0</v>
      </c>
      <c r="BH1471" s="215">
        <f>IF(N1471="sníž. přenesená",J1471,0)</f>
        <v>0</v>
      </c>
      <c r="BI1471" s="215">
        <f>IF(N1471="nulová",J1471,0)</f>
        <v>0</v>
      </c>
      <c r="BJ1471" s="20" t="s">
        <v>79</v>
      </c>
      <c r="BK1471" s="215">
        <f>ROUND(I1471*H1471,2)</f>
        <v>0</v>
      </c>
      <c r="BL1471" s="20" t="s">
        <v>269</v>
      </c>
      <c r="BM1471" s="214" t="s">
        <v>2004</v>
      </c>
    </row>
    <row r="1472" s="2" customFormat="1">
      <c r="A1472" s="42"/>
      <c r="B1472" s="43"/>
      <c r="C1472" s="44"/>
      <c r="D1472" s="216" t="s">
        <v>142</v>
      </c>
      <c r="E1472" s="44"/>
      <c r="F1472" s="217" t="s">
        <v>2005</v>
      </c>
      <c r="G1472" s="44"/>
      <c r="H1472" s="44"/>
      <c r="I1472" s="218"/>
      <c r="J1472" s="44"/>
      <c r="K1472" s="44"/>
      <c r="L1472" s="48"/>
      <c r="M1472" s="219"/>
      <c r="N1472" s="220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142</v>
      </c>
      <c r="AU1472" s="20" t="s">
        <v>81</v>
      </c>
    </row>
    <row r="1473" s="2" customFormat="1">
      <c r="A1473" s="42"/>
      <c r="B1473" s="43"/>
      <c r="C1473" s="44"/>
      <c r="D1473" s="221" t="s">
        <v>144</v>
      </c>
      <c r="E1473" s="44"/>
      <c r="F1473" s="222" t="s">
        <v>2006</v>
      </c>
      <c r="G1473" s="44"/>
      <c r="H1473" s="44"/>
      <c r="I1473" s="218"/>
      <c r="J1473" s="44"/>
      <c r="K1473" s="44"/>
      <c r="L1473" s="48"/>
      <c r="M1473" s="219"/>
      <c r="N1473" s="220"/>
      <c r="O1473" s="88"/>
      <c r="P1473" s="88"/>
      <c r="Q1473" s="88"/>
      <c r="R1473" s="88"/>
      <c r="S1473" s="88"/>
      <c r="T1473" s="89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T1473" s="20" t="s">
        <v>144</v>
      </c>
      <c r="AU1473" s="20" t="s">
        <v>81</v>
      </c>
    </row>
    <row r="1474" s="14" customFormat="1">
      <c r="A1474" s="14"/>
      <c r="B1474" s="233"/>
      <c r="C1474" s="234"/>
      <c r="D1474" s="216" t="s">
        <v>146</v>
      </c>
      <c r="E1474" s="235" t="s">
        <v>21</v>
      </c>
      <c r="F1474" s="236" t="s">
        <v>2007</v>
      </c>
      <c r="G1474" s="234"/>
      <c r="H1474" s="237">
        <v>15.48</v>
      </c>
      <c r="I1474" s="238"/>
      <c r="J1474" s="234"/>
      <c r="K1474" s="234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3" t="s">
        <v>146</v>
      </c>
      <c r="AU1474" s="243" t="s">
        <v>81</v>
      </c>
      <c r="AV1474" s="14" t="s">
        <v>81</v>
      </c>
      <c r="AW1474" s="14" t="s">
        <v>36</v>
      </c>
      <c r="AX1474" s="14" t="s">
        <v>74</v>
      </c>
      <c r="AY1474" s="243" t="s">
        <v>132</v>
      </c>
    </row>
    <row r="1475" s="14" customFormat="1">
      <c r="A1475" s="14"/>
      <c r="B1475" s="233"/>
      <c r="C1475" s="234"/>
      <c r="D1475" s="216" t="s">
        <v>146</v>
      </c>
      <c r="E1475" s="235" t="s">
        <v>21</v>
      </c>
      <c r="F1475" s="236" t="s">
        <v>2008</v>
      </c>
      <c r="G1475" s="234"/>
      <c r="H1475" s="237">
        <v>1</v>
      </c>
      <c r="I1475" s="238"/>
      <c r="J1475" s="234"/>
      <c r="K1475" s="234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3" t="s">
        <v>146</v>
      </c>
      <c r="AU1475" s="243" t="s">
        <v>81</v>
      </c>
      <c r="AV1475" s="14" t="s">
        <v>81</v>
      </c>
      <c r="AW1475" s="14" t="s">
        <v>36</v>
      </c>
      <c r="AX1475" s="14" t="s">
        <v>74</v>
      </c>
      <c r="AY1475" s="243" t="s">
        <v>132</v>
      </c>
    </row>
    <row r="1476" s="14" customFormat="1">
      <c r="A1476" s="14"/>
      <c r="B1476" s="233"/>
      <c r="C1476" s="234"/>
      <c r="D1476" s="216" t="s">
        <v>146</v>
      </c>
      <c r="E1476" s="235" t="s">
        <v>21</v>
      </c>
      <c r="F1476" s="236" t="s">
        <v>2009</v>
      </c>
      <c r="G1476" s="234"/>
      <c r="H1476" s="237">
        <v>6.71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3" t="s">
        <v>146</v>
      </c>
      <c r="AU1476" s="243" t="s">
        <v>81</v>
      </c>
      <c r="AV1476" s="14" t="s">
        <v>81</v>
      </c>
      <c r="AW1476" s="14" t="s">
        <v>36</v>
      </c>
      <c r="AX1476" s="14" t="s">
        <v>74</v>
      </c>
      <c r="AY1476" s="243" t="s">
        <v>132</v>
      </c>
    </row>
    <row r="1477" s="15" customFormat="1">
      <c r="A1477" s="15"/>
      <c r="B1477" s="244"/>
      <c r="C1477" s="245"/>
      <c r="D1477" s="216" t="s">
        <v>146</v>
      </c>
      <c r="E1477" s="246" t="s">
        <v>21</v>
      </c>
      <c r="F1477" s="247" t="s">
        <v>150</v>
      </c>
      <c r="G1477" s="245"/>
      <c r="H1477" s="248">
        <v>23.190000000000001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4" t="s">
        <v>146</v>
      </c>
      <c r="AU1477" s="254" t="s">
        <v>81</v>
      </c>
      <c r="AV1477" s="15" t="s">
        <v>140</v>
      </c>
      <c r="AW1477" s="15" t="s">
        <v>36</v>
      </c>
      <c r="AX1477" s="15" t="s">
        <v>79</v>
      </c>
      <c r="AY1477" s="254" t="s">
        <v>132</v>
      </c>
    </row>
    <row r="1478" s="2" customFormat="1" ht="16.5" customHeight="1">
      <c r="A1478" s="42"/>
      <c r="B1478" s="43"/>
      <c r="C1478" s="266" t="s">
        <v>2010</v>
      </c>
      <c r="D1478" s="266" t="s">
        <v>487</v>
      </c>
      <c r="E1478" s="267" t="s">
        <v>2011</v>
      </c>
      <c r="F1478" s="268" t="s">
        <v>2012</v>
      </c>
      <c r="G1478" s="269" t="s">
        <v>214</v>
      </c>
      <c r="H1478" s="270">
        <v>23.654</v>
      </c>
      <c r="I1478" s="271"/>
      <c r="J1478" s="272">
        <f>ROUND(I1478*H1478,2)</f>
        <v>0</v>
      </c>
      <c r="K1478" s="268" t="s">
        <v>139</v>
      </c>
      <c r="L1478" s="273"/>
      <c r="M1478" s="274" t="s">
        <v>21</v>
      </c>
      <c r="N1478" s="275" t="s">
        <v>45</v>
      </c>
      <c r="O1478" s="88"/>
      <c r="P1478" s="212">
        <f>O1478*H1478</f>
        <v>0</v>
      </c>
      <c r="Q1478" s="212">
        <v>0.00022000000000000001</v>
      </c>
      <c r="R1478" s="212">
        <f>Q1478*H1478</f>
        <v>0.0052038800000000001</v>
      </c>
      <c r="S1478" s="212">
        <v>0</v>
      </c>
      <c r="T1478" s="213">
        <f>S1478*H1478</f>
        <v>0</v>
      </c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/>
      <c r="AR1478" s="214" t="s">
        <v>429</v>
      </c>
      <c r="AT1478" s="214" t="s">
        <v>487</v>
      </c>
      <c r="AU1478" s="214" t="s">
        <v>81</v>
      </c>
      <c r="AY1478" s="20" t="s">
        <v>132</v>
      </c>
      <c r="BE1478" s="215">
        <f>IF(N1478="základní",J1478,0)</f>
        <v>0</v>
      </c>
      <c r="BF1478" s="215">
        <f>IF(N1478="snížená",J1478,0)</f>
        <v>0</v>
      </c>
      <c r="BG1478" s="215">
        <f>IF(N1478="zákl. přenesená",J1478,0)</f>
        <v>0</v>
      </c>
      <c r="BH1478" s="215">
        <f>IF(N1478="sníž. přenesená",J1478,0)</f>
        <v>0</v>
      </c>
      <c r="BI1478" s="215">
        <f>IF(N1478="nulová",J1478,0)</f>
        <v>0</v>
      </c>
      <c r="BJ1478" s="20" t="s">
        <v>79</v>
      </c>
      <c r="BK1478" s="215">
        <f>ROUND(I1478*H1478,2)</f>
        <v>0</v>
      </c>
      <c r="BL1478" s="20" t="s">
        <v>269</v>
      </c>
      <c r="BM1478" s="214" t="s">
        <v>2013</v>
      </c>
    </row>
    <row r="1479" s="2" customFormat="1">
      <c r="A1479" s="42"/>
      <c r="B1479" s="43"/>
      <c r="C1479" s="44"/>
      <c r="D1479" s="216" t="s">
        <v>142</v>
      </c>
      <c r="E1479" s="44"/>
      <c r="F1479" s="217" t="s">
        <v>2012</v>
      </c>
      <c r="G1479" s="44"/>
      <c r="H1479" s="44"/>
      <c r="I1479" s="218"/>
      <c r="J1479" s="44"/>
      <c r="K1479" s="44"/>
      <c r="L1479" s="48"/>
      <c r="M1479" s="219"/>
      <c r="N1479" s="220"/>
      <c r="O1479" s="88"/>
      <c r="P1479" s="88"/>
      <c r="Q1479" s="88"/>
      <c r="R1479" s="88"/>
      <c r="S1479" s="88"/>
      <c r="T1479" s="89"/>
      <c r="U1479" s="42"/>
      <c r="V1479" s="42"/>
      <c r="W1479" s="42"/>
      <c r="X1479" s="42"/>
      <c r="Y1479" s="42"/>
      <c r="Z1479" s="42"/>
      <c r="AA1479" s="42"/>
      <c r="AB1479" s="42"/>
      <c r="AC1479" s="42"/>
      <c r="AD1479" s="42"/>
      <c r="AE1479" s="42"/>
      <c r="AT1479" s="20" t="s">
        <v>142</v>
      </c>
      <c r="AU1479" s="20" t="s">
        <v>81</v>
      </c>
    </row>
    <row r="1480" s="14" customFormat="1">
      <c r="A1480" s="14"/>
      <c r="B1480" s="233"/>
      <c r="C1480" s="234"/>
      <c r="D1480" s="216" t="s">
        <v>146</v>
      </c>
      <c r="E1480" s="234"/>
      <c r="F1480" s="236" t="s">
        <v>2014</v>
      </c>
      <c r="G1480" s="234"/>
      <c r="H1480" s="237">
        <v>23.654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3" t="s">
        <v>146</v>
      </c>
      <c r="AU1480" s="243" t="s">
        <v>81</v>
      </c>
      <c r="AV1480" s="14" t="s">
        <v>81</v>
      </c>
      <c r="AW1480" s="14" t="s">
        <v>4</v>
      </c>
      <c r="AX1480" s="14" t="s">
        <v>79</v>
      </c>
      <c r="AY1480" s="243" t="s">
        <v>132</v>
      </c>
    </row>
    <row r="1481" s="2" customFormat="1" ht="16.5" customHeight="1">
      <c r="A1481" s="42"/>
      <c r="B1481" s="43"/>
      <c r="C1481" s="203" t="s">
        <v>2015</v>
      </c>
      <c r="D1481" s="203" t="s">
        <v>135</v>
      </c>
      <c r="E1481" s="204" t="s">
        <v>2016</v>
      </c>
      <c r="F1481" s="205" t="s">
        <v>2017</v>
      </c>
      <c r="G1481" s="206" t="s">
        <v>214</v>
      </c>
      <c r="H1481" s="207">
        <v>166.91999999999999</v>
      </c>
      <c r="I1481" s="208"/>
      <c r="J1481" s="209">
        <f>ROUND(I1481*H1481,2)</f>
        <v>0</v>
      </c>
      <c r="K1481" s="205" t="s">
        <v>139</v>
      </c>
      <c r="L1481" s="48"/>
      <c r="M1481" s="210" t="s">
        <v>21</v>
      </c>
      <c r="N1481" s="211" t="s">
        <v>45</v>
      </c>
      <c r="O1481" s="88"/>
      <c r="P1481" s="212">
        <f>O1481*H1481</f>
        <v>0</v>
      </c>
      <c r="Q1481" s="212">
        <v>1.0000000000000001E-05</v>
      </c>
      <c r="R1481" s="212">
        <f>Q1481*H1481</f>
        <v>0.0016692</v>
      </c>
      <c r="S1481" s="212">
        <v>0</v>
      </c>
      <c r="T1481" s="213">
        <f>S1481*H1481</f>
        <v>0</v>
      </c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R1481" s="214" t="s">
        <v>269</v>
      </c>
      <c r="AT1481" s="214" t="s">
        <v>135</v>
      </c>
      <c r="AU1481" s="214" t="s">
        <v>81</v>
      </c>
      <c r="AY1481" s="20" t="s">
        <v>132</v>
      </c>
      <c r="BE1481" s="215">
        <f>IF(N1481="základní",J1481,0)</f>
        <v>0</v>
      </c>
      <c r="BF1481" s="215">
        <f>IF(N1481="snížená",J1481,0)</f>
        <v>0</v>
      </c>
      <c r="BG1481" s="215">
        <f>IF(N1481="zákl. přenesená",J1481,0)</f>
        <v>0</v>
      </c>
      <c r="BH1481" s="215">
        <f>IF(N1481="sníž. přenesená",J1481,0)</f>
        <v>0</v>
      </c>
      <c r="BI1481" s="215">
        <f>IF(N1481="nulová",J1481,0)</f>
        <v>0</v>
      </c>
      <c r="BJ1481" s="20" t="s">
        <v>79</v>
      </c>
      <c r="BK1481" s="215">
        <f>ROUND(I1481*H1481,2)</f>
        <v>0</v>
      </c>
      <c r="BL1481" s="20" t="s">
        <v>269</v>
      </c>
      <c r="BM1481" s="214" t="s">
        <v>2018</v>
      </c>
    </row>
    <row r="1482" s="2" customFormat="1">
      <c r="A1482" s="42"/>
      <c r="B1482" s="43"/>
      <c r="C1482" s="44"/>
      <c r="D1482" s="216" t="s">
        <v>142</v>
      </c>
      <c r="E1482" s="44"/>
      <c r="F1482" s="217" t="s">
        <v>2019</v>
      </c>
      <c r="G1482" s="44"/>
      <c r="H1482" s="44"/>
      <c r="I1482" s="218"/>
      <c r="J1482" s="44"/>
      <c r="K1482" s="44"/>
      <c r="L1482" s="48"/>
      <c r="M1482" s="219"/>
      <c r="N1482" s="220"/>
      <c r="O1482" s="88"/>
      <c r="P1482" s="88"/>
      <c r="Q1482" s="88"/>
      <c r="R1482" s="88"/>
      <c r="S1482" s="88"/>
      <c r="T1482" s="89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2"/>
      <c r="AE1482" s="42"/>
      <c r="AT1482" s="20" t="s">
        <v>142</v>
      </c>
      <c r="AU1482" s="20" t="s">
        <v>81</v>
      </c>
    </row>
    <row r="1483" s="2" customFormat="1">
      <c r="A1483" s="42"/>
      <c r="B1483" s="43"/>
      <c r="C1483" s="44"/>
      <c r="D1483" s="221" t="s">
        <v>144</v>
      </c>
      <c r="E1483" s="44"/>
      <c r="F1483" s="222" t="s">
        <v>2020</v>
      </c>
      <c r="G1483" s="44"/>
      <c r="H1483" s="44"/>
      <c r="I1483" s="218"/>
      <c r="J1483" s="44"/>
      <c r="K1483" s="44"/>
      <c r="L1483" s="48"/>
      <c r="M1483" s="219"/>
      <c r="N1483" s="220"/>
      <c r="O1483" s="88"/>
      <c r="P1483" s="88"/>
      <c r="Q1483" s="88"/>
      <c r="R1483" s="88"/>
      <c r="S1483" s="88"/>
      <c r="T1483" s="89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2"/>
      <c r="AE1483" s="42"/>
      <c r="AT1483" s="20" t="s">
        <v>144</v>
      </c>
      <c r="AU1483" s="20" t="s">
        <v>81</v>
      </c>
    </row>
    <row r="1484" s="14" customFormat="1">
      <c r="A1484" s="14"/>
      <c r="B1484" s="233"/>
      <c r="C1484" s="234"/>
      <c r="D1484" s="216" t="s">
        <v>146</v>
      </c>
      <c r="E1484" s="235" t="s">
        <v>21</v>
      </c>
      <c r="F1484" s="236" t="s">
        <v>2021</v>
      </c>
      <c r="G1484" s="234"/>
      <c r="H1484" s="237">
        <v>15.58</v>
      </c>
      <c r="I1484" s="238"/>
      <c r="J1484" s="234"/>
      <c r="K1484" s="234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3" t="s">
        <v>146</v>
      </c>
      <c r="AU1484" s="243" t="s">
        <v>81</v>
      </c>
      <c r="AV1484" s="14" t="s">
        <v>81</v>
      </c>
      <c r="AW1484" s="14" t="s">
        <v>36</v>
      </c>
      <c r="AX1484" s="14" t="s">
        <v>74</v>
      </c>
      <c r="AY1484" s="243" t="s">
        <v>132</v>
      </c>
    </row>
    <row r="1485" s="14" customFormat="1">
      <c r="A1485" s="14"/>
      <c r="B1485" s="233"/>
      <c r="C1485" s="234"/>
      <c r="D1485" s="216" t="s">
        <v>146</v>
      </c>
      <c r="E1485" s="235" t="s">
        <v>21</v>
      </c>
      <c r="F1485" s="236" t="s">
        <v>2022</v>
      </c>
      <c r="G1485" s="234"/>
      <c r="H1485" s="237">
        <v>15.560000000000001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3" t="s">
        <v>146</v>
      </c>
      <c r="AU1485" s="243" t="s">
        <v>81</v>
      </c>
      <c r="AV1485" s="14" t="s">
        <v>81</v>
      </c>
      <c r="AW1485" s="14" t="s">
        <v>36</v>
      </c>
      <c r="AX1485" s="14" t="s">
        <v>74</v>
      </c>
      <c r="AY1485" s="243" t="s">
        <v>132</v>
      </c>
    </row>
    <row r="1486" s="14" customFormat="1">
      <c r="A1486" s="14"/>
      <c r="B1486" s="233"/>
      <c r="C1486" s="234"/>
      <c r="D1486" s="216" t="s">
        <v>146</v>
      </c>
      <c r="E1486" s="235" t="s">
        <v>21</v>
      </c>
      <c r="F1486" s="236" t="s">
        <v>2023</v>
      </c>
      <c r="G1486" s="234"/>
      <c r="H1486" s="237">
        <v>15.6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3" t="s">
        <v>146</v>
      </c>
      <c r="AU1486" s="243" t="s">
        <v>81</v>
      </c>
      <c r="AV1486" s="14" t="s">
        <v>81</v>
      </c>
      <c r="AW1486" s="14" t="s">
        <v>36</v>
      </c>
      <c r="AX1486" s="14" t="s">
        <v>74</v>
      </c>
      <c r="AY1486" s="243" t="s">
        <v>132</v>
      </c>
    </row>
    <row r="1487" s="14" customFormat="1">
      <c r="A1487" s="14"/>
      <c r="B1487" s="233"/>
      <c r="C1487" s="234"/>
      <c r="D1487" s="216" t="s">
        <v>146</v>
      </c>
      <c r="E1487" s="235" t="s">
        <v>21</v>
      </c>
      <c r="F1487" s="236" t="s">
        <v>2024</v>
      </c>
      <c r="G1487" s="234"/>
      <c r="H1487" s="237">
        <v>27.719999999999999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3" t="s">
        <v>146</v>
      </c>
      <c r="AU1487" s="243" t="s">
        <v>81</v>
      </c>
      <c r="AV1487" s="14" t="s">
        <v>81</v>
      </c>
      <c r="AW1487" s="14" t="s">
        <v>36</v>
      </c>
      <c r="AX1487" s="14" t="s">
        <v>74</v>
      </c>
      <c r="AY1487" s="243" t="s">
        <v>132</v>
      </c>
    </row>
    <row r="1488" s="14" customFormat="1">
      <c r="A1488" s="14"/>
      <c r="B1488" s="233"/>
      <c r="C1488" s="234"/>
      <c r="D1488" s="216" t="s">
        <v>146</v>
      </c>
      <c r="E1488" s="235" t="s">
        <v>21</v>
      </c>
      <c r="F1488" s="236" t="s">
        <v>2025</v>
      </c>
      <c r="G1488" s="234"/>
      <c r="H1488" s="237">
        <v>20.719999999999999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3" t="s">
        <v>146</v>
      </c>
      <c r="AU1488" s="243" t="s">
        <v>81</v>
      </c>
      <c r="AV1488" s="14" t="s">
        <v>81</v>
      </c>
      <c r="AW1488" s="14" t="s">
        <v>36</v>
      </c>
      <c r="AX1488" s="14" t="s">
        <v>74</v>
      </c>
      <c r="AY1488" s="243" t="s">
        <v>132</v>
      </c>
    </row>
    <row r="1489" s="14" customFormat="1">
      <c r="A1489" s="14"/>
      <c r="B1489" s="233"/>
      <c r="C1489" s="234"/>
      <c r="D1489" s="216" t="s">
        <v>146</v>
      </c>
      <c r="E1489" s="235" t="s">
        <v>21</v>
      </c>
      <c r="F1489" s="236" t="s">
        <v>2026</v>
      </c>
      <c r="G1489" s="234"/>
      <c r="H1489" s="237">
        <v>30.719999999999999</v>
      </c>
      <c r="I1489" s="238"/>
      <c r="J1489" s="234"/>
      <c r="K1489" s="234"/>
      <c r="L1489" s="239"/>
      <c r="M1489" s="240"/>
      <c r="N1489" s="241"/>
      <c r="O1489" s="241"/>
      <c r="P1489" s="241"/>
      <c r="Q1489" s="241"/>
      <c r="R1489" s="241"/>
      <c r="S1489" s="241"/>
      <c r="T1489" s="24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3" t="s">
        <v>146</v>
      </c>
      <c r="AU1489" s="243" t="s">
        <v>81</v>
      </c>
      <c r="AV1489" s="14" t="s">
        <v>81</v>
      </c>
      <c r="AW1489" s="14" t="s">
        <v>36</v>
      </c>
      <c r="AX1489" s="14" t="s">
        <v>74</v>
      </c>
      <c r="AY1489" s="243" t="s">
        <v>132</v>
      </c>
    </row>
    <row r="1490" s="14" customFormat="1">
      <c r="A1490" s="14"/>
      <c r="B1490" s="233"/>
      <c r="C1490" s="234"/>
      <c r="D1490" s="216" t="s">
        <v>146</v>
      </c>
      <c r="E1490" s="235" t="s">
        <v>21</v>
      </c>
      <c r="F1490" s="236" t="s">
        <v>2027</v>
      </c>
      <c r="G1490" s="234"/>
      <c r="H1490" s="237">
        <v>19.780000000000001</v>
      </c>
      <c r="I1490" s="238"/>
      <c r="J1490" s="234"/>
      <c r="K1490" s="234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3" t="s">
        <v>146</v>
      </c>
      <c r="AU1490" s="243" t="s">
        <v>81</v>
      </c>
      <c r="AV1490" s="14" t="s">
        <v>81</v>
      </c>
      <c r="AW1490" s="14" t="s">
        <v>36</v>
      </c>
      <c r="AX1490" s="14" t="s">
        <v>74</v>
      </c>
      <c r="AY1490" s="243" t="s">
        <v>132</v>
      </c>
    </row>
    <row r="1491" s="14" customFormat="1">
      <c r="A1491" s="14"/>
      <c r="B1491" s="233"/>
      <c r="C1491" s="234"/>
      <c r="D1491" s="216" t="s">
        <v>146</v>
      </c>
      <c r="E1491" s="235" t="s">
        <v>21</v>
      </c>
      <c r="F1491" s="236" t="s">
        <v>2028</v>
      </c>
      <c r="G1491" s="234"/>
      <c r="H1491" s="237">
        <v>21.239999999999998</v>
      </c>
      <c r="I1491" s="238"/>
      <c r="J1491" s="234"/>
      <c r="K1491" s="234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3" t="s">
        <v>146</v>
      </c>
      <c r="AU1491" s="243" t="s">
        <v>81</v>
      </c>
      <c r="AV1491" s="14" t="s">
        <v>81</v>
      </c>
      <c r="AW1491" s="14" t="s">
        <v>36</v>
      </c>
      <c r="AX1491" s="14" t="s">
        <v>74</v>
      </c>
      <c r="AY1491" s="243" t="s">
        <v>132</v>
      </c>
    </row>
    <row r="1492" s="15" customFormat="1">
      <c r="A1492" s="15"/>
      <c r="B1492" s="244"/>
      <c r="C1492" s="245"/>
      <c r="D1492" s="216" t="s">
        <v>146</v>
      </c>
      <c r="E1492" s="246" t="s">
        <v>21</v>
      </c>
      <c r="F1492" s="247" t="s">
        <v>150</v>
      </c>
      <c r="G1492" s="245"/>
      <c r="H1492" s="248">
        <v>166.91999999999999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54" t="s">
        <v>146</v>
      </c>
      <c r="AU1492" s="254" t="s">
        <v>81</v>
      </c>
      <c r="AV1492" s="15" t="s">
        <v>140</v>
      </c>
      <c r="AW1492" s="15" t="s">
        <v>36</v>
      </c>
      <c r="AX1492" s="15" t="s">
        <v>79</v>
      </c>
      <c r="AY1492" s="254" t="s">
        <v>132</v>
      </c>
    </row>
    <row r="1493" s="2" customFormat="1" ht="24.15" customHeight="1">
      <c r="A1493" s="42"/>
      <c r="B1493" s="43"/>
      <c r="C1493" s="266" t="s">
        <v>2029</v>
      </c>
      <c r="D1493" s="266" t="s">
        <v>487</v>
      </c>
      <c r="E1493" s="267" t="s">
        <v>2030</v>
      </c>
      <c r="F1493" s="268" t="s">
        <v>2031</v>
      </c>
      <c r="G1493" s="269" t="s">
        <v>214</v>
      </c>
      <c r="H1493" s="270">
        <v>170.25800000000001</v>
      </c>
      <c r="I1493" s="271"/>
      <c r="J1493" s="272">
        <f>ROUND(I1493*H1493,2)</f>
        <v>0</v>
      </c>
      <c r="K1493" s="268" t="s">
        <v>21</v>
      </c>
      <c r="L1493" s="273"/>
      <c r="M1493" s="274" t="s">
        <v>21</v>
      </c>
      <c r="N1493" s="275" t="s">
        <v>45</v>
      </c>
      <c r="O1493" s="88"/>
      <c r="P1493" s="212">
        <f>O1493*H1493</f>
        <v>0</v>
      </c>
      <c r="Q1493" s="212">
        <v>0.00033</v>
      </c>
      <c r="R1493" s="212">
        <f>Q1493*H1493</f>
        <v>0.056185140000000001</v>
      </c>
      <c r="S1493" s="212">
        <v>0</v>
      </c>
      <c r="T1493" s="213">
        <f>S1493*H1493</f>
        <v>0</v>
      </c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R1493" s="214" t="s">
        <v>429</v>
      </c>
      <c r="AT1493" s="214" t="s">
        <v>487</v>
      </c>
      <c r="AU1493" s="214" t="s">
        <v>81</v>
      </c>
      <c r="AY1493" s="20" t="s">
        <v>132</v>
      </c>
      <c r="BE1493" s="215">
        <f>IF(N1493="základní",J1493,0)</f>
        <v>0</v>
      </c>
      <c r="BF1493" s="215">
        <f>IF(N1493="snížená",J1493,0)</f>
        <v>0</v>
      </c>
      <c r="BG1493" s="215">
        <f>IF(N1493="zákl. přenesená",J1493,0)</f>
        <v>0</v>
      </c>
      <c r="BH1493" s="215">
        <f>IF(N1493="sníž. přenesená",J1493,0)</f>
        <v>0</v>
      </c>
      <c r="BI1493" s="215">
        <f>IF(N1493="nulová",J1493,0)</f>
        <v>0</v>
      </c>
      <c r="BJ1493" s="20" t="s">
        <v>79</v>
      </c>
      <c r="BK1493" s="215">
        <f>ROUND(I1493*H1493,2)</f>
        <v>0</v>
      </c>
      <c r="BL1493" s="20" t="s">
        <v>269</v>
      </c>
      <c r="BM1493" s="214" t="s">
        <v>2032</v>
      </c>
    </row>
    <row r="1494" s="2" customFormat="1">
      <c r="A1494" s="42"/>
      <c r="B1494" s="43"/>
      <c r="C1494" s="44"/>
      <c r="D1494" s="216" t="s">
        <v>142</v>
      </c>
      <c r="E1494" s="44"/>
      <c r="F1494" s="217" t="s">
        <v>2031</v>
      </c>
      <c r="G1494" s="44"/>
      <c r="H1494" s="44"/>
      <c r="I1494" s="218"/>
      <c r="J1494" s="44"/>
      <c r="K1494" s="44"/>
      <c r="L1494" s="48"/>
      <c r="M1494" s="219"/>
      <c r="N1494" s="220"/>
      <c r="O1494" s="88"/>
      <c r="P1494" s="88"/>
      <c r="Q1494" s="88"/>
      <c r="R1494" s="88"/>
      <c r="S1494" s="88"/>
      <c r="T1494" s="89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T1494" s="20" t="s">
        <v>142</v>
      </c>
      <c r="AU1494" s="20" t="s">
        <v>81</v>
      </c>
    </row>
    <row r="1495" s="14" customFormat="1">
      <c r="A1495" s="14"/>
      <c r="B1495" s="233"/>
      <c r="C1495" s="234"/>
      <c r="D1495" s="216" t="s">
        <v>146</v>
      </c>
      <c r="E1495" s="234"/>
      <c r="F1495" s="236" t="s">
        <v>2033</v>
      </c>
      <c r="G1495" s="234"/>
      <c r="H1495" s="237">
        <v>170.25800000000001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3" t="s">
        <v>146</v>
      </c>
      <c r="AU1495" s="243" t="s">
        <v>81</v>
      </c>
      <c r="AV1495" s="14" t="s">
        <v>81</v>
      </c>
      <c r="AW1495" s="14" t="s">
        <v>4</v>
      </c>
      <c r="AX1495" s="14" t="s">
        <v>79</v>
      </c>
      <c r="AY1495" s="243" t="s">
        <v>132</v>
      </c>
    </row>
    <row r="1496" s="2" customFormat="1" ht="16.5" customHeight="1">
      <c r="A1496" s="42"/>
      <c r="B1496" s="43"/>
      <c r="C1496" s="203" t="s">
        <v>2034</v>
      </c>
      <c r="D1496" s="203" t="s">
        <v>135</v>
      </c>
      <c r="E1496" s="204" t="s">
        <v>2035</v>
      </c>
      <c r="F1496" s="205" t="s">
        <v>2036</v>
      </c>
      <c r="G1496" s="206" t="s">
        <v>214</v>
      </c>
      <c r="H1496" s="207">
        <v>4.7999999999999998</v>
      </c>
      <c r="I1496" s="208"/>
      <c r="J1496" s="209">
        <f>ROUND(I1496*H1496,2)</f>
        <v>0</v>
      </c>
      <c r="K1496" s="205" t="s">
        <v>139</v>
      </c>
      <c r="L1496" s="48"/>
      <c r="M1496" s="210" t="s">
        <v>21</v>
      </c>
      <c r="N1496" s="211" t="s">
        <v>45</v>
      </c>
      <c r="O1496" s="88"/>
      <c r="P1496" s="212">
        <f>O1496*H1496</f>
        <v>0</v>
      </c>
      <c r="Q1496" s="212">
        <v>0</v>
      </c>
      <c r="R1496" s="212">
        <f>Q1496*H1496</f>
        <v>0</v>
      </c>
      <c r="S1496" s="212">
        <v>0</v>
      </c>
      <c r="T1496" s="213">
        <f>S1496*H1496</f>
        <v>0</v>
      </c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R1496" s="214" t="s">
        <v>269</v>
      </c>
      <c r="AT1496" s="214" t="s">
        <v>135</v>
      </c>
      <c r="AU1496" s="214" t="s">
        <v>81</v>
      </c>
      <c r="AY1496" s="20" t="s">
        <v>132</v>
      </c>
      <c r="BE1496" s="215">
        <f>IF(N1496="základní",J1496,0)</f>
        <v>0</v>
      </c>
      <c r="BF1496" s="215">
        <f>IF(N1496="snížená",J1496,0)</f>
        <v>0</v>
      </c>
      <c r="BG1496" s="215">
        <f>IF(N1496="zákl. přenesená",J1496,0)</f>
        <v>0</v>
      </c>
      <c r="BH1496" s="215">
        <f>IF(N1496="sníž. přenesená",J1496,0)</f>
        <v>0</v>
      </c>
      <c r="BI1496" s="215">
        <f>IF(N1496="nulová",J1496,0)</f>
        <v>0</v>
      </c>
      <c r="BJ1496" s="20" t="s">
        <v>79</v>
      </c>
      <c r="BK1496" s="215">
        <f>ROUND(I1496*H1496,2)</f>
        <v>0</v>
      </c>
      <c r="BL1496" s="20" t="s">
        <v>269</v>
      </c>
      <c r="BM1496" s="214" t="s">
        <v>2037</v>
      </c>
    </row>
    <row r="1497" s="2" customFormat="1">
      <c r="A1497" s="42"/>
      <c r="B1497" s="43"/>
      <c r="C1497" s="44"/>
      <c r="D1497" s="216" t="s">
        <v>142</v>
      </c>
      <c r="E1497" s="44"/>
      <c r="F1497" s="217" t="s">
        <v>2038</v>
      </c>
      <c r="G1497" s="44"/>
      <c r="H1497" s="44"/>
      <c r="I1497" s="218"/>
      <c r="J1497" s="44"/>
      <c r="K1497" s="44"/>
      <c r="L1497" s="48"/>
      <c r="M1497" s="219"/>
      <c r="N1497" s="220"/>
      <c r="O1497" s="88"/>
      <c r="P1497" s="88"/>
      <c r="Q1497" s="88"/>
      <c r="R1497" s="88"/>
      <c r="S1497" s="88"/>
      <c r="T1497" s="89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T1497" s="20" t="s">
        <v>142</v>
      </c>
      <c r="AU1497" s="20" t="s">
        <v>81</v>
      </c>
    </row>
    <row r="1498" s="2" customFormat="1">
      <c r="A1498" s="42"/>
      <c r="B1498" s="43"/>
      <c r="C1498" s="44"/>
      <c r="D1498" s="221" t="s">
        <v>144</v>
      </c>
      <c r="E1498" s="44"/>
      <c r="F1498" s="222" t="s">
        <v>2039</v>
      </c>
      <c r="G1498" s="44"/>
      <c r="H1498" s="44"/>
      <c r="I1498" s="218"/>
      <c r="J1498" s="44"/>
      <c r="K1498" s="44"/>
      <c r="L1498" s="48"/>
      <c r="M1498" s="219"/>
      <c r="N1498" s="220"/>
      <c r="O1498" s="88"/>
      <c r="P1498" s="88"/>
      <c r="Q1498" s="88"/>
      <c r="R1498" s="88"/>
      <c r="S1498" s="88"/>
      <c r="T1498" s="89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T1498" s="20" t="s">
        <v>144</v>
      </c>
      <c r="AU1498" s="20" t="s">
        <v>81</v>
      </c>
    </row>
    <row r="1499" s="13" customFormat="1">
      <c r="A1499" s="13"/>
      <c r="B1499" s="223"/>
      <c r="C1499" s="224"/>
      <c r="D1499" s="216" t="s">
        <v>146</v>
      </c>
      <c r="E1499" s="225" t="s">
        <v>21</v>
      </c>
      <c r="F1499" s="226" t="s">
        <v>2040</v>
      </c>
      <c r="G1499" s="224"/>
      <c r="H1499" s="225" t="s">
        <v>21</v>
      </c>
      <c r="I1499" s="227"/>
      <c r="J1499" s="224"/>
      <c r="K1499" s="224"/>
      <c r="L1499" s="228"/>
      <c r="M1499" s="229"/>
      <c r="N1499" s="230"/>
      <c r="O1499" s="230"/>
      <c r="P1499" s="230"/>
      <c r="Q1499" s="230"/>
      <c r="R1499" s="230"/>
      <c r="S1499" s="230"/>
      <c r="T1499" s="23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2" t="s">
        <v>146</v>
      </c>
      <c r="AU1499" s="232" t="s">
        <v>81</v>
      </c>
      <c r="AV1499" s="13" t="s">
        <v>79</v>
      </c>
      <c r="AW1499" s="13" t="s">
        <v>36</v>
      </c>
      <c r="AX1499" s="13" t="s">
        <v>74</v>
      </c>
      <c r="AY1499" s="232" t="s">
        <v>132</v>
      </c>
    </row>
    <row r="1500" s="14" customFormat="1">
      <c r="A1500" s="14"/>
      <c r="B1500" s="233"/>
      <c r="C1500" s="234"/>
      <c r="D1500" s="216" t="s">
        <v>146</v>
      </c>
      <c r="E1500" s="235" t="s">
        <v>21</v>
      </c>
      <c r="F1500" s="236" t="s">
        <v>2041</v>
      </c>
      <c r="G1500" s="234"/>
      <c r="H1500" s="237">
        <v>1.2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3" t="s">
        <v>146</v>
      </c>
      <c r="AU1500" s="243" t="s">
        <v>81</v>
      </c>
      <c r="AV1500" s="14" t="s">
        <v>81</v>
      </c>
      <c r="AW1500" s="14" t="s">
        <v>36</v>
      </c>
      <c r="AX1500" s="14" t="s">
        <v>74</v>
      </c>
      <c r="AY1500" s="243" t="s">
        <v>132</v>
      </c>
    </row>
    <row r="1501" s="14" customFormat="1">
      <c r="A1501" s="14"/>
      <c r="B1501" s="233"/>
      <c r="C1501" s="234"/>
      <c r="D1501" s="216" t="s">
        <v>146</v>
      </c>
      <c r="E1501" s="235" t="s">
        <v>21</v>
      </c>
      <c r="F1501" s="236" t="s">
        <v>2042</v>
      </c>
      <c r="G1501" s="234"/>
      <c r="H1501" s="237">
        <v>1.2</v>
      </c>
      <c r="I1501" s="238"/>
      <c r="J1501" s="234"/>
      <c r="K1501" s="234"/>
      <c r="L1501" s="239"/>
      <c r="M1501" s="240"/>
      <c r="N1501" s="241"/>
      <c r="O1501" s="241"/>
      <c r="P1501" s="241"/>
      <c r="Q1501" s="241"/>
      <c r="R1501" s="241"/>
      <c r="S1501" s="241"/>
      <c r="T1501" s="24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3" t="s">
        <v>146</v>
      </c>
      <c r="AU1501" s="243" t="s">
        <v>81</v>
      </c>
      <c r="AV1501" s="14" t="s">
        <v>81</v>
      </c>
      <c r="AW1501" s="14" t="s">
        <v>36</v>
      </c>
      <c r="AX1501" s="14" t="s">
        <v>74</v>
      </c>
      <c r="AY1501" s="243" t="s">
        <v>132</v>
      </c>
    </row>
    <row r="1502" s="14" customFormat="1">
      <c r="A1502" s="14"/>
      <c r="B1502" s="233"/>
      <c r="C1502" s="234"/>
      <c r="D1502" s="216" t="s">
        <v>146</v>
      </c>
      <c r="E1502" s="235" t="s">
        <v>21</v>
      </c>
      <c r="F1502" s="236" t="s">
        <v>2043</v>
      </c>
      <c r="G1502" s="234"/>
      <c r="H1502" s="237">
        <v>1.2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3" t="s">
        <v>146</v>
      </c>
      <c r="AU1502" s="243" t="s">
        <v>81</v>
      </c>
      <c r="AV1502" s="14" t="s">
        <v>81</v>
      </c>
      <c r="AW1502" s="14" t="s">
        <v>36</v>
      </c>
      <c r="AX1502" s="14" t="s">
        <v>74</v>
      </c>
      <c r="AY1502" s="243" t="s">
        <v>132</v>
      </c>
    </row>
    <row r="1503" s="14" customFormat="1">
      <c r="A1503" s="14"/>
      <c r="B1503" s="233"/>
      <c r="C1503" s="234"/>
      <c r="D1503" s="216" t="s">
        <v>146</v>
      </c>
      <c r="E1503" s="235" t="s">
        <v>21</v>
      </c>
      <c r="F1503" s="236" t="s">
        <v>2044</v>
      </c>
      <c r="G1503" s="234"/>
      <c r="H1503" s="237">
        <v>1.2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3" t="s">
        <v>146</v>
      </c>
      <c r="AU1503" s="243" t="s">
        <v>81</v>
      </c>
      <c r="AV1503" s="14" t="s">
        <v>81</v>
      </c>
      <c r="AW1503" s="14" t="s">
        <v>36</v>
      </c>
      <c r="AX1503" s="14" t="s">
        <v>74</v>
      </c>
      <c r="AY1503" s="243" t="s">
        <v>132</v>
      </c>
    </row>
    <row r="1504" s="15" customFormat="1">
      <c r="A1504" s="15"/>
      <c r="B1504" s="244"/>
      <c r="C1504" s="245"/>
      <c r="D1504" s="216" t="s">
        <v>146</v>
      </c>
      <c r="E1504" s="246" t="s">
        <v>21</v>
      </c>
      <c r="F1504" s="247" t="s">
        <v>150</v>
      </c>
      <c r="G1504" s="245"/>
      <c r="H1504" s="248">
        <v>4.7999999999999998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54" t="s">
        <v>146</v>
      </c>
      <c r="AU1504" s="254" t="s">
        <v>81</v>
      </c>
      <c r="AV1504" s="15" t="s">
        <v>140</v>
      </c>
      <c r="AW1504" s="15" t="s">
        <v>36</v>
      </c>
      <c r="AX1504" s="15" t="s">
        <v>79</v>
      </c>
      <c r="AY1504" s="254" t="s">
        <v>132</v>
      </c>
    </row>
    <row r="1505" s="2" customFormat="1" ht="16.5" customHeight="1">
      <c r="A1505" s="42"/>
      <c r="B1505" s="43"/>
      <c r="C1505" s="266" t="s">
        <v>2045</v>
      </c>
      <c r="D1505" s="266" t="s">
        <v>487</v>
      </c>
      <c r="E1505" s="267" t="s">
        <v>2046</v>
      </c>
      <c r="F1505" s="268" t="s">
        <v>2047</v>
      </c>
      <c r="G1505" s="269" t="s">
        <v>214</v>
      </c>
      <c r="H1505" s="270">
        <v>4.8959999999999999</v>
      </c>
      <c r="I1505" s="271"/>
      <c r="J1505" s="272">
        <f>ROUND(I1505*H1505,2)</f>
        <v>0</v>
      </c>
      <c r="K1505" s="268" t="s">
        <v>21</v>
      </c>
      <c r="L1505" s="273"/>
      <c r="M1505" s="274" t="s">
        <v>21</v>
      </c>
      <c r="N1505" s="275" t="s">
        <v>45</v>
      </c>
      <c r="O1505" s="88"/>
      <c r="P1505" s="212">
        <f>O1505*H1505</f>
        <v>0</v>
      </c>
      <c r="Q1505" s="212">
        <v>0.00040000000000000002</v>
      </c>
      <c r="R1505" s="212">
        <f>Q1505*H1505</f>
        <v>0.0019583999999999999</v>
      </c>
      <c r="S1505" s="212">
        <v>0</v>
      </c>
      <c r="T1505" s="213">
        <f>S1505*H1505</f>
        <v>0</v>
      </c>
      <c r="U1505" s="42"/>
      <c r="V1505" s="42"/>
      <c r="W1505" s="42"/>
      <c r="X1505" s="42"/>
      <c r="Y1505" s="42"/>
      <c r="Z1505" s="42"/>
      <c r="AA1505" s="42"/>
      <c r="AB1505" s="42"/>
      <c r="AC1505" s="42"/>
      <c r="AD1505" s="42"/>
      <c r="AE1505" s="42"/>
      <c r="AR1505" s="214" t="s">
        <v>429</v>
      </c>
      <c r="AT1505" s="214" t="s">
        <v>487</v>
      </c>
      <c r="AU1505" s="214" t="s">
        <v>81</v>
      </c>
      <c r="AY1505" s="20" t="s">
        <v>132</v>
      </c>
      <c r="BE1505" s="215">
        <f>IF(N1505="základní",J1505,0)</f>
        <v>0</v>
      </c>
      <c r="BF1505" s="215">
        <f>IF(N1505="snížená",J1505,0)</f>
        <v>0</v>
      </c>
      <c r="BG1505" s="215">
        <f>IF(N1505="zákl. přenesená",J1505,0)</f>
        <v>0</v>
      </c>
      <c r="BH1505" s="215">
        <f>IF(N1505="sníž. přenesená",J1505,0)</f>
        <v>0</v>
      </c>
      <c r="BI1505" s="215">
        <f>IF(N1505="nulová",J1505,0)</f>
        <v>0</v>
      </c>
      <c r="BJ1505" s="20" t="s">
        <v>79</v>
      </c>
      <c r="BK1505" s="215">
        <f>ROUND(I1505*H1505,2)</f>
        <v>0</v>
      </c>
      <c r="BL1505" s="20" t="s">
        <v>269</v>
      </c>
      <c r="BM1505" s="214" t="s">
        <v>2048</v>
      </c>
    </row>
    <row r="1506" s="2" customFormat="1">
      <c r="A1506" s="42"/>
      <c r="B1506" s="43"/>
      <c r="C1506" s="44"/>
      <c r="D1506" s="216" t="s">
        <v>142</v>
      </c>
      <c r="E1506" s="44"/>
      <c r="F1506" s="217" t="s">
        <v>2047</v>
      </c>
      <c r="G1506" s="44"/>
      <c r="H1506" s="44"/>
      <c r="I1506" s="218"/>
      <c r="J1506" s="44"/>
      <c r="K1506" s="44"/>
      <c r="L1506" s="48"/>
      <c r="M1506" s="219"/>
      <c r="N1506" s="220"/>
      <c r="O1506" s="88"/>
      <c r="P1506" s="88"/>
      <c r="Q1506" s="88"/>
      <c r="R1506" s="88"/>
      <c r="S1506" s="88"/>
      <c r="T1506" s="89"/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2"/>
      <c r="AE1506" s="42"/>
      <c r="AT1506" s="20" t="s">
        <v>142</v>
      </c>
      <c r="AU1506" s="20" t="s">
        <v>81</v>
      </c>
    </row>
    <row r="1507" s="14" customFormat="1">
      <c r="A1507" s="14"/>
      <c r="B1507" s="233"/>
      <c r="C1507" s="234"/>
      <c r="D1507" s="216" t="s">
        <v>146</v>
      </c>
      <c r="E1507" s="234"/>
      <c r="F1507" s="236" t="s">
        <v>2049</v>
      </c>
      <c r="G1507" s="234"/>
      <c r="H1507" s="237">
        <v>4.8959999999999999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3" t="s">
        <v>146</v>
      </c>
      <c r="AU1507" s="243" t="s">
        <v>81</v>
      </c>
      <c r="AV1507" s="14" t="s">
        <v>81</v>
      </c>
      <c r="AW1507" s="14" t="s">
        <v>4</v>
      </c>
      <c r="AX1507" s="14" t="s">
        <v>79</v>
      </c>
      <c r="AY1507" s="243" t="s">
        <v>132</v>
      </c>
    </row>
    <row r="1508" s="2" customFormat="1" ht="24.15" customHeight="1">
      <c r="A1508" s="42"/>
      <c r="B1508" s="43"/>
      <c r="C1508" s="203" t="s">
        <v>2050</v>
      </c>
      <c r="D1508" s="203" t="s">
        <v>135</v>
      </c>
      <c r="E1508" s="204" t="s">
        <v>2051</v>
      </c>
      <c r="F1508" s="205" t="s">
        <v>2052</v>
      </c>
      <c r="G1508" s="206" t="s">
        <v>214</v>
      </c>
      <c r="H1508" s="207">
        <v>6.2999999999999998</v>
      </c>
      <c r="I1508" s="208"/>
      <c r="J1508" s="209">
        <f>ROUND(I1508*H1508,2)</f>
        <v>0</v>
      </c>
      <c r="K1508" s="205" t="s">
        <v>21</v>
      </c>
      <c r="L1508" s="48"/>
      <c r="M1508" s="210" t="s">
        <v>21</v>
      </c>
      <c r="N1508" s="211" t="s">
        <v>45</v>
      </c>
      <c r="O1508" s="88"/>
      <c r="P1508" s="212">
        <f>O1508*H1508</f>
        <v>0</v>
      </c>
      <c r="Q1508" s="212">
        <v>0</v>
      </c>
      <c r="R1508" s="212">
        <f>Q1508*H1508</f>
        <v>0</v>
      </c>
      <c r="S1508" s="212">
        <v>0</v>
      </c>
      <c r="T1508" s="213">
        <f>S1508*H1508</f>
        <v>0</v>
      </c>
      <c r="U1508" s="42"/>
      <c r="V1508" s="42"/>
      <c r="W1508" s="42"/>
      <c r="X1508" s="42"/>
      <c r="Y1508" s="42"/>
      <c r="Z1508" s="42"/>
      <c r="AA1508" s="42"/>
      <c r="AB1508" s="42"/>
      <c r="AC1508" s="42"/>
      <c r="AD1508" s="42"/>
      <c r="AE1508" s="42"/>
      <c r="AR1508" s="214" t="s">
        <v>269</v>
      </c>
      <c r="AT1508" s="214" t="s">
        <v>135</v>
      </c>
      <c r="AU1508" s="214" t="s">
        <v>81</v>
      </c>
      <c r="AY1508" s="20" t="s">
        <v>132</v>
      </c>
      <c r="BE1508" s="215">
        <f>IF(N1508="základní",J1508,0)</f>
        <v>0</v>
      </c>
      <c r="BF1508" s="215">
        <f>IF(N1508="snížená",J1508,0)</f>
        <v>0</v>
      </c>
      <c r="BG1508" s="215">
        <f>IF(N1508="zákl. přenesená",J1508,0)</f>
        <v>0</v>
      </c>
      <c r="BH1508" s="215">
        <f>IF(N1508="sníž. přenesená",J1508,0)</f>
        <v>0</v>
      </c>
      <c r="BI1508" s="215">
        <f>IF(N1508="nulová",J1508,0)</f>
        <v>0</v>
      </c>
      <c r="BJ1508" s="20" t="s">
        <v>79</v>
      </c>
      <c r="BK1508" s="215">
        <f>ROUND(I1508*H1508,2)</f>
        <v>0</v>
      </c>
      <c r="BL1508" s="20" t="s">
        <v>269</v>
      </c>
      <c r="BM1508" s="214" t="s">
        <v>2053</v>
      </c>
    </row>
    <row r="1509" s="2" customFormat="1">
      <c r="A1509" s="42"/>
      <c r="B1509" s="43"/>
      <c r="C1509" s="44"/>
      <c r="D1509" s="216" t="s">
        <v>142</v>
      </c>
      <c r="E1509" s="44"/>
      <c r="F1509" s="217" t="s">
        <v>2054</v>
      </c>
      <c r="G1509" s="44"/>
      <c r="H1509" s="44"/>
      <c r="I1509" s="218"/>
      <c r="J1509" s="44"/>
      <c r="K1509" s="44"/>
      <c r="L1509" s="48"/>
      <c r="M1509" s="219"/>
      <c r="N1509" s="220"/>
      <c r="O1509" s="88"/>
      <c r="P1509" s="88"/>
      <c r="Q1509" s="88"/>
      <c r="R1509" s="88"/>
      <c r="S1509" s="88"/>
      <c r="T1509" s="89"/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2"/>
      <c r="AE1509" s="42"/>
      <c r="AT1509" s="20" t="s">
        <v>142</v>
      </c>
      <c r="AU1509" s="20" t="s">
        <v>81</v>
      </c>
    </row>
    <row r="1510" s="13" customFormat="1">
      <c r="A1510" s="13"/>
      <c r="B1510" s="223"/>
      <c r="C1510" s="224"/>
      <c r="D1510" s="216" t="s">
        <v>146</v>
      </c>
      <c r="E1510" s="225" t="s">
        <v>21</v>
      </c>
      <c r="F1510" s="226" t="s">
        <v>2055</v>
      </c>
      <c r="G1510" s="224"/>
      <c r="H1510" s="225" t="s">
        <v>21</v>
      </c>
      <c r="I1510" s="227"/>
      <c r="J1510" s="224"/>
      <c r="K1510" s="224"/>
      <c r="L1510" s="228"/>
      <c r="M1510" s="229"/>
      <c r="N1510" s="230"/>
      <c r="O1510" s="230"/>
      <c r="P1510" s="230"/>
      <c r="Q1510" s="230"/>
      <c r="R1510" s="230"/>
      <c r="S1510" s="230"/>
      <c r="T1510" s="23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2" t="s">
        <v>146</v>
      </c>
      <c r="AU1510" s="232" t="s">
        <v>81</v>
      </c>
      <c r="AV1510" s="13" t="s">
        <v>79</v>
      </c>
      <c r="AW1510" s="13" t="s">
        <v>36</v>
      </c>
      <c r="AX1510" s="13" t="s">
        <v>74</v>
      </c>
      <c r="AY1510" s="232" t="s">
        <v>132</v>
      </c>
    </row>
    <row r="1511" s="14" customFormat="1">
      <c r="A1511" s="14"/>
      <c r="B1511" s="233"/>
      <c r="C1511" s="234"/>
      <c r="D1511" s="216" t="s">
        <v>146</v>
      </c>
      <c r="E1511" s="235" t="s">
        <v>21</v>
      </c>
      <c r="F1511" s="236" t="s">
        <v>2056</v>
      </c>
      <c r="G1511" s="234"/>
      <c r="H1511" s="237">
        <v>6.2999999999999998</v>
      </c>
      <c r="I1511" s="238"/>
      <c r="J1511" s="234"/>
      <c r="K1511" s="234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3" t="s">
        <v>146</v>
      </c>
      <c r="AU1511" s="243" t="s">
        <v>81</v>
      </c>
      <c r="AV1511" s="14" t="s">
        <v>81</v>
      </c>
      <c r="AW1511" s="14" t="s">
        <v>36</v>
      </c>
      <c r="AX1511" s="14" t="s">
        <v>79</v>
      </c>
      <c r="AY1511" s="243" t="s">
        <v>132</v>
      </c>
    </row>
    <row r="1512" s="2" customFormat="1" ht="24.15" customHeight="1">
      <c r="A1512" s="42"/>
      <c r="B1512" s="43"/>
      <c r="C1512" s="203" t="s">
        <v>2057</v>
      </c>
      <c r="D1512" s="203" t="s">
        <v>135</v>
      </c>
      <c r="E1512" s="204" t="s">
        <v>2058</v>
      </c>
      <c r="F1512" s="205" t="s">
        <v>2059</v>
      </c>
      <c r="G1512" s="206" t="s">
        <v>166</v>
      </c>
      <c r="H1512" s="207">
        <v>3.0419999999999998</v>
      </c>
      <c r="I1512" s="208"/>
      <c r="J1512" s="209">
        <f>ROUND(I1512*H1512,2)</f>
        <v>0</v>
      </c>
      <c r="K1512" s="205" t="s">
        <v>139</v>
      </c>
      <c r="L1512" s="48"/>
      <c r="M1512" s="210" t="s">
        <v>21</v>
      </c>
      <c r="N1512" s="211" t="s">
        <v>45</v>
      </c>
      <c r="O1512" s="88"/>
      <c r="P1512" s="212">
        <f>O1512*H1512</f>
        <v>0</v>
      </c>
      <c r="Q1512" s="212">
        <v>0</v>
      </c>
      <c r="R1512" s="212">
        <f>Q1512*H1512</f>
        <v>0</v>
      </c>
      <c r="S1512" s="212">
        <v>0</v>
      </c>
      <c r="T1512" s="213">
        <f>S1512*H1512</f>
        <v>0</v>
      </c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R1512" s="214" t="s">
        <v>269</v>
      </c>
      <c r="AT1512" s="214" t="s">
        <v>135</v>
      </c>
      <c r="AU1512" s="214" t="s">
        <v>81</v>
      </c>
      <c r="AY1512" s="20" t="s">
        <v>132</v>
      </c>
      <c r="BE1512" s="215">
        <f>IF(N1512="základní",J1512,0)</f>
        <v>0</v>
      </c>
      <c r="BF1512" s="215">
        <f>IF(N1512="snížená",J1512,0)</f>
        <v>0</v>
      </c>
      <c r="BG1512" s="215">
        <f>IF(N1512="zákl. přenesená",J1512,0)</f>
        <v>0</v>
      </c>
      <c r="BH1512" s="215">
        <f>IF(N1512="sníž. přenesená",J1512,0)</f>
        <v>0</v>
      </c>
      <c r="BI1512" s="215">
        <f>IF(N1512="nulová",J1512,0)</f>
        <v>0</v>
      </c>
      <c r="BJ1512" s="20" t="s">
        <v>79</v>
      </c>
      <c r="BK1512" s="215">
        <f>ROUND(I1512*H1512,2)</f>
        <v>0</v>
      </c>
      <c r="BL1512" s="20" t="s">
        <v>269</v>
      </c>
      <c r="BM1512" s="214" t="s">
        <v>2060</v>
      </c>
    </row>
    <row r="1513" s="2" customFormat="1">
      <c r="A1513" s="42"/>
      <c r="B1513" s="43"/>
      <c r="C1513" s="44"/>
      <c r="D1513" s="216" t="s">
        <v>142</v>
      </c>
      <c r="E1513" s="44"/>
      <c r="F1513" s="217" t="s">
        <v>2061</v>
      </c>
      <c r="G1513" s="44"/>
      <c r="H1513" s="44"/>
      <c r="I1513" s="218"/>
      <c r="J1513" s="44"/>
      <c r="K1513" s="44"/>
      <c r="L1513" s="48"/>
      <c r="M1513" s="219"/>
      <c r="N1513" s="220"/>
      <c r="O1513" s="88"/>
      <c r="P1513" s="88"/>
      <c r="Q1513" s="88"/>
      <c r="R1513" s="88"/>
      <c r="S1513" s="88"/>
      <c r="T1513" s="89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T1513" s="20" t="s">
        <v>142</v>
      </c>
      <c r="AU1513" s="20" t="s">
        <v>81</v>
      </c>
    </row>
    <row r="1514" s="2" customFormat="1">
      <c r="A1514" s="42"/>
      <c r="B1514" s="43"/>
      <c r="C1514" s="44"/>
      <c r="D1514" s="221" t="s">
        <v>144</v>
      </c>
      <c r="E1514" s="44"/>
      <c r="F1514" s="222" t="s">
        <v>2062</v>
      </c>
      <c r="G1514" s="44"/>
      <c r="H1514" s="44"/>
      <c r="I1514" s="218"/>
      <c r="J1514" s="44"/>
      <c r="K1514" s="44"/>
      <c r="L1514" s="48"/>
      <c r="M1514" s="219"/>
      <c r="N1514" s="220"/>
      <c r="O1514" s="88"/>
      <c r="P1514" s="88"/>
      <c r="Q1514" s="88"/>
      <c r="R1514" s="88"/>
      <c r="S1514" s="88"/>
      <c r="T1514" s="89"/>
      <c r="U1514" s="42"/>
      <c r="V1514" s="42"/>
      <c r="W1514" s="42"/>
      <c r="X1514" s="42"/>
      <c r="Y1514" s="42"/>
      <c r="Z1514" s="42"/>
      <c r="AA1514" s="42"/>
      <c r="AB1514" s="42"/>
      <c r="AC1514" s="42"/>
      <c r="AD1514" s="42"/>
      <c r="AE1514" s="42"/>
      <c r="AT1514" s="20" t="s">
        <v>144</v>
      </c>
      <c r="AU1514" s="20" t="s">
        <v>81</v>
      </c>
    </row>
    <row r="1515" s="12" customFormat="1" ht="22.8" customHeight="1">
      <c r="A1515" s="12"/>
      <c r="B1515" s="187"/>
      <c r="C1515" s="188"/>
      <c r="D1515" s="189" t="s">
        <v>73</v>
      </c>
      <c r="E1515" s="201" t="s">
        <v>2063</v>
      </c>
      <c r="F1515" s="201" t="s">
        <v>2064</v>
      </c>
      <c r="G1515" s="188"/>
      <c r="H1515" s="188"/>
      <c r="I1515" s="191"/>
      <c r="J1515" s="202">
        <f>BK1515</f>
        <v>0</v>
      </c>
      <c r="K1515" s="188"/>
      <c r="L1515" s="193"/>
      <c r="M1515" s="194"/>
      <c r="N1515" s="195"/>
      <c r="O1515" s="195"/>
      <c r="P1515" s="196">
        <f>SUM(P1516:P1586)</f>
        <v>0</v>
      </c>
      <c r="Q1515" s="195"/>
      <c r="R1515" s="196">
        <f>SUM(R1516:R1586)</f>
        <v>0.34615710000000005</v>
      </c>
      <c r="S1515" s="195"/>
      <c r="T1515" s="197">
        <f>SUM(T1516:T1586)</f>
        <v>0.064349999999999991</v>
      </c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R1515" s="198" t="s">
        <v>81</v>
      </c>
      <c r="AT1515" s="199" t="s">
        <v>73</v>
      </c>
      <c r="AU1515" s="199" t="s">
        <v>79</v>
      </c>
      <c r="AY1515" s="198" t="s">
        <v>132</v>
      </c>
      <c r="BK1515" s="200">
        <f>SUM(BK1516:BK1586)</f>
        <v>0</v>
      </c>
    </row>
    <row r="1516" s="2" customFormat="1" ht="16.5" customHeight="1">
      <c r="A1516" s="42"/>
      <c r="B1516" s="43"/>
      <c r="C1516" s="203" t="s">
        <v>2065</v>
      </c>
      <c r="D1516" s="203" t="s">
        <v>135</v>
      </c>
      <c r="E1516" s="204" t="s">
        <v>2066</v>
      </c>
      <c r="F1516" s="205" t="s">
        <v>2067</v>
      </c>
      <c r="G1516" s="206" t="s">
        <v>183</v>
      </c>
      <c r="H1516" s="207">
        <v>11.032</v>
      </c>
      <c r="I1516" s="208"/>
      <c r="J1516" s="209">
        <f>ROUND(I1516*H1516,2)</f>
        <v>0</v>
      </c>
      <c r="K1516" s="205" t="s">
        <v>139</v>
      </c>
      <c r="L1516" s="48"/>
      <c r="M1516" s="210" t="s">
        <v>21</v>
      </c>
      <c r="N1516" s="211" t="s">
        <v>45</v>
      </c>
      <c r="O1516" s="88"/>
      <c r="P1516" s="212">
        <f>O1516*H1516</f>
        <v>0</v>
      </c>
      <c r="Q1516" s="212">
        <v>0.00029999999999999997</v>
      </c>
      <c r="R1516" s="212">
        <f>Q1516*H1516</f>
        <v>0.0033095999999999998</v>
      </c>
      <c r="S1516" s="212">
        <v>0</v>
      </c>
      <c r="T1516" s="213">
        <f>S1516*H1516</f>
        <v>0</v>
      </c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R1516" s="214" t="s">
        <v>269</v>
      </c>
      <c r="AT1516" s="214" t="s">
        <v>135</v>
      </c>
      <c r="AU1516" s="214" t="s">
        <v>81</v>
      </c>
      <c r="AY1516" s="20" t="s">
        <v>132</v>
      </c>
      <c r="BE1516" s="215">
        <f>IF(N1516="základní",J1516,0)</f>
        <v>0</v>
      </c>
      <c r="BF1516" s="215">
        <f>IF(N1516="snížená",J1516,0)</f>
        <v>0</v>
      </c>
      <c r="BG1516" s="215">
        <f>IF(N1516="zákl. přenesená",J1516,0)</f>
        <v>0</v>
      </c>
      <c r="BH1516" s="215">
        <f>IF(N1516="sníž. přenesená",J1516,0)</f>
        <v>0</v>
      </c>
      <c r="BI1516" s="215">
        <f>IF(N1516="nulová",J1516,0)</f>
        <v>0</v>
      </c>
      <c r="BJ1516" s="20" t="s">
        <v>79</v>
      </c>
      <c r="BK1516" s="215">
        <f>ROUND(I1516*H1516,2)</f>
        <v>0</v>
      </c>
      <c r="BL1516" s="20" t="s">
        <v>269</v>
      </c>
      <c r="BM1516" s="214" t="s">
        <v>2068</v>
      </c>
    </row>
    <row r="1517" s="2" customFormat="1">
      <c r="A1517" s="42"/>
      <c r="B1517" s="43"/>
      <c r="C1517" s="44"/>
      <c r="D1517" s="216" t="s">
        <v>142</v>
      </c>
      <c r="E1517" s="44"/>
      <c r="F1517" s="217" t="s">
        <v>2069</v>
      </c>
      <c r="G1517" s="44"/>
      <c r="H1517" s="44"/>
      <c r="I1517" s="218"/>
      <c r="J1517" s="44"/>
      <c r="K1517" s="44"/>
      <c r="L1517" s="48"/>
      <c r="M1517" s="219"/>
      <c r="N1517" s="220"/>
      <c r="O1517" s="88"/>
      <c r="P1517" s="88"/>
      <c r="Q1517" s="88"/>
      <c r="R1517" s="88"/>
      <c r="S1517" s="88"/>
      <c r="T1517" s="89"/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T1517" s="20" t="s">
        <v>142</v>
      </c>
      <c r="AU1517" s="20" t="s">
        <v>81</v>
      </c>
    </row>
    <row r="1518" s="2" customFormat="1">
      <c r="A1518" s="42"/>
      <c r="B1518" s="43"/>
      <c r="C1518" s="44"/>
      <c r="D1518" s="221" t="s">
        <v>144</v>
      </c>
      <c r="E1518" s="44"/>
      <c r="F1518" s="222" t="s">
        <v>2070</v>
      </c>
      <c r="G1518" s="44"/>
      <c r="H1518" s="44"/>
      <c r="I1518" s="218"/>
      <c r="J1518" s="44"/>
      <c r="K1518" s="44"/>
      <c r="L1518" s="48"/>
      <c r="M1518" s="219"/>
      <c r="N1518" s="220"/>
      <c r="O1518" s="88"/>
      <c r="P1518" s="88"/>
      <c r="Q1518" s="88"/>
      <c r="R1518" s="88"/>
      <c r="S1518" s="88"/>
      <c r="T1518" s="89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2"/>
      <c r="AE1518" s="42"/>
      <c r="AT1518" s="20" t="s">
        <v>144</v>
      </c>
      <c r="AU1518" s="20" t="s">
        <v>81</v>
      </c>
    </row>
    <row r="1519" s="13" customFormat="1">
      <c r="A1519" s="13"/>
      <c r="B1519" s="223"/>
      <c r="C1519" s="224"/>
      <c r="D1519" s="216" t="s">
        <v>146</v>
      </c>
      <c r="E1519" s="225" t="s">
        <v>21</v>
      </c>
      <c r="F1519" s="226" t="s">
        <v>2071</v>
      </c>
      <c r="G1519" s="224"/>
      <c r="H1519" s="225" t="s">
        <v>21</v>
      </c>
      <c r="I1519" s="227"/>
      <c r="J1519" s="224"/>
      <c r="K1519" s="224"/>
      <c r="L1519" s="228"/>
      <c r="M1519" s="229"/>
      <c r="N1519" s="230"/>
      <c r="O1519" s="230"/>
      <c r="P1519" s="230"/>
      <c r="Q1519" s="230"/>
      <c r="R1519" s="230"/>
      <c r="S1519" s="230"/>
      <c r="T1519" s="23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2" t="s">
        <v>146</v>
      </c>
      <c r="AU1519" s="232" t="s">
        <v>81</v>
      </c>
      <c r="AV1519" s="13" t="s">
        <v>79</v>
      </c>
      <c r="AW1519" s="13" t="s">
        <v>36</v>
      </c>
      <c r="AX1519" s="13" t="s">
        <v>74</v>
      </c>
      <c r="AY1519" s="232" t="s">
        <v>132</v>
      </c>
    </row>
    <row r="1520" s="14" customFormat="1">
      <c r="A1520" s="14"/>
      <c r="B1520" s="233"/>
      <c r="C1520" s="234"/>
      <c r="D1520" s="216" t="s">
        <v>146</v>
      </c>
      <c r="E1520" s="235" t="s">
        <v>21</v>
      </c>
      <c r="F1520" s="236" t="s">
        <v>2072</v>
      </c>
      <c r="G1520" s="234"/>
      <c r="H1520" s="237">
        <v>1.284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3" t="s">
        <v>146</v>
      </c>
      <c r="AU1520" s="243" t="s">
        <v>81</v>
      </c>
      <c r="AV1520" s="14" t="s">
        <v>81</v>
      </c>
      <c r="AW1520" s="14" t="s">
        <v>36</v>
      </c>
      <c r="AX1520" s="14" t="s">
        <v>74</v>
      </c>
      <c r="AY1520" s="243" t="s">
        <v>132</v>
      </c>
    </row>
    <row r="1521" s="14" customFormat="1">
      <c r="A1521" s="14"/>
      <c r="B1521" s="233"/>
      <c r="C1521" s="234"/>
      <c r="D1521" s="216" t="s">
        <v>146</v>
      </c>
      <c r="E1521" s="235" t="s">
        <v>21</v>
      </c>
      <c r="F1521" s="236" t="s">
        <v>2073</v>
      </c>
      <c r="G1521" s="234"/>
      <c r="H1521" s="237">
        <v>0.90000000000000002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43" t="s">
        <v>146</v>
      </c>
      <c r="AU1521" s="243" t="s">
        <v>81</v>
      </c>
      <c r="AV1521" s="14" t="s">
        <v>81</v>
      </c>
      <c r="AW1521" s="14" t="s">
        <v>36</v>
      </c>
      <c r="AX1521" s="14" t="s">
        <v>74</v>
      </c>
      <c r="AY1521" s="243" t="s">
        <v>132</v>
      </c>
    </row>
    <row r="1522" s="14" customFormat="1">
      <c r="A1522" s="14"/>
      <c r="B1522" s="233"/>
      <c r="C1522" s="234"/>
      <c r="D1522" s="216" t="s">
        <v>146</v>
      </c>
      <c r="E1522" s="235" t="s">
        <v>21</v>
      </c>
      <c r="F1522" s="236" t="s">
        <v>2074</v>
      </c>
      <c r="G1522" s="234"/>
      <c r="H1522" s="237">
        <v>3.6480000000000001</v>
      </c>
      <c r="I1522" s="238"/>
      <c r="J1522" s="234"/>
      <c r="K1522" s="234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3" t="s">
        <v>146</v>
      </c>
      <c r="AU1522" s="243" t="s">
        <v>81</v>
      </c>
      <c r="AV1522" s="14" t="s">
        <v>81</v>
      </c>
      <c r="AW1522" s="14" t="s">
        <v>36</v>
      </c>
      <c r="AX1522" s="14" t="s">
        <v>74</v>
      </c>
      <c r="AY1522" s="243" t="s">
        <v>132</v>
      </c>
    </row>
    <row r="1523" s="14" customFormat="1">
      <c r="A1523" s="14"/>
      <c r="B1523" s="233"/>
      <c r="C1523" s="234"/>
      <c r="D1523" s="216" t="s">
        <v>146</v>
      </c>
      <c r="E1523" s="235" t="s">
        <v>21</v>
      </c>
      <c r="F1523" s="236" t="s">
        <v>2075</v>
      </c>
      <c r="G1523" s="234"/>
      <c r="H1523" s="237">
        <v>3.3599999999999999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3" t="s">
        <v>146</v>
      </c>
      <c r="AU1523" s="243" t="s">
        <v>81</v>
      </c>
      <c r="AV1523" s="14" t="s">
        <v>81</v>
      </c>
      <c r="AW1523" s="14" t="s">
        <v>36</v>
      </c>
      <c r="AX1523" s="14" t="s">
        <v>74</v>
      </c>
      <c r="AY1523" s="243" t="s">
        <v>132</v>
      </c>
    </row>
    <row r="1524" s="14" customFormat="1">
      <c r="A1524" s="14"/>
      <c r="B1524" s="233"/>
      <c r="C1524" s="234"/>
      <c r="D1524" s="216" t="s">
        <v>146</v>
      </c>
      <c r="E1524" s="235" t="s">
        <v>21</v>
      </c>
      <c r="F1524" s="236" t="s">
        <v>2076</v>
      </c>
      <c r="G1524" s="234"/>
      <c r="H1524" s="237">
        <v>1.8400000000000001</v>
      </c>
      <c r="I1524" s="238"/>
      <c r="J1524" s="234"/>
      <c r="K1524" s="234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3" t="s">
        <v>146</v>
      </c>
      <c r="AU1524" s="243" t="s">
        <v>81</v>
      </c>
      <c r="AV1524" s="14" t="s">
        <v>81</v>
      </c>
      <c r="AW1524" s="14" t="s">
        <v>36</v>
      </c>
      <c r="AX1524" s="14" t="s">
        <v>74</v>
      </c>
      <c r="AY1524" s="243" t="s">
        <v>132</v>
      </c>
    </row>
    <row r="1525" s="15" customFormat="1">
      <c r="A1525" s="15"/>
      <c r="B1525" s="244"/>
      <c r="C1525" s="245"/>
      <c r="D1525" s="216" t="s">
        <v>146</v>
      </c>
      <c r="E1525" s="246" t="s">
        <v>21</v>
      </c>
      <c r="F1525" s="247" t="s">
        <v>150</v>
      </c>
      <c r="G1525" s="245"/>
      <c r="H1525" s="248">
        <v>11.032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4" t="s">
        <v>146</v>
      </c>
      <c r="AU1525" s="254" t="s">
        <v>81</v>
      </c>
      <c r="AV1525" s="15" t="s">
        <v>140</v>
      </c>
      <c r="AW1525" s="15" t="s">
        <v>36</v>
      </c>
      <c r="AX1525" s="15" t="s">
        <v>79</v>
      </c>
      <c r="AY1525" s="254" t="s">
        <v>132</v>
      </c>
    </row>
    <row r="1526" s="2" customFormat="1" ht="16.5" customHeight="1">
      <c r="A1526" s="42"/>
      <c r="B1526" s="43"/>
      <c r="C1526" s="203" t="s">
        <v>2077</v>
      </c>
      <c r="D1526" s="203" t="s">
        <v>135</v>
      </c>
      <c r="E1526" s="204" t="s">
        <v>2078</v>
      </c>
      <c r="F1526" s="205" t="s">
        <v>2079</v>
      </c>
      <c r="G1526" s="206" t="s">
        <v>183</v>
      </c>
      <c r="H1526" s="207">
        <v>11.032</v>
      </c>
      <c r="I1526" s="208"/>
      <c r="J1526" s="209">
        <f>ROUND(I1526*H1526,2)</f>
        <v>0</v>
      </c>
      <c r="K1526" s="205" t="s">
        <v>139</v>
      </c>
      <c r="L1526" s="48"/>
      <c r="M1526" s="210" t="s">
        <v>21</v>
      </c>
      <c r="N1526" s="211" t="s">
        <v>45</v>
      </c>
      <c r="O1526" s="88"/>
      <c r="P1526" s="212">
        <f>O1526*H1526</f>
        <v>0</v>
      </c>
      <c r="Q1526" s="212">
        <v>0.0044999999999999997</v>
      </c>
      <c r="R1526" s="212">
        <f>Q1526*H1526</f>
        <v>0.049643999999999994</v>
      </c>
      <c r="S1526" s="212">
        <v>0</v>
      </c>
      <c r="T1526" s="213">
        <f>S1526*H1526</f>
        <v>0</v>
      </c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R1526" s="214" t="s">
        <v>269</v>
      </c>
      <c r="AT1526" s="214" t="s">
        <v>135</v>
      </c>
      <c r="AU1526" s="214" t="s">
        <v>81</v>
      </c>
      <c r="AY1526" s="20" t="s">
        <v>132</v>
      </c>
      <c r="BE1526" s="215">
        <f>IF(N1526="základní",J1526,0)</f>
        <v>0</v>
      </c>
      <c r="BF1526" s="215">
        <f>IF(N1526="snížená",J1526,0)</f>
        <v>0</v>
      </c>
      <c r="BG1526" s="215">
        <f>IF(N1526="zákl. přenesená",J1526,0)</f>
        <v>0</v>
      </c>
      <c r="BH1526" s="215">
        <f>IF(N1526="sníž. přenesená",J1526,0)</f>
        <v>0</v>
      </c>
      <c r="BI1526" s="215">
        <f>IF(N1526="nulová",J1526,0)</f>
        <v>0</v>
      </c>
      <c r="BJ1526" s="20" t="s">
        <v>79</v>
      </c>
      <c r="BK1526" s="215">
        <f>ROUND(I1526*H1526,2)</f>
        <v>0</v>
      </c>
      <c r="BL1526" s="20" t="s">
        <v>269</v>
      </c>
      <c r="BM1526" s="214" t="s">
        <v>2080</v>
      </c>
    </row>
    <row r="1527" s="2" customFormat="1">
      <c r="A1527" s="42"/>
      <c r="B1527" s="43"/>
      <c r="C1527" s="44"/>
      <c r="D1527" s="216" t="s">
        <v>142</v>
      </c>
      <c r="E1527" s="44"/>
      <c r="F1527" s="217" t="s">
        <v>2081</v>
      </c>
      <c r="G1527" s="44"/>
      <c r="H1527" s="44"/>
      <c r="I1527" s="218"/>
      <c r="J1527" s="44"/>
      <c r="K1527" s="44"/>
      <c r="L1527" s="48"/>
      <c r="M1527" s="219"/>
      <c r="N1527" s="220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142</v>
      </c>
      <c r="AU1527" s="20" t="s">
        <v>81</v>
      </c>
    </row>
    <row r="1528" s="2" customFormat="1">
      <c r="A1528" s="42"/>
      <c r="B1528" s="43"/>
      <c r="C1528" s="44"/>
      <c r="D1528" s="221" t="s">
        <v>144</v>
      </c>
      <c r="E1528" s="44"/>
      <c r="F1528" s="222" t="s">
        <v>2082</v>
      </c>
      <c r="G1528" s="44"/>
      <c r="H1528" s="44"/>
      <c r="I1528" s="218"/>
      <c r="J1528" s="44"/>
      <c r="K1528" s="44"/>
      <c r="L1528" s="48"/>
      <c r="M1528" s="219"/>
      <c r="N1528" s="220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T1528" s="20" t="s">
        <v>144</v>
      </c>
      <c r="AU1528" s="20" t="s">
        <v>81</v>
      </c>
    </row>
    <row r="1529" s="13" customFormat="1">
      <c r="A1529" s="13"/>
      <c r="B1529" s="223"/>
      <c r="C1529" s="224"/>
      <c r="D1529" s="216" t="s">
        <v>146</v>
      </c>
      <c r="E1529" s="225" t="s">
        <v>21</v>
      </c>
      <c r="F1529" s="226" t="s">
        <v>2071</v>
      </c>
      <c r="G1529" s="224"/>
      <c r="H1529" s="225" t="s">
        <v>21</v>
      </c>
      <c r="I1529" s="227"/>
      <c r="J1529" s="224"/>
      <c r="K1529" s="224"/>
      <c r="L1529" s="228"/>
      <c r="M1529" s="229"/>
      <c r="N1529" s="230"/>
      <c r="O1529" s="230"/>
      <c r="P1529" s="230"/>
      <c r="Q1529" s="230"/>
      <c r="R1529" s="230"/>
      <c r="S1529" s="230"/>
      <c r="T1529" s="23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2" t="s">
        <v>146</v>
      </c>
      <c r="AU1529" s="232" t="s">
        <v>81</v>
      </c>
      <c r="AV1529" s="13" t="s">
        <v>79</v>
      </c>
      <c r="AW1529" s="13" t="s">
        <v>36</v>
      </c>
      <c r="AX1529" s="13" t="s">
        <v>74</v>
      </c>
      <c r="AY1529" s="232" t="s">
        <v>132</v>
      </c>
    </row>
    <row r="1530" s="14" customFormat="1">
      <c r="A1530" s="14"/>
      <c r="B1530" s="233"/>
      <c r="C1530" s="234"/>
      <c r="D1530" s="216" t="s">
        <v>146</v>
      </c>
      <c r="E1530" s="235" t="s">
        <v>21</v>
      </c>
      <c r="F1530" s="236" t="s">
        <v>2072</v>
      </c>
      <c r="G1530" s="234"/>
      <c r="H1530" s="237">
        <v>1.284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3" t="s">
        <v>146</v>
      </c>
      <c r="AU1530" s="243" t="s">
        <v>81</v>
      </c>
      <c r="AV1530" s="14" t="s">
        <v>81</v>
      </c>
      <c r="AW1530" s="14" t="s">
        <v>36</v>
      </c>
      <c r="AX1530" s="14" t="s">
        <v>74</v>
      </c>
      <c r="AY1530" s="243" t="s">
        <v>132</v>
      </c>
    </row>
    <row r="1531" s="14" customFormat="1">
      <c r="A1531" s="14"/>
      <c r="B1531" s="233"/>
      <c r="C1531" s="234"/>
      <c r="D1531" s="216" t="s">
        <v>146</v>
      </c>
      <c r="E1531" s="235" t="s">
        <v>21</v>
      </c>
      <c r="F1531" s="236" t="s">
        <v>2073</v>
      </c>
      <c r="G1531" s="234"/>
      <c r="H1531" s="237">
        <v>0.90000000000000002</v>
      </c>
      <c r="I1531" s="238"/>
      <c r="J1531" s="234"/>
      <c r="K1531" s="234"/>
      <c r="L1531" s="239"/>
      <c r="M1531" s="240"/>
      <c r="N1531" s="241"/>
      <c r="O1531" s="241"/>
      <c r="P1531" s="241"/>
      <c r="Q1531" s="241"/>
      <c r="R1531" s="241"/>
      <c r="S1531" s="241"/>
      <c r="T1531" s="24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3" t="s">
        <v>146</v>
      </c>
      <c r="AU1531" s="243" t="s">
        <v>81</v>
      </c>
      <c r="AV1531" s="14" t="s">
        <v>81</v>
      </c>
      <c r="AW1531" s="14" t="s">
        <v>36</v>
      </c>
      <c r="AX1531" s="14" t="s">
        <v>74</v>
      </c>
      <c r="AY1531" s="243" t="s">
        <v>132</v>
      </c>
    </row>
    <row r="1532" s="14" customFormat="1">
      <c r="A1532" s="14"/>
      <c r="B1532" s="233"/>
      <c r="C1532" s="234"/>
      <c r="D1532" s="216" t="s">
        <v>146</v>
      </c>
      <c r="E1532" s="235" t="s">
        <v>21</v>
      </c>
      <c r="F1532" s="236" t="s">
        <v>2074</v>
      </c>
      <c r="G1532" s="234"/>
      <c r="H1532" s="237">
        <v>3.6480000000000001</v>
      </c>
      <c r="I1532" s="238"/>
      <c r="J1532" s="234"/>
      <c r="K1532" s="234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3" t="s">
        <v>146</v>
      </c>
      <c r="AU1532" s="243" t="s">
        <v>81</v>
      </c>
      <c r="AV1532" s="14" t="s">
        <v>81</v>
      </c>
      <c r="AW1532" s="14" t="s">
        <v>36</v>
      </c>
      <c r="AX1532" s="14" t="s">
        <v>74</v>
      </c>
      <c r="AY1532" s="243" t="s">
        <v>132</v>
      </c>
    </row>
    <row r="1533" s="14" customFormat="1">
      <c r="A1533" s="14"/>
      <c r="B1533" s="233"/>
      <c r="C1533" s="234"/>
      <c r="D1533" s="216" t="s">
        <v>146</v>
      </c>
      <c r="E1533" s="235" t="s">
        <v>21</v>
      </c>
      <c r="F1533" s="236" t="s">
        <v>2075</v>
      </c>
      <c r="G1533" s="234"/>
      <c r="H1533" s="237">
        <v>3.3599999999999999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43" t="s">
        <v>146</v>
      </c>
      <c r="AU1533" s="243" t="s">
        <v>81</v>
      </c>
      <c r="AV1533" s="14" t="s">
        <v>81</v>
      </c>
      <c r="AW1533" s="14" t="s">
        <v>36</v>
      </c>
      <c r="AX1533" s="14" t="s">
        <v>74</v>
      </c>
      <c r="AY1533" s="243" t="s">
        <v>132</v>
      </c>
    </row>
    <row r="1534" s="14" customFormat="1">
      <c r="A1534" s="14"/>
      <c r="B1534" s="233"/>
      <c r="C1534" s="234"/>
      <c r="D1534" s="216" t="s">
        <v>146</v>
      </c>
      <c r="E1534" s="235" t="s">
        <v>21</v>
      </c>
      <c r="F1534" s="236" t="s">
        <v>2076</v>
      </c>
      <c r="G1534" s="234"/>
      <c r="H1534" s="237">
        <v>1.8400000000000001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3" t="s">
        <v>146</v>
      </c>
      <c r="AU1534" s="243" t="s">
        <v>81</v>
      </c>
      <c r="AV1534" s="14" t="s">
        <v>81</v>
      </c>
      <c r="AW1534" s="14" t="s">
        <v>36</v>
      </c>
      <c r="AX1534" s="14" t="s">
        <v>74</v>
      </c>
      <c r="AY1534" s="243" t="s">
        <v>132</v>
      </c>
    </row>
    <row r="1535" s="15" customFormat="1">
      <c r="A1535" s="15"/>
      <c r="B1535" s="244"/>
      <c r="C1535" s="245"/>
      <c r="D1535" s="216" t="s">
        <v>146</v>
      </c>
      <c r="E1535" s="246" t="s">
        <v>21</v>
      </c>
      <c r="F1535" s="247" t="s">
        <v>150</v>
      </c>
      <c r="G1535" s="245"/>
      <c r="H1535" s="248">
        <v>11.032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4" t="s">
        <v>146</v>
      </c>
      <c r="AU1535" s="254" t="s">
        <v>81</v>
      </c>
      <c r="AV1535" s="15" t="s">
        <v>140</v>
      </c>
      <c r="AW1535" s="15" t="s">
        <v>36</v>
      </c>
      <c r="AX1535" s="15" t="s">
        <v>79</v>
      </c>
      <c r="AY1535" s="254" t="s">
        <v>132</v>
      </c>
    </row>
    <row r="1536" s="2" customFormat="1" ht="33" customHeight="1">
      <c r="A1536" s="42"/>
      <c r="B1536" s="43"/>
      <c r="C1536" s="203" t="s">
        <v>2083</v>
      </c>
      <c r="D1536" s="203" t="s">
        <v>135</v>
      </c>
      <c r="E1536" s="204" t="s">
        <v>2084</v>
      </c>
      <c r="F1536" s="205" t="s">
        <v>2085</v>
      </c>
      <c r="G1536" s="206" t="s">
        <v>183</v>
      </c>
      <c r="H1536" s="207">
        <v>12.82</v>
      </c>
      <c r="I1536" s="208"/>
      <c r="J1536" s="209">
        <f>ROUND(I1536*H1536,2)</f>
        <v>0</v>
      </c>
      <c r="K1536" s="205" t="s">
        <v>139</v>
      </c>
      <c r="L1536" s="48"/>
      <c r="M1536" s="210" t="s">
        <v>21</v>
      </c>
      <c r="N1536" s="211" t="s">
        <v>45</v>
      </c>
      <c r="O1536" s="88"/>
      <c r="P1536" s="212">
        <f>O1536*H1536</f>
        <v>0</v>
      </c>
      <c r="Q1536" s="212">
        <v>0.0053800000000000002</v>
      </c>
      <c r="R1536" s="212">
        <f>Q1536*H1536</f>
        <v>0.068971600000000008</v>
      </c>
      <c r="S1536" s="212">
        <v>0</v>
      </c>
      <c r="T1536" s="213">
        <f>S1536*H1536</f>
        <v>0</v>
      </c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R1536" s="214" t="s">
        <v>269</v>
      </c>
      <c r="AT1536" s="214" t="s">
        <v>135</v>
      </c>
      <c r="AU1536" s="214" t="s">
        <v>81</v>
      </c>
      <c r="AY1536" s="20" t="s">
        <v>132</v>
      </c>
      <c r="BE1536" s="215">
        <f>IF(N1536="základní",J1536,0)</f>
        <v>0</v>
      </c>
      <c r="BF1536" s="215">
        <f>IF(N1536="snížená",J1536,0)</f>
        <v>0</v>
      </c>
      <c r="BG1536" s="215">
        <f>IF(N1536="zákl. přenesená",J1536,0)</f>
        <v>0</v>
      </c>
      <c r="BH1536" s="215">
        <f>IF(N1536="sníž. přenesená",J1536,0)</f>
        <v>0</v>
      </c>
      <c r="BI1536" s="215">
        <f>IF(N1536="nulová",J1536,0)</f>
        <v>0</v>
      </c>
      <c r="BJ1536" s="20" t="s">
        <v>79</v>
      </c>
      <c r="BK1536" s="215">
        <f>ROUND(I1536*H1536,2)</f>
        <v>0</v>
      </c>
      <c r="BL1536" s="20" t="s">
        <v>269</v>
      </c>
      <c r="BM1536" s="214" t="s">
        <v>2086</v>
      </c>
    </row>
    <row r="1537" s="2" customFormat="1">
      <c r="A1537" s="42"/>
      <c r="B1537" s="43"/>
      <c r="C1537" s="44"/>
      <c r="D1537" s="216" t="s">
        <v>142</v>
      </c>
      <c r="E1537" s="44"/>
      <c r="F1537" s="217" t="s">
        <v>2087</v>
      </c>
      <c r="G1537" s="44"/>
      <c r="H1537" s="44"/>
      <c r="I1537" s="218"/>
      <c r="J1537" s="44"/>
      <c r="K1537" s="44"/>
      <c r="L1537" s="48"/>
      <c r="M1537" s="219"/>
      <c r="N1537" s="220"/>
      <c r="O1537" s="88"/>
      <c r="P1537" s="88"/>
      <c r="Q1537" s="88"/>
      <c r="R1537" s="88"/>
      <c r="S1537" s="88"/>
      <c r="T1537" s="89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T1537" s="20" t="s">
        <v>142</v>
      </c>
      <c r="AU1537" s="20" t="s">
        <v>81</v>
      </c>
    </row>
    <row r="1538" s="2" customFormat="1">
      <c r="A1538" s="42"/>
      <c r="B1538" s="43"/>
      <c r="C1538" s="44"/>
      <c r="D1538" s="221" t="s">
        <v>144</v>
      </c>
      <c r="E1538" s="44"/>
      <c r="F1538" s="222" t="s">
        <v>2088</v>
      </c>
      <c r="G1538" s="44"/>
      <c r="H1538" s="44"/>
      <c r="I1538" s="218"/>
      <c r="J1538" s="44"/>
      <c r="K1538" s="44"/>
      <c r="L1538" s="48"/>
      <c r="M1538" s="219"/>
      <c r="N1538" s="220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144</v>
      </c>
      <c r="AU1538" s="20" t="s">
        <v>81</v>
      </c>
    </row>
    <row r="1539" s="13" customFormat="1">
      <c r="A1539" s="13"/>
      <c r="B1539" s="223"/>
      <c r="C1539" s="224"/>
      <c r="D1539" s="216" t="s">
        <v>146</v>
      </c>
      <c r="E1539" s="225" t="s">
        <v>21</v>
      </c>
      <c r="F1539" s="226" t="s">
        <v>2089</v>
      </c>
      <c r="G1539" s="224"/>
      <c r="H1539" s="225" t="s">
        <v>21</v>
      </c>
      <c r="I1539" s="227"/>
      <c r="J1539" s="224"/>
      <c r="K1539" s="224"/>
      <c r="L1539" s="228"/>
      <c r="M1539" s="229"/>
      <c r="N1539" s="230"/>
      <c r="O1539" s="230"/>
      <c r="P1539" s="230"/>
      <c r="Q1539" s="230"/>
      <c r="R1539" s="230"/>
      <c r="S1539" s="230"/>
      <c r="T1539" s="23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2" t="s">
        <v>146</v>
      </c>
      <c r="AU1539" s="232" t="s">
        <v>81</v>
      </c>
      <c r="AV1539" s="13" t="s">
        <v>79</v>
      </c>
      <c r="AW1539" s="13" t="s">
        <v>36</v>
      </c>
      <c r="AX1539" s="13" t="s">
        <v>74</v>
      </c>
      <c r="AY1539" s="232" t="s">
        <v>132</v>
      </c>
    </row>
    <row r="1540" s="14" customFormat="1">
      <c r="A1540" s="14"/>
      <c r="B1540" s="233"/>
      <c r="C1540" s="234"/>
      <c r="D1540" s="216" t="s">
        <v>146</v>
      </c>
      <c r="E1540" s="235" t="s">
        <v>21</v>
      </c>
      <c r="F1540" s="236" t="s">
        <v>2090</v>
      </c>
      <c r="G1540" s="234"/>
      <c r="H1540" s="237">
        <v>1.692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3" t="s">
        <v>146</v>
      </c>
      <c r="AU1540" s="243" t="s">
        <v>81</v>
      </c>
      <c r="AV1540" s="14" t="s">
        <v>81</v>
      </c>
      <c r="AW1540" s="14" t="s">
        <v>36</v>
      </c>
      <c r="AX1540" s="14" t="s">
        <v>74</v>
      </c>
      <c r="AY1540" s="243" t="s">
        <v>132</v>
      </c>
    </row>
    <row r="1541" s="14" customFormat="1">
      <c r="A1541" s="14"/>
      <c r="B1541" s="233"/>
      <c r="C1541" s="234"/>
      <c r="D1541" s="216" t="s">
        <v>146</v>
      </c>
      <c r="E1541" s="235" t="s">
        <v>21</v>
      </c>
      <c r="F1541" s="236" t="s">
        <v>2091</v>
      </c>
      <c r="G1541" s="234"/>
      <c r="H1541" s="237">
        <v>2.2799999999999998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3" t="s">
        <v>146</v>
      </c>
      <c r="AU1541" s="243" t="s">
        <v>81</v>
      </c>
      <c r="AV1541" s="14" t="s">
        <v>81</v>
      </c>
      <c r="AW1541" s="14" t="s">
        <v>36</v>
      </c>
      <c r="AX1541" s="14" t="s">
        <v>74</v>
      </c>
      <c r="AY1541" s="243" t="s">
        <v>132</v>
      </c>
    </row>
    <row r="1542" s="14" customFormat="1">
      <c r="A1542" s="14"/>
      <c r="B1542" s="233"/>
      <c r="C1542" s="234"/>
      <c r="D1542" s="216" t="s">
        <v>146</v>
      </c>
      <c r="E1542" s="235" t="s">
        <v>21</v>
      </c>
      <c r="F1542" s="236" t="s">
        <v>2074</v>
      </c>
      <c r="G1542" s="234"/>
      <c r="H1542" s="237">
        <v>3.6480000000000001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3" t="s">
        <v>146</v>
      </c>
      <c r="AU1542" s="243" t="s">
        <v>81</v>
      </c>
      <c r="AV1542" s="14" t="s">
        <v>81</v>
      </c>
      <c r="AW1542" s="14" t="s">
        <v>36</v>
      </c>
      <c r="AX1542" s="14" t="s">
        <v>74</v>
      </c>
      <c r="AY1542" s="243" t="s">
        <v>132</v>
      </c>
    </row>
    <row r="1543" s="14" customFormat="1">
      <c r="A1543" s="14"/>
      <c r="B1543" s="233"/>
      <c r="C1543" s="234"/>
      <c r="D1543" s="216" t="s">
        <v>146</v>
      </c>
      <c r="E1543" s="235" t="s">
        <v>21</v>
      </c>
      <c r="F1543" s="236" t="s">
        <v>2075</v>
      </c>
      <c r="G1543" s="234"/>
      <c r="H1543" s="237">
        <v>3.3599999999999999</v>
      </c>
      <c r="I1543" s="238"/>
      <c r="J1543" s="234"/>
      <c r="K1543" s="234"/>
      <c r="L1543" s="239"/>
      <c r="M1543" s="240"/>
      <c r="N1543" s="241"/>
      <c r="O1543" s="241"/>
      <c r="P1543" s="241"/>
      <c r="Q1543" s="241"/>
      <c r="R1543" s="241"/>
      <c r="S1543" s="241"/>
      <c r="T1543" s="24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3" t="s">
        <v>146</v>
      </c>
      <c r="AU1543" s="243" t="s">
        <v>81</v>
      </c>
      <c r="AV1543" s="14" t="s">
        <v>81</v>
      </c>
      <c r="AW1543" s="14" t="s">
        <v>36</v>
      </c>
      <c r="AX1543" s="14" t="s">
        <v>74</v>
      </c>
      <c r="AY1543" s="243" t="s">
        <v>132</v>
      </c>
    </row>
    <row r="1544" s="14" customFormat="1">
      <c r="A1544" s="14"/>
      <c r="B1544" s="233"/>
      <c r="C1544" s="234"/>
      <c r="D1544" s="216" t="s">
        <v>146</v>
      </c>
      <c r="E1544" s="235" t="s">
        <v>21</v>
      </c>
      <c r="F1544" s="236" t="s">
        <v>2076</v>
      </c>
      <c r="G1544" s="234"/>
      <c r="H1544" s="237">
        <v>1.8400000000000001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3" t="s">
        <v>146</v>
      </c>
      <c r="AU1544" s="243" t="s">
        <v>81</v>
      </c>
      <c r="AV1544" s="14" t="s">
        <v>81</v>
      </c>
      <c r="AW1544" s="14" t="s">
        <v>36</v>
      </c>
      <c r="AX1544" s="14" t="s">
        <v>74</v>
      </c>
      <c r="AY1544" s="243" t="s">
        <v>132</v>
      </c>
    </row>
    <row r="1545" s="15" customFormat="1">
      <c r="A1545" s="15"/>
      <c r="B1545" s="244"/>
      <c r="C1545" s="245"/>
      <c r="D1545" s="216" t="s">
        <v>146</v>
      </c>
      <c r="E1545" s="246" t="s">
        <v>21</v>
      </c>
      <c r="F1545" s="247" t="s">
        <v>150</v>
      </c>
      <c r="G1545" s="245"/>
      <c r="H1545" s="248">
        <v>12.82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4" t="s">
        <v>146</v>
      </c>
      <c r="AU1545" s="254" t="s">
        <v>81</v>
      </c>
      <c r="AV1545" s="15" t="s">
        <v>140</v>
      </c>
      <c r="AW1545" s="15" t="s">
        <v>36</v>
      </c>
      <c r="AX1545" s="15" t="s">
        <v>79</v>
      </c>
      <c r="AY1545" s="254" t="s">
        <v>132</v>
      </c>
    </row>
    <row r="1546" s="2" customFormat="1" ht="24.15" customHeight="1">
      <c r="A1546" s="42"/>
      <c r="B1546" s="43"/>
      <c r="C1546" s="266" t="s">
        <v>2092</v>
      </c>
      <c r="D1546" s="266" t="s">
        <v>487</v>
      </c>
      <c r="E1546" s="267" t="s">
        <v>2093</v>
      </c>
      <c r="F1546" s="268" t="s">
        <v>2094</v>
      </c>
      <c r="G1546" s="269" t="s">
        <v>183</v>
      </c>
      <c r="H1546" s="270">
        <v>14.102</v>
      </c>
      <c r="I1546" s="271"/>
      <c r="J1546" s="272">
        <f>ROUND(I1546*H1546,2)</f>
        <v>0</v>
      </c>
      <c r="K1546" s="268" t="s">
        <v>21</v>
      </c>
      <c r="L1546" s="273"/>
      <c r="M1546" s="274" t="s">
        <v>21</v>
      </c>
      <c r="N1546" s="275" t="s">
        <v>45</v>
      </c>
      <c r="O1546" s="88"/>
      <c r="P1546" s="212">
        <f>O1546*H1546</f>
        <v>0</v>
      </c>
      <c r="Q1546" s="212">
        <v>0.012200000000000001</v>
      </c>
      <c r="R1546" s="212">
        <f>Q1546*H1546</f>
        <v>0.17204440000000001</v>
      </c>
      <c r="S1546" s="212">
        <v>0</v>
      </c>
      <c r="T1546" s="213">
        <f>S1546*H1546</f>
        <v>0</v>
      </c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R1546" s="214" t="s">
        <v>429</v>
      </c>
      <c r="AT1546" s="214" t="s">
        <v>487</v>
      </c>
      <c r="AU1546" s="214" t="s">
        <v>81</v>
      </c>
      <c r="AY1546" s="20" t="s">
        <v>132</v>
      </c>
      <c r="BE1546" s="215">
        <f>IF(N1546="základní",J1546,0)</f>
        <v>0</v>
      </c>
      <c r="BF1546" s="215">
        <f>IF(N1546="snížená",J1546,0)</f>
        <v>0</v>
      </c>
      <c r="BG1546" s="215">
        <f>IF(N1546="zákl. přenesená",J1546,0)</f>
        <v>0</v>
      </c>
      <c r="BH1546" s="215">
        <f>IF(N1546="sníž. přenesená",J1546,0)</f>
        <v>0</v>
      </c>
      <c r="BI1546" s="215">
        <f>IF(N1546="nulová",J1546,0)</f>
        <v>0</v>
      </c>
      <c r="BJ1546" s="20" t="s">
        <v>79</v>
      </c>
      <c r="BK1546" s="215">
        <f>ROUND(I1546*H1546,2)</f>
        <v>0</v>
      </c>
      <c r="BL1546" s="20" t="s">
        <v>269</v>
      </c>
      <c r="BM1546" s="214" t="s">
        <v>2095</v>
      </c>
    </row>
    <row r="1547" s="2" customFormat="1">
      <c r="A1547" s="42"/>
      <c r="B1547" s="43"/>
      <c r="C1547" s="44"/>
      <c r="D1547" s="216" t="s">
        <v>142</v>
      </c>
      <c r="E1547" s="44"/>
      <c r="F1547" s="217" t="s">
        <v>2094</v>
      </c>
      <c r="G1547" s="44"/>
      <c r="H1547" s="44"/>
      <c r="I1547" s="218"/>
      <c r="J1547" s="44"/>
      <c r="K1547" s="44"/>
      <c r="L1547" s="48"/>
      <c r="M1547" s="219"/>
      <c r="N1547" s="220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142</v>
      </c>
      <c r="AU1547" s="20" t="s">
        <v>81</v>
      </c>
    </row>
    <row r="1548" s="14" customFormat="1">
      <c r="A1548" s="14"/>
      <c r="B1548" s="233"/>
      <c r="C1548" s="234"/>
      <c r="D1548" s="216" t="s">
        <v>146</v>
      </c>
      <c r="E1548" s="234"/>
      <c r="F1548" s="236" t="s">
        <v>2096</v>
      </c>
      <c r="G1548" s="234"/>
      <c r="H1548" s="237">
        <v>14.102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3" t="s">
        <v>146</v>
      </c>
      <c r="AU1548" s="243" t="s">
        <v>81</v>
      </c>
      <c r="AV1548" s="14" t="s">
        <v>81</v>
      </c>
      <c r="AW1548" s="14" t="s">
        <v>4</v>
      </c>
      <c r="AX1548" s="14" t="s">
        <v>79</v>
      </c>
      <c r="AY1548" s="243" t="s">
        <v>132</v>
      </c>
    </row>
    <row r="1549" s="2" customFormat="1" ht="33" customHeight="1">
      <c r="A1549" s="42"/>
      <c r="B1549" s="43"/>
      <c r="C1549" s="203" t="s">
        <v>2097</v>
      </c>
      <c r="D1549" s="203" t="s">
        <v>135</v>
      </c>
      <c r="E1549" s="204" t="s">
        <v>2098</v>
      </c>
      <c r="F1549" s="205" t="s">
        <v>2099</v>
      </c>
      <c r="G1549" s="206" t="s">
        <v>183</v>
      </c>
      <c r="H1549" s="207">
        <v>12.82</v>
      </c>
      <c r="I1549" s="208"/>
      <c r="J1549" s="209">
        <f>ROUND(I1549*H1549,2)</f>
        <v>0</v>
      </c>
      <c r="K1549" s="205" t="s">
        <v>139</v>
      </c>
      <c r="L1549" s="48"/>
      <c r="M1549" s="210" t="s">
        <v>21</v>
      </c>
      <c r="N1549" s="211" t="s">
        <v>45</v>
      </c>
      <c r="O1549" s="88"/>
      <c r="P1549" s="212">
        <f>O1549*H1549</f>
        <v>0</v>
      </c>
      <c r="Q1549" s="212">
        <v>0</v>
      </c>
      <c r="R1549" s="212">
        <f>Q1549*H1549</f>
        <v>0</v>
      </c>
      <c r="S1549" s="212">
        <v>0</v>
      </c>
      <c r="T1549" s="213">
        <f>S1549*H1549</f>
        <v>0</v>
      </c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  <c r="AR1549" s="214" t="s">
        <v>269</v>
      </c>
      <c r="AT1549" s="214" t="s">
        <v>135</v>
      </c>
      <c r="AU1549" s="214" t="s">
        <v>81</v>
      </c>
      <c r="AY1549" s="20" t="s">
        <v>132</v>
      </c>
      <c r="BE1549" s="215">
        <f>IF(N1549="základní",J1549,0)</f>
        <v>0</v>
      </c>
      <c r="BF1549" s="215">
        <f>IF(N1549="snížená",J1549,0)</f>
        <v>0</v>
      </c>
      <c r="BG1549" s="215">
        <f>IF(N1549="zákl. přenesená",J1549,0)</f>
        <v>0</v>
      </c>
      <c r="BH1549" s="215">
        <f>IF(N1549="sníž. přenesená",J1549,0)</f>
        <v>0</v>
      </c>
      <c r="BI1549" s="215">
        <f>IF(N1549="nulová",J1549,0)</f>
        <v>0</v>
      </c>
      <c r="BJ1549" s="20" t="s">
        <v>79</v>
      </c>
      <c r="BK1549" s="215">
        <f>ROUND(I1549*H1549,2)</f>
        <v>0</v>
      </c>
      <c r="BL1549" s="20" t="s">
        <v>269</v>
      </c>
      <c r="BM1549" s="214" t="s">
        <v>2100</v>
      </c>
    </row>
    <row r="1550" s="2" customFormat="1">
      <c r="A1550" s="42"/>
      <c r="B1550" s="43"/>
      <c r="C1550" s="44"/>
      <c r="D1550" s="216" t="s">
        <v>142</v>
      </c>
      <c r="E1550" s="44"/>
      <c r="F1550" s="217" t="s">
        <v>2101</v>
      </c>
      <c r="G1550" s="44"/>
      <c r="H1550" s="44"/>
      <c r="I1550" s="218"/>
      <c r="J1550" s="44"/>
      <c r="K1550" s="44"/>
      <c r="L1550" s="48"/>
      <c r="M1550" s="219"/>
      <c r="N1550" s="220"/>
      <c r="O1550" s="88"/>
      <c r="P1550" s="88"/>
      <c r="Q1550" s="88"/>
      <c r="R1550" s="88"/>
      <c r="S1550" s="88"/>
      <c r="T1550" s="89"/>
      <c r="U1550" s="42"/>
      <c r="V1550" s="42"/>
      <c r="W1550" s="42"/>
      <c r="X1550" s="42"/>
      <c r="Y1550" s="42"/>
      <c r="Z1550" s="42"/>
      <c r="AA1550" s="42"/>
      <c r="AB1550" s="42"/>
      <c r="AC1550" s="42"/>
      <c r="AD1550" s="42"/>
      <c r="AE1550" s="42"/>
      <c r="AT1550" s="20" t="s">
        <v>142</v>
      </c>
      <c r="AU1550" s="20" t="s">
        <v>81</v>
      </c>
    </row>
    <row r="1551" s="2" customFormat="1">
      <c r="A1551" s="42"/>
      <c r="B1551" s="43"/>
      <c r="C1551" s="44"/>
      <c r="D1551" s="221" t="s">
        <v>144</v>
      </c>
      <c r="E1551" s="44"/>
      <c r="F1551" s="222" t="s">
        <v>2102</v>
      </c>
      <c r="G1551" s="44"/>
      <c r="H1551" s="44"/>
      <c r="I1551" s="218"/>
      <c r="J1551" s="44"/>
      <c r="K1551" s="44"/>
      <c r="L1551" s="48"/>
      <c r="M1551" s="219"/>
      <c r="N1551" s="220"/>
      <c r="O1551" s="88"/>
      <c r="P1551" s="88"/>
      <c r="Q1551" s="88"/>
      <c r="R1551" s="88"/>
      <c r="S1551" s="88"/>
      <c r="T1551" s="89"/>
      <c r="U1551" s="42"/>
      <c r="V1551" s="42"/>
      <c r="W1551" s="42"/>
      <c r="X1551" s="42"/>
      <c r="Y1551" s="42"/>
      <c r="Z1551" s="42"/>
      <c r="AA1551" s="42"/>
      <c r="AB1551" s="42"/>
      <c r="AC1551" s="42"/>
      <c r="AD1551" s="42"/>
      <c r="AE1551" s="42"/>
      <c r="AT1551" s="20" t="s">
        <v>144</v>
      </c>
      <c r="AU1551" s="20" t="s">
        <v>81</v>
      </c>
    </row>
    <row r="1552" s="2" customFormat="1" ht="24.15" customHeight="1">
      <c r="A1552" s="42"/>
      <c r="B1552" s="43"/>
      <c r="C1552" s="203" t="s">
        <v>2103</v>
      </c>
      <c r="D1552" s="203" t="s">
        <v>135</v>
      </c>
      <c r="E1552" s="204" t="s">
        <v>2104</v>
      </c>
      <c r="F1552" s="205" t="s">
        <v>2105</v>
      </c>
      <c r="G1552" s="206" t="s">
        <v>138</v>
      </c>
      <c r="H1552" s="207">
        <v>15</v>
      </c>
      <c r="I1552" s="208"/>
      <c r="J1552" s="209">
        <f>ROUND(I1552*H1552,2)</f>
        <v>0</v>
      </c>
      <c r="K1552" s="205" t="s">
        <v>139</v>
      </c>
      <c r="L1552" s="48"/>
      <c r="M1552" s="210" t="s">
        <v>21</v>
      </c>
      <c r="N1552" s="211" t="s">
        <v>45</v>
      </c>
      <c r="O1552" s="88"/>
      <c r="P1552" s="212">
        <f>O1552*H1552</f>
        <v>0</v>
      </c>
      <c r="Q1552" s="212">
        <v>0.00021000000000000001</v>
      </c>
      <c r="R1552" s="212">
        <f>Q1552*H1552</f>
        <v>0.00315</v>
      </c>
      <c r="S1552" s="212">
        <v>0.00088999999999999995</v>
      </c>
      <c r="T1552" s="213">
        <f>S1552*H1552</f>
        <v>0.013349999999999999</v>
      </c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R1552" s="214" t="s">
        <v>269</v>
      </c>
      <c r="AT1552" s="214" t="s">
        <v>135</v>
      </c>
      <c r="AU1552" s="214" t="s">
        <v>81</v>
      </c>
      <c r="AY1552" s="20" t="s">
        <v>132</v>
      </c>
      <c r="BE1552" s="215">
        <f>IF(N1552="základní",J1552,0)</f>
        <v>0</v>
      </c>
      <c r="BF1552" s="215">
        <f>IF(N1552="snížená",J1552,0)</f>
        <v>0</v>
      </c>
      <c r="BG1552" s="215">
        <f>IF(N1552="zákl. přenesená",J1552,0)</f>
        <v>0</v>
      </c>
      <c r="BH1552" s="215">
        <f>IF(N1552="sníž. přenesená",J1552,0)</f>
        <v>0</v>
      </c>
      <c r="BI1552" s="215">
        <f>IF(N1552="nulová",J1552,0)</f>
        <v>0</v>
      </c>
      <c r="BJ1552" s="20" t="s">
        <v>79</v>
      </c>
      <c r="BK1552" s="215">
        <f>ROUND(I1552*H1552,2)</f>
        <v>0</v>
      </c>
      <c r="BL1552" s="20" t="s">
        <v>269</v>
      </c>
      <c r="BM1552" s="214" t="s">
        <v>2106</v>
      </c>
    </row>
    <row r="1553" s="2" customFormat="1">
      <c r="A1553" s="42"/>
      <c r="B1553" s="43"/>
      <c r="C1553" s="44"/>
      <c r="D1553" s="216" t="s">
        <v>142</v>
      </c>
      <c r="E1553" s="44"/>
      <c r="F1553" s="217" t="s">
        <v>2107</v>
      </c>
      <c r="G1553" s="44"/>
      <c r="H1553" s="44"/>
      <c r="I1553" s="218"/>
      <c r="J1553" s="44"/>
      <c r="K1553" s="44"/>
      <c r="L1553" s="48"/>
      <c r="M1553" s="219"/>
      <c r="N1553" s="220"/>
      <c r="O1553" s="88"/>
      <c r="P1553" s="88"/>
      <c r="Q1553" s="88"/>
      <c r="R1553" s="88"/>
      <c r="S1553" s="88"/>
      <c r="T1553" s="89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2"/>
      <c r="AE1553" s="42"/>
      <c r="AT1553" s="20" t="s">
        <v>142</v>
      </c>
      <c r="AU1553" s="20" t="s">
        <v>81</v>
      </c>
    </row>
    <row r="1554" s="2" customFormat="1">
      <c r="A1554" s="42"/>
      <c r="B1554" s="43"/>
      <c r="C1554" s="44"/>
      <c r="D1554" s="221" t="s">
        <v>144</v>
      </c>
      <c r="E1554" s="44"/>
      <c r="F1554" s="222" t="s">
        <v>2108</v>
      </c>
      <c r="G1554" s="44"/>
      <c r="H1554" s="44"/>
      <c r="I1554" s="218"/>
      <c r="J1554" s="44"/>
      <c r="K1554" s="44"/>
      <c r="L1554" s="48"/>
      <c r="M1554" s="219"/>
      <c r="N1554" s="220"/>
      <c r="O1554" s="88"/>
      <c r="P1554" s="88"/>
      <c r="Q1554" s="88"/>
      <c r="R1554" s="88"/>
      <c r="S1554" s="88"/>
      <c r="T1554" s="89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T1554" s="20" t="s">
        <v>144</v>
      </c>
      <c r="AU1554" s="20" t="s">
        <v>81</v>
      </c>
    </row>
    <row r="1555" s="13" customFormat="1">
      <c r="A1555" s="13"/>
      <c r="B1555" s="223"/>
      <c r="C1555" s="224"/>
      <c r="D1555" s="216" t="s">
        <v>146</v>
      </c>
      <c r="E1555" s="225" t="s">
        <v>21</v>
      </c>
      <c r="F1555" s="226" t="s">
        <v>2109</v>
      </c>
      <c r="G1555" s="224"/>
      <c r="H1555" s="225" t="s">
        <v>21</v>
      </c>
      <c r="I1555" s="227"/>
      <c r="J1555" s="224"/>
      <c r="K1555" s="224"/>
      <c r="L1555" s="228"/>
      <c r="M1555" s="229"/>
      <c r="N1555" s="230"/>
      <c r="O1555" s="230"/>
      <c r="P1555" s="230"/>
      <c r="Q1555" s="230"/>
      <c r="R1555" s="230"/>
      <c r="S1555" s="230"/>
      <c r="T1555" s="23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2" t="s">
        <v>146</v>
      </c>
      <c r="AU1555" s="232" t="s">
        <v>81</v>
      </c>
      <c r="AV1555" s="13" t="s">
        <v>79</v>
      </c>
      <c r="AW1555" s="13" t="s">
        <v>36</v>
      </c>
      <c r="AX1555" s="13" t="s">
        <v>74</v>
      </c>
      <c r="AY1555" s="232" t="s">
        <v>132</v>
      </c>
    </row>
    <row r="1556" s="14" customFormat="1">
      <c r="A1556" s="14"/>
      <c r="B1556" s="233"/>
      <c r="C1556" s="234"/>
      <c r="D1556" s="216" t="s">
        <v>146</v>
      </c>
      <c r="E1556" s="235" t="s">
        <v>21</v>
      </c>
      <c r="F1556" s="236" t="s">
        <v>2110</v>
      </c>
      <c r="G1556" s="234"/>
      <c r="H1556" s="237">
        <v>15</v>
      </c>
      <c r="I1556" s="238"/>
      <c r="J1556" s="234"/>
      <c r="K1556" s="234"/>
      <c r="L1556" s="239"/>
      <c r="M1556" s="240"/>
      <c r="N1556" s="241"/>
      <c r="O1556" s="241"/>
      <c r="P1556" s="241"/>
      <c r="Q1556" s="241"/>
      <c r="R1556" s="241"/>
      <c r="S1556" s="241"/>
      <c r="T1556" s="24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3" t="s">
        <v>146</v>
      </c>
      <c r="AU1556" s="243" t="s">
        <v>81</v>
      </c>
      <c r="AV1556" s="14" t="s">
        <v>81</v>
      </c>
      <c r="AW1556" s="14" t="s">
        <v>36</v>
      </c>
      <c r="AX1556" s="14" t="s">
        <v>79</v>
      </c>
      <c r="AY1556" s="243" t="s">
        <v>132</v>
      </c>
    </row>
    <row r="1557" s="2" customFormat="1" ht="33" customHeight="1">
      <c r="A1557" s="42"/>
      <c r="B1557" s="43"/>
      <c r="C1557" s="266" t="s">
        <v>2111</v>
      </c>
      <c r="D1557" s="266" t="s">
        <v>487</v>
      </c>
      <c r="E1557" s="267" t="s">
        <v>2112</v>
      </c>
      <c r="F1557" s="268" t="s">
        <v>2113</v>
      </c>
      <c r="G1557" s="269" t="s">
        <v>183</v>
      </c>
      <c r="H1557" s="270">
        <v>1</v>
      </c>
      <c r="I1557" s="271"/>
      <c r="J1557" s="272">
        <f>ROUND(I1557*H1557,2)</f>
        <v>0</v>
      </c>
      <c r="K1557" s="268" t="s">
        <v>21</v>
      </c>
      <c r="L1557" s="273"/>
      <c r="M1557" s="274" t="s">
        <v>21</v>
      </c>
      <c r="N1557" s="275" t="s">
        <v>45</v>
      </c>
      <c r="O1557" s="88"/>
      <c r="P1557" s="212">
        <f>O1557*H1557</f>
        <v>0</v>
      </c>
      <c r="Q1557" s="212">
        <v>0.01112</v>
      </c>
      <c r="R1557" s="212">
        <f>Q1557*H1557</f>
        <v>0.01112</v>
      </c>
      <c r="S1557" s="212">
        <v>0</v>
      </c>
      <c r="T1557" s="213">
        <f>S1557*H1557</f>
        <v>0</v>
      </c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2"/>
      <c r="AE1557" s="42"/>
      <c r="AR1557" s="214" t="s">
        <v>429</v>
      </c>
      <c r="AT1557" s="214" t="s">
        <v>487</v>
      </c>
      <c r="AU1557" s="214" t="s">
        <v>81</v>
      </c>
      <c r="AY1557" s="20" t="s">
        <v>132</v>
      </c>
      <c r="BE1557" s="215">
        <f>IF(N1557="základní",J1557,0)</f>
        <v>0</v>
      </c>
      <c r="BF1557" s="215">
        <f>IF(N1557="snížená",J1557,0)</f>
        <v>0</v>
      </c>
      <c r="BG1557" s="215">
        <f>IF(N1557="zákl. přenesená",J1557,0)</f>
        <v>0</v>
      </c>
      <c r="BH1557" s="215">
        <f>IF(N1557="sníž. přenesená",J1557,0)</f>
        <v>0</v>
      </c>
      <c r="BI1557" s="215">
        <f>IF(N1557="nulová",J1557,0)</f>
        <v>0</v>
      </c>
      <c r="BJ1557" s="20" t="s">
        <v>79</v>
      </c>
      <c r="BK1557" s="215">
        <f>ROUND(I1557*H1557,2)</f>
        <v>0</v>
      </c>
      <c r="BL1557" s="20" t="s">
        <v>269</v>
      </c>
      <c r="BM1557" s="214" t="s">
        <v>2114</v>
      </c>
    </row>
    <row r="1558" s="2" customFormat="1">
      <c r="A1558" s="42"/>
      <c r="B1558" s="43"/>
      <c r="C1558" s="44"/>
      <c r="D1558" s="216" t="s">
        <v>142</v>
      </c>
      <c r="E1558" s="44"/>
      <c r="F1558" s="217" t="s">
        <v>2113</v>
      </c>
      <c r="G1558" s="44"/>
      <c r="H1558" s="44"/>
      <c r="I1558" s="218"/>
      <c r="J1558" s="44"/>
      <c r="K1558" s="44"/>
      <c r="L1558" s="48"/>
      <c r="M1558" s="219"/>
      <c r="N1558" s="220"/>
      <c r="O1558" s="88"/>
      <c r="P1558" s="88"/>
      <c r="Q1558" s="88"/>
      <c r="R1558" s="88"/>
      <c r="S1558" s="88"/>
      <c r="T1558" s="89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T1558" s="20" t="s">
        <v>142</v>
      </c>
      <c r="AU1558" s="20" t="s">
        <v>81</v>
      </c>
    </row>
    <row r="1559" s="2" customFormat="1" ht="24.15" customHeight="1">
      <c r="A1559" s="42"/>
      <c r="B1559" s="43"/>
      <c r="C1559" s="203" t="s">
        <v>2115</v>
      </c>
      <c r="D1559" s="203" t="s">
        <v>135</v>
      </c>
      <c r="E1559" s="204" t="s">
        <v>2116</v>
      </c>
      <c r="F1559" s="205" t="s">
        <v>2117</v>
      </c>
      <c r="G1559" s="206" t="s">
        <v>138</v>
      </c>
      <c r="H1559" s="207">
        <v>60</v>
      </c>
      <c r="I1559" s="208"/>
      <c r="J1559" s="209">
        <f>ROUND(I1559*H1559,2)</f>
        <v>0</v>
      </c>
      <c r="K1559" s="205" t="s">
        <v>139</v>
      </c>
      <c r="L1559" s="48"/>
      <c r="M1559" s="210" t="s">
        <v>21</v>
      </c>
      <c r="N1559" s="211" t="s">
        <v>45</v>
      </c>
      <c r="O1559" s="88"/>
      <c r="P1559" s="212">
        <f>O1559*H1559</f>
        <v>0</v>
      </c>
      <c r="Q1559" s="212">
        <v>0.00014999999999999999</v>
      </c>
      <c r="R1559" s="212">
        <f>Q1559*H1559</f>
        <v>0.0089999999999999993</v>
      </c>
      <c r="S1559" s="212">
        <v>0.00084999999999999995</v>
      </c>
      <c r="T1559" s="213">
        <f>S1559*H1559</f>
        <v>0.050999999999999997</v>
      </c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R1559" s="214" t="s">
        <v>269</v>
      </c>
      <c r="AT1559" s="214" t="s">
        <v>135</v>
      </c>
      <c r="AU1559" s="214" t="s">
        <v>81</v>
      </c>
      <c r="AY1559" s="20" t="s">
        <v>132</v>
      </c>
      <c r="BE1559" s="215">
        <f>IF(N1559="základní",J1559,0)</f>
        <v>0</v>
      </c>
      <c r="BF1559" s="215">
        <f>IF(N1559="snížená",J1559,0)</f>
        <v>0</v>
      </c>
      <c r="BG1559" s="215">
        <f>IF(N1559="zákl. přenesená",J1559,0)</f>
        <v>0</v>
      </c>
      <c r="BH1559" s="215">
        <f>IF(N1559="sníž. přenesená",J1559,0)</f>
        <v>0</v>
      </c>
      <c r="BI1559" s="215">
        <f>IF(N1559="nulová",J1559,0)</f>
        <v>0</v>
      </c>
      <c r="BJ1559" s="20" t="s">
        <v>79</v>
      </c>
      <c r="BK1559" s="215">
        <f>ROUND(I1559*H1559,2)</f>
        <v>0</v>
      </c>
      <c r="BL1559" s="20" t="s">
        <v>269</v>
      </c>
      <c r="BM1559" s="214" t="s">
        <v>2118</v>
      </c>
    </row>
    <row r="1560" s="2" customFormat="1">
      <c r="A1560" s="42"/>
      <c r="B1560" s="43"/>
      <c r="C1560" s="44"/>
      <c r="D1560" s="216" t="s">
        <v>142</v>
      </c>
      <c r="E1560" s="44"/>
      <c r="F1560" s="217" t="s">
        <v>2119</v>
      </c>
      <c r="G1560" s="44"/>
      <c r="H1560" s="44"/>
      <c r="I1560" s="218"/>
      <c r="J1560" s="44"/>
      <c r="K1560" s="44"/>
      <c r="L1560" s="48"/>
      <c r="M1560" s="219"/>
      <c r="N1560" s="220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T1560" s="20" t="s">
        <v>142</v>
      </c>
      <c r="AU1560" s="20" t="s">
        <v>81</v>
      </c>
    </row>
    <row r="1561" s="2" customFormat="1">
      <c r="A1561" s="42"/>
      <c r="B1561" s="43"/>
      <c r="C1561" s="44"/>
      <c r="D1561" s="221" t="s">
        <v>144</v>
      </c>
      <c r="E1561" s="44"/>
      <c r="F1561" s="222" t="s">
        <v>2120</v>
      </c>
      <c r="G1561" s="44"/>
      <c r="H1561" s="44"/>
      <c r="I1561" s="218"/>
      <c r="J1561" s="44"/>
      <c r="K1561" s="44"/>
      <c r="L1561" s="48"/>
      <c r="M1561" s="219"/>
      <c r="N1561" s="220"/>
      <c r="O1561" s="88"/>
      <c r="P1561" s="88"/>
      <c r="Q1561" s="88"/>
      <c r="R1561" s="88"/>
      <c r="S1561" s="88"/>
      <c r="T1561" s="89"/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42"/>
      <c r="AE1561" s="42"/>
      <c r="AT1561" s="20" t="s">
        <v>144</v>
      </c>
      <c r="AU1561" s="20" t="s">
        <v>81</v>
      </c>
    </row>
    <row r="1562" s="13" customFormat="1">
      <c r="A1562" s="13"/>
      <c r="B1562" s="223"/>
      <c r="C1562" s="224"/>
      <c r="D1562" s="216" t="s">
        <v>146</v>
      </c>
      <c r="E1562" s="225" t="s">
        <v>21</v>
      </c>
      <c r="F1562" s="226" t="s">
        <v>2121</v>
      </c>
      <c r="G1562" s="224"/>
      <c r="H1562" s="225" t="s">
        <v>21</v>
      </c>
      <c r="I1562" s="227"/>
      <c r="J1562" s="224"/>
      <c r="K1562" s="224"/>
      <c r="L1562" s="228"/>
      <c r="M1562" s="229"/>
      <c r="N1562" s="230"/>
      <c r="O1562" s="230"/>
      <c r="P1562" s="230"/>
      <c r="Q1562" s="230"/>
      <c r="R1562" s="230"/>
      <c r="S1562" s="230"/>
      <c r="T1562" s="231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2" t="s">
        <v>146</v>
      </c>
      <c r="AU1562" s="232" t="s">
        <v>81</v>
      </c>
      <c r="AV1562" s="13" t="s">
        <v>79</v>
      </c>
      <c r="AW1562" s="13" t="s">
        <v>36</v>
      </c>
      <c r="AX1562" s="13" t="s">
        <v>74</v>
      </c>
      <c r="AY1562" s="232" t="s">
        <v>132</v>
      </c>
    </row>
    <row r="1563" s="14" customFormat="1">
      <c r="A1563" s="14"/>
      <c r="B1563" s="233"/>
      <c r="C1563" s="234"/>
      <c r="D1563" s="216" t="s">
        <v>146</v>
      </c>
      <c r="E1563" s="235" t="s">
        <v>21</v>
      </c>
      <c r="F1563" s="236" t="s">
        <v>2122</v>
      </c>
      <c r="G1563" s="234"/>
      <c r="H1563" s="237">
        <v>30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3" t="s">
        <v>146</v>
      </c>
      <c r="AU1563" s="243" t="s">
        <v>81</v>
      </c>
      <c r="AV1563" s="14" t="s">
        <v>81</v>
      </c>
      <c r="AW1563" s="14" t="s">
        <v>36</v>
      </c>
      <c r="AX1563" s="14" t="s">
        <v>74</v>
      </c>
      <c r="AY1563" s="243" t="s">
        <v>132</v>
      </c>
    </row>
    <row r="1564" s="16" customFormat="1">
      <c r="A1564" s="16"/>
      <c r="B1564" s="255"/>
      <c r="C1564" s="256"/>
      <c r="D1564" s="216" t="s">
        <v>146</v>
      </c>
      <c r="E1564" s="257" t="s">
        <v>21</v>
      </c>
      <c r="F1564" s="258" t="s">
        <v>222</v>
      </c>
      <c r="G1564" s="256"/>
      <c r="H1564" s="259">
        <v>30</v>
      </c>
      <c r="I1564" s="260"/>
      <c r="J1564" s="256"/>
      <c r="K1564" s="256"/>
      <c r="L1564" s="261"/>
      <c r="M1564" s="262"/>
      <c r="N1564" s="263"/>
      <c r="O1564" s="263"/>
      <c r="P1564" s="263"/>
      <c r="Q1564" s="263"/>
      <c r="R1564" s="263"/>
      <c r="S1564" s="263"/>
      <c r="T1564" s="264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65" t="s">
        <v>146</v>
      </c>
      <c r="AU1564" s="265" t="s">
        <v>81</v>
      </c>
      <c r="AV1564" s="16" t="s">
        <v>133</v>
      </c>
      <c r="AW1564" s="16" t="s">
        <v>36</v>
      </c>
      <c r="AX1564" s="16" t="s">
        <v>74</v>
      </c>
      <c r="AY1564" s="265" t="s">
        <v>132</v>
      </c>
    </row>
    <row r="1565" s="13" customFormat="1">
      <c r="A1565" s="13"/>
      <c r="B1565" s="223"/>
      <c r="C1565" s="224"/>
      <c r="D1565" s="216" t="s">
        <v>146</v>
      </c>
      <c r="E1565" s="225" t="s">
        <v>21</v>
      </c>
      <c r="F1565" s="226" t="s">
        <v>2123</v>
      </c>
      <c r="G1565" s="224"/>
      <c r="H1565" s="225" t="s">
        <v>21</v>
      </c>
      <c r="I1565" s="227"/>
      <c r="J1565" s="224"/>
      <c r="K1565" s="224"/>
      <c r="L1565" s="228"/>
      <c r="M1565" s="229"/>
      <c r="N1565" s="230"/>
      <c r="O1565" s="230"/>
      <c r="P1565" s="230"/>
      <c r="Q1565" s="230"/>
      <c r="R1565" s="230"/>
      <c r="S1565" s="230"/>
      <c r="T1565" s="23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2" t="s">
        <v>146</v>
      </c>
      <c r="AU1565" s="232" t="s">
        <v>81</v>
      </c>
      <c r="AV1565" s="13" t="s">
        <v>79</v>
      </c>
      <c r="AW1565" s="13" t="s">
        <v>36</v>
      </c>
      <c r="AX1565" s="13" t="s">
        <v>74</v>
      </c>
      <c r="AY1565" s="232" t="s">
        <v>132</v>
      </c>
    </row>
    <row r="1566" s="14" customFormat="1">
      <c r="A1566" s="14"/>
      <c r="B1566" s="233"/>
      <c r="C1566" s="234"/>
      <c r="D1566" s="216" t="s">
        <v>146</v>
      </c>
      <c r="E1566" s="235" t="s">
        <v>21</v>
      </c>
      <c r="F1566" s="236" t="s">
        <v>2124</v>
      </c>
      <c r="G1566" s="234"/>
      <c r="H1566" s="237">
        <v>30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3" t="s">
        <v>146</v>
      </c>
      <c r="AU1566" s="243" t="s">
        <v>81</v>
      </c>
      <c r="AV1566" s="14" t="s">
        <v>81</v>
      </c>
      <c r="AW1566" s="14" t="s">
        <v>36</v>
      </c>
      <c r="AX1566" s="14" t="s">
        <v>74</v>
      </c>
      <c r="AY1566" s="243" t="s">
        <v>132</v>
      </c>
    </row>
    <row r="1567" s="16" customFormat="1">
      <c r="A1567" s="16"/>
      <c r="B1567" s="255"/>
      <c r="C1567" s="256"/>
      <c r="D1567" s="216" t="s">
        <v>146</v>
      </c>
      <c r="E1567" s="257" t="s">
        <v>21</v>
      </c>
      <c r="F1567" s="258" t="s">
        <v>222</v>
      </c>
      <c r="G1567" s="256"/>
      <c r="H1567" s="259">
        <v>30</v>
      </c>
      <c r="I1567" s="260"/>
      <c r="J1567" s="256"/>
      <c r="K1567" s="256"/>
      <c r="L1567" s="261"/>
      <c r="M1567" s="262"/>
      <c r="N1567" s="263"/>
      <c r="O1567" s="263"/>
      <c r="P1567" s="263"/>
      <c r="Q1567" s="263"/>
      <c r="R1567" s="263"/>
      <c r="S1567" s="263"/>
      <c r="T1567" s="264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65" t="s">
        <v>146</v>
      </c>
      <c r="AU1567" s="265" t="s">
        <v>81</v>
      </c>
      <c r="AV1567" s="16" t="s">
        <v>133</v>
      </c>
      <c r="AW1567" s="16" t="s">
        <v>36</v>
      </c>
      <c r="AX1567" s="16" t="s">
        <v>74</v>
      </c>
      <c r="AY1567" s="265" t="s">
        <v>132</v>
      </c>
    </row>
    <row r="1568" s="15" customFormat="1">
      <c r="A1568" s="15"/>
      <c r="B1568" s="244"/>
      <c r="C1568" s="245"/>
      <c r="D1568" s="216" t="s">
        <v>146</v>
      </c>
      <c r="E1568" s="246" t="s">
        <v>21</v>
      </c>
      <c r="F1568" s="247" t="s">
        <v>150</v>
      </c>
      <c r="G1568" s="245"/>
      <c r="H1568" s="248">
        <v>60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54" t="s">
        <v>146</v>
      </c>
      <c r="AU1568" s="254" t="s">
        <v>81</v>
      </c>
      <c r="AV1568" s="15" t="s">
        <v>140</v>
      </c>
      <c r="AW1568" s="15" t="s">
        <v>36</v>
      </c>
      <c r="AX1568" s="15" t="s">
        <v>79</v>
      </c>
      <c r="AY1568" s="254" t="s">
        <v>132</v>
      </c>
    </row>
    <row r="1569" s="2" customFormat="1" ht="33" customHeight="1">
      <c r="A1569" s="42"/>
      <c r="B1569" s="43"/>
      <c r="C1569" s="266" t="s">
        <v>2125</v>
      </c>
      <c r="D1569" s="266" t="s">
        <v>487</v>
      </c>
      <c r="E1569" s="267" t="s">
        <v>2126</v>
      </c>
      <c r="F1569" s="268" t="s">
        <v>2127</v>
      </c>
      <c r="G1569" s="269" t="s">
        <v>183</v>
      </c>
      <c r="H1569" s="270">
        <v>2</v>
      </c>
      <c r="I1569" s="271"/>
      <c r="J1569" s="272">
        <f>ROUND(I1569*H1569,2)</f>
        <v>0</v>
      </c>
      <c r="K1569" s="268" t="s">
        <v>21</v>
      </c>
      <c r="L1569" s="273"/>
      <c r="M1569" s="274" t="s">
        <v>21</v>
      </c>
      <c r="N1569" s="275" t="s">
        <v>45</v>
      </c>
      <c r="O1569" s="88"/>
      <c r="P1569" s="212">
        <f>O1569*H1569</f>
        <v>0</v>
      </c>
      <c r="Q1569" s="212">
        <v>0.010120000000000001</v>
      </c>
      <c r="R1569" s="212">
        <f>Q1569*H1569</f>
        <v>0.020240000000000001</v>
      </c>
      <c r="S1569" s="212">
        <v>0</v>
      </c>
      <c r="T1569" s="213">
        <f>S1569*H1569</f>
        <v>0</v>
      </c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R1569" s="214" t="s">
        <v>429</v>
      </c>
      <c r="AT1569" s="214" t="s">
        <v>487</v>
      </c>
      <c r="AU1569" s="214" t="s">
        <v>81</v>
      </c>
      <c r="AY1569" s="20" t="s">
        <v>132</v>
      </c>
      <c r="BE1569" s="215">
        <f>IF(N1569="základní",J1569,0)</f>
        <v>0</v>
      </c>
      <c r="BF1569" s="215">
        <f>IF(N1569="snížená",J1569,0)</f>
        <v>0</v>
      </c>
      <c r="BG1569" s="215">
        <f>IF(N1569="zákl. přenesená",J1569,0)</f>
        <v>0</v>
      </c>
      <c r="BH1569" s="215">
        <f>IF(N1569="sníž. přenesená",J1569,0)</f>
        <v>0</v>
      </c>
      <c r="BI1569" s="215">
        <f>IF(N1569="nulová",J1569,0)</f>
        <v>0</v>
      </c>
      <c r="BJ1569" s="20" t="s">
        <v>79</v>
      </c>
      <c r="BK1569" s="215">
        <f>ROUND(I1569*H1569,2)</f>
        <v>0</v>
      </c>
      <c r="BL1569" s="20" t="s">
        <v>269</v>
      </c>
      <c r="BM1569" s="214" t="s">
        <v>2128</v>
      </c>
    </row>
    <row r="1570" s="2" customFormat="1">
      <c r="A1570" s="42"/>
      <c r="B1570" s="43"/>
      <c r="C1570" s="44"/>
      <c r="D1570" s="216" t="s">
        <v>142</v>
      </c>
      <c r="E1570" s="44"/>
      <c r="F1570" s="217" t="s">
        <v>2127</v>
      </c>
      <c r="G1570" s="44"/>
      <c r="H1570" s="44"/>
      <c r="I1570" s="218"/>
      <c r="J1570" s="44"/>
      <c r="K1570" s="44"/>
      <c r="L1570" s="48"/>
      <c r="M1570" s="219"/>
      <c r="N1570" s="220"/>
      <c r="O1570" s="88"/>
      <c r="P1570" s="88"/>
      <c r="Q1570" s="88"/>
      <c r="R1570" s="88"/>
      <c r="S1570" s="88"/>
      <c r="T1570" s="89"/>
      <c r="U1570" s="42"/>
      <c r="V1570" s="42"/>
      <c r="W1570" s="42"/>
      <c r="X1570" s="42"/>
      <c r="Y1570" s="42"/>
      <c r="Z1570" s="42"/>
      <c r="AA1570" s="42"/>
      <c r="AB1570" s="42"/>
      <c r="AC1570" s="42"/>
      <c r="AD1570" s="42"/>
      <c r="AE1570" s="42"/>
      <c r="AT1570" s="20" t="s">
        <v>142</v>
      </c>
      <c r="AU1570" s="20" t="s">
        <v>81</v>
      </c>
    </row>
    <row r="1571" s="2" customFormat="1" ht="24.15" customHeight="1">
      <c r="A1571" s="42"/>
      <c r="B1571" s="43"/>
      <c r="C1571" s="203" t="s">
        <v>2129</v>
      </c>
      <c r="D1571" s="203" t="s">
        <v>135</v>
      </c>
      <c r="E1571" s="204" t="s">
        <v>2130</v>
      </c>
      <c r="F1571" s="205" t="s">
        <v>2131</v>
      </c>
      <c r="G1571" s="206" t="s">
        <v>214</v>
      </c>
      <c r="H1571" s="207">
        <v>17.530000000000001</v>
      </c>
      <c r="I1571" s="208"/>
      <c r="J1571" s="209">
        <f>ROUND(I1571*H1571,2)</f>
        <v>0</v>
      </c>
      <c r="K1571" s="205" t="s">
        <v>139</v>
      </c>
      <c r="L1571" s="48"/>
      <c r="M1571" s="210" t="s">
        <v>21</v>
      </c>
      <c r="N1571" s="211" t="s">
        <v>45</v>
      </c>
      <c r="O1571" s="88"/>
      <c r="P1571" s="212">
        <f>O1571*H1571</f>
        <v>0</v>
      </c>
      <c r="Q1571" s="212">
        <v>0.00018000000000000001</v>
      </c>
      <c r="R1571" s="212">
        <f>Q1571*H1571</f>
        <v>0.0031554000000000005</v>
      </c>
      <c r="S1571" s="212">
        <v>0</v>
      </c>
      <c r="T1571" s="213">
        <f>S1571*H1571</f>
        <v>0</v>
      </c>
      <c r="U1571" s="42"/>
      <c r="V1571" s="42"/>
      <c r="W1571" s="42"/>
      <c r="X1571" s="42"/>
      <c r="Y1571" s="42"/>
      <c r="Z1571" s="42"/>
      <c r="AA1571" s="42"/>
      <c r="AB1571" s="42"/>
      <c r="AC1571" s="42"/>
      <c r="AD1571" s="42"/>
      <c r="AE1571" s="42"/>
      <c r="AR1571" s="214" t="s">
        <v>269</v>
      </c>
      <c r="AT1571" s="214" t="s">
        <v>135</v>
      </c>
      <c r="AU1571" s="214" t="s">
        <v>81</v>
      </c>
      <c r="AY1571" s="20" t="s">
        <v>132</v>
      </c>
      <c r="BE1571" s="215">
        <f>IF(N1571="základní",J1571,0)</f>
        <v>0</v>
      </c>
      <c r="BF1571" s="215">
        <f>IF(N1571="snížená",J1571,0)</f>
        <v>0</v>
      </c>
      <c r="BG1571" s="215">
        <f>IF(N1571="zákl. přenesená",J1571,0)</f>
        <v>0</v>
      </c>
      <c r="BH1571" s="215">
        <f>IF(N1571="sníž. přenesená",J1571,0)</f>
        <v>0</v>
      </c>
      <c r="BI1571" s="215">
        <f>IF(N1571="nulová",J1571,0)</f>
        <v>0</v>
      </c>
      <c r="BJ1571" s="20" t="s">
        <v>79</v>
      </c>
      <c r="BK1571" s="215">
        <f>ROUND(I1571*H1571,2)</f>
        <v>0</v>
      </c>
      <c r="BL1571" s="20" t="s">
        <v>269</v>
      </c>
      <c r="BM1571" s="214" t="s">
        <v>2132</v>
      </c>
    </row>
    <row r="1572" s="2" customFormat="1">
      <c r="A1572" s="42"/>
      <c r="B1572" s="43"/>
      <c r="C1572" s="44"/>
      <c r="D1572" s="216" t="s">
        <v>142</v>
      </c>
      <c r="E1572" s="44"/>
      <c r="F1572" s="217" t="s">
        <v>2133</v>
      </c>
      <c r="G1572" s="44"/>
      <c r="H1572" s="44"/>
      <c r="I1572" s="218"/>
      <c r="J1572" s="44"/>
      <c r="K1572" s="44"/>
      <c r="L1572" s="48"/>
      <c r="M1572" s="219"/>
      <c r="N1572" s="220"/>
      <c r="O1572" s="88"/>
      <c r="P1572" s="88"/>
      <c r="Q1572" s="88"/>
      <c r="R1572" s="88"/>
      <c r="S1572" s="88"/>
      <c r="T1572" s="89"/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T1572" s="20" t="s">
        <v>142</v>
      </c>
      <c r="AU1572" s="20" t="s">
        <v>81</v>
      </c>
    </row>
    <row r="1573" s="2" customFormat="1">
      <c r="A1573" s="42"/>
      <c r="B1573" s="43"/>
      <c r="C1573" s="44"/>
      <c r="D1573" s="221" t="s">
        <v>144</v>
      </c>
      <c r="E1573" s="44"/>
      <c r="F1573" s="222" t="s">
        <v>2134</v>
      </c>
      <c r="G1573" s="44"/>
      <c r="H1573" s="44"/>
      <c r="I1573" s="218"/>
      <c r="J1573" s="44"/>
      <c r="K1573" s="44"/>
      <c r="L1573" s="48"/>
      <c r="M1573" s="219"/>
      <c r="N1573" s="220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144</v>
      </c>
      <c r="AU1573" s="20" t="s">
        <v>81</v>
      </c>
    </row>
    <row r="1574" s="13" customFormat="1">
      <c r="A1574" s="13"/>
      <c r="B1574" s="223"/>
      <c r="C1574" s="224"/>
      <c r="D1574" s="216" t="s">
        <v>146</v>
      </c>
      <c r="E1574" s="225" t="s">
        <v>21</v>
      </c>
      <c r="F1574" s="226" t="s">
        <v>2089</v>
      </c>
      <c r="G1574" s="224"/>
      <c r="H1574" s="225" t="s">
        <v>21</v>
      </c>
      <c r="I1574" s="227"/>
      <c r="J1574" s="224"/>
      <c r="K1574" s="224"/>
      <c r="L1574" s="228"/>
      <c r="M1574" s="229"/>
      <c r="N1574" s="230"/>
      <c r="O1574" s="230"/>
      <c r="P1574" s="230"/>
      <c r="Q1574" s="230"/>
      <c r="R1574" s="230"/>
      <c r="S1574" s="230"/>
      <c r="T1574" s="23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2" t="s">
        <v>146</v>
      </c>
      <c r="AU1574" s="232" t="s">
        <v>81</v>
      </c>
      <c r="AV1574" s="13" t="s">
        <v>79</v>
      </c>
      <c r="AW1574" s="13" t="s">
        <v>36</v>
      </c>
      <c r="AX1574" s="13" t="s">
        <v>74</v>
      </c>
      <c r="AY1574" s="232" t="s">
        <v>132</v>
      </c>
    </row>
    <row r="1575" s="14" customFormat="1">
      <c r="A1575" s="14"/>
      <c r="B1575" s="233"/>
      <c r="C1575" s="234"/>
      <c r="D1575" s="216" t="s">
        <v>146</v>
      </c>
      <c r="E1575" s="235" t="s">
        <v>21</v>
      </c>
      <c r="F1575" s="236" t="s">
        <v>2135</v>
      </c>
      <c r="G1575" s="234"/>
      <c r="H1575" s="237">
        <v>1.2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3" t="s">
        <v>146</v>
      </c>
      <c r="AU1575" s="243" t="s">
        <v>81</v>
      </c>
      <c r="AV1575" s="14" t="s">
        <v>81</v>
      </c>
      <c r="AW1575" s="14" t="s">
        <v>36</v>
      </c>
      <c r="AX1575" s="14" t="s">
        <v>74</v>
      </c>
      <c r="AY1575" s="243" t="s">
        <v>132</v>
      </c>
    </row>
    <row r="1576" s="14" customFormat="1">
      <c r="A1576" s="14"/>
      <c r="B1576" s="233"/>
      <c r="C1576" s="234"/>
      <c r="D1576" s="216" t="s">
        <v>146</v>
      </c>
      <c r="E1576" s="235" t="s">
        <v>21</v>
      </c>
      <c r="F1576" s="236" t="s">
        <v>2136</v>
      </c>
      <c r="G1576" s="234"/>
      <c r="H1576" s="237">
        <v>1.2</v>
      </c>
      <c r="I1576" s="238"/>
      <c r="J1576" s="234"/>
      <c r="K1576" s="234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3" t="s">
        <v>146</v>
      </c>
      <c r="AU1576" s="243" t="s">
        <v>81</v>
      </c>
      <c r="AV1576" s="14" t="s">
        <v>81</v>
      </c>
      <c r="AW1576" s="14" t="s">
        <v>36</v>
      </c>
      <c r="AX1576" s="14" t="s">
        <v>74</v>
      </c>
      <c r="AY1576" s="243" t="s">
        <v>132</v>
      </c>
    </row>
    <row r="1577" s="14" customFormat="1">
      <c r="A1577" s="14"/>
      <c r="B1577" s="233"/>
      <c r="C1577" s="234"/>
      <c r="D1577" s="216" t="s">
        <v>146</v>
      </c>
      <c r="E1577" s="235" t="s">
        <v>21</v>
      </c>
      <c r="F1577" s="236" t="s">
        <v>2137</v>
      </c>
      <c r="G1577" s="234"/>
      <c r="H1577" s="237">
        <v>5.4800000000000004</v>
      </c>
      <c r="I1577" s="238"/>
      <c r="J1577" s="234"/>
      <c r="K1577" s="234"/>
      <c r="L1577" s="239"/>
      <c r="M1577" s="240"/>
      <c r="N1577" s="241"/>
      <c r="O1577" s="241"/>
      <c r="P1577" s="241"/>
      <c r="Q1577" s="241"/>
      <c r="R1577" s="241"/>
      <c r="S1577" s="241"/>
      <c r="T1577" s="24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3" t="s">
        <v>146</v>
      </c>
      <c r="AU1577" s="243" t="s">
        <v>81</v>
      </c>
      <c r="AV1577" s="14" t="s">
        <v>81</v>
      </c>
      <c r="AW1577" s="14" t="s">
        <v>36</v>
      </c>
      <c r="AX1577" s="14" t="s">
        <v>74</v>
      </c>
      <c r="AY1577" s="243" t="s">
        <v>132</v>
      </c>
    </row>
    <row r="1578" s="14" customFormat="1">
      <c r="A1578" s="14"/>
      <c r="B1578" s="233"/>
      <c r="C1578" s="234"/>
      <c r="D1578" s="216" t="s">
        <v>146</v>
      </c>
      <c r="E1578" s="235" t="s">
        <v>21</v>
      </c>
      <c r="F1578" s="236" t="s">
        <v>2138</v>
      </c>
      <c r="G1578" s="234"/>
      <c r="H1578" s="237">
        <v>5.2999999999999998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3" t="s">
        <v>146</v>
      </c>
      <c r="AU1578" s="243" t="s">
        <v>81</v>
      </c>
      <c r="AV1578" s="14" t="s">
        <v>81</v>
      </c>
      <c r="AW1578" s="14" t="s">
        <v>36</v>
      </c>
      <c r="AX1578" s="14" t="s">
        <v>74</v>
      </c>
      <c r="AY1578" s="243" t="s">
        <v>132</v>
      </c>
    </row>
    <row r="1579" s="14" customFormat="1">
      <c r="A1579" s="14"/>
      <c r="B1579" s="233"/>
      <c r="C1579" s="234"/>
      <c r="D1579" s="216" t="s">
        <v>146</v>
      </c>
      <c r="E1579" s="235" t="s">
        <v>21</v>
      </c>
      <c r="F1579" s="236" t="s">
        <v>2139</v>
      </c>
      <c r="G1579" s="234"/>
      <c r="H1579" s="237">
        <v>4.3499999999999996</v>
      </c>
      <c r="I1579" s="238"/>
      <c r="J1579" s="234"/>
      <c r="K1579" s="234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3" t="s">
        <v>146</v>
      </c>
      <c r="AU1579" s="243" t="s">
        <v>81</v>
      </c>
      <c r="AV1579" s="14" t="s">
        <v>81</v>
      </c>
      <c r="AW1579" s="14" t="s">
        <v>36</v>
      </c>
      <c r="AX1579" s="14" t="s">
        <v>74</v>
      </c>
      <c r="AY1579" s="243" t="s">
        <v>132</v>
      </c>
    </row>
    <row r="1580" s="15" customFormat="1">
      <c r="A1580" s="15"/>
      <c r="B1580" s="244"/>
      <c r="C1580" s="245"/>
      <c r="D1580" s="216" t="s">
        <v>146</v>
      </c>
      <c r="E1580" s="246" t="s">
        <v>21</v>
      </c>
      <c r="F1580" s="247" t="s">
        <v>150</v>
      </c>
      <c r="G1580" s="245"/>
      <c r="H1580" s="248">
        <v>17.530000000000001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54" t="s">
        <v>146</v>
      </c>
      <c r="AU1580" s="254" t="s">
        <v>81</v>
      </c>
      <c r="AV1580" s="15" t="s">
        <v>140</v>
      </c>
      <c r="AW1580" s="15" t="s">
        <v>36</v>
      </c>
      <c r="AX1580" s="15" t="s">
        <v>79</v>
      </c>
      <c r="AY1580" s="254" t="s">
        <v>132</v>
      </c>
    </row>
    <row r="1581" s="2" customFormat="1" ht="16.5" customHeight="1">
      <c r="A1581" s="42"/>
      <c r="B1581" s="43"/>
      <c r="C1581" s="266" t="s">
        <v>2140</v>
      </c>
      <c r="D1581" s="266" t="s">
        <v>487</v>
      </c>
      <c r="E1581" s="267" t="s">
        <v>2141</v>
      </c>
      <c r="F1581" s="268" t="s">
        <v>2142</v>
      </c>
      <c r="G1581" s="269" t="s">
        <v>214</v>
      </c>
      <c r="H1581" s="270">
        <v>18.407</v>
      </c>
      <c r="I1581" s="271"/>
      <c r="J1581" s="272">
        <f>ROUND(I1581*H1581,2)</f>
        <v>0</v>
      </c>
      <c r="K1581" s="268" t="s">
        <v>139</v>
      </c>
      <c r="L1581" s="273"/>
      <c r="M1581" s="274" t="s">
        <v>21</v>
      </c>
      <c r="N1581" s="275" t="s">
        <v>45</v>
      </c>
      <c r="O1581" s="88"/>
      <c r="P1581" s="212">
        <f>O1581*H1581</f>
        <v>0</v>
      </c>
      <c r="Q1581" s="212">
        <v>0.00029999999999999997</v>
      </c>
      <c r="R1581" s="212">
        <f>Q1581*H1581</f>
        <v>0.0055220999999999994</v>
      </c>
      <c r="S1581" s="212">
        <v>0</v>
      </c>
      <c r="T1581" s="213">
        <f>S1581*H1581</f>
        <v>0</v>
      </c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R1581" s="214" t="s">
        <v>429</v>
      </c>
      <c r="AT1581" s="214" t="s">
        <v>487</v>
      </c>
      <c r="AU1581" s="214" t="s">
        <v>81</v>
      </c>
      <c r="AY1581" s="20" t="s">
        <v>132</v>
      </c>
      <c r="BE1581" s="215">
        <f>IF(N1581="základní",J1581,0)</f>
        <v>0</v>
      </c>
      <c r="BF1581" s="215">
        <f>IF(N1581="snížená",J1581,0)</f>
        <v>0</v>
      </c>
      <c r="BG1581" s="215">
        <f>IF(N1581="zákl. přenesená",J1581,0)</f>
        <v>0</v>
      </c>
      <c r="BH1581" s="215">
        <f>IF(N1581="sníž. přenesená",J1581,0)</f>
        <v>0</v>
      </c>
      <c r="BI1581" s="215">
        <f>IF(N1581="nulová",J1581,0)</f>
        <v>0</v>
      </c>
      <c r="BJ1581" s="20" t="s">
        <v>79</v>
      </c>
      <c r="BK1581" s="215">
        <f>ROUND(I1581*H1581,2)</f>
        <v>0</v>
      </c>
      <c r="BL1581" s="20" t="s">
        <v>269</v>
      </c>
      <c r="BM1581" s="214" t="s">
        <v>2143</v>
      </c>
    </row>
    <row r="1582" s="2" customFormat="1">
      <c r="A1582" s="42"/>
      <c r="B1582" s="43"/>
      <c r="C1582" s="44"/>
      <c r="D1582" s="216" t="s">
        <v>142</v>
      </c>
      <c r="E1582" s="44"/>
      <c r="F1582" s="217" t="s">
        <v>2142</v>
      </c>
      <c r="G1582" s="44"/>
      <c r="H1582" s="44"/>
      <c r="I1582" s="218"/>
      <c r="J1582" s="44"/>
      <c r="K1582" s="44"/>
      <c r="L1582" s="48"/>
      <c r="M1582" s="219"/>
      <c r="N1582" s="220"/>
      <c r="O1582" s="88"/>
      <c r="P1582" s="88"/>
      <c r="Q1582" s="88"/>
      <c r="R1582" s="88"/>
      <c r="S1582" s="88"/>
      <c r="T1582" s="89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T1582" s="20" t="s">
        <v>142</v>
      </c>
      <c r="AU1582" s="20" t="s">
        <v>81</v>
      </c>
    </row>
    <row r="1583" s="14" customFormat="1">
      <c r="A1583" s="14"/>
      <c r="B1583" s="233"/>
      <c r="C1583" s="234"/>
      <c r="D1583" s="216" t="s">
        <v>146</v>
      </c>
      <c r="E1583" s="234"/>
      <c r="F1583" s="236" t="s">
        <v>2144</v>
      </c>
      <c r="G1583" s="234"/>
      <c r="H1583" s="237">
        <v>18.407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3" t="s">
        <v>146</v>
      </c>
      <c r="AU1583" s="243" t="s">
        <v>81</v>
      </c>
      <c r="AV1583" s="14" t="s">
        <v>81</v>
      </c>
      <c r="AW1583" s="14" t="s">
        <v>4</v>
      </c>
      <c r="AX1583" s="14" t="s">
        <v>79</v>
      </c>
      <c r="AY1583" s="243" t="s">
        <v>132</v>
      </c>
    </row>
    <row r="1584" s="2" customFormat="1" ht="24.15" customHeight="1">
      <c r="A1584" s="42"/>
      <c r="B1584" s="43"/>
      <c r="C1584" s="203" t="s">
        <v>2145</v>
      </c>
      <c r="D1584" s="203" t="s">
        <v>135</v>
      </c>
      <c r="E1584" s="204" t="s">
        <v>2146</v>
      </c>
      <c r="F1584" s="205" t="s">
        <v>2147</v>
      </c>
      <c r="G1584" s="206" t="s">
        <v>166</v>
      </c>
      <c r="H1584" s="207">
        <v>0.34599999999999997</v>
      </c>
      <c r="I1584" s="208"/>
      <c r="J1584" s="209">
        <f>ROUND(I1584*H1584,2)</f>
        <v>0</v>
      </c>
      <c r="K1584" s="205" t="s">
        <v>139</v>
      </c>
      <c r="L1584" s="48"/>
      <c r="M1584" s="210" t="s">
        <v>21</v>
      </c>
      <c r="N1584" s="211" t="s">
        <v>45</v>
      </c>
      <c r="O1584" s="88"/>
      <c r="P1584" s="212">
        <f>O1584*H1584</f>
        <v>0</v>
      </c>
      <c r="Q1584" s="212">
        <v>0</v>
      </c>
      <c r="R1584" s="212">
        <f>Q1584*H1584</f>
        <v>0</v>
      </c>
      <c r="S1584" s="212">
        <v>0</v>
      </c>
      <c r="T1584" s="213">
        <f>S1584*H1584</f>
        <v>0</v>
      </c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R1584" s="214" t="s">
        <v>269</v>
      </c>
      <c r="AT1584" s="214" t="s">
        <v>135</v>
      </c>
      <c r="AU1584" s="214" t="s">
        <v>81</v>
      </c>
      <c r="AY1584" s="20" t="s">
        <v>132</v>
      </c>
      <c r="BE1584" s="215">
        <f>IF(N1584="základní",J1584,0)</f>
        <v>0</v>
      </c>
      <c r="BF1584" s="215">
        <f>IF(N1584="snížená",J1584,0)</f>
        <v>0</v>
      </c>
      <c r="BG1584" s="215">
        <f>IF(N1584="zákl. přenesená",J1584,0)</f>
        <v>0</v>
      </c>
      <c r="BH1584" s="215">
        <f>IF(N1584="sníž. přenesená",J1584,0)</f>
        <v>0</v>
      </c>
      <c r="BI1584" s="215">
        <f>IF(N1584="nulová",J1584,0)</f>
        <v>0</v>
      </c>
      <c r="BJ1584" s="20" t="s">
        <v>79</v>
      </c>
      <c r="BK1584" s="215">
        <f>ROUND(I1584*H1584,2)</f>
        <v>0</v>
      </c>
      <c r="BL1584" s="20" t="s">
        <v>269</v>
      </c>
      <c r="BM1584" s="214" t="s">
        <v>2148</v>
      </c>
    </row>
    <row r="1585" s="2" customFormat="1">
      <c r="A1585" s="42"/>
      <c r="B1585" s="43"/>
      <c r="C1585" s="44"/>
      <c r="D1585" s="216" t="s">
        <v>142</v>
      </c>
      <c r="E1585" s="44"/>
      <c r="F1585" s="217" t="s">
        <v>2149</v>
      </c>
      <c r="G1585" s="44"/>
      <c r="H1585" s="44"/>
      <c r="I1585" s="218"/>
      <c r="J1585" s="44"/>
      <c r="K1585" s="44"/>
      <c r="L1585" s="48"/>
      <c r="M1585" s="219"/>
      <c r="N1585" s="220"/>
      <c r="O1585" s="88"/>
      <c r="P1585" s="88"/>
      <c r="Q1585" s="88"/>
      <c r="R1585" s="88"/>
      <c r="S1585" s="88"/>
      <c r="T1585" s="89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T1585" s="20" t="s">
        <v>142</v>
      </c>
      <c r="AU1585" s="20" t="s">
        <v>81</v>
      </c>
    </row>
    <row r="1586" s="2" customFormat="1">
      <c r="A1586" s="42"/>
      <c r="B1586" s="43"/>
      <c r="C1586" s="44"/>
      <c r="D1586" s="221" t="s">
        <v>144</v>
      </c>
      <c r="E1586" s="44"/>
      <c r="F1586" s="222" t="s">
        <v>2150</v>
      </c>
      <c r="G1586" s="44"/>
      <c r="H1586" s="44"/>
      <c r="I1586" s="218"/>
      <c r="J1586" s="44"/>
      <c r="K1586" s="44"/>
      <c r="L1586" s="48"/>
      <c r="M1586" s="219"/>
      <c r="N1586" s="220"/>
      <c r="O1586" s="88"/>
      <c r="P1586" s="88"/>
      <c r="Q1586" s="88"/>
      <c r="R1586" s="88"/>
      <c r="S1586" s="88"/>
      <c r="T1586" s="89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T1586" s="20" t="s">
        <v>144</v>
      </c>
      <c r="AU1586" s="20" t="s">
        <v>81</v>
      </c>
    </row>
    <row r="1587" s="12" customFormat="1" ht="22.8" customHeight="1">
      <c r="A1587" s="12"/>
      <c r="B1587" s="187"/>
      <c r="C1587" s="188"/>
      <c r="D1587" s="189" t="s">
        <v>73</v>
      </c>
      <c r="E1587" s="201" t="s">
        <v>2151</v>
      </c>
      <c r="F1587" s="201" t="s">
        <v>2152</v>
      </c>
      <c r="G1587" s="188"/>
      <c r="H1587" s="188"/>
      <c r="I1587" s="191"/>
      <c r="J1587" s="202">
        <f>BK1587</f>
        <v>0</v>
      </c>
      <c r="K1587" s="188"/>
      <c r="L1587" s="193"/>
      <c r="M1587" s="194"/>
      <c r="N1587" s="195"/>
      <c r="O1587" s="195"/>
      <c r="P1587" s="196">
        <f>SUM(P1588:P1691)</f>
        <v>0</v>
      </c>
      <c r="Q1587" s="195"/>
      <c r="R1587" s="196">
        <f>SUM(R1588:R1691)</f>
        <v>0.035936799999999998</v>
      </c>
      <c r="S1587" s="195"/>
      <c r="T1587" s="197">
        <f>SUM(T1588:T1691)</f>
        <v>0</v>
      </c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R1587" s="198" t="s">
        <v>81</v>
      </c>
      <c r="AT1587" s="199" t="s">
        <v>73</v>
      </c>
      <c r="AU1587" s="199" t="s">
        <v>79</v>
      </c>
      <c r="AY1587" s="198" t="s">
        <v>132</v>
      </c>
      <c r="BK1587" s="200">
        <f>SUM(BK1588:BK1691)</f>
        <v>0</v>
      </c>
    </row>
    <row r="1588" s="2" customFormat="1" ht="24.15" customHeight="1">
      <c r="A1588" s="42"/>
      <c r="B1588" s="43"/>
      <c r="C1588" s="203" t="s">
        <v>2153</v>
      </c>
      <c r="D1588" s="203" t="s">
        <v>135</v>
      </c>
      <c r="E1588" s="204" t="s">
        <v>2154</v>
      </c>
      <c r="F1588" s="205" t="s">
        <v>2155</v>
      </c>
      <c r="G1588" s="206" t="s">
        <v>183</v>
      </c>
      <c r="H1588" s="207">
        <v>8.0199999999999996</v>
      </c>
      <c r="I1588" s="208"/>
      <c r="J1588" s="209">
        <f>ROUND(I1588*H1588,2)</f>
        <v>0</v>
      </c>
      <c r="K1588" s="205" t="s">
        <v>139</v>
      </c>
      <c r="L1588" s="48"/>
      <c r="M1588" s="210" t="s">
        <v>21</v>
      </c>
      <c r="N1588" s="211" t="s">
        <v>45</v>
      </c>
      <c r="O1588" s="88"/>
      <c r="P1588" s="212">
        <f>O1588*H1588</f>
        <v>0</v>
      </c>
      <c r="Q1588" s="212">
        <v>8.0000000000000007E-05</v>
      </c>
      <c r="R1588" s="212">
        <f>Q1588*H1588</f>
        <v>0.00064159999999999998</v>
      </c>
      <c r="S1588" s="212">
        <v>0</v>
      </c>
      <c r="T1588" s="213">
        <f>S1588*H1588</f>
        <v>0</v>
      </c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R1588" s="214" t="s">
        <v>269</v>
      </c>
      <c r="AT1588" s="214" t="s">
        <v>135</v>
      </c>
      <c r="AU1588" s="214" t="s">
        <v>81</v>
      </c>
      <c r="AY1588" s="20" t="s">
        <v>132</v>
      </c>
      <c r="BE1588" s="215">
        <f>IF(N1588="základní",J1588,0)</f>
        <v>0</v>
      </c>
      <c r="BF1588" s="215">
        <f>IF(N1588="snížená",J1588,0)</f>
        <v>0</v>
      </c>
      <c r="BG1588" s="215">
        <f>IF(N1588="zákl. přenesená",J1588,0)</f>
        <v>0</v>
      </c>
      <c r="BH1588" s="215">
        <f>IF(N1588="sníž. přenesená",J1588,0)</f>
        <v>0</v>
      </c>
      <c r="BI1588" s="215">
        <f>IF(N1588="nulová",J1588,0)</f>
        <v>0</v>
      </c>
      <c r="BJ1588" s="20" t="s">
        <v>79</v>
      </c>
      <c r="BK1588" s="215">
        <f>ROUND(I1588*H1588,2)</f>
        <v>0</v>
      </c>
      <c r="BL1588" s="20" t="s">
        <v>269</v>
      </c>
      <c r="BM1588" s="214" t="s">
        <v>2156</v>
      </c>
    </row>
    <row r="1589" s="2" customFormat="1">
      <c r="A1589" s="42"/>
      <c r="B1589" s="43"/>
      <c r="C1589" s="44"/>
      <c r="D1589" s="216" t="s">
        <v>142</v>
      </c>
      <c r="E1589" s="44"/>
      <c r="F1589" s="217" t="s">
        <v>2157</v>
      </c>
      <c r="G1589" s="44"/>
      <c r="H1589" s="44"/>
      <c r="I1589" s="218"/>
      <c r="J1589" s="44"/>
      <c r="K1589" s="44"/>
      <c r="L1589" s="48"/>
      <c r="M1589" s="219"/>
      <c r="N1589" s="220"/>
      <c r="O1589" s="88"/>
      <c r="P1589" s="88"/>
      <c r="Q1589" s="88"/>
      <c r="R1589" s="88"/>
      <c r="S1589" s="88"/>
      <c r="T1589" s="89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T1589" s="20" t="s">
        <v>142</v>
      </c>
      <c r="AU1589" s="20" t="s">
        <v>81</v>
      </c>
    </row>
    <row r="1590" s="2" customFormat="1">
      <c r="A1590" s="42"/>
      <c r="B1590" s="43"/>
      <c r="C1590" s="44"/>
      <c r="D1590" s="221" t="s">
        <v>144</v>
      </c>
      <c r="E1590" s="44"/>
      <c r="F1590" s="222" t="s">
        <v>2158</v>
      </c>
      <c r="G1590" s="44"/>
      <c r="H1590" s="44"/>
      <c r="I1590" s="218"/>
      <c r="J1590" s="44"/>
      <c r="K1590" s="44"/>
      <c r="L1590" s="48"/>
      <c r="M1590" s="219"/>
      <c r="N1590" s="220"/>
      <c r="O1590" s="88"/>
      <c r="P1590" s="88"/>
      <c r="Q1590" s="88"/>
      <c r="R1590" s="88"/>
      <c r="S1590" s="88"/>
      <c r="T1590" s="89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T1590" s="20" t="s">
        <v>144</v>
      </c>
      <c r="AU1590" s="20" t="s">
        <v>81</v>
      </c>
    </row>
    <row r="1591" s="13" customFormat="1">
      <c r="A1591" s="13"/>
      <c r="B1591" s="223"/>
      <c r="C1591" s="224"/>
      <c r="D1591" s="216" t="s">
        <v>146</v>
      </c>
      <c r="E1591" s="225" t="s">
        <v>21</v>
      </c>
      <c r="F1591" s="226" t="s">
        <v>2159</v>
      </c>
      <c r="G1591" s="224"/>
      <c r="H1591" s="225" t="s">
        <v>21</v>
      </c>
      <c r="I1591" s="227"/>
      <c r="J1591" s="224"/>
      <c r="K1591" s="224"/>
      <c r="L1591" s="228"/>
      <c r="M1591" s="229"/>
      <c r="N1591" s="230"/>
      <c r="O1591" s="230"/>
      <c r="P1591" s="230"/>
      <c r="Q1591" s="230"/>
      <c r="R1591" s="230"/>
      <c r="S1591" s="230"/>
      <c r="T1591" s="23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2" t="s">
        <v>146</v>
      </c>
      <c r="AU1591" s="232" t="s">
        <v>81</v>
      </c>
      <c r="AV1591" s="13" t="s">
        <v>79</v>
      </c>
      <c r="AW1591" s="13" t="s">
        <v>36</v>
      </c>
      <c r="AX1591" s="13" t="s">
        <v>74</v>
      </c>
      <c r="AY1591" s="232" t="s">
        <v>132</v>
      </c>
    </row>
    <row r="1592" s="14" customFormat="1">
      <c r="A1592" s="14"/>
      <c r="B1592" s="233"/>
      <c r="C1592" s="234"/>
      <c r="D1592" s="216" t="s">
        <v>146</v>
      </c>
      <c r="E1592" s="235" t="s">
        <v>21</v>
      </c>
      <c r="F1592" s="236" t="s">
        <v>2160</v>
      </c>
      <c r="G1592" s="234"/>
      <c r="H1592" s="237">
        <v>1.0800000000000001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3" t="s">
        <v>146</v>
      </c>
      <c r="AU1592" s="243" t="s">
        <v>81</v>
      </c>
      <c r="AV1592" s="14" t="s">
        <v>81</v>
      </c>
      <c r="AW1592" s="14" t="s">
        <v>36</v>
      </c>
      <c r="AX1592" s="14" t="s">
        <v>74</v>
      </c>
      <c r="AY1592" s="243" t="s">
        <v>132</v>
      </c>
    </row>
    <row r="1593" s="14" customFormat="1">
      <c r="A1593" s="14"/>
      <c r="B1593" s="233"/>
      <c r="C1593" s="234"/>
      <c r="D1593" s="216" t="s">
        <v>146</v>
      </c>
      <c r="E1593" s="235" t="s">
        <v>21</v>
      </c>
      <c r="F1593" s="236" t="s">
        <v>2161</v>
      </c>
      <c r="G1593" s="234"/>
      <c r="H1593" s="237">
        <v>0.95999999999999996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3" t="s">
        <v>146</v>
      </c>
      <c r="AU1593" s="243" t="s">
        <v>81</v>
      </c>
      <c r="AV1593" s="14" t="s">
        <v>81</v>
      </c>
      <c r="AW1593" s="14" t="s">
        <v>36</v>
      </c>
      <c r="AX1593" s="14" t="s">
        <v>74</v>
      </c>
      <c r="AY1593" s="243" t="s">
        <v>132</v>
      </c>
    </row>
    <row r="1594" s="14" customFormat="1">
      <c r="A1594" s="14"/>
      <c r="B1594" s="233"/>
      <c r="C1594" s="234"/>
      <c r="D1594" s="216" t="s">
        <v>146</v>
      </c>
      <c r="E1594" s="235" t="s">
        <v>21</v>
      </c>
      <c r="F1594" s="236" t="s">
        <v>2162</v>
      </c>
      <c r="G1594" s="234"/>
      <c r="H1594" s="237">
        <v>1.0800000000000001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3" t="s">
        <v>146</v>
      </c>
      <c r="AU1594" s="243" t="s">
        <v>81</v>
      </c>
      <c r="AV1594" s="14" t="s">
        <v>81</v>
      </c>
      <c r="AW1594" s="14" t="s">
        <v>36</v>
      </c>
      <c r="AX1594" s="14" t="s">
        <v>74</v>
      </c>
      <c r="AY1594" s="243" t="s">
        <v>132</v>
      </c>
    </row>
    <row r="1595" s="16" customFormat="1">
      <c r="A1595" s="16"/>
      <c r="B1595" s="255"/>
      <c r="C1595" s="256"/>
      <c r="D1595" s="216" t="s">
        <v>146</v>
      </c>
      <c r="E1595" s="257" t="s">
        <v>21</v>
      </c>
      <c r="F1595" s="258" t="s">
        <v>222</v>
      </c>
      <c r="G1595" s="256"/>
      <c r="H1595" s="259">
        <v>3.1200000000000001</v>
      </c>
      <c r="I1595" s="260"/>
      <c r="J1595" s="256"/>
      <c r="K1595" s="256"/>
      <c r="L1595" s="261"/>
      <c r="M1595" s="262"/>
      <c r="N1595" s="263"/>
      <c r="O1595" s="263"/>
      <c r="P1595" s="263"/>
      <c r="Q1595" s="263"/>
      <c r="R1595" s="263"/>
      <c r="S1595" s="263"/>
      <c r="T1595" s="264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T1595" s="265" t="s">
        <v>146</v>
      </c>
      <c r="AU1595" s="265" t="s">
        <v>81</v>
      </c>
      <c r="AV1595" s="16" t="s">
        <v>133</v>
      </c>
      <c r="AW1595" s="16" t="s">
        <v>36</v>
      </c>
      <c r="AX1595" s="16" t="s">
        <v>74</v>
      </c>
      <c r="AY1595" s="265" t="s">
        <v>132</v>
      </c>
    </row>
    <row r="1596" s="13" customFormat="1">
      <c r="A1596" s="13"/>
      <c r="B1596" s="223"/>
      <c r="C1596" s="224"/>
      <c r="D1596" s="216" t="s">
        <v>146</v>
      </c>
      <c r="E1596" s="225" t="s">
        <v>21</v>
      </c>
      <c r="F1596" s="226" t="s">
        <v>2163</v>
      </c>
      <c r="G1596" s="224"/>
      <c r="H1596" s="225" t="s">
        <v>21</v>
      </c>
      <c r="I1596" s="227"/>
      <c r="J1596" s="224"/>
      <c r="K1596" s="224"/>
      <c r="L1596" s="228"/>
      <c r="M1596" s="229"/>
      <c r="N1596" s="230"/>
      <c r="O1596" s="230"/>
      <c r="P1596" s="230"/>
      <c r="Q1596" s="230"/>
      <c r="R1596" s="230"/>
      <c r="S1596" s="230"/>
      <c r="T1596" s="23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2" t="s">
        <v>146</v>
      </c>
      <c r="AU1596" s="232" t="s">
        <v>81</v>
      </c>
      <c r="AV1596" s="13" t="s">
        <v>79</v>
      </c>
      <c r="AW1596" s="13" t="s">
        <v>36</v>
      </c>
      <c r="AX1596" s="13" t="s">
        <v>74</v>
      </c>
      <c r="AY1596" s="232" t="s">
        <v>132</v>
      </c>
    </row>
    <row r="1597" s="14" customFormat="1">
      <c r="A1597" s="14"/>
      <c r="B1597" s="233"/>
      <c r="C1597" s="234"/>
      <c r="D1597" s="216" t="s">
        <v>146</v>
      </c>
      <c r="E1597" s="235" t="s">
        <v>21</v>
      </c>
      <c r="F1597" s="236" t="s">
        <v>2164</v>
      </c>
      <c r="G1597" s="234"/>
      <c r="H1597" s="237">
        <v>4.9000000000000004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3" t="s">
        <v>146</v>
      </c>
      <c r="AU1597" s="243" t="s">
        <v>81</v>
      </c>
      <c r="AV1597" s="14" t="s">
        <v>81</v>
      </c>
      <c r="AW1597" s="14" t="s">
        <v>36</v>
      </c>
      <c r="AX1597" s="14" t="s">
        <v>74</v>
      </c>
      <c r="AY1597" s="243" t="s">
        <v>132</v>
      </c>
    </row>
    <row r="1598" s="16" customFormat="1">
      <c r="A1598" s="16"/>
      <c r="B1598" s="255"/>
      <c r="C1598" s="256"/>
      <c r="D1598" s="216" t="s">
        <v>146</v>
      </c>
      <c r="E1598" s="257" t="s">
        <v>21</v>
      </c>
      <c r="F1598" s="258" t="s">
        <v>222</v>
      </c>
      <c r="G1598" s="256"/>
      <c r="H1598" s="259">
        <v>4.9000000000000004</v>
      </c>
      <c r="I1598" s="260"/>
      <c r="J1598" s="256"/>
      <c r="K1598" s="256"/>
      <c r="L1598" s="261"/>
      <c r="M1598" s="262"/>
      <c r="N1598" s="263"/>
      <c r="O1598" s="263"/>
      <c r="P1598" s="263"/>
      <c r="Q1598" s="263"/>
      <c r="R1598" s="263"/>
      <c r="S1598" s="263"/>
      <c r="T1598" s="264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65" t="s">
        <v>146</v>
      </c>
      <c r="AU1598" s="265" t="s">
        <v>81</v>
      </c>
      <c r="AV1598" s="16" t="s">
        <v>133</v>
      </c>
      <c r="AW1598" s="16" t="s">
        <v>36</v>
      </c>
      <c r="AX1598" s="16" t="s">
        <v>74</v>
      </c>
      <c r="AY1598" s="265" t="s">
        <v>132</v>
      </c>
    </row>
    <row r="1599" s="15" customFormat="1">
      <c r="A1599" s="15"/>
      <c r="B1599" s="244"/>
      <c r="C1599" s="245"/>
      <c r="D1599" s="216" t="s">
        <v>146</v>
      </c>
      <c r="E1599" s="246" t="s">
        <v>21</v>
      </c>
      <c r="F1599" s="247" t="s">
        <v>150</v>
      </c>
      <c r="G1599" s="245"/>
      <c r="H1599" s="248">
        <v>8.0199999999999996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54" t="s">
        <v>146</v>
      </c>
      <c r="AU1599" s="254" t="s">
        <v>81</v>
      </c>
      <c r="AV1599" s="15" t="s">
        <v>140</v>
      </c>
      <c r="AW1599" s="15" t="s">
        <v>36</v>
      </c>
      <c r="AX1599" s="15" t="s">
        <v>79</v>
      </c>
      <c r="AY1599" s="254" t="s">
        <v>132</v>
      </c>
    </row>
    <row r="1600" s="2" customFormat="1" ht="24.15" customHeight="1">
      <c r="A1600" s="42"/>
      <c r="B1600" s="43"/>
      <c r="C1600" s="203" t="s">
        <v>2165</v>
      </c>
      <c r="D1600" s="203" t="s">
        <v>135</v>
      </c>
      <c r="E1600" s="204" t="s">
        <v>2166</v>
      </c>
      <c r="F1600" s="205" t="s">
        <v>2167</v>
      </c>
      <c r="G1600" s="206" t="s">
        <v>183</v>
      </c>
      <c r="H1600" s="207">
        <v>4.9000000000000004</v>
      </c>
      <c r="I1600" s="208"/>
      <c r="J1600" s="209">
        <f>ROUND(I1600*H1600,2)</f>
        <v>0</v>
      </c>
      <c r="K1600" s="205" t="s">
        <v>139</v>
      </c>
      <c r="L1600" s="48"/>
      <c r="M1600" s="210" t="s">
        <v>21</v>
      </c>
      <c r="N1600" s="211" t="s">
        <v>45</v>
      </c>
      <c r="O1600" s="88"/>
      <c r="P1600" s="212">
        <f>O1600*H1600</f>
        <v>0</v>
      </c>
      <c r="Q1600" s="212">
        <v>0</v>
      </c>
      <c r="R1600" s="212">
        <f>Q1600*H1600</f>
        <v>0</v>
      </c>
      <c r="S1600" s="212">
        <v>0</v>
      </c>
      <c r="T1600" s="213">
        <f>S1600*H1600</f>
        <v>0</v>
      </c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R1600" s="214" t="s">
        <v>269</v>
      </c>
      <c r="AT1600" s="214" t="s">
        <v>135</v>
      </c>
      <c r="AU1600" s="214" t="s">
        <v>81</v>
      </c>
      <c r="AY1600" s="20" t="s">
        <v>132</v>
      </c>
      <c r="BE1600" s="215">
        <f>IF(N1600="základní",J1600,0)</f>
        <v>0</v>
      </c>
      <c r="BF1600" s="215">
        <f>IF(N1600="snížená",J1600,0)</f>
        <v>0</v>
      </c>
      <c r="BG1600" s="215">
        <f>IF(N1600="zákl. přenesená",J1600,0)</f>
        <v>0</v>
      </c>
      <c r="BH1600" s="215">
        <f>IF(N1600="sníž. přenesená",J1600,0)</f>
        <v>0</v>
      </c>
      <c r="BI1600" s="215">
        <f>IF(N1600="nulová",J1600,0)</f>
        <v>0</v>
      </c>
      <c r="BJ1600" s="20" t="s">
        <v>79</v>
      </c>
      <c r="BK1600" s="215">
        <f>ROUND(I1600*H1600,2)</f>
        <v>0</v>
      </c>
      <c r="BL1600" s="20" t="s">
        <v>269</v>
      </c>
      <c r="BM1600" s="214" t="s">
        <v>2168</v>
      </c>
    </row>
    <row r="1601" s="2" customFormat="1">
      <c r="A1601" s="42"/>
      <c r="B1601" s="43"/>
      <c r="C1601" s="44"/>
      <c r="D1601" s="216" t="s">
        <v>142</v>
      </c>
      <c r="E1601" s="44"/>
      <c r="F1601" s="217" t="s">
        <v>2169</v>
      </c>
      <c r="G1601" s="44"/>
      <c r="H1601" s="44"/>
      <c r="I1601" s="218"/>
      <c r="J1601" s="44"/>
      <c r="K1601" s="44"/>
      <c r="L1601" s="48"/>
      <c r="M1601" s="219"/>
      <c r="N1601" s="220"/>
      <c r="O1601" s="88"/>
      <c r="P1601" s="88"/>
      <c r="Q1601" s="88"/>
      <c r="R1601" s="88"/>
      <c r="S1601" s="88"/>
      <c r="T1601" s="89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42"/>
      <c r="AE1601" s="42"/>
      <c r="AT1601" s="20" t="s">
        <v>142</v>
      </c>
      <c r="AU1601" s="20" t="s">
        <v>81</v>
      </c>
    </row>
    <row r="1602" s="2" customFormat="1">
      <c r="A1602" s="42"/>
      <c r="B1602" s="43"/>
      <c r="C1602" s="44"/>
      <c r="D1602" s="221" t="s">
        <v>144</v>
      </c>
      <c r="E1602" s="44"/>
      <c r="F1602" s="222" t="s">
        <v>2170</v>
      </c>
      <c r="G1602" s="44"/>
      <c r="H1602" s="44"/>
      <c r="I1602" s="218"/>
      <c r="J1602" s="44"/>
      <c r="K1602" s="44"/>
      <c r="L1602" s="48"/>
      <c r="M1602" s="219"/>
      <c r="N1602" s="220"/>
      <c r="O1602" s="88"/>
      <c r="P1602" s="88"/>
      <c r="Q1602" s="88"/>
      <c r="R1602" s="88"/>
      <c r="S1602" s="88"/>
      <c r="T1602" s="89"/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T1602" s="20" t="s">
        <v>144</v>
      </c>
      <c r="AU1602" s="20" t="s">
        <v>81</v>
      </c>
    </row>
    <row r="1603" s="13" customFormat="1">
      <c r="A1603" s="13"/>
      <c r="B1603" s="223"/>
      <c r="C1603" s="224"/>
      <c r="D1603" s="216" t="s">
        <v>146</v>
      </c>
      <c r="E1603" s="225" t="s">
        <v>21</v>
      </c>
      <c r="F1603" s="226" t="s">
        <v>2171</v>
      </c>
      <c r="G1603" s="224"/>
      <c r="H1603" s="225" t="s">
        <v>21</v>
      </c>
      <c r="I1603" s="227"/>
      <c r="J1603" s="224"/>
      <c r="K1603" s="224"/>
      <c r="L1603" s="228"/>
      <c r="M1603" s="229"/>
      <c r="N1603" s="230"/>
      <c r="O1603" s="230"/>
      <c r="P1603" s="230"/>
      <c r="Q1603" s="230"/>
      <c r="R1603" s="230"/>
      <c r="S1603" s="230"/>
      <c r="T1603" s="23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2" t="s">
        <v>146</v>
      </c>
      <c r="AU1603" s="232" t="s">
        <v>81</v>
      </c>
      <c r="AV1603" s="13" t="s">
        <v>79</v>
      </c>
      <c r="AW1603" s="13" t="s">
        <v>36</v>
      </c>
      <c r="AX1603" s="13" t="s">
        <v>74</v>
      </c>
      <c r="AY1603" s="232" t="s">
        <v>132</v>
      </c>
    </row>
    <row r="1604" s="14" customFormat="1">
      <c r="A1604" s="14"/>
      <c r="B1604" s="233"/>
      <c r="C1604" s="234"/>
      <c r="D1604" s="216" t="s">
        <v>146</v>
      </c>
      <c r="E1604" s="235" t="s">
        <v>21</v>
      </c>
      <c r="F1604" s="236" t="s">
        <v>2164</v>
      </c>
      <c r="G1604" s="234"/>
      <c r="H1604" s="237">
        <v>4.9000000000000004</v>
      </c>
      <c r="I1604" s="238"/>
      <c r="J1604" s="234"/>
      <c r="K1604" s="234"/>
      <c r="L1604" s="239"/>
      <c r="M1604" s="240"/>
      <c r="N1604" s="241"/>
      <c r="O1604" s="241"/>
      <c r="P1604" s="241"/>
      <c r="Q1604" s="241"/>
      <c r="R1604" s="241"/>
      <c r="S1604" s="241"/>
      <c r="T1604" s="24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3" t="s">
        <v>146</v>
      </c>
      <c r="AU1604" s="243" t="s">
        <v>81</v>
      </c>
      <c r="AV1604" s="14" t="s">
        <v>81</v>
      </c>
      <c r="AW1604" s="14" t="s">
        <v>36</v>
      </c>
      <c r="AX1604" s="14" t="s">
        <v>74</v>
      </c>
      <c r="AY1604" s="243" t="s">
        <v>132</v>
      </c>
    </row>
    <row r="1605" s="15" customFormat="1">
      <c r="A1605" s="15"/>
      <c r="B1605" s="244"/>
      <c r="C1605" s="245"/>
      <c r="D1605" s="216" t="s">
        <v>146</v>
      </c>
      <c r="E1605" s="246" t="s">
        <v>21</v>
      </c>
      <c r="F1605" s="247" t="s">
        <v>150</v>
      </c>
      <c r="G1605" s="245"/>
      <c r="H1605" s="248">
        <v>4.9000000000000004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54" t="s">
        <v>146</v>
      </c>
      <c r="AU1605" s="254" t="s">
        <v>81</v>
      </c>
      <c r="AV1605" s="15" t="s">
        <v>140</v>
      </c>
      <c r="AW1605" s="15" t="s">
        <v>36</v>
      </c>
      <c r="AX1605" s="15" t="s">
        <v>79</v>
      </c>
      <c r="AY1605" s="254" t="s">
        <v>132</v>
      </c>
    </row>
    <row r="1606" s="2" customFormat="1" ht="24.15" customHeight="1">
      <c r="A1606" s="42"/>
      <c r="B1606" s="43"/>
      <c r="C1606" s="203" t="s">
        <v>2172</v>
      </c>
      <c r="D1606" s="203" t="s">
        <v>135</v>
      </c>
      <c r="E1606" s="204" t="s">
        <v>2173</v>
      </c>
      <c r="F1606" s="205" t="s">
        <v>2174</v>
      </c>
      <c r="G1606" s="206" t="s">
        <v>183</v>
      </c>
      <c r="H1606" s="207">
        <v>8.0199999999999996</v>
      </c>
      <c r="I1606" s="208"/>
      <c r="J1606" s="209">
        <f>ROUND(I1606*H1606,2)</f>
        <v>0</v>
      </c>
      <c r="K1606" s="205" t="s">
        <v>139</v>
      </c>
      <c r="L1606" s="48"/>
      <c r="M1606" s="210" t="s">
        <v>21</v>
      </c>
      <c r="N1606" s="211" t="s">
        <v>45</v>
      </c>
      <c r="O1606" s="88"/>
      <c r="P1606" s="212">
        <f>O1606*H1606</f>
        <v>0</v>
      </c>
      <c r="Q1606" s="212">
        <v>0.00017000000000000001</v>
      </c>
      <c r="R1606" s="212">
        <f>Q1606*H1606</f>
        <v>0.0013634000000000001</v>
      </c>
      <c r="S1606" s="212">
        <v>0</v>
      </c>
      <c r="T1606" s="213">
        <f>S1606*H1606</f>
        <v>0</v>
      </c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R1606" s="214" t="s">
        <v>269</v>
      </c>
      <c r="AT1606" s="214" t="s">
        <v>135</v>
      </c>
      <c r="AU1606" s="214" t="s">
        <v>81</v>
      </c>
      <c r="AY1606" s="20" t="s">
        <v>132</v>
      </c>
      <c r="BE1606" s="215">
        <f>IF(N1606="základní",J1606,0)</f>
        <v>0</v>
      </c>
      <c r="BF1606" s="215">
        <f>IF(N1606="snížená",J1606,0)</f>
        <v>0</v>
      </c>
      <c r="BG1606" s="215">
        <f>IF(N1606="zákl. přenesená",J1606,0)</f>
        <v>0</v>
      </c>
      <c r="BH1606" s="215">
        <f>IF(N1606="sníž. přenesená",J1606,0)</f>
        <v>0</v>
      </c>
      <c r="BI1606" s="215">
        <f>IF(N1606="nulová",J1606,0)</f>
        <v>0</v>
      </c>
      <c r="BJ1606" s="20" t="s">
        <v>79</v>
      </c>
      <c r="BK1606" s="215">
        <f>ROUND(I1606*H1606,2)</f>
        <v>0</v>
      </c>
      <c r="BL1606" s="20" t="s">
        <v>269</v>
      </c>
      <c r="BM1606" s="214" t="s">
        <v>2175</v>
      </c>
    </row>
    <row r="1607" s="2" customFormat="1">
      <c r="A1607" s="42"/>
      <c r="B1607" s="43"/>
      <c r="C1607" s="44"/>
      <c r="D1607" s="216" t="s">
        <v>142</v>
      </c>
      <c r="E1607" s="44"/>
      <c r="F1607" s="217" t="s">
        <v>2176</v>
      </c>
      <c r="G1607" s="44"/>
      <c r="H1607" s="44"/>
      <c r="I1607" s="218"/>
      <c r="J1607" s="44"/>
      <c r="K1607" s="44"/>
      <c r="L1607" s="48"/>
      <c r="M1607" s="219"/>
      <c r="N1607" s="220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142</v>
      </c>
      <c r="AU1607" s="20" t="s">
        <v>81</v>
      </c>
    </row>
    <row r="1608" s="2" customFormat="1">
      <c r="A1608" s="42"/>
      <c r="B1608" s="43"/>
      <c r="C1608" s="44"/>
      <c r="D1608" s="221" t="s">
        <v>144</v>
      </c>
      <c r="E1608" s="44"/>
      <c r="F1608" s="222" t="s">
        <v>2177</v>
      </c>
      <c r="G1608" s="44"/>
      <c r="H1608" s="44"/>
      <c r="I1608" s="218"/>
      <c r="J1608" s="44"/>
      <c r="K1608" s="44"/>
      <c r="L1608" s="48"/>
      <c r="M1608" s="219"/>
      <c r="N1608" s="220"/>
      <c r="O1608" s="88"/>
      <c r="P1608" s="88"/>
      <c r="Q1608" s="88"/>
      <c r="R1608" s="88"/>
      <c r="S1608" s="88"/>
      <c r="T1608" s="89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T1608" s="20" t="s">
        <v>144</v>
      </c>
      <c r="AU1608" s="20" t="s">
        <v>81</v>
      </c>
    </row>
    <row r="1609" s="13" customFormat="1">
      <c r="A1609" s="13"/>
      <c r="B1609" s="223"/>
      <c r="C1609" s="224"/>
      <c r="D1609" s="216" t="s">
        <v>146</v>
      </c>
      <c r="E1609" s="225" t="s">
        <v>21</v>
      </c>
      <c r="F1609" s="226" t="s">
        <v>2159</v>
      </c>
      <c r="G1609" s="224"/>
      <c r="H1609" s="225" t="s">
        <v>21</v>
      </c>
      <c r="I1609" s="227"/>
      <c r="J1609" s="224"/>
      <c r="K1609" s="224"/>
      <c r="L1609" s="228"/>
      <c r="M1609" s="229"/>
      <c r="N1609" s="230"/>
      <c r="O1609" s="230"/>
      <c r="P1609" s="230"/>
      <c r="Q1609" s="230"/>
      <c r="R1609" s="230"/>
      <c r="S1609" s="230"/>
      <c r="T1609" s="23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2" t="s">
        <v>146</v>
      </c>
      <c r="AU1609" s="232" t="s">
        <v>81</v>
      </c>
      <c r="AV1609" s="13" t="s">
        <v>79</v>
      </c>
      <c r="AW1609" s="13" t="s">
        <v>36</v>
      </c>
      <c r="AX1609" s="13" t="s">
        <v>74</v>
      </c>
      <c r="AY1609" s="232" t="s">
        <v>132</v>
      </c>
    </row>
    <row r="1610" s="14" customFormat="1">
      <c r="A1610" s="14"/>
      <c r="B1610" s="233"/>
      <c r="C1610" s="234"/>
      <c r="D1610" s="216" t="s">
        <v>146</v>
      </c>
      <c r="E1610" s="235" t="s">
        <v>21</v>
      </c>
      <c r="F1610" s="236" t="s">
        <v>2160</v>
      </c>
      <c r="G1610" s="234"/>
      <c r="H1610" s="237">
        <v>1.0800000000000001</v>
      </c>
      <c r="I1610" s="238"/>
      <c r="J1610" s="234"/>
      <c r="K1610" s="234"/>
      <c r="L1610" s="239"/>
      <c r="M1610" s="240"/>
      <c r="N1610" s="241"/>
      <c r="O1610" s="241"/>
      <c r="P1610" s="241"/>
      <c r="Q1610" s="241"/>
      <c r="R1610" s="241"/>
      <c r="S1610" s="241"/>
      <c r="T1610" s="24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3" t="s">
        <v>146</v>
      </c>
      <c r="AU1610" s="243" t="s">
        <v>81</v>
      </c>
      <c r="AV1610" s="14" t="s">
        <v>81</v>
      </c>
      <c r="AW1610" s="14" t="s">
        <v>36</v>
      </c>
      <c r="AX1610" s="14" t="s">
        <v>74</v>
      </c>
      <c r="AY1610" s="243" t="s">
        <v>132</v>
      </c>
    </row>
    <row r="1611" s="14" customFormat="1">
      <c r="A1611" s="14"/>
      <c r="B1611" s="233"/>
      <c r="C1611" s="234"/>
      <c r="D1611" s="216" t="s">
        <v>146</v>
      </c>
      <c r="E1611" s="235" t="s">
        <v>21</v>
      </c>
      <c r="F1611" s="236" t="s">
        <v>2161</v>
      </c>
      <c r="G1611" s="234"/>
      <c r="H1611" s="237">
        <v>0.95999999999999996</v>
      </c>
      <c r="I1611" s="238"/>
      <c r="J1611" s="234"/>
      <c r="K1611" s="234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3" t="s">
        <v>146</v>
      </c>
      <c r="AU1611" s="243" t="s">
        <v>81</v>
      </c>
      <c r="AV1611" s="14" t="s">
        <v>81</v>
      </c>
      <c r="AW1611" s="14" t="s">
        <v>36</v>
      </c>
      <c r="AX1611" s="14" t="s">
        <v>74</v>
      </c>
      <c r="AY1611" s="243" t="s">
        <v>132</v>
      </c>
    </row>
    <row r="1612" s="14" customFormat="1">
      <c r="A1612" s="14"/>
      <c r="B1612" s="233"/>
      <c r="C1612" s="234"/>
      <c r="D1612" s="216" t="s">
        <v>146</v>
      </c>
      <c r="E1612" s="235" t="s">
        <v>21</v>
      </c>
      <c r="F1612" s="236" t="s">
        <v>2162</v>
      </c>
      <c r="G1612" s="234"/>
      <c r="H1612" s="237">
        <v>1.0800000000000001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3" t="s">
        <v>146</v>
      </c>
      <c r="AU1612" s="243" t="s">
        <v>81</v>
      </c>
      <c r="AV1612" s="14" t="s">
        <v>81</v>
      </c>
      <c r="AW1612" s="14" t="s">
        <v>36</v>
      </c>
      <c r="AX1612" s="14" t="s">
        <v>74</v>
      </c>
      <c r="AY1612" s="243" t="s">
        <v>132</v>
      </c>
    </row>
    <row r="1613" s="16" customFormat="1">
      <c r="A1613" s="16"/>
      <c r="B1613" s="255"/>
      <c r="C1613" s="256"/>
      <c r="D1613" s="216" t="s">
        <v>146</v>
      </c>
      <c r="E1613" s="257" t="s">
        <v>21</v>
      </c>
      <c r="F1613" s="258" t="s">
        <v>222</v>
      </c>
      <c r="G1613" s="256"/>
      <c r="H1613" s="259">
        <v>3.1200000000000001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65" t="s">
        <v>146</v>
      </c>
      <c r="AU1613" s="265" t="s">
        <v>81</v>
      </c>
      <c r="AV1613" s="16" t="s">
        <v>133</v>
      </c>
      <c r="AW1613" s="16" t="s">
        <v>36</v>
      </c>
      <c r="AX1613" s="16" t="s">
        <v>74</v>
      </c>
      <c r="AY1613" s="265" t="s">
        <v>132</v>
      </c>
    </row>
    <row r="1614" s="13" customFormat="1">
      <c r="A1614" s="13"/>
      <c r="B1614" s="223"/>
      <c r="C1614" s="224"/>
      <c r="D1614" s="216" t="s">
        <v>146</v>
      </c>
      <c r="E1614" s="225" t="s">
        <v>21</v>
      </c>
      <c r="F1614" s="226" t="s">
        <v>2171</v>
      </c>
      <c r="G1614" s="224"/>
      <c r="H1614" s="225" t="s">
        <v>21</v>
      </c>
      <c r="I1614" s="227"/>
      <c r="J1614" s="224"/>
      <c r="K1614" s="224"/>
      <c r="L1614" s="228"/>
      <c r="M1614" s="229"/>
      <c r="N1614" s="230"/>
      <c r="O1614" s="230"/>
      <c r="P1614" s="230"/>
      <c r="Q1614" s="230"/>
      <c r="R1614" s="230"/>
      <c r="S1614" s="230"/>
      <c r="T1614" s="23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2" t="s">
        <v>146</v>
      </c>
      <c r="AU1614" s="232" t="s">
        <v>81</v>
      </c>
      <c r="AV1614" s="13" t="s">
        <v>79</v>
      </c>
      <c r="AW1614" s="13" t="s">
        <v>36</v>
      </c>
      <c r="AX1614" s="13" t="s">
        <v>74</v>
      </c>
      <c r="AY1614" s="232" t="s">
        <v>132</v>
      </c>
    </row>
    <row r="1615" s="14" customFormat="1">
      <c r="A1615" s="14"/>
      <c r="B1615" s="233"/>
      <c r="C1615" s="234"/>
      <c r="D1615" s="216" t="s">
        <v>146</v>
      </c>
      <c r="E1615" s="235" t="s">
        <v>21</v>
      </c>
      <c r="F1615" s="236" t="s">
        <v>2164</v>
      </c>
      <c r="G1615" s="234"/>
      <c r="H1615" s="237">
        <v>4.9000000000000004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3" t="s">
        <v>146</v>
      </c>
      <c r="AU1615" s="243" t="s">
        <v>81</v>
      </c>
      <c r="AV1615" s="14" t="s">
        <v>81</v>
      </c>
      <c r="AW1615" s="14" t="s">
        <v>36</v>
      </c>
      <c r="AX1615" s="14" t="s">
        <v>74</v>
      </c>
      <c r="AY1615" s="243" t="s">
        <v>132</v>
      </c>
    </row>
    <row r="1616" s="16" customFormat="1">
      <c r="A1616" s="16"/>
      <c r="B1616" s="255"/>
      <c r="C1616" s="256"/>
      <c r="D1616" s="216" t="s">
        <v>146</v>
      </c>
      <c r="E1616" s="257" t="s">
        <v>21</v>
      </c>
      <c r="F1616" s="258" t="s">
        <v>222</v>
      </c>
      <c r="G1616" s="256"/>
      <c r="H1616" s="259">
        <v>4.9000000000000004</v>
      </c>
      <c r="I1616" s="260"/>
      <c r="J1616" s="256"/>
      <c r="K1616" s="256"/>
      <c r="L1616" s="261"/>
      <c r="M1616" s="262"/>
      <c r="N1616" s="263"/>
      <c r="O1616" s="263"/>
      <c r="P1616" s="263"/>
      <c r="Q1616" s="263"/>
      <c r="R1616" s="263"/>
      <c r="S1616" s="263"/>
      <c r="T1616" s="264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65" t="s">
        <v>146</v>
      </c>
      <c r="AU1616" s="265" t="s">
        <v>81</v>
      </c>
      <c r="AV1616" s="16" t="s">
        <v>133</v>
      </c>
      <c r="AW1616" s="16" t="s">
        <v>36</v>
      </c>
      <c r="AX1616" s="16" t="s">
        <v>74</v>
      </c>
      <c r="AY1616" s="265" t="s">
        <v>132</v>
      </c>
    </row>
    <row r="1617" s="15" customFormat="1">
      <c r="A1617" s="15"/>
      <c r="B1617" s="244"/>
      <c r="C1617" s="245"/>
      <c r="D1617" s="216" t="s">
        <v>146</v>
      </c>
      <c r="E1617" s="246" t="s">
        <v>21</v>
      </c>
      <c r="F1617" s="247" t="s">
        <v>150</v>
      </c>
      <c r="G1617" s="245"/>
      <c r="H1617" s="248">
        <v>8.0199999999999996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4" t="s">
        <v>146</v>
      </c>
      <c r="AU1617" s="254" t="s">
        <v>81</v>
      </c>
      <c r="AV1617" s="15" t="s">
        <v>140</v>
      </c>
      <c r="AW1617" s="15" t="s">
        <v>36</v>
      </c>
      <c r="AX1617" s="15" t="s">
        <v>79</v>
      </c>
      <c r="AY1617" s="254" t="s">
        <v>132</v>
      </c>
    </row>
    <row r="1618" s="2" customFormat="1" ht="24.15" customHeight="1">
      <c r="A1618" s="42"/>
      <c r="B1618" s="43"/>
      <c r="C1618" s="203" t="s">
        <v>2178</v>
      </c>
      <c r="D1618" s="203" t="s">
        <v>135</v>
      </c>
      <c r="E1618" s="204" t="s">
        <v>2179</v>
      </c>
      <c r="F1618" s="205" t="s">
        <v>2180</v>
      </c>
      <c r="G1618" s="206" t="s">
        <v>183</v>
      </c>
      <c r="H1618" s="207">
        <v>8.0199999999999996</v>
      </c>
      <c r="I1618" s="208"/>
      <c r="J1618" s="209">
        <f>ROUND(I1618*H1618,2)</f>
        <v>0</v>
      </c>
      <c r="K1618" s="205" t="s">
        <v>139</v>
      </c>
      <c r="L1618" s="48"/>
      <c r="M1618" s="210" t="s">
        <v>21</v>
      </c>
      <c r="N1618" s="211" t="s">
        <v>45</v>
      </c>
      <c r="O1618" s="88"/>
      <c r="P1618" s="212">
        <f>O1618*H1618</f>
        <v>0</v>
      </c>
      <c r="Q1618" s="212">
        <v>0.00012</v>
      </c>
      <c r="R1618" s="212">
        <f>Q1618*H1618</f>
        <v>0.00096239999999999997</v>
      </c>
      <c r="S1618" s="212">
        <v>0</v>
      </c>
      <c r="T1618" s="213">
        <f>S1618*H1618</f>
        <v>0</v>
      </c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R1618" s="214" t="s">
        <v>269</v>
      </c>
      <c r="AT1618" s="214" t="s">
        <v>135</v>
      </c>
      <c r="AU1618" s="214" t="s">
        <v>81</v>
      </c>
      <c r="AY1618" s="20" t="s">
        <v>132</v>
      </c>
      <c r="BE1618" s="215">
        <f>IF(N1618="základní",J1618,0)</f>
        <v>0</v>
      </c>
      <c r="BF1618" s="215">
        <f>IF(N1618="snížená",J1618,0)</f>
        <v>0</v>
      </c>
      <c r="BG1618" s="215">
        <f>IF(N1618="zákl. přenesená",J1618,0)</f>
        <v>0</v>
      </c>
      <c r="BH1618" s="215">
        <f>IF(N1618="sníž. přenesená",J1618,0)</f>
        <v>0</v>
      </c>
      <c r="BI1618" s="215">
        <f>IF(N1618="nulová",J1618,0)</f>
        <v>0</v>
      </c>
      <c r="BJ1618" s="20" t="s">
        <v>79</v>
      </c>
      <c r="BK1618" s="215">
        <f>ROUND(I1618*H1618,2)</f>
        <v>0</v>
      </c>
      <c r="BL1618" s="20" t="s">
        <v>269</v>
      </c>
      <c r="BM1618" s="214" t="s">
        <v>2181</v>
      </c>
    </row>
    <row r="1619" s="2" customFormat="1">
      <c r="A1619" s="42"/>
      <c r="B1619" s="43"/>
      <c r="C1619" s="44"/>
      <c r="D1619" s="216" t="s">
        <v>142</v>
      </c>
      <c r="E1619" s="44"/>
      <c r="F1619" s="217" t="s">
        <v>2182</v>
      </c>
      <c r="G1619" s="44"/>
      <c r="H1619" s="44"/>
      <c r="I1619" s="218"/>
      <c r="J1619" s="44"/>
      <c r="K1619" s="44"/>
      <c r="L1619" s="48"/>
      <c r="M1619" s="219"/>
      <c r="N1619" s="220"/>
      <c r="O1619" s="88"/>
      <c r="P1619" s="88"/>
      <c r="Q1619" s="88"/>
      <c r="R1619" s="88"/>
      <c r="S1619" s="88"/>
      <c r="T1619" s="89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T1619" s="20" t="s">
        <v>142</v>
      </c>
      <c r="AU1619" s="20" t="s">
        <v>81</v>
      </c>
    </row>
    <row r="1620" s="2" customFormat="1">
      <c r="A1620" s="42"/>
      <c r="B1620" s="43"/>
      <c r="C1620" s="44"/>
      <c r="D1620" s="221" t="s">
        <v>144</v>
      </c>
      <c r="E1620" s="44"/>
      <c r="F1620" s="222" t="s">
        <v>2183</v>
      </c>
      <c r="G1620" s="44"/>
      <c r="H1620" s="44"/>
      <c r="I1620" s="218"/>
      <c r="J1620" s="44"/>
      <c r="K1620" s="44"/>
      <c r="L1620" s="48"/>
      <c r="M1620" s="219"/>
      <c r="N1620" s="220"/>
      <c r="O1620" s="88"/>
      <c r="P1620" s="88"/>
      <c r="Q1620" s="88"/>
      <c r="R1620" s="88"/>
      <c r="S1620" s="88"/>
      <c r="T1620" s="89"/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T1620" s="20" t="s">
        <v>144</v>
      </c>
      <c r="AU1620" s="20" t="s">
        <v>81</v>
      </c>
    </row>
    <row r="1621" s="13" customFormat="1">
      <c r="A1621" s="13"/>
      <c r="B1621" s="223"/>
      <c r="C1621" s="224"/>
      <c r="D1621" s="216" t="s">
        <v>146</v>
      </c>
      <c r="E1621" s="225" t="s">
        <v>21</v>
      </c>
      <c r="F1621" s="226" t="s">
        <v>2159</v>
      </c>
      <c r="G1621" s="224"/>
      <c r="H1621" s="225" t="s">
        <v>21</v>
      </c>
      <c r="I1621" s="227"/>
      <c r="J1621" s="224"/>
      <c r="K1621" s="224"/>
      <c r="L1621" s="228"/>
      <c r="M1621" s="229"/>
      <c r="N1621" s="230"/>
      <c r="O1621" s="230"/>
      <c r="P1621" s="230"/>
      <c r="Q1621" s="230"/>
      <c r="R1621" s="230"/>
      <c r="S1621" s="230"/>
      <c r="T1621" s="23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2" t="s">
        <v>146</v>
      </c>
      <c r="AU1621" s="232" t="s">
        <v>81</v>
      </c>
      <c r="AV1621" s="13" t="s">
        <v>79</v>
      </c>
      <c r="AW1621" s="13" t="s">
        <v>36</v>
      </c>
      <c r="AX1621" s="13" t="s">
        <v>74</v>
      </c>
      <c r="AY1621" s="232" t="s">
        <v>132</v>
      </c>
    </row>
    <row r="1622" s="14" customFormat="1">
      <c r="A1622" s="14"/>
      <c r="B1622" s="233"/>
      <c r="C1622" s="234"/>
      <c r="D1622" s="216" t="s">
        <v>146</v>
      </c>
      <c r="E1622" s="235" t="s">
        <v>21</v>
      </c>
      <c r="F1622" s="236" t="s">
        <v>2160</v>
      </c>
      <c r="G1622" s="234"/>
      <c r="H1622" s="237">
        <v>1.0800000000000001</v>
      </c>
      <c r="I1622" s="238"/>
      <c r="J1622" s="234"/>
      <c r="K1622" s="234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3" t="s">
        <v>146</v>
      </c>
      <c r="AU1622" s="243" t="s">
        <v>81</v>
      </c>
      <c r="AV1622" s="14" t="s">
        <v>81</v>
      </c>
      <c r="AW1622" s="14" t="s">
        <v>36</v>
      </c>
      <c r="AX1622" s="14" t="s">
        <v>74</v>
      </c>
      <c r="AY1622" s="243" t="s">
        <v>132</v>
      </c>
    </row>
    <row r="1623" s="14" customFormat="1">
      <c r="A1623" s="14"/>
      <c r="B1623" s="233"/>
      <c r="C1623" s="234"/>
      <c r="D1623" s="216" t="s">
        <v>146</v>
      </c>
      <c r="E1623" s="235" t="s">
        <v>21</v>
      </c>
      <c r="F1623" s="236" t="s">
        <v>2161</v>
      </c>
      <c r="G1623" s="234"/>
      <c r="H1623" s="237">
        <v>0.95999999999999996</v>
      </c>
      <c r="I1623" s="238"/>
      <c r="J1623" s="234"/>
      <c r="K1623" s="234"/>
      <c r="L1623" s="239"/>
      <c r="M1623" s="240"/>
      <c r="N1623" s="241"/>
      <c r="O1623" s="241"/>
      <c r="P1623" s="241"/>
      <c r="Q1623" s="241"/>
      <c r="R1623" s="241"/>
      <c r="S1623" s="241"/>
      <c r="T1623" s="24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3" t="s">
        <v>146</v>
      </c>
      <c r="AU1623" s="243" t="s">
        <v>81</v>
      </c>
      <c r="AV1623" s="14" t="s">
        <v>81</v>
      </c>
      <c r="AW1623" s="14" t="s">
        <v>36</v>
      </c>
      <c r="AX1623" s="14" t="s">
        <v>74</v>
      </c>
      <c r="AY1623" s="243" t="s">
        <v>132</v>
      </c>
    </row>
    <row r="1624" s="14" customFormat="1">
      <c r="A1624" s="14"/>
      <c r="B1624" s="233"/>
      <c r="C1624" s="234"/>
      <c r="D1624" s="216" t="s">
        <v>146</v>
      </c>
      <c r="E1624" s="235" t="s">
        <v>21</v>
      </c>
      <c r="F1624" s="236" t="s">
        <v>2162</v>
      </c>
      <c r="G1624" s="234"/>
      <c r="H1624" s="237">
        <v>1.0800000000000001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3" t="s">
        <v>146</v>
      </c>
      <c r="AU1624" s="243" t="s">
        <v>81</v>
      </c>
      <c r="AV1624" s="14" t="s">
        <v>81</v>
      </c>
      <c r="AW1624" s="14" t="s">
        <v>36</v>
      </c>
      <c r="AX1624" s="14" t="s">
        <v>74</v>
      </c>
      <c r="AY1624" s="243" t="s">
        <v>132</v>
      </c>
    </row>
    <row r="1625" s="16" customFormat="1">
      <c r="A1625" s="16"/>
      <c r="B1625" s="255"/>
      <c r="C1625" s="256"/>
      <c r="D1625" s="216" t="s">
        <v>146</v>
      </c>
      <c r="E1625" s="257" t="s">
        <v>21</v>
      </c>
      <c r="F1625" s="258" t="s">
        <v>222</v>
      </c>
      <c r="G1625" s="256"/>
      <c r="H1625" s="259">
        <v>3.1200000000000001</v>
      </c>
      <c r="I1625" s="260"/>
      <c r="J1625" s="256"/>
      <c r="K1625" s="256"/>
      <c r="L1625" s="261"/>
      <c r="M1625" s="262"/>
      <c r="N1625" s="263"/>
      <c r="O1625" s="263"/>
      <c r="P1625" s="263"/>
      <c r="Q1625" s="263"/>
      <c r="R1625" s="263"/>
      <c r="S1625" s="263"/>
      <c r="T1625" s="264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65" t="s">
        <v>146</v>
      </c>
      <c r="AU1625" s="265" t="s">
        <v>81</v>
      </c>
      <c r="AV1625" s="16" t="s">
        <v>133</v>
      </c>
      <c r="AW1625" s="16" t="s">
        <v>36</v>
      </c>
      <c r="AX1625" s="16" t="s">
        <v>74</v>
      </c>
      <c r="AY1625" s="265" t="s">
        <v>132</v>
      </c>
    </row>
    <row r="1626" s="13" customFormat="1">
      <c r="A1626" s="13"/>
      <c r="B1626" s="223"/>
      <c r="C1626" s="224"/>
      <c r="D1626" s="216" t="s">
        <v>146</v>
      </c>
      <c r="E1626" s="225" t="s">
        <v>21</v>
      </c>
      <c r="F1626" s="226" t="s">
        <v>2171</v>
      </c>
      <c r="G1626" s="224"/>
      <c r="H1626" s="225" t="s">
        <v>21</v>
      </c>
      <c r="I1626" s="227"/>
      <c r="J1626" s="224"/>
      <c r="K1626" s="224"/>
      <c r="L1626" s="228"/>
      <c r="M1626" s="229"/>
      <c r="N1626" s="230"/>
      <c r="O1626" s="230"/>
      <c r="P1626" s="230"/>
      <c r="Q1626" s="230"/>
      <c r="R1626" s="230"/>
      <c r="S1626" s="230"/>
      <c r="T1626" s="23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2" t="s">
        <v>146</v>
      </c>
      <c r="AU1626" s="232" t="s">
        <v>81</v>
      </c>
      <c r="AV1626" s="13" t="s">
        <v>79</v>
      </c>
      <c r="AW1626" s="13" t="s">
        <v>36</v>
      </c>
      <c r="AX1626" s="13" t="s">
        <v>74</v>
      </c>
      <c r="AY1626" s="232" t="s">
        <v>132</v>
      </c>
    </row>
    <row r="1627" s="14" customFormat="1">
      <c r="A1627" s="14"/>
      <c r="B1627" s="233"/>
      <c r="C1627" s="234"/>
      <c r="D1627" s="216" t="s">
        <v>146</v>
      </c>
      <c r="E1627" s="235" t="s">
        <v>21</v>
      </c>
      <c r="F1627" s="236" t="s">
        <v>2164</v>
      </c>
      <c r="G1627" s="234"/>
      <c r="H1627" s="237">
        <v>4.9000000000000004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3" t="s">
        <v>146</v>
      </c>
      <c r="AU1627" s="243" t="s">
        <v>81</v>
      </c>
      <c r="AV1627" s="14" t="s">
        <v>81</v>
      </c>
      <c r="AW1627" s="14" t="s">
        <v>36</v>
      </c>
      <c r="AX1627" s="14" t="s">
        <v>74</v>
      </c>
      <c r="AY1627" s="243" t="s">
        <v>132</v>
      </c>
    </row>
    <row r="1628" s="16" customFormat="1">
      <c r="A1628" s="16"/>
      <c r="B1628" s="255"/>
      <c r="C1628" s="256"/>
      <c r="D1628" s="216" t="s">
        <v>146</v>
      </c>
      <c r="E1628" s="257" t="s">
        <v>21</v>
      </c>
      <c r="F1628" s="258" t="s">
        <v>222</v>
      </c>
      <c r="G1628" s="256"/>
      <c r="H1628" s="259">
        <v>4.9000000000000004</v>
      </c>
      <c r="I1628" s="260"/>
      <c r="J1628" s="256"/>
      <c r="K1628" s="256"/>
      <c r="L1628" s="261"/>
      <c r="M1628" s="262"/>
      <c r="N1628" s="263"/>
      <c r="O1628" s="263"/>
      <c r="P1628" s="263"/>
      <c r="Q1628" s="263"/>
      <c r="R1628" s="263"/>
      <c r="S1628" s="263"/>
      <c r="T1628" s="264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65" t="s">
        <v>146</v>
      </c>
      <c r="AU1628" s="265" t="s">
        <v>81</v>
      </c>
      <c r="AV1628" s="16" t="s">
        <v>133</v>
      </c>
      <c r="AW1628" s="16" t="s">
        <v>36</v>
      </c>
      <c r="AX1628" s="16" t="s">
        <v>74</v>
      </c>
      <c r="AY1628" s="265" t="s">
        <v>132</v>
      </c>
    </row>
    <row r="1629" s="15" customFormat="1">
      <c r="A1629" s="15"/>
      <c r="B1629" s="244"/>
      <c r="C1629" s="245"/>
      <c r="D1629" s="216" t="s">
        <v>146</v>
      </c>
      <c r="E1629" s="246" t="s">
        <v>21</v>
      </c>
      <c r="F1629" s="247" t="s">
        <v>150</v>
      </c>
      <c r="G1629" s="245"/>
      <c r="H1629" s="248">
        <v>8.0199999999999996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54" t="s">
        <v>146</v>
      </c>
      <c r="AU1629" s="254" t="s">
        <v>81</v>
      </c>
      <c r="AV1629" s="15" t="s">
        <v>140</v>
      </c>
      <c r="AW1629" s="15" t="s">
        <v>36</v>
      </c>
      <c r="AX1629" s="15" t="s">
        <v>79</v>
      </c>
      <c r="AY1629" s="254" t="s">
        <v>132</v>
      </c>
    </row>
    <row r="1630" s="2" customFormat="1" ht="24.15" customHeight="1">
      <c r="A1630" s="42"/>
      <c r="B1630" s="43"/>
      <c r="C1630" s="203" t="s">
        <v>2184</v>
      </c>
      <c r="D1630" s="203" t="s">
        <v>135</v>
      </c>
      <c r="E1630" s="204" t="s">
        <v>2185</v>
      </c>
      <c r="F1630" s="205" t="s">
        <v>2186</v>
      </c>
      <c r="G1630" s="206" t="s">
        <v>183</v>
      </c>
      <c r="H1630" s="207">
        <v>8.0199999999999996</v>
      </c>
      <c r="I1630" s="208"/>
      <c r="J1630" s="209">
        <f>ROUND(I1630*H1630,2)</f>
        <v>0</v>
      </c>
      <c r="K1630" s="205" t="s">
        <v>139</v>
      </c>
      <c r="L1630" s="48"/>
      <c r="M1630" s="210" t="s">
        <v>21</v>
      </c>
      <c r="N1630" s="211" t="s">
        <v>45</v>
      </c>
      <c r="O1630" s="88"/>
      <c r="P1630" s="212">
        <f>O1630*H1630</f>
        <v>0</v>
      </c>
      <c r="Q1630" s="212">
        <v>0.00012</v>
      </c>
      <c r="R1630" s="212">
        <f>Q1630*H1630</f>
        <v>0.00096239999999999997</v>
      </c>
      <c r="S1630" s="212">
        <v>0</v>
      </c>
      <c r="T1630" s="213">
        <f>S1630*H1630</f>
        <v>0</v>
      </c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R1630" s="214" t="s">
        <v>269</v>
      </c>
      <c r="AT1630" s="214" t="s">
        <v>135</v>
      </c>
      <c r="AU1630" s="214" t="s">
        <v>81</v>
      </c>
      <c r="AY1630" s="20" t="s">
        <v>132</v>
      </c>
      <c r="BE1630" s="215">
        <f>IF(N1630="základní",J1630,0)</f>
        <v>0</v>
      </c>
      <c r="BF1630" s="215">
        <f>IF(N1630="snížená",J1630,0)</f>
        <v>0</v>
      </c>
      <c r="BG1630" s="215">
        <f>IF(N1630="zákl. přenesená",J1630,0)</f>
        <v>0</v>
      </c>
      <c r="BH1630" s="215">
        <f>IF(N1630="sníž. přenesená",J1630,0)</f>
        <v>0</v>
      </c>
      <c r="BI1630" s="215">
        <f>IF(N1630="nulová",J1630,0)</f>
        <v>0</v>
      </c>
      <c r="BJ1630" s="20" t="s">
        <v>79</v>
      </c>
      <c r="BK1630" s="215">
        <f>ROUND(I1630*H1630,2)</f>
        <v>0</v>
      </c>
      <c r="BL1630" s="20" t="s">
        <v>269</v>
      </c>
      <c r="BM1630" s="214" t="s">
        <v>2187</v>
      </c>
    </row>
    <row r="1631" s="2" customFormat="1">
      <c r="A1631" s="42"/>
      <c r="B1631" s="43"/>
      <c r="C1631" s="44"/>
      <c r="D1631" s="216" t="s">
        <v>142</v>
      </c>
      <c r="E1631" s="44"/>
      <c r="F1631" s="217" t="s">
        <v>2188</v>
      </c>
      <c r="G1631" s="44"/>
      <c r="H1631" s="44"/>
      <c r="I1631" s="218"/>
      <c r="J1631" s="44"/>
      <c r="K1631" s="44"/>
      <c r="L1631" s="48"/>
      <c r="M1631" s="219"/>
      <c r="N1631" s="220"/>
      <c r="O1631" s="88"/>
      <c r="P1631" s="88"/>
      <c r="Q1631" s="88"/>
      <c r="R1631" s="88"/>
      <c r="S1631" s="88"/>
      <c r="T1631" s="89"/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T1631" s="20" t="s">
        <v>142</v>
      </c>
      <c r="AU1631" s="20" t="s">
        <v>81</v>
      </c>
    </row>
    <row r="1632" s="2" customFormat="1">
      <c r="A1632" s="42"/>
      <c r="B1632" s="43"/>
      <c r="C1632" s="44"/>
      <c r="D1632" s="221" t="s">
        <v>144</v>
      </c>
      <c r="E1632" s="44"/>
      <c r="F1632" s="222" t="s">
        <v>2189</v>
      </c>
      <c r="G1632" s="44"/>
      <c r="H1632" s="44"/>
      <c r="I1632" s="218"/>
      <c r="J1632" s="44"/>
      <c r="K1632" s="44"/>
      <c r="L1632" s="48"/>
      <c r="M1632" s="219"/>
      <c r="N1632" s="220"/>
      <c r="O1632" s="88"/>
      <c r="P1632" s="88"/>
      <c r="Q1632" s="88"/>
      <c r="R1632" s="88"/>
      <c r="S1632" s="88"/>
      <c r="T1632" s="89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T1632" s="20" t="s">
        <v>144</v>
      </c>
      <c r="AU1632" s="20" t="s">
        <v>81</v>
      </c>
    </row>
    <row r="1633" s="13" customFormat="1">
      <c r="A1633" s="13"/>
      <c r="B1633" s="223"/>
      <c r="C1633" s="224"/>
      <c r="D1633" s="216" t="s">
        <v>146</v>
      </c>
      <c r="E1633" s="225" t="s">
        <v>21</v>
      </c>
      <c r="F1633" s="226" t="s">
        <v>2159</v>
      </c>
      <c r="G1633" s="224"/>
      <c r="H1633" s="225" t="s">
        <v>21</v>
      </c>
      <c r="I1633" s="227"/>
      <c r="J1633" s="224"/>
      <c r="K1633" s="224"/>
      <c r="L1633" s="228"/>
      <c r="M1633" s="229"/>
      <c r="N1633" s="230"/>
      <c r="O1633" s="230"/>
      <c r="P1633" s="230"/>
      <c r="Q1633" s="230"/>
      <c r="R1633" s="230"/>
      <c r="S1633" s="230"/>
      <c r="T1633" s="23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2" t="s">
        <v>146</v>
      </c>
      <c r="AU1633" s="232" t="s">
        <v>81</v>
      </c>
      <c r="AV1633" s="13" t="s">
        <v>79</v>
      </c>
      <c r="AW1633" s="13" t="s">
        <v>36</v>
      </c>
      <c r="AX1633" s="13" t="s">
        <v>74</v>
      </c>
      <c r="AY1633" s="232" t="s">
        <v>132</v>
      </c>
    </row>
    <row r="1634" s="14" customFormat="1">
      <c r="A1634" s="14"/>
      <c r="B1634" s="233"/>
      <c r="C1634" s="234"/>
      <c r="D1634" s="216" t="s">
        <v>146</v>
      </c>
      <c r="E1634" s="235" t="s">
        <v>21</v>
      </c>
      <c r="F1634" s="236" t="s">
        <v>2160</v>
      </c>
      <c r="G1634" s="234"/>
      <c r="H1634" s="237">
        <v>1.0800000000000001</v>
      </c>
      <c r="I1634" s="238"/>
      <c r="J1634" s="234"/>
      <c r="K1634" s="234"/>
      <c r="L1634" s="239"/>
      <c r="M1634" s="240"/>
      <c r="N1634" s="241"/>
      <c r="O1634" s="241"/>
      <c r="P1634" s="241"/>
      <c r="Q1634" s="241"/>
      <c r="R1634" s="241"/>
      <c r="S1634" s="241"/>
      <c r="T1634" s="24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3" t="s">
        <v>146</v>
      </c>
      <c r="AU1634" s="243" t="s">
        <v>81</v>
      </c>
      <c r="AV1634" s="14" t="s">
        <v>81</v>
      </c>
      <c r="AW1634" s="14" t="s">
        <v>36</v>
      </c>
      <c r="AX1634" s="14" t="s">
        <v>74</v>
      </c>
      <c r="AY1634" s="243" t="s">
        <v>132</v>
      </c>
    </row>
    <row r="1635" s="14" customFormat="1">
      <c r="A1635" s="14"/>
      <c r="B1635" s="233"/>
      <c r="C1635" s="234"/>
      <c r="D1635" s="216" t="s">
        <v>146</v>
      </c>
      <c r="E1635" s="235" t="s">
        <v>21</v>
      </c>
      <c r="F1635" s="236" t="s">
        <v>2161</v>
      </c>
      <c r="G1635" s="234"/>
      <c r="H1635" s="237">
        <v>0.95999999999999996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3" t="s">
        <v>146</v>
      </c>
      <c r="AU1635" s="243" t="s">
        <v>81</v>
      </c>
      <c r="AV1635" s="14" t="s">
        <v>81</v>
      </c>
      <c r="AW1635" s="14" t="s">
        <v>36</v>
      </c>
      <c r="AX1635" s="14" t="s">
        <v>74</v>
      </c>
      <c r="AY1635" s="243" t="s">
        <v>132</v>
      </c>
    </row>
    <row r="1636" s="14" customFormat="1">
      <c r="A1636" s="14"/>
      <c r="B1636" s="233"/>
      <c r="C1636" s="234"/>
      <c r="D1636" s="216" t="s">
        <v>146</v>
      </c>
      <c r="E1636" s="235" t="s">
        <v>21</v>
      </c>
      <c r="F1636" s="236" t="s">
        <v>2162</v>
      </c>
      <c r="G1636" s="234"/>
      <c r="H1636" s="237">
        <v>1.0800000000000001</v>
      </c>
      <c r="I1636" s="238"/>
      <c r="J1636" s="234"/>
      <c r="K1636" s="234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3" t="s">
        <v>146</v>
      </c>
      <c r="AU1636" s="243" t="s">
        <v>81</v>
      </c>
      <c r="AV1636" s="14" t="s">
        <v>81</v>
      </c>
      <c r="AW1636" s="14" t="s">
        <v>36</v>
      </c>
      <c r="AX1636" s="14" t="s">
        <v>74</v>
      </c>
      <c r="AY1636" s="243" t="s">
        <v>132</v>
      </c>
    </row>
    <row r="1637" s="16" customFormat="1">
      <c r="A1637" s="16"/>
      <c r="B1637" s="255"/>
      <c r="C1637" s="256"/>
      <c r="D1637" s="216" t="s">
        <v>146</v>
      </c>
      <c r="E1637" s="257" t="s">
        <v>21</v>
      </c>
      <c r="F1637" s="258" t="s">
        <v>222</v>
      </c>
      <c r="G1637" s="256"/>
      <c r="H1637" s="259">
        <v>3.1200000000000001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65" t="s">
        <v>146</v>
      </c>
      <c r="AU1637" s="265" t="s">
        <v>81</v>
      </c>
      <c r="AV1637" s="16" t="s">
        <v>133</v>
      </c>
      <c r="AW1637" s="16" t="s">
        <v>36</v>
      </c>
      <c r="AX1637" s="16" t="s">
        <v>74</v>
      </c>
      <c r="AY1637" s="265" t="s">
        <v>132</v>
      </c>
    </row>
    <row r="1638" s="13" customFormat="1">
      <c r="A1638" s="13"/>
      <c r="B1638" s="223"/>
      <c r="C1638" s="224"/>
      <c r="D1638" s="216" t="s">
        <v>146</v>
      </c>
      <c r="E1638" s="225" t="s">
        <v>21</v>
      </c>
      <c r="F1638" s="226" t="s">
        <v>2171</v>
      </c>
      <c r="G1638" s="224"/>
      <c r="H1638" s="225" t="s">
        <v>21</v>
      </c>
      <c r="I1638" s="227"/>
      <c r="J1638" s="224"/>
      <c r="K1638" s="224"/>
      <c r="L1638" s="228"/>
      <c r="M1638" s="229"/>
      <c r="N1638" s="230"/>
      <c r="O1638" s="230"/>
      <c r="P1638" s="230"/>
      <c r="Q1638" s="230"/>
      <c r="R1638" s="230"/>
      <c r="S1638" s="230"/>
      <c r="T1638" s="23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2" t="s">
        <v>146</v>
      </c>
      <c r="AU1638" s="232" t="s">
        <v>81</v>
      </c>
      <c r="AV1638" s="13" t="s">
        <v>79</v>
      </c>
      <c r="AW1638" s="13" t="s">
        <v>36</v>
      </c>
      <c r="AX1638" s="13" t="s">
        <v>74</v>
      </c>
      <c r="AY1638" s="232" t="s">
        <v>132</v>
      </c>
    </row>
    <row r="1639" s="14" customFormat="1">
      <c r="A1639" s="14"/>
      <c r="B1639" s="233"/>
      <c r="C1639" s="234"/>
      <c r="D1639" s="216" t="s">
        <v>146</v>
      </c>
      <c r="E1639" s="235" t="s">
        <v>21</v>
      </c>
      <c r="F1639" s="236" t="s">
        <v>2164</v>
      </c>
      <c r="G1639" s="234"/>
      <c r="H1639" s="237">
        <v>4.9000000000000004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3" t="s">
        <v>146</v>
      </c>
      <c r="AU1639" s="243" t="s">
        <v>81</v>
      </c>
      <c r="AV1639" s="14" t="s">
        <v>81</v>
      </c>
      <c r="AW1639" s="14" t="s">
        <v>36</v>
      </c>
      <c r="AX1639" s="14" t="s">
        <v>74</v>
      </c>
      <c r="AY1639" s="243" t="s">
        <v>132</v>
      </c>
    </row>
    <row r="1640" s="16" customFormat="1">
      <c r="A1640" s="16"/>
      <c r="B1640" s="255"/>
      <c r="C1640" s="256"/>
      <c r="D1640" s="216" t="s">
        <v>146</v>
      </c>
      <c r="E1640" s="257" t="s">
        <v>21</v>
      </c>
      <c r="F1640" s="258" t="s">
        <v>222</v>
      </c>
      <c r="G1640" s="256"/>
      <c r="H1640" s="259">
        <v>4.9000000000000004</v>
      </c>
      <c r="I1640" s="260"/>
      <c r="J1640" s="256"/>
      <c r="K1640" s="256"/>
      <c r="L1640" s="261"/>
      <c r="M1640" s="262"/>
      <c r="N1640" s="263"/>
      <c r="O1640" s="263"/>
      <c r="P1640" s="263"/>
      <c r="Q1640" s="263"/>
      <c r="R1640" s="263"/>
      <c r="S1640" s="263"/>
      <c r="T1640" s="264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T1640" s="265" t="s">
        <v>146</v>
      </c>
      <c r="AU1640" s="265" t="s">
        <v>81</v>
      </c>
      <c r="AV1640" s="16" t="s">
        <v>133</v>
      </c>
      <c r="AW1640" s="16" t="s">
        <v>36</v>
      </c>
      <c r="AX1640" s="16" t="s">
        <v>74</v>
      </c>
      <c r="AY1640" s="265" t="s">
        <v>132</v>
      </c>
    </row>
    <row r="1641" s="15" customFormat="1">
      <c r="A1641" s="15"/>
      <c r="B1641" s="244"/>
      <c r="C1641" s="245"/>
      <c r="D1641" s="216" t="s">
        <v>146</v>
      </c>
      <c r="E1641" s="246" t="s">
        <v>21</v>
      </c>
      <c r="F1641" s="247" t="s">
        <v>150</v>
      </c>
      <c r="G1641" s="245"/>
      <c r="H1641" s="248">
        <v>8.0199999999999996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4" t="s">
        <v>146</v>
      </c>
      <c r="AU1641" s="254" t="s">
        <v>81</v>
      </c>
      <c r="AV1641" s="15" t="s">
        <v>140</v>
      </c>
      <c r="AW1641" s="15" t="s">
        <v>36</v>
      </c>
      <c r="AX1641" s="15" t="s">
        <v>79</v>
      </c>
      <c r="AY1641" s="254" t="s">
        <v>132</v>
      </c>
    </row>
    <row r="1642" s="2" customFormat="1" ht="24.15" customHeight="1">
      <c r="A1642" s="42"/>
      <c r="B1642" s="43"/>
      <c r="C1642" s="203" t="s">
        <v>2190</v>
      </c>
      <c r="D1642" s="203" t="s">
        <v>135</v>
      </c>
      <c r="E1642" s="204" t="s">
        <v>2191</v>
      </c>
      <c r="F1642" s="205" t="s">
        <v>2192</v>
      </c>
      <c r="G1642" s="206" t="s">
        <v>183</v>
      </c>
      <c r="H1642" s="207">
        <v>4.9000000000000004</v>
      </c>
      <c r="I1642" s="208"/>
      <c r="J1642" s="209">
        <f>ROUND(I1642*H1642,2)</f>
        <v>0</v>
      </c>
      <c r="K1642" s="205" t="s">
        <v>139</v>
      </c>
      <c r="L1642" s="48"/>
      <c r="M1642" s="210" t="s">
        <v>21</v>
      </c>
      <c r="N1642" s="211" t="s">
        <v>45</v>
      </c>
      <c r="O1642" s="88"/>
      <c r="P1642" s="212">
        <f>O1642*H1642</f>
        <v>0</v>
      </c>
      <c r="Q1642" s="212">
        <v>3.0000000000000001E-05</v>
      </c>
      <c r="R1642" s="212">
        <f>Q1642*H1642</f>
        <v>0.00014700000000000002</v>
      </c>
      <c r="S1642" s="212">
        <v>0</v>
      </c>
      <c r="T1642" s="213">
        <f>S1642*H1642</f>
        <v>0</v>
      </c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R1642" s="214" t="s">
        <v>269</v>
      </c>
      <c r="AT1642" s="214" t="s">
        <v>135</v>
      </c>
      <c r="AU1642" s="214" t="s">
        <v>81</v>
      </c>
      <c r="AY1642" s="20" t="s">
        <v>132</v>
      </c>
      <c r="BE1642" s="215">
        <f>IF(N1642="základní",J1642,0)</f>
        <v>0</v>
      </c>
      <c r="BF1642" s="215">
        <f>IF(N1642="snížená",J1642,0)</f>
        <v>0</v>
      </c>
      <c r="BG1642" s="215">
        <f>IF(N1642="zákl. přenesená",J1642,0)</f>
        <v>0</v>
      </c>
      <c r="BH1642" s="215">
        <f>IF(N1642="sníž. přenesená",J1642,0)</f>
        <v>0</v>
      </c>
      <c r="BI1642" s="215">
        <f>IF(N1642="nulová",J1642,0)</f>
        <v>0</v>
      </c>
      <c r="BJ1642" s="20" t="s">
        <v>79</v>
      </c>
      <c r="BK1642" s="215">
        <f>ROUND(I1642*H1642,2)</f>
        <v>0</v>
      </c>
      <c r="BL1642" s="20" t="s">
        <v>269</v>
      </c>
      <c r="BM1642" s="214" t="s">
        <v>2193</v>
      </c>
    </row>
    <row r="1643" s="2" customFormat="1">
      <c r="A1643" s="42"/>
      <c r="B1643" s="43"/>
      <c r="C1643" s="44"/>
      <c r="D1643" s="216" t="s">
        <v>142</v>
      </c>
      <c r="E1643" s="44"/>
      <c r="F1643" s="217" t="s">
        <v>2194</v>
      </c>
      <c r="G1643" s="44"/>
      <c r="H1643" s="44"/>
      <c r="I1643" s="218"/>
      <c r="J1643" s="44"/>
      <c r="K1643" s="44"/>
      <c r="L1643" s="48"/>
      <c r="M1643" s="219"/>
      <c r="N1643" s="220"/>
      <c r="O1643" s="88"/>
      <c r="P1643" s="88"/>
      <c r="Q1643" s="88"/>
      <c r="R1643" s="88"/>
      <c r="S1643" s="88"/>
      <c r="T1643" s="89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2"/>
      <c r="AE1643" s="42"/>
      <c r="AT1643" s="20" t="s">
        <v>142</v>
      </c>
      <c r="AU1643" s="20" t="s">
        <v>81</v>
      </c>
    </row>
    <row r="1644" s="2" customFormat="1">
      <c r="A1644" s="42"/>
      <c r="B1644" s="43"/>
      <c r="C1644" s="44"/>
      <c r="D1644" s="221" t="s">
        <v>144</v>
      </c>
      <c r="E1644" s="44"/>
      <c r="F1644" s="222" t="s">
        <v>2195</v>
      </c>
      <c r="G1644" s="44"/>
      <c r="H1644" s="44"/>
      <c r="I1644" s="218"/>
      <c r="J1644" s="44"/>
      <c r="K1644" s="44"/>
      <c r="L1644" s="48"/>
      <c r="M1644" s="219"/>
      <c r="N1644" s="220"/>
      <c r="O1644" s="88"/>
      <c r="P1644" s="88"/>
      <c r="Q1644" s="88"/>
      <c r="R1644" s="88"/>
      <c r="S1644" s="88"/>
      <c r="T1644" s="89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T1644" s="20" t="s">
        <v>144</v>
      </c>
      <c r="AU1644" s="20" t="s">
        <v>81</v>
      </c>
    </row>
    <row r="1645" s="13" customFormat="1">
      <c r="A1645" s="13"/>
      <c r="B1645" s="223"/>
      <c r="C1645" s="224"/>
      <c r="D1645" s="216" t="s">
        <v>146</v>
      </c>
      <c r="E1645" s="225" t="s">
        <v>21</v>
      </c>
      <c r="F1645" s="226" t="s">
        <v>2171</v>
      </c>
      <c r="G1645" s="224"/>
      <c r="H1645" s="225" t="s">
        <v>21</v>
      </c>
      <c r="I1645" s="227"/>
      <c r="J1645" s="224"/>
      <c r="K1645" s="224"/>
      <c r="L1645" s="228"/>
      <c r="M1645" s="229"/>
      <c r="N1645" s="230"/>
      <c r="O1645" s="230"/>
      <c r="P1645" s="230"/>
      <c r="Q1645" s="230"/>
      <c r="R1645" s="230"/>
      <c r="S1645" s="230"/>
      <c r="T1645" s="23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2" t="s">
        <v>146</v>
      </c>
      <c r="AU1645" s="232" t="s">
        <v>81</v>
      </c>
      <c r="AV1645" s="13" t="s">
        <v>79</v>
      </c>
      <c r="AW1645" s="13" t="s">
        <v>36</v>
      </c>
      <c r="AX1645" s="13" t="s">
        <v>74</v>
      </c>
      <c r="AY1645" s="232" t="s">
        <v>132</v>
      </c>
    </row>
    <row r="1646" s="14" customFormat="1">
      <c r="A1646" s="14"/>
      <c r="B1646" s="233"/>
      <c r="C1646" s="234"/>
      <c r="D1646" s="216" t="s">
        <v>146</v>
      </c>
      <c r="E1646" s="235" t="s">
        <v>21</v>
      </c>
      <c r="F1646" s="236" t="s">
        <v>2164</v>
      </c>
      <c r="G1646" s="234"/>
      <c r="H1646" s="237">
        <v>4.9000000000000004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3" t="s">
        <v>146</v>
      </c>
      <c r="AU1646" s="243" t="s">
        <v>81</v>
      </c>
      <c r="AV1646" s="14" t="s">
        <v>81</v>
      </c>
      <c r="AW1646" s="14" t="s">
        <v>36</v>
      </c>
      <c r="AX1646" s="14" t="s">
        <v>79</v>
      </c>
      <c r="AY1646" s="243" t="s">
        <v>132</v>
      </c>
    </row>
    <row r="1647" s="2" customFormat="1" ht="24.15" customHeight="1">
      <c r="A1647" s="42"/>
      <c r="B1647" s="43"/>
      <c r="C1647" s="203" t="s">
        <v>2196</v>
      </c>
      <c r="D1647" s="203" t="s">
        <v>135</v>
      </c>
      <c r="E1647" s="204" t="s">
        <v>2197</v>
      </c>
      <c r="F1647" s="205" t="s">
        <v>2198</v>
      </c>
      <c r="G1647" s="206" t="s">
        <v>183</v>
      </c>
      <c r="H1647" s="207">
        <v>23</v>
      </c>
      <c r="I1647" s="208"/>
      <c r="J1647" s="209">
        <f>ROUND(I1647*H1647,2)</f>
        <v>0</v>
      </c>
      <c r="K1647" s="205" t="s">
        <v>139</v>
      </c>
      <c r="L1647" s="48"/>
      <c r="M1647" s="210" t="s">
        <v>21</v>
      </c>
      <c r="N1647" s="211" t="s">
        <v>45</v>
      </c>
      <c r="O1647" s="88"/>
      <c r="P1647" s="212">
        <f>O1647*H1647</f>
        <v>0</v>
      </c>
      <c r="Q1647" s="212">
        <v>9.0000000000000006E-05</v>
      </c>
      <c r="R1647" s="212">
        <f>Q1647*H1647</f>
        <v>0.0020700000000000002</v>
      </c>
      <c r="S1647" s="212">
        <v>0</v>
      </c>
      <c r="T1647" s="213">
        <f>S1647*H1647</f>
        <v>0</v>
      </c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2"/>
      <c r="AE1647" s="42"/>
      <c r="AR1647" s="214" t="s">
        <v>269</v>
      </c>
      <c r="AT1647" s="214" t="s">
        <v>135</v>
      </c>
      <c r="AU1647" s="214" t="s">
        <v>81</v>
      </c>
      <c r="AY1647" s="20" t="s">
        <v>132</v>
      </c>
      <c r="BE1647" s="215">
        <f>IF(N1647="základní",J1647,0)</f>
        <v>0</v>
      </c>
      <c r="BF1647" s="215">
        <f>IF(N1647="snížená",J1647,0)</f>
        <v>0</v>
      </c>
      <c r="BG1647" s="215">
        <f>IF(N1647="zákl. přenesená",J1647,0)</f>
        <v>0</v>
      </c>
      <c r="BH1647" s="215">
        <f>IF(N1647="sníž. přenesená",J1647,0)</f>
        <v>0</v>
      </c>
      <c r="BI1647" s="215">
        <f>IF(N1647="nulová",J1647,0)</f>
        <v>0</v>
      </c>
      <c r="BJ1647" s="20" t="s">
        <v>79</v>
      </c>
      <c r="BK1647" s="215">
        <f>ROUND(I1647*H1647,2)</f>
        <v>0</v>
      </c>
      <c r="BL1647" s="20" t="s">
        <v>269</v>
      </c>
      <c r="BM1647" s="214" t="s">
        <v>2199</v>
      </c>
    </row>
    <row r="1648" s="2" customFormat="1">
      <c r="A1648" s="42"/>
      <c r="B1648" s="43"/>
      <c r="C1648" s="44"/>
      <c r="D1648" s="216" t="s">
        <v>142</v>
      </c>
      <c r="E1648" s="44"/>
      <c r="F1648" s="217" t="s">
        <v>2200</v>
      </c>
      <c r="G1648" s="44"/>
      <c r="H1648" s="44"/>
      <c r="I1648" s="218"/>
      <c r="J1648" s="44"/>
      <c r="K1648" s="44"/>
      <c r="L1648" s="48"/>
      <c r="M1648" s="219"/>
      <c r="N1648" s="220"/>
      <c r="O1648" s="88"/>
      <c r="P1648" s="88"/>
      <c r="Q1648" s="88"/>
      <c r="R1648" s="88"/>
      <c r="S1648" s="88"/>
      <c r="T1648" s="89"/>
      <c r="U1648" s="42"/>
      <c r="V1648" s="42"/>
      <c r="W1648" s="42"/>
      <c r="X1648" s="42"/>
      <c r="Y1648" s="42"/>
      <c r="Z1648" s="42"/>
      <c r="AA1648" s="42"/>
      <c r="AB1648" s="42"/>
      <c r="AC1648" s="42"/>
      <c r="AD1648" s="42"/>
      <c r="AE1648" s="42"/>
      <c r="AT1648" s="20" t="s">
        <v>142</v>
      </c>
      <c r="AU1648" s="20" t="s">
        <v>81</v>
      </c>
    </row>
    <row r="1649" s="2" customFormat="1">
      <c r="A1649" s="42"/>
      <c r="B1649" s="43"/>
      <c r="C1649" s="44"/>
      <c r="D1649" s="221" t="s">
        <v>144</v>
      </c>
      <c r="E1649" s="44"/>
      <c r="F1649" s="222" t="s">
        <v>2201</v>
      </c>
      <c r="G1649" s="44"/>
      <c r="H1649" s="44"/>
      <c r="I1649" s="218"/>
      <c r="J1649" s="44"/>
      <c r="K1649" s="44"/>
      <c r="L1649" s="48"/>
      <c r="M1649" s="219"/>
      <c r="N1649" s="220"/>
      <c r="O1649" s="88"/>
      <c r="P1649" s="88"/>
      <c r="Q1649" s="88"/>
      <c r="R1649" s="88"/>
      <c r="S1649" s="88"/>
      <c r="T1649" s="89"/>
      <c r="U1649" s="42"/>
      <c r="V1649" s="42"/>
      <c r="W1649" s="42"/>
      <c r="X1649" s="42"/>
      <c r="Y1649" s="42"/>
      <c r="Z1649" s="42"/>
      <c r="AA1649" s="42"/>
      <c r="AB1649" s="42"/>
      <c r="AC1649" s="42"/>
      <c r="AD1649" s="42"/>
      <c r="AE1649" s="42"/>
      <c r="AT1649" s="20" t="s">
        <v>144</v>
      </c>
      <c r="AU1649" s="20" t="s">
        <v>81</v>
      </c>
    </row>
    <row r="1650" s="13" customFormat="1">
      <c r="A1650" s="13"/>
      <c r="B1650" s="223"/>
      <c r="C1650" s="224"/>
      <c r="D1650" s="216" t="s">
        <v>146</v>
      </c>
      <c r="E1650" s="225" t="s">
        <v>21</v>
      </c>
      <c r="F1650" s="226" t="s">
        <v>218</v>
      </c>
      <c r="G1650" s="224"/>
      <c r="H1650" s="225" t="s">
        <v>21</v>
      </c>
      <c r="I1650" s="227"/>
      <c r="J1650" s="224"/>
      <c r="K1650" s="224"/>
      <c r="L1650" s="228"/>
      <c r="M1650" s="229"/>
      <c r="N1650" s="230"/>
      <c r="O1650" s="230"/>
      <c r="P1650" s="230"/>
      <c r="Q1650" s="230"/>
      <c r="R1650" s="230"/>
      <c r="S1650" s="230"/>
      <c r="T1650" s="231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2" t="s">
        <v>146</v>
      </c>
      <c r="AU1650" s="232" t="s">
        <v>81</v>
      </c>
      <c r="AV1650" s="13" t="s">
        <v>79</v>
      </c>
      <c r="AW1650" s="13" t="s">
        <v>36</v>
      </c>
      <c r="AX1650" s="13" t="s">
        <v>74</v>
      </c>
      <c r="AY1650" s="232" t="s">
        <v>132</v>
      </c>
    </row>
    <row r="1651" s="14" customFormat="1">
      <c r="A1651" s="14"/>
      <c r="B1651" s="233"/>
      <c r="C1651" s="234"/>
      <c r="D1651" s="216" t="s">
        <v>146</v>
      </c>
      <c r="E1651" s="235" t="s">
        <v>21</v>
      </c>
      <c r="F1651" s="236" t="s">
        <v>2202</v>
      </c>
      <c r="G1651" s="234"/>
      <c r="H1651" s="237">
        <v>23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3" t="s">
        <v>146</v>
      </c>
      <c r="AU1651" s="243" t="s">
        <v>81</v>
      </c>
      <c r="AV1651" s="14" t="s">
        <v>81</v>
      </c>
      <c r="AW1651" s="14" t="s">
        <v>36</v>
      </c>
      <c r="AX1651" s="14" t="s">
        <v>79</v>
      </c>
      <c r="AY1651" s="243" t="s">
        <v>132</v>
      </c>
    </row>
    <row r="1652" s="2" customFormat="1" ht="33" customHeight="1">
      <c r="A1652" s="42"/>
      <c r="B1652" s="43"/>
      <c r="C1652" s="203" t="s">
        <v>2203</v>
      </c>
      <c r="D1652" s="203" t="s">
        <v>135</v>
      </c>
      <c r="E1652" s="204" t="s">
        <v>2204</v>
      </c>
      <c r="F1652" s="205" t="s">
        <v>2205</v>
      </c>
      <c r="G1652" s="206" t="s">
        <v>183</v>
      </c>
      <c r="H1652" s="207">
        <v>40</v>
      </c>
      <c r="I1652" s="208"/>
      <c r="J1652" s="209">
        <f>ROUND(I1652*H1652,2)</f>
        <v>0</v>
      </c>
      <c r="K1652" s="205" t="s">
        <v>139</v>
      </c>
      <c r="L1652" s="48"/>
      <c r="M1652" s="210" t="s">
        <v>21</v>
      </c>
      <c r="N1652" s="211" t="s">
        <v>45</v>
      </c>
      <c r="O1652" s="88"/>
      <c r="P1652" s="212">
        <f>O1652*H1652</f>
        <v>0</v>
      </c>
      <c r="Q1652" s="212">
        <v>0.00023000000000000001</v>
      </c>
      <c r="R1652" s="212">
        <f>Q1652*H1652</f>
        <v>0.0091999999999999998</v>
      </c>
      <c r="S1652" s="212">
        <v>0</v>
      </c>
      <c r="T1652" s="213">
        <f>S1652*H1652</f>
        <v>0</v>
      </c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2"/>
      <c r="AE1652" s="42"/>
      <c r="AR1652" s="214" t="s">
        <v>269</v>
      </c>
      <c r="AT1652" s="214" t="s">
        <v>135</v>
      </c>
      <c r="AU1652" s="214" t="s">
        <v>81</v>
      </c>
      <c r="AY1652" s="20" t="s">
        <v>132</v>
      </c>
      <c r="BE1652" s="215">
        <f>IF(N1652="základní",J1652,0)</f>
        <v>0</v>
      </c>
      <c r="BF1652" s="215">
        <f>IF(N1652="snížená",J1652,0)</f>
        <v>0</v>
      </c>
      <c r="BG1652" s="215">
        <f>IF(N1652="zákl. přenesená",J1652,0)</f>
        <v>0</v>
      </c>
      <c r="BH1652" s="215">
        <f>IF(N1652="sníž. přenesená",J1652,0)</f>
        <v>0</v>
      </c>
      <c r="BI1652" s="215">
        <f>IF(N1652="nulová",J1652,0)</f>
        <v>0</v>
      </c>
      <c r="BJ1652" s="20" t="s">
        <v>79</v>
      </c>
      <c r="BK1652" s="215">
        <f>ROUND(I1652*H1652,2)</f>
        <v>0</v>
      </c>
      <c r="BL1652" s="20" t="s">
        <v>269</v>
      </c>
      <c r="BM1652" s="214" t="s">
        <v>2206</v>
      </c>
    </row>
    <row r="1653" s="2" customFormat="1">
      <c r="A1653" s="42"/>
      <c r="B1653" s="43"/>
      <c r="C1653" s="44"/>
      <c r="D1653" s="216" t="s">
        <v>142</v>
      </c>
      <c r="E1653" s="44"/>
      <c r="F1653" s="217" t="s">
        <v>2207</v>
      </c>
      <c r="G1653" s="44"/>
      <c r="H1653" s="44"/>
      <c r="I1653" s="218"/>
      <c r="J1653" s="44"/>
      <c r="K1653" s="44"/>
      <c r="L1653" s="48"/>
      <c r="M1653" s="219"/>
      <c r="N1653" s="220"/>
      <c r="O1653" s="88"/>
      <c r="P1653" s="88"/>
      <c r="Q1653" s="88"/>
      <c r="R1653" s="88"/>
      <c r="S1653" s="88"/>
      <c r="T1653" s="89"/>
      <c r="U1653" s="42"/>
      <c r="V1653" s="42"/>
      <c r="W1653" s="42"/>
      <c r="X1653" s="42"/>
      <c r="Y1653" s="42"/>
      <c r="Z1653" s="42"/>
      <c r="AA1653" s="42"/>
      <c r="AB1653" s="42"/>
      <c r="AC1653" s="42"/>
      <c r="AD1653" s="42"/>
      <c r="AE1653" s="42"/>
      <c r="AT1653" s="20" t="s">
        <v>142</v>
      </c>
      <c r="AU1653" s="20" t="s">
        <v>81</v>
      </c>
    </row>
    <row r="1654" s="2" customFormat="1">
      <c r="A1654" s="42"/>
      <c r="B1654" s="43"/>
      <c r="C1654" s="44"/>
      <c r="D1654" s="221" t="s">
        <v>144</v>
      </c>
      <c r="E1654" s="44"/>
      <c r="F1654" s="222" t="s">
        <v>2208</v>
      </c>
      <c r="G1654" s="44"/>
      <c r="H1654" s="44"/>
      <c r="I1654" s="218"/>
      <c r="J1654" s="44"/>
      <c r="K1654" s="44"/>
      <c r="L1654" s="48"/>
      <c r="M1654" s="219"/>
      <c r="N1654" s="220"/>
      <c r="O1654" s="88"/>
      <c r="P1654" s="88"/>
      <c r="Q1654" s="88"/>
      <c r="R1654" s="88"/>
      <c r="S1654" s="88"/>
      <c r="T1654" s="89"/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T1654" s="20" t="s">
        <v>144</v>
      </c>
      <c r="AU1654" s="20" t="s">
        <v>81</v>
      </c>
    </row>
    <row r="1655" s="13" customFormat="1">
      <c r="A1655" s="13"/>
      <c r="B1655" s="223"/>
      <c r="C1655" s="224"/>
      <c r="D1655" s="216" t="s">
        <v>146</v>
      </c>
      <c r="E1655" s="225" t="s">
        <v>21</v>
      </c>
      <c r="F1655" s="226" t="s">
        <v>218</v>
      </c>
      <c r="G1655" s="224"/>
      <c r="H1655" s="225" t="s">
        <v>21</v>
      </c>
      <c r="I1655" s="227"/>
      <c r="J1655" s="224"/>
      <c r="K1655" s="224"/>
      <c r="L1655" s="228"/>
      <c r="M1655" s="229"/>
      <c r="N1655" s="230"/>
      <c r="O1655" s="230"/>
      <c r="P1655" s="230"/>
      <c r="Q1655" s="230"/>
      <c r="R1655" s="230"/>
      <c r="S1655" s="230"/>
      <c r="T1655" s="23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2" t="s">
        <v>146</v>
      </c>
      <c r="AU1655" s="232" t="s">
        <v>81</v>
      </c>
      <c r="AV1655" s="13" t="s">
        <v>79</v>
      </c>
      <c r="AW1655" s="13" t="s">
        <v>36</v>
      </c>
      <c r="AX1655" s="13" t="s">
        <v>74</v>
      </c>
      <c r="AY1655" s="232" t="s">
        <v>132</v>
      </c>
    </row>
    <row r="1656" s="14" customFormat="1">
      <c r="A1656" s="14"/>
      <c r="B1656" s="233"/>
      <c r="C1656" s="234"/>
      <c r="D1656" s="216" t="s">
        <v>146</v>
      </c>
      <c r="E1656" s="235" t="s">
        <v>21</v>
      </c>
      <c r="F1656" s="236" t="s">
        <v>2202</v>
      </c>
      <c r="G1656" s="234"/>
      <c r="H1656" s="237">
        <v>23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43" t="s">
        <v>146</v>
      </c>
      <c r="AU1656" s="243" t="s">
        <v>81</v>
      </c>
      <c r="AV1656" s="14" t="s">
        <v>81</v>
      </c>
      <c r="AW1656" s="14" t="s">
        <v>36</v>
      </c>
      <c r="AX1656" s="14" t="s">
        <v>74</v>
      </c>
      <c r="AY1656" s="243" t="s">
        <v>132</v>
      </c>
    </row>
    <row r="1657" s="14" customFormat="1">
      <c r="A1657" s="14"/>
      <c r="B1657" s="233"/>
      <c r="C1657" s="234"/>
      <c r="D1657" s="216" t="s">
        <v>146</v>
      </c>
      <c r="E1657" s="235" t="s">
        <v>21</v>
      </c>
      <c r="F1657" s="236" t="s">
        <v>2209</v>
      </c>
      <c r="G1657" s="234"/>
      <c r="H1657" s="237">
        <v>17</v>
      </c>
      <c r="I1657" s="238"/>
      <c r="J1657" s="234"/>
      <c r="K1657" s="234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3" t="s">
        <v>146</v>
      </c>
      <c r="AU1657" s="243" t="s">
        <v>81</v>
      </c>
      <c r="AV1657" s="14" t="s">
        <v>81</v>
      </c>
      <c r="AW1657" s="14" t="s">
        <v>36</v>
      </c>
      <c r="AX1657" s="14" t="s">
        <v>74</v>
      </c>
      <c r="AY1657" s="243" t="s">
        <v>132</v>
      </c>
    </row>
    <row r="1658" s="15" customFormat="1">
      <c r="A1658" s="15"/>
      <c r="B1658" s="244"/>
      <c r="C1658" s="245"/>
      <c r="D1658" s="216" t="s">
        <v>146</v>
      </c>
      <c r="E1658" s="246" t="s">
        <v>21</v>
      </c>
      <c r="F1658" s="247" t="s">
        <v>150</v>
      </c>
      <c r="G1658" s="245"/>
      <c r="H1658" s="248">
        <v>40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54" t="s">
        <v>146</v>
      </c>
      <c r="AU1658" s="254" t="s">
        <v>81</v>
      </c>
      <c r="AV1658" s="15" t="s">
        <v>140</v>
      </c>
      <c r="AW1658" s="15" t="s">
        <v>36</v>
      </c>
      <c r="AX1658" s="15" t="s">
        <v>79</v>
      </c>
      <c r="AY1658" s="254" t="s">
        <v>132</v>
      </c>
    </row>
    <row r="1659" s="2" customFormat="1" ht="24.15" customHeight="1">
      <c r="A1659" s="42"/>
      <c r="B1659" s="43"/>
      <c r="C1659" s="203" t="s">
        <v>2210</v>
      </c>
      <c r="D1659" s="203" t="s">
        <v>135</v>
      </c>
      <c r="E1659" s="204" t="s">
        <v>2211</v>
      </c>
      <c r="F1659" s="205" t="s">
        <v>2212</v>
      </c>
      <c r="G1659" s="206" t="s">
        <v>183</v>
      </c>
      <c r="H1659" s="207">
        <v>40</v>
      </c>
      <c r="I1659" s="208"/>
      <c r="J1659" s="209">
        <f>ROUND(I1659*H1659,2)</f>
        <v>0</v>
      </c>
      <c r="K1659" s="205" t="s">
        <v>139</v>
      </c>
      <c r="L1659" s="48"/>
      <c r="M1659" s="210" t="s">
        <v>21</v>
      </c>
      <c r="N1659" s="211" t="s">
        <v>45</v>
      </c>
      <c r="O1659" s="88"/>
      <c r="P1659" s="212">
        <f>O1659*H1659</f>
        <v>0</v>
      </c>
      <c r="Q1659" s="212">
        <v>0</v>
      </c>
      <c r="R1659" s="212">
        <f>Q1659*H1659</f>
        <v>0</v>
      </c>
      <c r="S1659" s="212">
        <v>0</v>
      </c>
      <c r="T1659" s="213">
        <f>S1659*H1659</f>
        <v>0</v>
      </c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R1659" s="214" t="s">
        <v>269</v>
      </c>
      <c r="AT1659" s="214" t="s">
        <v>135</v>
      </c>
      <c r="AU1659" s="214" t="s">
        <v>81</v>
      </c>
      <c r="AY1659" s="20" t="s">
        <v>132</v>
      </c>
      <c r="BE1659" s="215">
        <f>IF(N1659="základní",J1659,0)</f>
        <v>0</v>
      </c>
      <c r="BF1659" s="215">
        <f>IF(N1659="snížená",J1659,0)</f>
        <v>0</v>
      </c>
      <c r="BG1659" s="215">
        <f>IF(N1659="zákl. přenesená",J1659,0)</f>
        <v>0</v>
      </c>
      <c r="BH1659" s="215">
        <f>IF(N1659="sníž. přenesená",J1659,0)</f>
        <v>0</v>
      </c>
      <c r="BI1659" s="215">
        <f>IF(N1659="nulová",J1659,0)</f>
        <v>0</v>
      </c>
      <c r="BJ1659" s="20" t="s">
        <v>79</v>
      </c>
      <c r="BK1659" s="215">
        <f>ROUND(I1659*H1659,2)</f>
        <v>0</v>
      </c>
      <c r="BL1659" s="20" t="s">
        <v>269</v>
      </c>
      <c r="BM1659" s="214" t="s">
        <v>2213</v>
      </c>
    </row>
    <row r="1660" s="2" customFormat="1">
      <c r="A1660" s="42"/>
      <c r="B1660" s="43"/>
      <c r="C1660" s="44"/>
      <c r="D1660" s="216" t="s">
        <v>142</v>
      </c>
      <c r="E1660" s="44"/>
      <c r="F1660" s="217" t="s">
        <v>2214</v>
      </c>
      <c r="G1660" s="44"/>
      <c r="H1660" s="44"/>
      <c r="I1660" s="218"/>
      <c r="J1660" s="44"/>
      <c r="K1660" s="44"/>
      <c r="L1660" s="48"/>
      <c r="M1660" s="219"/>
      <c r="N1660" s="220"/>
      <c r="O1660" s="88"/>
      <c r="P1660" s="88"/>
      <c r="Q1660" s="88"/>
      <c r="R1660" s="88"/>
      <c r="S1660" s="88"/>
      <c r="T1660" s="89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T1660" s="20" t="s">
        <v>142</v>
      </c>
      <c r="AU1660" s="20" t="s">
        <v>81</v>
      </c>
    </row>
    <row r="1661" s="2" customFormat="1">
      <c r="A1661" s="42"/>
      <c r="B1661" s="43"/>
      <c r="C1661" s="44"/>
      <c r="D1661" s="221" t="s">
        <v>144</v>
      </c>
      <c r="E1661" s="44"/>
      <c r="F1661" s="222" t="s">
        <v>2215</v>
      </c>
      <c r="G1661" s="44"/>
      <c r="H1661" s="44"/>
      <c r="I1661" s="218"/>
      <c r="J1661" s="44"/>
      <c r="K1661" s="44"/>
      <c r="L1661" s="48"/>
      <c r="M1661" s="219"/>
      <c r="N1661" s="220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144</v>
      </c>
      <c r="AU1661" s="20" t="s">
        <v>81</v>
      </c>
    </row>
    <row r="1662" s="13" customFormat="1">
      <c r="A1662" s="13"/>
      <c r="B1662" s="223"/>
      <c r="C1662" s="224"/>
      <c r="D1662" s="216" t="s">
        <v>146</v>
      </c>
      <c r="E1662" s="225" t="s">
        <v>21</v>
      </c>
      <c r="F1662" s="226" t="s">
        <v>218</v>
      </c>
      <c r="G1662" s="224"/>
      <c r="H1662" s="225" t="s">
        <v>21</v>
      </c>
      <c r="I1662" s="227"/>
      <c r="J1662" s="224"/>
      <c r="K1662" s="224"/>
      <c r="L1662" s="228"/>
      <c r="M1662" s="229"/>
      <c r="N1662" s="230"/>
      <c r="O1662" s="230"/>
      <c r="P1662" s="230"/>
      <c r="Q1662" s="230"/>
      <c r="R1662" s="230"/>
      <c r="S1662" s="230"/>
      <c r="T1662" s="231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2" t="s">
        <v>146</v>
      </c>
      <c r="AU1662" s="232" t="s">
        <v>81</v>
      </c>
      <c r="AV1662" s="13" t="s">
        <v>79</v>
      </c>
      <c r="AW1662" s="13" t="s">
        <v>36</v>
      </c>
      <c r="AX1662" s="13" t="s">
        <v>74</v>
      </c>
      <c r="AY1662" s="232" t="s">
        <v>132</v>
      </c>
    </row>
    <row r="1663" s="14" customFormat="1">
      <c r="A1663" s="14"/>
      <c r="B1663" s="233"/>
      <c r="C1663" s="234"/>
      <c r="D1663" s="216" t="s">
        <v>146</v>
      </c>
      <c r="E1663" s="235" t="s">
        <v>21</v>
      </c>
      <c r="F1663" s="236" t="s">
        <v>2202</v>
      </c>
      <c r="G1663" s="234"/>
      <c r="H1663" s="237">
        <v>23</v>
      </c>
      <c r="I1663" s="238"/>
      <c r="J1663" s="234"/>
      <c r="K1663" s="234"/>
      <c r="L1663" s="239"/>
      <c r="M1663" s="240"/>
      <c r="N1663" s="241"/>
      <c r="O1663" s="241"/>
      <c r="P1663" s="241"/>
      <c r="Q1663" s="241"/>
      <c r="R1663" s="241"/>
      <c r="S1663" s="241"/>
      <c r="T1663" s="24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3" t="s">
        <v>146</v>
      </c>
      <c r="AU1663" s="243" t="s">
        <v>81</v>
      </c>
      <c r="AV1663" s="14" t="s">
        <v>81</v>
      </c>
      <c r="AW1663" s="14" t="s">
        <v>36</v>
      </c>
      <c r="AX1663" s="14" t="s">
        <v>74</v>
      </c>
      <c r="AY1663" s="243" t="s">
        <v>132</v>
      </c>
    </row>
    <row r="1664" s="14" customFormat="1">
      <c r="A1664" s="14"/>
      <c r="B1664" s="233"/>
      <c r="C1664" s="234"/>
      <c r="D1664" s="216" t="s">
        <v>146</v>
      </c>
      <c r="E1664" s="235" t="s">
        <v>21</v>
      </c>
      <c r="F1664" s="236" t="s">
        <v>2209</v>
      </c>
      <c r="G1664" s="234"/>
      <c r="H1664" s="237">
        <v>17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3" t="s">
        <v>146</v>
      </c>
      <c r="AU1664" s="243" t="s">
        <v>81</v>
      </c>
      <c r="AV1664" s="14" t="s">
        <v>81</v>
      </c>
      <c r="AW1664" s="14" t="s">
        <v>36</v>
      </c>
      <c r="AX1664" s="14" t="s">
        <v>74</v>
      </c>
      <c r="AY1664" s="243" t="s">
        <v>132</v>
      </c>
    </row>
    <row r="1665" s="15" customFormat="1">
      <c r="A1665" s="15"/>
      <c r="B1665" s="244"/>
      <c r="C1665" s="245"/>
      <c r="D1665" s="216" t="s">
        <v>146</v>
      </c>
      <c r="E1665" s="246" t="s">
        <v>21</v>
      </c>
      <c r="F1665" s="247" t="s">
        <v>150</v>
      </c>
      <c r="G1665" s="245"/>
      <c r="H1665" s="248">
        <v>40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54" t="s">
        <v>146</v>
      </c>
      <c r="AU1665" s="254" t="s">
        <v>81</v>
      </c>
      <c r="AV1665" s="15" t="s">
        <v>140</v>
      </c>
      <c r="AW1665" s="15" t="s">
        <v>36</v>
      </c>
      <c r="AX1665" s="15" t="s">
        <v>79</v>
      </c>
      <c r="AY1665" s="254" t="s">
        <v>132</v>
      </c>
    </row>
    <row r="1666" s="2" customFormat="1" ht="24.15" customHeight="1">
      <c r="A1666" s="42"/>
      <c r="B1666" s="43"/>
      <c r="C1666" s="203" t="s">
        <v>2216</v>
      </c>
      <c r="D1666" s="203" t="s">
        <v>135</v>
      </c>
      <c r="E1666" s="204" t="s">
        <v>2217</v>
      </c>
      <c r="F1666" s="205" t="s">
        <v>2218</v>
      </c>
      <c r="G1666" s="206" t="s">
        <v>183</v>
      </c>
      <c r="H1666" s="207">
        <v>23</v>
      </c>
      <c r="I1666" s="208"/>
      <c r="J1666" s="209">
        <f>ROUND(I1666*H1666,2)</f>
        <v>0</v>
      </c>
      <c r="K1666" s="205" t="s">
        <v>139</v>
      </c>
      <c r="L1666" s="48"/>
      <c r="M1666" s="210" t="s">
        <v>21</v>
      </c>
      <c r="N1666" s="211" t="s">
        <v>45</v>
      </c>
      <c r="O1666" s="88"/>
      <c r="P1666" s="212">
        <f>O1666*H1666</f>
        <v>0</v>
      </c>
      <c r="Q1666" s="212">
        <v>0.00010000000000000001</v>
      </c>
      <c r="R1666" s="212">
        <f>Q1666*H1666</f>
        <v>0.0023</v>
      </c>
      <c r="S1666" s="212">
        <v>0</v>
      </c>
      <c r="T1666" s="213">
        <f>S1666*H1666</f>
        <v>0</v>
      </c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R1666" s="214" t="s">
        <v>269</v>
      </c>
      <c r="AT1666" s="214" t="s">
        <v>135</v>
      </c>
      <c r="AU1666" s="214" t="s">
        <v>81</v>
      </c>
      <c r="AY1666" s="20" t="s">
        <v>132</v>
      </c>
      <c r="BE1666" s="215">
        <f>IF(N1666="základní",J1666,0)</f>
        <v>0</v>
      </c>
      <c r="BF1666" s="215">
        <f>IF(N1666="snížená",J1666,0)</f>
        <v>0</v>
      </c>
      <c r="BG1666" s="215">
        <f>IF(N1666="zákl. přenesená",J1666,0)</f>
        <v>0</v>
      </c>
      <c r="BH1666" s="215">
        <f>IF(N1666="sníž. přenesená",J1666,0)</f>
        <v>0</v>
      </c>
      <c r="BI1666" s="215">
        <f>IF(N1666="nulová",J1666,0)</f>
        <v>0</v>
      </c>
      <c r="BJ1666" s="20" t="s">
        <v>79</v>
      </c>
      <c r="BK1666" s="215">
        <f>ROUND(I1666*H1666,2)</f>
        <v>0</v>
      </c>
      <c r="BL1666" s="20" t="s">
        <v>269</v>
      </c>
      <c r="BM1666" s="214" t="s">
        <v>2219</v>
      </c>
    </row>
    <row r="1667" s="2" customFormat="1">
      <c r="A1667" s="42"/>
      <c r="B1667" s="43"/>
      <c r="C1667" s="44"/>
      <c r="D1667" s="216" t="s">
        <v>142</v>
      </c>
      <c r="E1667" s="44"/>
      <c r="F1667" s="217" t="s">
        <v>2220</v>
      </c>
      <c r="G1667" s="44"/>
      <c r="H1667" s="44"/>
      <c r="I1667" s="218"/>
      <c r="J1667" s="44"/>
      <c r="K1667" s="44"/>
      <c r="L1667" s="48"/>
      <c r="M1667" s="219"/>
      <c r="N1667" s="220"/>
      <c r="O1667" s="88"/>
      <c r="P1667" s="88"/>
      <c r="Q1667" s="88"/>
      <c r="R1667" s="88"/>
      <c r="S1667" s="88"/>
      <c r="T1667" s="89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2"/>
      <c r="AE1667" s="42"/>
      <c r="AT1667" s="20" t="s">
        <v>142</v>
      </c>
      <c r="AU1667" s="20" t="s">
        <v>81</v>
      </c>
    </row>
    <row r="1668" s="2" customFormat="1">
      <c r="A1668" s="42"/>
      <c r="B1668" s="43"/>
      <c r="C1668" s="44"/>
      <c r="D1668" s="221" t="s">
        <v>144</v>
      </c>
      <c r="E1668" s="44"/>
      <c r="F1668" s="222" t="s">
        <v>2221</v>
      </c>
      <c r="G1668" s="44"/>
      <c r="H1668" s="44"/>
      <c r="I1668" s="218"/>
      <c r="J1668" s="44"/>
      <c r="K1668" s="44"/>
      <c r="L1668" s="48"/>
      <c r="M1668" s="219"/>
      <c r="N1668" s="220"/>
      <c r="O1668" s="88"/>
      <c r="P1668" s="88"/>
      <c r="Q1668" s="88"/>
      <c r="R1668" s="88"/>
      <c r="S1668" s="88"/>
      <c r="T1668" s="89"/>
      <c r="U1668" s="42"/>
      <c r="V1668" s="42"/>
      <c r="W1668" s="42"/>
      <c r="X1668" s="42"/>
      <c r="Y1668" s="42"/>
      <c r="Z1668" s="42"/>
      <c r="AA1668" s="42"/>
      <c r="AB1668" s="42"/>
      <c r="AC1668" s="42"/>
      <c r="AD1668" s="42"/>
      <c r="AE1668" s="42"/>
      <c r="AT1668" s="20" t="s">
        <v>144</v>
      </c>
      <c r="AU1668" s="20" t="s">
        <v>81</v>
      </c>
    </row>
    <row r="1669" s="13" customFormat="1">
      <c r="A1669" s="13"/>
      <c r="B1669" s="223"/>
      <c r="C1669" s="224"/>
      <c r="D1669" s="216" t="s">
        <v>146</v>
      </c>
      <c r="E1669" s="225" t="s">
        <v>21</v>
      </c>
      <c r="F1669" s="226" t="s">
        <v>2222</v>
      </c>
      <c r="G1669" s="224"/>
      <c r="H1669" s="225" t="s">
        <v>21</v>
      </c>
      <c r="I1669" s="227"/>
      <c r="J1669" s="224"/>
      <c r="K1669" s="224"/>
      <c r="L1669" s="228"/>
      <c r="M1669" s="229"/>
      <c r="N1669" s="230"/>
      <c r="O1669" s="230"/>
      <c r="P1669" s="230"/>
      <c r="Q1669" s="230"/>
      <c r="R1669" s="230"/>
      <c r="S1669" s="230"/>
      <c r="T1669" s="23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2" t="s">
        <v>146</v>
      </c>
      <c r="AU1669" s="232" t="s">
        <v>81</v>
      </c>
      <c r="AV1669" s="13" t="s">
        <v>79</v>
      </c>
      <c r="AW1669" s="13" t="s">
        <v>36</v>
      </c>
      <c r="AX1669" s="13" t="s">
        <v>74</v>
      </c>
      <c r="AY1669" s="232" t="s">
        <v>132</v>
      </c>
    </row>
    <row r="1670" s="13" customFormat="1">
      <c r="A1670" s="13"/>
      <c r="B1670" s="223"/>
      <c r="C1670" s="224"/>
      <c r="D1670" s="216" t="s">
        <v>146</v>
      </c>
      <c r="E1670" s="225" t="s">
        <v>21</v>
      </c>
      <c r="F1670" s="226" t="s">
        <v>218</v>
      </c>
      <c r="G1670" s="224"/>
      <c r="H1670" s="225" t="s">
        <v>21</v>
      </c>
      <c r="I1670" s="227"/>
      <c r="J1670" s="224"/>
      <c r="K1670" s="224"/>
      <c r="L1670" s="228"/>
      <c r="M1670" s="229"/>
      <c r="N1670" s="230"/>
      <c r="O1670" s="230"/>
      <c r="P1670" s="230"/>
      <c r="Q1670" s="230"/>
      <c r="R1670" s="230"/>
      <c r="S1670" s="230"/>
      <c r="T1670" s="23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2" t="s">
        <v>146</v>
      </c>
      <c r="AU1670" s="232" t="s">
        <v>81</v>
      </c>
      <c r="AV1670" s="13" t="s">
        <v>79</v>
      </c>
      <c r="AW1670" s="13" t="s">
        <v>36</v>
      </c>
      <c r="AX1670" s="13" t="s">
        <v>74</v>
      </c>
      <c r="AY1670" s="232" t="s">
        <v>132</v>
      </c>
    </row>
    <row r="1671" s="14" customFormat="1">
      <c r="A1671" s="14"/>
      <c r="B1671" s="233"/>
      <c r="C1671" s="234"/>
      <c r="D1671" s="216" t="s">
        <v>146</v>
      </c>
      <c r="E1671" s="235" t="s">
        <v>21</v>
      </c>
      <c r="F1671" s="236" t="s">
        <v>2202</v>
      </c>
      <c r="G1671" s="234"/>
      <c r="H1671" s="237">
        <v>23</v>
      </c>
      <c r="I1671" s="238"/>
      <c r="J1671" s="234"/>
      <c r="K1671" s="234"/>
      <c r="L1671" s="239"/>
      <c r="M1671" s="240"/>
      <c r="N1671" s="241"/>
      <c r="O1671" s="241"/>
      <c r="P1671" s="241"/>
      <c r="Q1671" s="241"/>
      <c r="R1671" s="241"/>
      <c r="S1671" s="241"/>
      <c r="T1671" s="24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3" t="s">
        <v>146</v>
      </c>
      <c r="AU1671" s="243" t="s">
        <v>81</v>
      </c>
      <c r="AV1671" s="14" t="s">
        <v>81</v>
      </c>
      <c r="AW1671" s="14" t="s">
        <v>36</v>
      </c>
      <c r="AX1671" s="14" t="s">
        <v>79</v>
      </c>
      <c r="AY1671" s="243" t="s">
        <v>132</v>
      </c>
    </row>
    <row r="1672" s="2" customFormat="1" ht="24.15" customHeight="1">
      <c r="A1672" s="42"/>
      <c r="B1672" s="43"/>
      <c r="C1672" s="203" t="s">
        <v>2223</v>
      </c>
      <c r="D1672" s="203" t="s">
        <v>135</v>
      </c>
      <c r="E1672" s="204" t="s">
        <v>2224</v>
      </c>
      <c r="F1672" s="205" t="s">
        <v>2225</v>
      </c>
      <c r="G1672" s="206" t="s">
        <v>183</v>
      </c>
      <c r="H1672" s="207">
        <v>23</v>
      </c>
      <c r="I1672" s="208"/>
      <c r="J1672" s="209">
        <f>ROUND(I1672*H1672,2)</f>
        <v>0</v>
      </c>
      <c r="K1672" s="205" t="s">
        <v>139</v>
      </c>
      <c r="L1672" s="48"/>
      <c r="M1672" s="210" t="s">
        <v>21</v>
      </c>
      <c r="N1672" s="211" t="s">
        <v>45</v>
      </c>
      <c r="O1672" s="88"/>
      <c r="P1672" s="212">
        <f>O1672*H1672</f>
        <v>0</v>
      </c>
      <c r="Q1672" s="212">
        <v>0.00017000000000000001</v>
      </c>
      <c r="R1672" s="212">
        <f>Q1672*H1672</f>
        <v>0.0039100000000000003</v>
      </c>
      <c r="S1672" s="212">
        <v>0</v>
      </c>
      <c r="T1672" s="213">
        <f>S1672*H1672</f>
        <v>0</v>
      </c>
      <c r="U1672" s="42"/>
      <c r="V1672" s="42"/>
      <c r="W1672" s="42"/>
      <c r="X1672" s="42"/>
      <c r="Y1672" s="42"/>
      <c r="Z1672" s="42"/>
      <c r="AA1672" s="42"/>
      <c r="AB1672" s="42"/>
      <c r="AC1672" s="42"/>
      <c r="AD1672" s="42"/>
      <c r="AE1672" s="42"/>
      <c r="AR1672" s="214" t="s">
        <v>269</v>
      </c>
      <c r="AT1672" s="214" t="s">
        <v>135</v>
      </c>
      <c r="AU1672" s="214" t="s">
        <v>81</v>
      </c>
      <c r="AY1672" s="20" t="s">
        <v>132</v>
      </c>
      <c r="BE1672" s="215">
        <f>IF(N1672="základní",J1672,0)</f>
        <v>0</v>
      </c>
      <c r="BF1672" s="215">
        <f>IF(N1672="snížená",J1672,0)</f>
        <v>0</v>
      </c>
      <c r="BG1672" s="215">
        <f>IF(N1672="zákl. přenesená",J1672,0)</f>
        <v>0</v>
      </c>
      <c r="BH1672" s="215">
        <f>IF(N1672="sníž. přenesená",J1672,0)</f>
        <v>0</v>
      </c>
      <c r="BI1672" s="215">
        <f>IF(N1672="nulová",J1672,0)</f>
        <v>0</v>
      </c>
      <c r="BJ1672" s="20" t="s">
        <v>79</v>
      </c>
      <c r="BK1672" s="215">
        <f>ROUND(I1672*H1672,2)</f>
        <v>0</v>
      </c>
      <c r="BL1672" s="20" t="s">
        <v>269</v>
      </c>
      <c r="BM1672" s="214" t="s">
        <v>2226</v>
      </c>
    </row>
    <row r="1673" s="2" customFormat="1">
      <c r="A1673" s="42"/>
      <c r="B1673" s="43"/>
      <c r="C1673" s="44"/>
      <c r="D1673" s="216" t="s">
        <v>142</v>
      </c>
      <c r="E1673" s="44"/>
      <c r="F1673" s="217" t="s">
        <v>2227</v>
      </c>
      <c r="G1673" s="44"/>
      <c r="H1673" s="44"/>
      <c r="I1673" s="218"/>
      <c r="J1673" s="44"/>
      <c r="K1673" s="44"/>
      <c r="L1673" s="48"/>
      <c r="M1673" s="219"/>
      <c r="N1673" s="220"/>
      <c r="O1673" s="88"/>
      <c r="P1673" s="88"/>
      <c r="Q1673" s="88"/>
      <c r="R1673" s="88"/>
      <c r="S1673" s="88"/>
      <c r="T1673" s="89"/>
      <c r="U1673" s="42"/>
      <c r="V1673" s="42"/>
      <c r="W1673" s="42"/>
      <c r="X1673" s="42"/>
      <c r="Y1673" s="42"/>
      <c r="Z1673" s="42"/>
      <c r="AA1673" s="42"/>
      <c r="AB1673" s="42"/>
      <c r="AC1673" s="42"/>
      <c r="AD1673" s="42"/>
      <c r="AE1673" s="42"/>
      <c r="AT1673" s="20" t="s">
        <v>142</v>
      </c>
      <c r="AU1673" s="20" t="s">
        <v>81</v>
      </c>
    </row>
    <row r="1674" s="2" customFormat="1">
      <c r="A1674" s="42"/>
      <c r="B1674" s="43"/>
      <c r="C1674" s="44"/>
      <c r="D1674" s="221" t="s">
        <v>144</v>
      </c>
      <c r="E1674" s="44"/>
      <c r="F1674" s="222" t="s">
        <v>2228</v>
      </c>
      <c r="G1674" s="44"/>
      <c r="H1674" s="44"/>
      <c r="I1674" s="218"/>
      <c r="J1674" s="44"/>
      <c r="K1674" s="44"/>
      <c r="L1674" s="48"/>
      <c r="M1674" s="219"/>
      <c r="N1674" s="220"/>
      <c r="O1674" s="88"/>
      <c r="P1674" s="88"/>
      <c r="Q1674" s="88"/>
      <c r="R1674" s="88"/>
      <c r="S1674" s="88"/>
      <c r="T1674" s="89"/>
      <c r="U1674" s="42"/>
      <c r="V1674" s="42"/>
      <c r="W1674" s="42"/>
      <c r="X1674" s="42"/>
      <c r="Y1674" s="42"/>
      <c r="Z1674" s="42"/>
      <c r="AA1674" s="42"/>
      <c r="AB1674" s="42"/>
      <c r="AC1674" s="42"/>
      <c r="AD1674" s="42"/>
      <c r="AE1674" s="42"/>
      <c r="AT1674" s="20" t="s">
        <v>144</v>
      </c>
      <c r="AU1674" s="20" t="s">
        <v>81</v>
      </c>
    </row>
    <row r="1675" s="13" customFormat="1">
      <c r="A1675" s="13"/>
      <c r="B1675" s="223"/>
      <c r="C1675" s="224"/>
      <c r="D1675" s="216" t="s">
        <v>146</v>
      </c>
      <c r="E1675" s="225" t="s">
        <v>21</v>
      </c>
      <c r="F1675" s="226" t="s">
        <v>218</v>
      </c>
      <c r="G1675" s="224"/>
      <c r="H1675" s="225" t="s">
        <v>21</v>
      </c>
      <c r="I1675" s="227"/>
      <c r="J1675" s="224"/>
      <c r="K1675" s="224"/>
      <c r="L1675" s="228"/>
      <c r="M1675" s="229"/>
      <c r="N1675" s="230"/>
      <c r="O1675" s="230"/>
      <c r="P1675" s="230"/>
      <c r="Q1675" s="230"/>
      <c r="R1675" s="230"/>
      <c r="S1675" s="230"/>
      <c r="T1675" s="23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2" t="s">
        <v>146</v>
      </c>
      <c r="AU1675" s="232" t="s">
        <v>81</v>
      </c>
      <c r="AV1675" s="13" t="s">
        <v>79</v>
      </c>
      <c r="AW1675" s="13" t="s">
        <v>36</v>
      </c>
      <c r="AX1675" s="13" t="s">
        <v>74</v>
      </c>
      <c r="AY1675" s="232" t="s">
        <v>132</v>
      </c>
    </row>
    <row r="1676" s="14" customFormat="1">
      <c r="A1676" s="14"/>
      <c r="B1676" s="233"/>
      <c r="C1676" s="234"/>
      <c r="D1676" s="216" t="s">
        <v>146</v>
      </c>
      <c r="E1676" s="235" t="s">
        <v>21</v>
      </c>
      <c r="F1676" s="236" t="s">
        <v>2202</v>
      </c>
      <c r="G1676" s="234"/>
      <c r="H1676" s="237">
        <v>23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43" t="s">
        <v>146</v>
      </c>
      <c r="AU1676" s="243" t="s">
        <v>81</v>
      </c>
      <c r="AV1676" s="14" t="s">
        <v>81</v>
      </c>
      <c r="AW1676" s="14" t="s">
        <v>36</v>
      </c>
      <c r="AX1676" s="14" t="s">
        <v>79</v>
      </c>
      <c r="AY1676" s="243" t="s">
        <v>132</v>
      </c>
    </row>
    <row r="1677" s="2" customFormat="1" ht="24.15" customHeight="1">
      <c r="A1677" s="42"/>
      <c r="B1677" s="43"/>
      <c r="C1677" s="203" t="s">
        <v>2229</v>
      </c>
      <c r="D1677" s="203" t="s">
        <v>135</v>
      </c>
      <c r="E1677" s="204" t="s">
        <v>2230</v>
      </c>
      <c r="F1677" s="205" t="s">
        <v>2231</v>
      </c>
      <c r="G1677" s="206" t="s">
        <v>183</v>
      </c>
      <c r="H1677" s="207">
        <v>17</v>
      </c>
      <c r="I1677" s="208"/>
      <c r="J1677" s="209">
        <f>ROUND(I1677*H1677,2)</f>
        <v>0</v>
      </c>
      <c r="K1677" s="205" t="s">
        <v>139</v>
      </c>
      <c r="L1677" s="48"/>
      <c r="M1677" s="210" t="s">
        <v>21</v>
      </c>
      <c r="N1677" s="211" t="s">
        <v>45</v>
      </c>
      <c r="O1677" s="88"/>
      <c r="P1677" s="212">
        <f>O1677*H1677</f>
        <v>0</v>
      </c>
      <c r="Q1677" s="212">
        <v>0.00021000000000000001</v>
      </c>
      <c r="R1677" s="212">
        <f>Q1677*H1677</f>
        <v>0.0035700000000000003</v>
      </c>
      <c r="S1677" s="212">
        <v>0</v>
      </c>
      <c r="T1677" s="213">
        <f>S1677*H1677</f>
        <v>0</v>
      </c>
      <c r="U1677" s="42"/>
      <c r="V1677" s="42"/>
      <c r="W1677" s="42"/>
      <c r="X1677" s="42"/>
      <c r="Y1677" s="42"/>
      <c r="Z1677" s="42"/>
      <c r="AA1677" s="42"/>
      <c r="AB1677" s="42"/>
      <c r="AC1677" s="42"/>
      <c r="AD1677" s="42"/>
      <c r="AE1677" s="42"/>
      <c r="AR1677" s="214" t="s">
        <v>269</v>
      </c>
      <c r="AT1677" s="214" t="s">
        <v>135</v>
      </c>
      <c r="AU1677" s="214" t="s">
        <v>81</v>
      </c>
      <c r="AY1677" s="20" t="s">
        <v>132</v>
      </c>
      <c r="BE1677" s="215">
        <f>IF(N1677="základní",J1677,0)</f>
        <v>0</v>
      </c>
      <c r="BF1677" s="215">
        <f>IF(N1677="snížená",J1677,0)</f>
        <v>0</v>
      </c>
      <c r="BG1677" s="215">
        <f>IF(N1677="zákl. přenesená",J1677,0)</f>
        <v>0</v>
      </c>
      <c r="BH1677" s="215">
        <f>IF(N1677="sníž. přenesená",J1677,0)</f>
        <v>0</v>
      </c>
      <c r="BI1677" s="215">
        <f>IF(N1677="nulová",J1677,0)</f>
        <v>0</v>
      </c>
      <c r="BJ1677" s="20" t="s">
        <v>79</v>
      </c>
      <c r="BK1677" s="215">
        <f>ROUND(I1677*H1677,2)</f>
        <v>0</v>
      </c>
      <c r="BL1677" s="20" t="s">
        <v>269</v>
      </c>
      <c r="BM1677" s="214" t="s">
        <v>2232</v>
      </c>
    </row>
    <row r="1678" s="2" customFormat="1">
      <c r="A1678" s="42"/>
      <c r="B1678" s="43"/>
      <c r="C1678" s="44"/>
      <c r="D1678" s="216" t="s">
        <v>142</v>
      </c>
      <c r="E1678" s="44"/>
      <c r="F1678" s="217" t="s">
        <v>2233</v>
      </c>
      <c r="G1678" s="44"/>
      <c r="H1678" s="44"/>
      <c r="I1678" s="218"/>
      <c r="J1678" s="44"/>
      <c r="K1678" s="44"/>
      <c r="L1678" s="48"/>
      <c r="M1678" s="219"/>
      <c r="N1678" s="220"/>
      <c r="O1678" s="88"/>
      <c r="P1678" s="88"/>
      <c r="Q1678" s="88"/>
      <c r="R1678" s="88"/>
      <c r="S1678" s="88"/>
      <c r="T1678" s="89"/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T1678" s="20" t="s">
        <v>142</v>
      </c>
      <c r="AU1678" s="20" t="s">
        <v>81</v>
      </c>
    </row>
    <row r="1679" s="2" customFormat="1">
      <c r="A1679" s="42"/>
      <c r="B1679" s="43"/>
      <c r="C1679" s="44"/>
      <c r="D1679" s="221" t="s">
        <v>144</v>
      </c>
      <c r="E1679" s="44"/>
      <c r="F1679" s="222" t="s">
        <v>2234</v>
      </c>
      <c r="G1679" s="44"/>
      <c r="H1679" s="44"/>
      <c r="I1679" s="218"/>
      <c r="J1679" s="44"/>
      <c r="K1679" s="44"/>
      <c r="L1679" s="48"/>
      <c r="M1679" s="219"/>
      <c r="N1679" s="220"/>
      <c r="O1679" s="88"/>
      <c r="P1679" s="88"/>
      <c r="Q1679" s="88"/>
      <c r="R1679" s="88"/>
      <c r="S1679" s="88"/>
      <c r="T1679" s="89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T1679" s="20" t="s">
        <v>144</v>
      </c>
      <c r="AU1679" s="20" t="s">
        <v>81</v>
      </c>
    </row>
    <row r="1680" s="13" customFormat="1">
      <c r="A1680" s="13"/>
      <c r="B1680" s="223"/>
      <c r="C1680" s="224"/>
      <c r="D1680" s="216" t="s">
        <v>146</v>
      </c>
      <c r="E1680" s="225" t="s">
        <v>21</v>
      </c>
      <c r="F1680" s="226" t="s">
        <v>218</v>
      </c>
      <c r="G1680" s="224"/>
      <c r="H1680" s="225" t="s">
        <v>21</v>
      </c>
      <c r="I1680" s="227"/>
      <c r="J1680" s="224"/>
      <c r="K1680" s="224"/>
      <c r="L1680" s="228"/>
      <c r="M1680" s="229"/>
      <c r="N1680" s="230"/>
      <c r="O1680" s="230"/>
      <c r="P1680" s="230"/>
      <c r="Q1680" s="230"/>
      <c r="R1680" s="230"/>
      <c r="S1680" s="230"/>
      <c r="T1680" s="23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2" t="s">
        <v>146</v>
      </c>
      <c r="AU1680" s="232" t="s">
        <v>81</v>
      </c>
      <c r="AV1680" s="13" t="s">
        <v>79</v>
      </c>
      <c r="AW1680" s="13" t="s">
        <v>36</v>
      </c>
      <c r="AX1680" s="13" t="s">
        <v>74</v>
      </c>
      <c r="AY1680" s="232" t="s">
        <v>132</v>
      </c>
    </row>
    <row r="1681" s="14" customFormat="1">
      <c r="A1681" s="14"/>
      <c r="B1681" s="233"/>
      <c r="C1681" s="234"/>
      <c r="D1681" s="216" t="s">
        <v>146</v>
      </c>
      <c r="E1681" s="235" t="s">
        <v>21</v>
      </c>
      <c r="F1681" s="236" t="s">
        <v>2209</v>
      </c>
      <c r="G1681" s="234"/>
      <c r="H1681" s="237">
        <v>17</v>
      </c>
      <c r="I1681" s="238"/>
      <c r="J1681" s="234"/>
      <c r="K1681" s="234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43" t="s">
        <v>146</v>
      </c>
      <c r="AU1681" s="243" t="s">
        <v>81</v>
      </c>
      <c r="AV1681" s="14" t="s">
        <v>81</v>
      </c>
      <c r="AW1681" s="14" t="s">
        <v>36</v>
      </c>
      <c r="AX1681" s="14" t="s">
        <v>79</v>
      </c>
      <c r="AY1681" s="243" t="s">
        <v>132</v>
      </c>
    </row>
    <row r="1682" s="2" customFormat="1" ht="24.15" customHeight="1">
      <c r="A1682" s="42"/>
      <c r="B1682" s="43"/>
      <c r="C1682" s="203" t="s">
        <v>2235</v>
      </c>
      <c r="D1682" s="203" t="s">
        <v>135</v>
      </c>
      <c r="E1682" s="204" t="s">
        <v>2236</v>
      </c>
      <c r="F1682" s="205" t="s">
        <v>2237</v>
      </c>
      <c r="G1682" s="206" t="s">
        <v>183</v>
      </c>
      <c r="H1682" s="207">
        <v>23</v>
      </c>
      <c r="I1682" s="208"/>
      <c r="J1682" s="209">
        <f>ROUND(I1682*H1682,2)</f>
        <v>0</v>
      </c>
      <c r="K1682" s="205" t="s">
        <v>139</v>
      </c>
      <c r="L1682" s="48"/>
      <c r="M1682" s="210" t="s">
        <v>21</v>
      </c>
      <c r="N1682" s="211" t="s">
        <v>45</v>
      </c>
      <c r="O1682" s="88"/>
      <c r="P1682" s="212">
        <f>O1682*H1682</f>
        <v>0</v>
      </c>
      <c r="Q1682" s="212">
        <v>0.00042999999999999999</v>
      </c>
      <c r="R1682" s="212">
        <f>Q1682*H1682</f>
        <v>0.0098899999999999995</v>
      </c>
      <c r="S1682" s="212">
        <v>0</v>
      </c>
      <c r="T1682" s="213">
        <f>S1682*H1682</f>
        <v>0</v>
      </c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R1682" s="214" t="s">
        <v>269</v>
      </c>
      <c r="AT1682" s="214" t="s">
        <v>135</v>
      </c>
      <c r="AU1682" s="214" t="s">
        <v>81</v>
      </c>
      <c r="AY1682" s="20" t="s">
        <v>132</v>
      </c>
      <c r="BE1682" s="215">
        <f>IF(N1682="základní",J1682,0)</f>
        <v>0</v>
      </c>
      <c r="BF1682" s="215">
        <f>IF(N1682="snížená",J1682,0)</f>
        <v>0</v>
      </c>
      <c r="BG1682" s="215">
        <f>IF(N1682="zákl. přenesená",J1682,0)</f>
        <v>0</v>
      </c>
      <c r="BH1682" s="215">
        <f>IF(N1682="sníž. přenesená",J1682,0)</f>
        <v>0</v>
      </c>
      <c r="BI1682" s="215">
        <f>IF(N1682="nulová",J1682,0)</f>
        <v>0</v>
      </c>
      <c r="BJ1682" s="20" t="s">
        <v>79</v>
      </c>
      <c r="BK1682" s="215">
        <f>ROUND(I1682*H1682,2)</f>
        <v>0</v>
      </c>
      <c r="BL1682" s="20" t="s">
        <v>269</v>
      </c>
      <c r="BM1682" s="214" t="s">
        <v>2238</v>
      </c>
    </row>
    <row r="1683" s="2" customFormat="1">
      <c r="A1683" s="42"/>
      <c r="B1683" s="43"/>
      <c r="C1683" s="44"/>
      <c r="D1683" s="216" t="s">
        <v>142</v>
      </c>
      <c r="E1683" s="44"/>
      <c r="F1683" s="217" t="s">
        <v>2239</v>
      </c>
      <c r="G1683" s="44"/>
      <c r="H1683" s="44"/>
      <c r="I1683" s="218"/>
      <c r="J1683" s="44"/>
      <c r="K1683" s="44"/>
      <c r="L1683" s="48"/>
      <c r="M1683" s="219"/>
      <c r="N1683" s="220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142</v>
      </c>
      <c r="AU1683" s="20" t="s">
        <v>81</v>
      </c>
    </row>
    <row r="1684" s="2" customFormat="1">
      <c r="A1684" s="42"/>
      <c r="B1684" s="43"/>
      <c r="C1684" s="44"/>
      <c r="D1684" s="221" t="s">
        <v>144</v>
      </c>
      <c r="E1684" s="44"/>
      <c r="F1684" s="222" t="s">
        <v>2240</v>
      </c>
      <c r="G1684" s="44"/>
      <c r="H1684" s="44"/>
      <c r="I1684" s="218"/>
      <c r="J1684" s="44"/>
      <c r="K1684" s="44"/>
      <c r="L1684" s="48"/>
      <c r="M1684" s="219"/>
      <c r="N1684" s="220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144</v>
      </c>
      <c r="AU1684" s="20" t="s">
        <v>81</v>
      </c>
    </row>
    <row r="1685" s="13" customFormat="1">
      <c r="A1685" s="13"/>
      <c r="B1685" s="223"/>
      <c r="C1685" s="224"/>
      <c r="D1685" s="216" t="s">
        <v>146</v>
      </c>
      <c r="E1685" s="225" t="s">
        <v>21</v>
      </c>
      <c r="F1685" s="226" t="s">
        <v>218</v>
      </c>
      <c r="G1685" s="224"/>
      <c r="H1685" s="225" t="s">
        <v>21</v>
      </c>
      <c r="I1685" s="227"/>
      <c r="J1685" s="224"/>
      <c r="K1685" s="224"/>
      <c r="L1685" s="228"/>
      <c r="M1685" s="229"/>
      <c r="N1685" s="230"/>
      <c r="O1685" s="230"/>
      <c r="P1685" s="230"/>
      <c r="Q1685" s="230"/>
      <c r="R1685" s="230"/>
      <c r="S1685" s="230"/>
      <c r="T1685" s="23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2" t="s">
        <v>146</v>
      </c>
      <c r="AU1685" s="232" t="s">
        <v>81</v>
      </c>
      <c r="AV1685" s="13" t="s">
        <v>79</v>
      </c>
      <c r="AW1685" s="13" t="s">
        <v>36</v>
      </c>
      <c r="AX1685" s="13" t="s">
        <v>74</v>
      </c>
      <c r="AY1685" s="232" t="s">
        <v>132</v>
      </c>
    </row>
    <row r="1686" s="14" customFormat="1">
      <c r="A1686" s="14"/>
      <c r="B1686" s="233"/>
      <c r="C1686" s="234"/>
      <c r="D1686" s="216" t="s">
        <v>146</v>
      </c>
      <c r="E1686" s="235" t="s">
        <v>21</v>
      </c>
      <c r="F1686" s="236" t="s">
        <v>2202</v>
      </c>
      <c r="G1686" s="234"/>
      <c r="H1686" s="237">
        <v>23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43" t="s">
        <v>146</v>
      </c>
      <c r="AU1686" s="243" t="s">
        <v>81</v>
      </c>
      <c r="AV1686" s="14" t="s">
        <v>81</v>
      </c>
      <c r="AW1686" s="14" t="s">
        <v>36</v>
      </c>
      <c r="AX1686" s="14" t="s">
        <v>79</v>
      </c>
      <c r="AY1686" s="243" t="s">
        <v>132</v>
      </c>
    </row>
    <row r="1687" s="2" customFormat="1" ht="21.75" customHeight="1">
      <c r="A1687" s="42"/>
      <c r="B1687" s="43"/>
      <c r="C1687" s="203" t="s">
        <v>2241</v>
      </c>
      <c r="D1687" s="203" t="s">
        <v>135</v>
      </c>
      <c r="E1687" s="204" t="s">
        <v>2242</v>
      </c>
      <c r="F1687" s="205" t="s">
        <v>2243</v>
      </c>
      <c r="G1687" s="206" t="s">
        <v>183</v>
      </c>
      <c r="H1687" s="207">
        <v>23</v>
      </c>
      <c r="I1687" s="208"/>
      <c r="J1687" s="209">
        <f>ROUND(I1687*H1687,2)</f>
        <v>0</v>
      </c>
      <c r="K1687" s="205" t="s">
        <v>139</v>
      </c>
      <c r="L1687" s="48"/>
      <c r="M1687" s="210" t="s">
        <v>21</v>
      </c>
      <c r="N1687" s="211" t="s">
        <v>45</v>
      </c>
      <c r="O1687" s="88"/>
      <c r="P1687" s="212">
        <f>O1687*H1687</f>
        <v>0</v>
      </c>
      <c r="Q1687" s="212">
        <v>4.0000000000000003E-05</v>
      </c>
      <c r="R1687" s="212">
        <f>Q1687*H1687</f>
        <v>0.00092000000000000003</v>
      </c>
      <c r="S1687" s="212">
        <v>0</v>
      </c>
      <c r="T1687" s="213">
        <f>S1687*H1687</f>
        <v>0</v>
      </c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R1687" s="214" t="s">
        <v>269</v>
      </c>
      <c r="AT1687" s="214" t="s">
        <v>135</v>
      </c>
      <c r="AU1687" s="214" t="s">
        <v>81</v>
      </c>
      <c r="AY1687" s="20" t="s">
        <v>132</v>
      </c>
      <c r="BE1687" s="215">
        <f>IF(N1687="základní",J1687,0)</f>
        <v>0</v>
      </c>
      <c r="BF1687" s="215">
        <f>IF(N1687="snížená",J1687,0)</f>
        <v>0</v>
      </c>
      <c r="BG1687" s="215">
        <f>IF(N1687="zákl. přenesená",J1687,0)</f>
        <v>0</v>
      </c>
      <c r="BH1687" s="215">
        <f>IF(N1687="sníž. přenesená",J1687,0)</f>
        <v>0</v>
      </c>
      <c r="BI1687" s="215">
        <f>IF(N1687="nulová",J1687,0)</f>
        <v>0</v>
      </c>
      <c r="BJ1687" s="20" t="s">
        <v>79</v>
      </c>
      <c r="BK1687" s="215">
        <f>ROUND(I1687*H1687,2)</f>
        <v>0</v>
      </c>
      <c r="BL1687" s="20" t="s">
        <v>269</v>
      </c>
      <c r="BM1687" s="214" t="s">
        <v>2244</v>
      </c>
    </row>
    <row r="1688" s="2" customFormat="1">
      <c r="A1688" s="42"/>
      <c r="B1688" s="43"/>
      <c r="C1688" s="44"/>
      <c r="D1688" s="216" t="s">
        <v>142</v>
      </c>
      <c r="E1688" s="44"/>
      <c r="F1688" s="217" t="s">
        <v>2245</v>
      </c>
      <c r="G1688" s="44"/>
      <c r="H1688" s="44"/>
      <c r="I1688" s="218"/>
      <c r="J1688" s="44"/>
      <c r="K1688" s="44"/>
      <c r="L1688" s="48"/>
      <c r="M1688" s="219"/>
      <c r="N1688" s="220"/>
      <c r="O1688" s="88"/>
      <c r="P1688" s="88"/>
      <c r="Q1688" s="88"/>
      <c r="R1688" s="88"/>
      <c r="S1688" s="88"/>
      <c r="T1688" s="89"/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T1688" s="20" t="s">
        <v>142</v>
      </c>
      <c r="AU1688" s="20" t="s">
        <v>81</v>
      </c>
    </row>
    <row r="1689" s="2" customFormat="1">
      <c r="A1689" s="42"/>
      <c r="B1689" s="43"/>
      <c r="C1689" s="44"/>
      <c r="D1689" s="221" t="s">
        <v>144</v>
      </c>
      <c r="E1689" s="44"/>
      <c r="F1689" s="222" t="s">
        <v>2246</v>
      </c>
      <c r="G1689" s="44"/>
      <c r="H1689" s="44"/>
      <c r="I1689" s="218"/>
      <c r="J1689" s="44"/>
      <c r="K1689" s="44"/>
      <c r="L1689" s="48"/>
      <c r="M1689" s="219"/>
      <c r="N1689" s="220"/>
      <c r="O1689" s="88"/>
      <c r="P1689" s="88"/>
      <c r="Q1689" s="88"/>
      <c r="R1689" s="88"/>
      <c r="S1689" s="88"/>
      <c r="T1689" s="89"/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T1689" s="20" t="s">
        <v>144</v>
      </c>
      <c r="AU1689" s="20" t="s">
        <v>81</v>
      </c>
    </row>
    <row r="1690" s="13" customFormat="1">
      <c r="A1690" s="13"/>
      <c r="B1690" s="223"/>
      <c r="C1690" s="224"/>
      <c r="D1690" s="216" t="s">
        <v>146</v>
      </c>
      <c r="E1690" s="225" t="s">
        <v>21</v>
      </c>
      <c r="F1690" s="226" t="s">
        <v>218</v>
      </c>
      <c r="G1690" s="224"/>
      <c r="H1690" s="225" t="s">
        <v>21</v>
      </c>
      <c r="I1690" s="227"/>
      <c r="J1690" s="224"/>
      <c r="K1690" s="224"/>
      <c r="L1690" s="228"/>
      <c r="M1690" s="229"/>
      <c r="N1690" s="230"/>
      <c r="O1690" s="230"/>
      <c r="P1690" s="230"/>
      <c r="Q1690" s="230"/>
      <c r="R1690" s="230"/>
      <c r="S1690" s="230"/>
      <c r="T1690" s="23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2" t="s">
        <v>146</v>
      </c>
      <c r="AU1690" s="232" t="s">
        <v>81</v>
      </c>
      <c r="AV1690" s="13" t="s">
        <v>79</v>
      </c>
      <c r="AW1690" s="13" t="s">
        <v>36</v>
      </c>
      <c r="AX1690" s="13" t="s">
        <v>74</v>
      </c>
      <c r="AY1690" s="232" t="s">
        <v>132</v>
      </c>
    </row>
    <row r="1691" s="14" customFormat="1">
      <c r="A1691" s="14"/>
      <c r="B1691" s="233"/>
      <c r="C1691" s="234"/>
      <c r="D1691" s="216" t="s">
        <v>146</v>
      </c>
      <c r="E1691" s="235" t="s">
        <v>21</v>
      </c>
      <c r="F1691" s="236" t="s">
        <v>2202</v>
      </c>
      <c r="G1691" s="234"/>
      <c r="H1691" s="237">
        <v>23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3" t="s">
        <v>146</v>
      </c>
      <c r="AU1691" s="243" t="s">
        <v>81</v>
      </c>
      <c r="AV1691" s="14" t="s">
        <v>81</v>
      </c>
      <c r="AW1691" s="14" t="s">
        <v>36</v>
      </c>
      <c r="AX1691" s="14" t="s">
        <v>79</v>
      </c>
      <c r="AY1691" s="243" t="s">
        <v>132</v>
      </c>
    </row>
    <row r="1692" s="12" customFormat="1" ht="22.8" customHeight="1">
      <c r="A1692" s="12"/>
      <c r="B1692" s="187"/>
      <c r="C1692" s="188"/>
      <c r="D1692" s="189" t="s">
        <v>73</v>
      </c>
      <c r="E1692" s="201" t="s">
        <v>2247</v>
      </c>
      <c r="F1692" s="201" t="s">
        <v>2248</v>
      </c>
      <c r="G1692" s="188"/>
      <c r="H1692" s="188"/>
      <c r="I1692" s="191"/>
      <c r="J1692" s="202">
        <f>BK1692</f>
        <v>0</v>
      </c>
      <c r="K1692" s="188"/>
      <c r="L1692" s="193"/>
      <c r="M1692" s="194"/>
      <c r="N1692" s="195"/>
      <c r="O1692" s="195"/>
      <c r="P1692" s="196">
        <f>SUM(P1693:P1834)</f>
        <v>0</v>
      </c>
      <c r="Q1692" s="195"/>
      <c r="R1692" s="196">
        <f>SUM(R1693:R1834)</f>
        <v>1.32578145</v>
      </c>
      <c r="S1692" s="195"/>
      <c r="T1692" s="197">
        <f>SUM(T1693:T1834)</f>
        <v>0.019391120000000001</v>
      </c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R1692" s="198" t="s">
        <v>81</v>
      </c>
      <c r="AT1692" s="199" t="s">
        <v>73</v>
      </c>
      <c r="AU1692" s="199" t="s">
        <v>79</v>
      </c>
      <c r="AY1692" s="198" t="s">
        <v>132</v>
      </c>
      <c r="BK1692" s="200">
        <f>SUM(BK1693:BK1834)</f>
        <v>0</v>
      </c>
    </row>
    <row r="1693" s="2" customFormat="1" ht="24.15" customHeight="1">
      <c r="A1693" s="42"/>
      <c r="B1693" s="43"/>
      <c r="C1693" s="203" t="s">
        <v>2249</v>
      </c>
      <c r="D1693" s="203" t="s">
        <v>135</v>
      </c>
      <c r="E1693" s="204" t="s">
        <v>2250</v>
      </c>
      <c r="F1693" s="205" t="s">
        <v>2251</v>
      </c>
      <c r="G1693" s="206" t="s">
        <v>183</v>
      </c>
      <c r="H1693" s="207">
        <v>174.231</v>
      </c>
      <c r="I1693" s="208"/>
      <c r="J1693" s="209">
        <f>ROUND(I1693*H1693,2)</f>
        <v>0</v>
      </c>
      <c r="K1693" s="205" t="s">
        <v>139</v>
      </c>
      <c r="L1693" s="48"/>
      <c r="M1693" s="210" t="s">
        <v>21</v>
      </c>
      <c r="N1693" s="211" t="s">
        <v>45</v>
      </c>
      <c r="O1693" s="88"/>
      <c r="P1693" s="212">
        <f>O1693*H1693</f>
        <v>0</v>
      </c>
      <c r="Q1693" s="212">
        <v>0</v>
      </c>
      <c r="R1693" s="212">
        <f>Q1693*H1693</f>
        <v>0</v>
      </c>
      <c r="S1693" s="212">
        <v>0</v>
      </c>
      <c r="T1693" s="213">
        <f>S1693*H1693</f>
        <v>0</v>
      </c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R1693" s="214" t="s">
        <v>269</v>
      </c>
      <c r="AT1693" s="214" t="s">
        <v>135</v>
      </c>
      <c r="AU1693" s="214" t="s">
        <v>81</v>
      </c>
      <c r="AY1693" s="20" t="s">
        <v>132</v>
      </c>
      <c r="BE1693" s="215">
        <f>IF(N1693="základní",J1693,0)</f>
        <v>0</v>
      </c>
      <c r="BF1693" s="215">
        <f>IF(N1693="snížená",J1693,0)</f>
        <v>0</v>
      </c>
      <c r="BG1693" s="215">
        <f>IF(N1693="zákl. přenesená",J1693,0)</f>
        <v>0</v>
      </c>
      <c r="BH1693" s="215">
        <f>IF(N1693="sníž. přenesená",J1693,0)</f>
        <v>0</v>
      </c>
      <c r="BI1693" s="215">
        <f>IF(N1693="nulová",J1693,0)</f>
        <v>0</v>
      </c>
      <c r="BJ1693" s="20" t="s">
        <v>79</v>
      </c>
      <c r="BK1693" s="215">
        <f>ROUND(I1693*H1693,2)</f>
        <v>0</v>
      </c>
      <c r="BL1693" s="20" t="s">
        <v>269</v>
      </c>
      <c r="BM1693" s="214" t="s">
        <v>2252</v>
      </c>
    </row>
    <row r="1694" s="2" customFormat="1">
      <c r="A1694" s="42"/>
      <c r="B1694" s="43"/>
      <c r="C1694" s="44"/>
      <c r="D1694" s="216" t="s">
        <v>142</v>
      </c>
      <c r="E1694" s="44"/>
      <c r="F1694" s="217" t="s">
        <v>2253</v>
      </c>
      <c r="G1694" s="44"/>
      <c r="H1694" s="44"/>
      <c r="I1694" s="218"/>
      <c r="J1694" s="44"/>
      <c r="K1694" s="44"/>
      <c r="L1694" s="48"/>
      <c r="M1694" s="219"/>
      <c r="N1694" s="220"/>
      <c r="O1694" s="88"/>
      <c r="P1694" s="88"/>
      <c r="Q1694" s="88"/>
      <c r="R1694" s="88"/>
      <c r="S1694" s="88"/>
      <c r="T1694" s="89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T1694" s="20" t="s">
        <v>142</v>
      </c>
      <c r="AU1694" s="20" t="s">
        <v>81</v>
      </c>
    </row>
    <row r="1695" s="2" customFormat="1">
      <c r="A1695" s="42"/>
      <c r="B1695" s="43"/>
      <c r="C1695" s="44"/>
      <c r="D1695" s="221" t="s">
        <v>144</v>
      </c>
      <c r="E1695" s="44"/>
      <c r="F1695" s="222" t="s">
        <v>2254</v>
      </c>
      <c r="G1695" s="44"/>
      <c r="H1695" s="44"/>
      <c r="I1695" s="218"/>
      <c r="J1695" s="44"/>
      <c r="K1695" s="44"/>
      <c r="L1695" s="48"/>
      <c r="M1695" s="219"/>
      <c r="N1695" s="220"/>
      <c r="O1695" s="88"/>
      <c r="P1695" s="88"/>
      <c r="Q1695" s="88"/>
      <c r="R1695" s="88"/>
      <c r="S1695" s="88"/>
      <c r="T1695" s="89"/>
      <c r="U1695" s="42"/>
      <c r="V1695" s="42"/>
      <c r="W1695" s="42"/>
      <c r="X1695" s="42"/>
      <c r="Y1695" s="42"/>
      <c r="Z1695" s="42"/>
      <c r="AA1695" s="42"/>
      <c r="AB1695" s="42"/>
      <c r="AC1695" s="42"/>
      <c r="AD1695" s="42"/>
      <c r="AE1695" s="42"/>
      <c r="AT1695" s="20" t="s">
        <v>144</v>
      </c>
      <c r="AU1695" s="20" t="s">
        <v>81</v>
      </c>
    </row>
    <row r="1696" s="14" customFormat="1">
      <c r="A1696" s="14"/>
      <c r="B1696" s="233"/>
      <c r="C1696" s="234"/>
      <c r="D1696" s="216" t="s">
        <v>146</v>
      </c>
      <c r="E1696" s="235" t="s">
        <v>21</v>
      </c>
      <c r="F1696" s="236" t="s">
        <v>2255</v>
      </c>
      <c r="G1696" s="234"/>
      <c r="H1696" s="237">
        <v>49.560000000000002</v>
      </c>
      <c r="I1696" s="238"/>
      <c r="J1696" s="234"/>
      <c r="K1696" s="234"/>
      <c r="L1696" s="239"/>
      <c r="M1696" s="240"/>
      <c r="N1696" s="241"/>
      <c r="O1696" s="241"/>
      <c r="P1696" s="241"/>
      <c r="Q1696" s="241"/>
      <c r="R1696" s="241"/>
      <c r="S1696" s="241"/>
      <c r="T1696" s="24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43" t="s">
        <v>146</v>
      </c>
      <c r="AU1696" s="243" t="s">
        <v>81</v>
      </c>
      <c r="AV1696" s="14" t="s">
        <v>81</v>
      </c>
      <c r="AW1696" s="14" t="s">
        <v>36</v>
      </c>
      <c r="AX1696" s="14" t="s">
        <v>74</v>
      </c>
      <c r="AY1696" s="243" t="s">
        <v>132</v>
      </c>
    </row>
    <row r="1697" s="14" customFormat="1">
      <c r="A1697" s="14"/>
      <c r="B1697" s="233"/>
      <c r="C1697" s="234"/>
      <c r="D1697" s="216" t="s">
        <v>146</v>
      </c>
      <c r="E1697" s="235" t="s">
        <v>21</v>
      </c>
      <c r="F1697" s="236" t="s">
        <v>2256</v>
      </c>
      <c r="G1697" s="234"/>
      <c r="H1697" s="237">
        <v>27.869</v>
      </c>
      <c r="I1697" s="238"/>
      <c r="J1697" s="234"/>
      <c r="K1697" s="234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3" t="s">
        <v>146</v>
      </c>
      <c r="AU1697" s="243" t="s">
        <v>81</v>
      </c>
      <c r="AV1697" s="14" t="s">
        <v>81</v>
      </c>
      <c r="AW1697" s="14" t="s">
        <v>36</v>
      </c>
      <c r="AX1697" s="14" t="s">
        <v>74</v>
      </c>
      <c r="AY1697" s="243" t="s">
        <v>132</v>
      </c>
    </row>
    <row r="1698" s="14" customFormat="1">
      <c r="A1698" s="14"/>
      <c r="B1698" s="233"/>
      <c r="C1698" s="234"/>
      <c r="D1698" s="216" t="s">
        <v>146</v>
      </c>
      <c r="E1698" s="235" t="s">
        <v>21</v>
      </c>
      <c r="F1698" s="236" t="s">
        <v>2257</v>
      </c>
      <c r="G1698" s="234"/>
      <c r="H1698" s="237">
        <v>20.184000000000001</v>
      </c>
      <c r="I1698" s="238"/>
      <c r="J1698" s="234"/>
      <c r="K1698" s="234"/>
      <c r="L1698" s="239"/>
      <c r="M1698" s="240"/>
      <c r="N1698" s="241"/>
      <c r="O1698" s="241"/>
      <c r="P1698" s="241"/>
      <c r="Q1698" s="241"/>
      <c r="R1698" s="241"/>
      <c r="S1698" s="241"/>
      <c r="T1698" s="24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43" t="s">
        <v>146</v>
      </c>
      <c r="AU1698" s="243" t="s">
        <v>81</v>
      </c>
      <c r="AV1698" s="14" t="s">
        <v>81</v>
      </c>
      <c r="AW1698" s="14" t="s">
        <v>36</v>
      </c>
      <c r="AX1698" s="14" t="s">
        <v>74</v>
      </c>
      <c r="AY1698" s="243" t="s">
        <v>132</v>
      </c>
    </row>
    <row r="1699" s="14" customFormat="1">
      <c r="A1699" s="14"/>
      <c r="B1699" s="233"/>
      <c r="C1699" s="234"/>
      <c r="D1699" s="216" t="s">
        <v>146</v>
      </c>
      <c r="E1699" s="235" t="s">
        <v>21</v>
      </c>
      <c r="F1699" s="236" t="s">
        <v>2258</v>
      </c>
      <c r="G1699" s="234"/>
      <c r="H1699" s="237">
        <v>17.98</v>
      </c>
      <c r="I1699" s="238"/>
      <c r="J1699" s="234"/>
      <c r="K1699" s="234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3" t="s">
        <v>146</v>
      </c>
      <c r="AU1699" s="243" t="s">
        <v>81</v>
      </c>
      <c r="AV1699" s="14" t="s">
        <v>81</v>
      </c>
      <c r="AW1699" s="14" t="s">
        <v>36</v>
      </c>
      <c r="AX1699" s="14" t="s">
        <v>74</v>
      </c>
      <c r="AY1699" s="243" t="s">
        <v>132</v>
      </c>
    </row>
    <row r="1700" s="14" customFormat="1">
      <c r="A1700" s="14"/>
      <c r="B1700" s="233"/>
      <c r="C1700" s="234"/>
      <c r="D1700" s="216" t="s">
        <v>146</v>
      </c>
      <c r="E1700" s="235" t="s">
        <v>21</v>
      </c>
      <c r="F1700" s="236" t="s">
        <v>2259</v>
      </c>
      <c r="G1700" s="234"/>
      <c r="H1700" s="237">
        <v>58.637999999999998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3" t="s">
        <v>146</v>
      </c>
      <c r="AU1700" s="243" t="s">
        <v>81</v>
      </c>
      <c r="AV1700" s="14" t="s">
        <v>81</v>
      </c>
      <c r="AW1700" s="14" t="s">
        <v>36</v>
      </c>
      <c r="AX1700" s="14" t="s">
        <v>74</v>
      </c>
      <c r="AY1700" s="243" t="s">
        <v>132</v>
      </c>
    </row>
    <row r="1701" s="15" customFormat="1">
      <c r="A1701" s="15"/>
      <c r="B1701" s="244"/>
      <c r="C1701" s="245"/>
      <c r="D1701" s="216" t="s">
        <v>146</v>
      </c>
      <c r="E1701" s="246" t="s">
        <v>21</v>
      </c>
      <c r="F1701" s="247" t="s">
        <v>150</v>
      </c>
      <c r="G1701" s="245"/>
      <c r="H1701" s="248">
        <v>174.231</v>
      </c>
      <c r="I1701" s="249"/>
      <c r="J1701" s="245"/>
      <c r="K1701" s="245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54" t="s">
        <v>146</v>
      </c>
      <c r="AU1701" s="254" t="s">
        <v>81</v>
      </c>
      <c r="AV1701" s="15" t="s">
        <v>140</v>
      </c>
      <c r="AW1701" s="15" t="s">
        <v>36</v>
      </c>
      <c r="AX1701" s="15" t="s">
        <v>79</v>
      </c>
      <c r="AY1701" s="254" t="s">
        <v>132</v>
      </c>
    </row>
    <row r="1702" s="2" customFormat="1" ht="24.15" customHeight="1">
      <c r="A1702" s="42"/>
      <c r="B1702" s="43"/>
      <c r="C1702" s="203" t="s">
        <v>2260</v>
      </c>
      <c r="D1702" s="203" t="s">
        <v>135</v>
      </c>
      <c r="E1702" s="204" t="s">
        <v>2261</v>
      </c>
      <c r="F1702" s="205" t="s">
        <v>2262</v>
      </c>
      <c r="G1702" s="206" t="s">
        <v>183</v>
      </c>
      <c r="H1702" s="207">
        <v>519.15599999999995</v>
      </c>
      <c r="I1702" s="208"/>
      <c r="J1702" s="209">
        <f>ROUND(I1702*H1702,2)</f>
        <v>0</v>
      </c>
      <c r="K1702" s="205" t="s">
        <v>139</v>
      </c>
      <c r="L1702" s="48"/>
      <c r="M1702" s="210" t="s">
        <v>21</v>
      </c>
      <c r="N1702" s="211" t="s">
        <v>45</v>
      </c>
      <c r="O1702" s="88"/>
      <c r="P1702" s="212">
        <f>O1702*H1702</f>
        <v>0</v>
      </c>
      <c r="Q1702" s="212">
        <v>0</v>
      </c>
      <c r="R1702" s="212">
        <f>Q1702*H1702</f>
        <v>0</v>
      </c>
      <c r="S1702" s="212">
        <v>0</v>
      </c>
      <c r="T1702" s="213">
        <f>S1702*H1702</f>
        <v>0</v>
      </c>
      <c r="U1702" s="42"/>
      <c r="V1702" s="42"/>
      <c r="W1702" s="42"/>
      <c r="X1702" s="42"/>
      <c r="Y1702" s="42"/>
      <c r="Z1702" s="42"/>
      <c r="AA1702" s="42"/>
      <c r="AB1702" s="42"/>
      <c r="AC1702" s="42"/>
      <c r="AD1702" s="42"/>
      <c r="AE1702" s="42"/>
      <c r="AR1702" s="214" t="s">
        <v>269</v>
      </c>
      <c r="AT1702" s="214" t="s">
        <v>135</v>
      </c>
      <c r="AU1702" s="214" t="s">
        <v>81</v>
      </c>
      <c r="AY1702" s="20" t="s">
        <v>132</v>
      </c>
      <c r="BE1702" s="215">
        <f>IF(N1702="základní",J1702,0)</f>
        <v>0</v>
      </c>
      <c r="BF1702" s="215">
        <f>IF(N1702="snížená",J1702,0)</f>
        <v>0</v>
      </c>
      <c r="BG1702" s="215">
        <f>IF(N1702="zákl. přenesená",J1702,0)</f>
        <v>0</v>
      </c>
      <c r="BH1702" s="215">
        <f>IF(N1702="sníž. přenesená",J1702,0)</f>
        <v>0</v>
      </c>
      <c r="BI1702" s="215">
        <f>IF(N1702="nulová",J1702,0)</f>
        <v>0</v>
      </c>
      <c r="BJ1702" s="20" t="s">
        <v>79</v>
      </c>
      <c r="BK1702" s="215">
        <f>ROUND(I1702*H1702,2)</f>
        <v>0</v>
      </c>
      <c r="BL1702" s="20" t="s">
        <v>269</v>
      </c>
      <c r="BM1702" s="214" t="s">
        <v>2263</v>
      </c>
    </row>
    <row r="1703" s="2" customFormat="1">
      <c r="A1703" s="42"/>
      <c r="B1703" s="43"/>
      <c r="C1703" s="44"/>
      <c r="D1703" s="216" t="s">
        <v>142</v>
      </c>
      <c r="E1703" s="44"/>
      <c r="F1703" s="217" t="s">
        <v>2264</v>
      </c>
      <c r="G1703" s="44"/>
      <c r="H1703" s="44"/>
      <c r="I1703" s="218"/>
      <c r="J1703" s="44"/>
      <c r="K1703" s="44"/>
      <c r="L1703" s="48"/>
      <c r="M1703" s="219"/>
      <c r="N1703" s="220"/>
      <c r="O1703" s="88"/>
      <c r="P1703" s="88"/>
      <c r="Q1703" s="88"/>
      <c r="R1703" s="88"/>
      <c r="S1703" s="88"/>
      <c r="T1703" s="89"/>
      <c r="U1703" s="42"/>
      <c r="V1703" s="42"/>
      <c r="W1703" s="42"/>
      <c r="X1703" s="42"/>
      <c r="Y1703" s="42"/>
      <c r="Z1703" s="42"/>
      <c r="AA1703" s="42"/>
      <c r="AB1703" s="42"/>
      <c r="AC1703" s="42"/>
      <c r="AD1703" s="42"/>
      <c r="AE1703" s="42"/>
      <c r="AT1703" s="20" t="s">
        <v>142</v>
      </c>
      <c r="AU1703" s="20" t="s">
        <v>81</v>
      </c>
    </row>
    <row r="1704" s="2" customFormat="1">
      <c r="A1704" s="42"/>
      <c r="B1704" s="43"/>
      <c r="C1704" s="44"/>
      <c r="D1704" s="221" t="s">
        <v>144</v>
      </c>
      <c r="E1704" s="44"/>
      <c r="F1704" s="222" t="s">
        <v>2265</v>
      </c>
      <c r="G1704" s="44"/>
      <c r="H1704" s="44"/>
      <c r="I1704" s="218"/>
      <c r="J1704" s="44"/>
      <c r="K1704" s="44"/>
      <c r="L1704" s="48"/>
      <c r="M1704" s="219"/>
      <c r="N1704" s="220"/>
      <c r="O1704" s="88"/>
      <c r="P1704" s="88"/>
      <c r="Q1704" s="88"/>
      <c r="R1704" s="88"/>
      <c r="S1704" s="88"/>
      <c r="T1704" s="89"/>
      <c r="U1704" s="42"/>
      <c r="V1704" s="42"/>
      <c r="W1704" s="42"/>
      <c r="X1704" s="42"/>
      <c r="Y1704" s="42"/>
      <c r="Z1704" s="42"/>
      <c r="AA1704" s="42"/>
      <c r="AB1704" s="42"/>
      <c r="AC1704" s="42"/>
      <c r="AD1704" s="42"/>
      <c r="AE1704" s="42"/>
      <c r="AT1704" s="20" t="s">
        <v>144</v>
      </c>
      <c r="AU1704" s="20" t="s">
        <v>81</v>
      </c>
    </row>
    <row r="1705" s="14" customFormat="1">
      <c r="A1705" s="14"/>
      <c r="B1705" s="233"/>
      <c r="C1705" s="234"/>
      <c r="D1705" s="216" t="s">
        <v>146</v>
      </c>
      <c r="E1705" s="235" t="s">
        <v>21</v>
      </c>
      <c r="F1705" s="236" t="s">
        <v>2266</v>
      </c>
      <c r="G1705" s="234"/>
      <c r="H1705" s="237">
        <v>87.370000000000005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3" t="s">
        <v>146</v>
      </c>
      <c r="AU1705" s="243" t="s">
        <v>81</v>
      </c>
      <c r="AV1705" s="14" t="s">
        <v>81</v>
      </c>
      <c r="AW1705" s="14" t="s">
        <v>36</v>
      </c>
      <c r="AX1705" s="14" t="s">
        <v>74</v>
      </c>
      <c r="AY1705" s="243" t="s">
        <v>132</v>
      </c>
    </row>
    <row r="1706" s="14" customFormat="1">
      <c r="A1706" s="14"/>
      <c r="B1706" s="233"/>
      <c r="C1706" s="234"/>
      <c r="D1706" s="216" t="s">
        <v>146</v>
      </c>
      <c r="E1706" s="235" t="s">
        <v>21</v>
      </c>
      <c r="F1706" s="236" t="s">
        <v>2267</v>
      </c>
      <c r="G1706" s="234"/>
      <c r="H1706" s="237">
        <v>31.579000000000001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43" t="s">
        <v>146</v>
      </c>
      <c r="AU1706" s="243" t="s">
        <v>81</v>
      </c>
      <c r="AV1706" s="14" t="s">
        <v>81</v>
      </c>
      <c r="AW1706" s="14" t="s">
        <v>36</v>
      </c>
      <c r="AX1706" s="14" t="s">
        <v>74</v>
      </c>
      <c r="AY1706" s="243" t="s">
        <v>132</v>
      </c>
    </row>
    <row r="1707" s="16" customFormat="1">
      <c r="A1707" s="16"/>
      <c r="B1707" s="255"/>
      <c r="C1707" s="256"/>
      <c r="D1707" s="216" t="s">
        <v>146</v>
      </c>
      <c r="E1707" s="257" t="s">
        <v>21</v>
      </c>
      <c r="F1707" s="258" t="s">
        <v>222</v>
      </c>
      <c r="G1707" s="256"/>
      <c r="H1707" s="259">
        <v>118.949</v>
      </c>
      <c r="I1707" s="260"/>
      <c r="J1707" s="256"/>
      <c r="K1707" s="256"/>
      <c r="L1707" s="261"/>
      <c r="M1707" s="262"/>
      <c r="N1707" s="263"/>
      <c r="O1707" s="263"/>
      <c r="P1707" s="263"/>
      <c r="Q1707" s="263"/>
      <c r="R1707" s="263"/>
      <c r="S1707" s="263"/>
      <c r="T1707" s="264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T1707" s="265" t="s">
        <v>146</v>
      </c>
      <c r="AU1707" s="265" t="s">
        <v>81</v>
      </c>
      <c r="AV1707" s="16" t="s">
        <v>133</v>
      </c>
      <c r="AW1707" s="16" t="s">
        <v>36</v>
      </c>
      <c r="AX1707" s="16" t="s">
        <v>74</v>
      </c>
      <c r="AY1707" s="265" t="s">
        <v>132</v>
      </c>
    </row>
    <row r="1708" s="14" customFormat="1">
      <c r="A1708" s="14"/>
      <c r="B1708" s="233"/>
      <c r="C1708" s="234"/>
      <c r="D1708" s="216" t="s">
        <v>146</v>
      </c>
      <c r="E1708" s="235" t="s">
        <v>21</v>
      </c>
      <c r="F1708" s="236" t="s">
        <v>2268</v>
      </c>
      <c r="G1708" s="234"/>
      <c r="H1708" s="237">
        <v>192.46899999999999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43" t="s">
        <v>146</v>
      </c>
      <c r="AU1708" s="243" t="s">
        <v>81</v>
      </c>
      <c r="AV1708" s="14" t="s">
        <v>81</v>
      </c>
      <c r="AW1708" s="14" t="s">
        <v>36</v>
      </c>
      <c r="AX1708" s="14" t="s">
        <v>74</v>
      </c>
      <c r="AY1708" s="243" t="s">
        <v>132</v>
      </c>
    </row>
    <row r="1709" s="16" customFormat="1">
      <c r="A1709" s="16"/>
      <c r="B1709" s="255"/>
      <c r="C1709" s="256"/>
      <c r="D1709" s="216" t="s">
        <v>146</v>
      </c>
      <c r="E1709" s="257" t="s">
        <v>21</v>
      </c>
      <c r="F1709" s="258" t="s">
        <v>222</v>
      </c>
      <c r="G1709" s="256"/>
      <c r="H1709" s="259">
        <v>192.46899999999999</v>
      </c>
      <c r="I1709" s="260"/>
      <c r="J1709" s="256"/>
      <c r="K1709" s="256"/>
      <c r="L1709" s="261"/>
      <c r="M1709" s="262"/>
      <c r="N1709" s="263"/>
      <c r="O1709" s="263"/>
      <c r="P1709" s="263"/>
      <c r="Q1709" s="263"/>
      <c r="R1709" s="263"/>
      <c r="S1709" s="263"/>
      <c r="T1709" s="264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T1709" s="265" t="s">
        <v>146</v>
      </c>
      <c r="AU1709" s="265" t="s">
        <v>81</v>
      </c>
      <c r="AV1709" s="16" t="s">
        <v>133</v>
      </c>
      <c r="AW1709" s="16" t="s">
        <v>36</v>
      </c>
      <c r="AX1709" s="16" t="s">
        <v>74</v>
      </c>
      <c r="AY1709" s="265" t="s">
        <v>132</v>
      </c>
    </row>
    <row r="1710" s="14" customFormat="1">
      <c r="A1710" s="14"/>
      <c r="B1710" s="233"/>
      <c r="C1710" s="234"/>
      <c r="D1710" s="216" t="s">
        <v>146</v>
      </c>
      <c r="E1710" s="235" t="s">
        <v>21</v>
      </c>
      <c r="F1710" s="236" t="s">
        <v>2269</v>
      </c>
      <c r="G1710" s="234"/>
      <c r="H1710" s="237">
        <v>100.235</v>
      </c>
      <c r="I1710" s="238"/>
      <c r="J1710" s="234"/>
      <c r="K1710" s="234"/>
      <c r="L1710" s="239"/>
      <c r="M1710" s="240"/>
      <c r="N1710" s="241"/>
      <c r="O1710" s="241"/>
      <c r="P1710" s="241"/>
      <c r="Q1710" s="241"/>
      <c r="R1710" s="241"/>
      <c r="S1710" s="241"/>
      <c r="T1710" s="24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43" t="s">
        <v>146</v>
      </c>
      <c r="AU1710" s="243" t="s">
        <v>81</v>
      </c>
      <c r="AV1710" s="14" t="s">
        <v>81</v>
      </c>
      <c r="AW1710" s="14" t="s">
        <v>36</v>
      </c>
      <c r="AX1710" s="14" t="s">
        <v>74</v>
      </c>
      <c r="AY1710" s="243" t="s">
        <v>132</v>
      </c>
    </row>
    <row r="1711" s="16" customFormat="1">
      <c r="A1711" s="16"/>
      <c r="B1711" s="255"/>
      <c r="C1711" s="256"/>
      <c r="D1711" s="216" t="s">
        <v>146</v>
      </c>
      <c r="E1711" s="257" t="s">
        <v>21</v>
      </c>
      <c r="F1711" s="258" t="s">
        <v>222</v>
      </c>
      <c r="G1711" s="256"/>
      <c r="H1711" s="259">
        <v>100.235</v>
      </c>
      <c r="I1711" s="260"/>
      <c r="J1711" s="256"/>
      <c r="K1711" s="256"/>
      <c r="L1711" s="261"/>
      <c r="M1711" s="262"/>
      <c r="N1711" s="263"/>
      <c r="O1711" s="263"/>
      <c r="P1711" s="263"/>
      <c r="Q1711" s="263"/>
      <c r="R1711" s="263"/>
      <c r="S1711" s="263"/>
      <c r="T1711" s="264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T1711" s="265" t="s">
        <v>146</v>
      </c>
      <c r="AU1711" s="265" t="s">
        <v>81</v>
      </c>
      <c r="AV1711" s="16" t="s">
        <v>133</v>
      </c>
      <c r="AW1711" s="16" t="s">
        <v>36</v>
      </c>
      <c r="AX1711" s="16" t="s">
        <v>74</v>
      </c>
      <c r="AY1711" s="265" t="s">
        <v>132</v>
      </c>
    </row>
    <row r="1712" s="14" customFormat="1">
      <c r="A1712" s="14"/>
      <c r="B1712" s="233"/>
      <c r="C1712" s="234"/>
      <c r="D1712" s="216" t="s">
        <v>146</v>
      </c>
      <c r="E1712" s="235" t="s">
        <v>21</v>
      </c>
      <c r="F1712" s="236" t="s">
        <v>2270</v>
      </c>
      <c r="G1712" s="234"/>
      <c r="H1712" s="237">
        <v>28.632000000000001</v>
      </c>
      <c r="I1712" s="238"/>
      <c r="J1712" s="234"/>
      <c r="K1712" s="234"/>
      <c r="L1712" s="239"/>
      <c r="M1712" s="240"/>
      <c r="N1712" s="241"/>
      <c r="O1712" s="241"/>
      <c r="P1712" s="241"/>
      <c r="Q1712" s="241"/>
      <c r="R1712" s="241"/>
      <c r="S1712" s="241"/>
      <c r="T1712" s="24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43" t="s">
        <v>146</v>
      </c>
      <c r="AU1712" s="243" t="s">
        <v>81</v>
      </c>
      <c r="AV1712" s="14" t="s">
        <v>81</v>
      </c>
      <c r="AW1712" s="14" t="s">
        <v>36</v>
      </c>
      <c r="AX1712" s="14" t="s">
        <v>74</v>
      </c>
      <c r="AY1712" s="243" t="s">
        <v>132</v>
      </c>
    </row>
    <row r="1713" s="16" customFormat="1">
      <c r="A1713" s="16"/>
      <c r="B1713" s="255"/>
      <c r="C1713" s="256"/>
      <c r="D1713" s="216" t="s">
        <v>146</v>
      </c>
      <c r="E1713" s="257" t="s">
        <v>21</v>
      </c>
      <c r="F1713" s="258" t="s">
        <v>222</v>
      </c>
      <c r="G1713" s="256"/>
      <c r="H1713" s="259">
        <v>28.632000000000001</v>
      </c>
      <c r="I1713" s="260"/>
      <c r="J1713" s="256"/>
      <c r="K1713" s="256"/>
      <c r="L1713" s="261"/>
      <c r="M1713" s="262"/>
      <c r="N1713" s="263"/>
      <c r="O1713" s="263"/>
      <c r="P1713" s="263"/>
      <c r="Q1713" s="263"/>
      <c r="R1713" s="263"/>
      <c r="S1713" s="263"/>
      <c r="T1713" s="264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65" t="s">
        <v>146</v>
      </c>
      <c r="AU1713" s="265" t="s">
        <v>81</v>
      </c>
      <c r="AV1713" s="16" t="s">
        <v>133</v>
      </c>
      <c r="AW1713" s="16" t="s">
        <v>36</v>
      </c>
      <c r="AX1713" s="16" t="s">
        <v>74</v>
      </c>
      <c r="AY1713" s="265" t="s">
        <v>132</v>
      </c>
    </row>
    <row r="1714" s="14" customFormat="1">
      <c r="A1714" s="14"/>
      <c r="B1714" s="233"/>
      <c r="C1714" s="234"/>
      <c r="D1714" s="216" t="s">
        <v>146</v>
      </c>
      <c r="E1714" s="235" t="s">
        <v>21</v>
      </c>
      <c r="F1714" s="236" t="s">
        <v>2271</v>
      </c>
      <c r="G1714" s="234"/>
      <c r="H1714" s="237">
        <v>78.870999999999995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3" t="s">
        <v>146</v>
      </c>
      <c r="AU1714" s="243" t="s">
        <v>81</v>
      </c>
      <c r="AV1714" s="14" t="s">
        <v>81</v>
      </c>
      <c r="AW1714" s="14" t="s">
        <v>36</v>
      </c>
      <c r="AX1714" s="14" t="s">
        <v>74</v>
      </c>
      <c r="AY1714" s="243" t="s">
        <v>132</v>
      </c>
    </row>
    <row r="1715" s="16" customFormat="1">
      <c r="A1715" s="16"/>
      <c r="B1715" s="255"/>
      <c r="C1715" s="256"/>
      <c r="D1715" s="216" t="s">
        <v>146</v>
      </c>
      <c r="E1715" s="257" t="s">
        <v>21</v>
      </c>
      <c r="F1715" s="258" t="s">
        <v>222</v>
      </c>
      <c r="G1715" s="256"/>
      <c r="H1715" s="259">
        <v>78.870999999999995</v>
      </c>
      <c r="I1715" s="260"/>
      <c r="J1715" s="256"/>
      <c r="K1715" s="256"/>
      <c r="L1715" s="261"/>
      <c r="M1715" s="262"/>
      <c r="N1715" s="263"/>
      <c r="O1715" s="263"/>
      <c r="P1715" s="263"/>
      <c r="Q1715" s="263"/>
      <c r="R1715" s="263"/>
      <c r="S1715" s="263"/>
      <c r="T1715" s="264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65" t="s">
        <v>146</v>
      </c>
      <c r="AU1715" s="265" t="s">
        <v>81</v>
      </c>
      <c r="AV1715" s="16" t="s">
        <v>133</v>
      </c>
      <c r="AW1715" s="16" t="s">
        <v>36</v>
      </c>
      <c r="AX1715" s="16" t="s">
        <v>74</v>
      </c>
      <c r="AY1715" s="265" t="s">
        <v>132</v>
      </c>
    </row>
    <row r="1716" s="15" customFormat="1">
      <c r="A1716" s="15"/>
      <c r="B1716" s="244"/>
      <c r="C1716" s="245"/>
      <c r="D1716" s="216" t="s">
        <v>146</v>
      </c>
      <c r="E1716" s="246" t="s">
        <v>21</v>
      </c>
      <c r="F1716" s="247" t="s">
        <v>150</v>
      </c>
      <c r="G1716" s="245"/>
      <c r="H1716" s="248">
        <v>519.15599999999995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4" t="s">
        <v>146</v>
      </c>
      <c r="AU1716" s="254" t="s">
        <v>81</v>
      </c>
      <c r="AV1716" s="15" t="s">
        <v>140</v>
      </c>
      <c r="AW1716" s="15" t="s">
        <v>36</v>
      </c>
      <c r="AX1716" s="15" t="s">
        <v>79</v>
      </c>
      <c r="AY1716" s="254" t="s">
        <v>132</v>
      </c>
    </row>
    <row r="1717" s="2" customFormat="1" ht="16.5" customHeight="1">
      <c r="A1717" s="42"/>
      <c r="B1717" s="43"/>
      <c r="C1717" s="203" t="s">
        <v>2272</v>
      </c>
      <c r="D1717" s="203" t="s">
        <v>135</v>
      </c>
      <c r="E1717" s="204" t="s">
        <v>2273</v>
      </c>
      <c r="F1717" s="205" t="s">
        <v>2274</v>
      </c>
      <c r="G1717" s="206" t="s">
        <v>183</v>
      </c>
      <c r="H1717" s="207">
        <v>62.552</v>
      </c>
      <c r="I1717" s="208"/>
      <c r="J1717" s="209">
        <f>ROUND(I1717*H1717,2)</f>
        <v>0</v>
      </c>
      <c r="K1717" s="205" t="s">
        <v>139</v>
      </c>
      <c r="L1717" s="48"/>
      <c r="M1717" s="210" t="s">
        <v>21</v>
      </c>
      <c r="N1717" s="211" t="s">
        <v>45</v>
      </c>
      <c r="O1717" s="88"/>
      <c r="P1717" s="212">
        <f>O1717*H1717</f>
        <v>0</v>
      </c>
      <c r="Q1717" s="212">
        <v>0.001</v>
      </c>
      <c r="R1717" s="212">
        <f>Q1717*H1717</f>
        <v>0.062551999999999996</v>
      </c>
      <c r="S1717" s="212">
        <v>0.00031</v>
      </c>
      <c r="T1717" s="213">
        <f>S1717*H1717</f>
        <v>0.019391120000000001</v>
      </c>
      <c r="U1717" s="42"/>
      <c r="V1717" s="42"/>
      <c r="W1717" s="42"/>
      <c r="X1717" s="42"/>
      <c r="Y1717" s="42"/>
      <c r="Z1717" s="42"/>
      <c r="AA1717" s="42"/>
      <c r="AB1717" s="42"/>
      <c r="AC1717" s="42"/>
      <c r="AD1717" s="42"/>
      <c r="AE1717" s="42"/>
      <c r="AR1717" s="214" t="s">
        <v>269</v>
      </c>
      <c r="AT1717" s="214" t="s">
        <v>135</v>
      </c>
      <c r="AU1717" s="214" t="s">
        <v>81</v>
      </c>
      <c r="AY1717" s="20" t="s">
        <v>132</v>
      </c>
      <c r="BE1717" s="215">
        <f>IF(N1717="základní",J1717,0)</f>
        <v>0</v>
      </c>
      <c r="BF1717" s="215">
        <f>IF(N1717="snížená",J1717,0)</f>
        <v>0</v>
      </c>
      <c r="BG1717" s="215">
        <f>IF(N1717="zákl. přenesená",J1717,0)</f>
        <v>0</v>
      </c>
      <c r="BH1717" s="215">
        <f>IF(N1717="sníž. přenesená",J1717,0)</f>
        <v>0</v>
      </c>
      <c r="BI1717" s="215">
        <f>IF(N1717="nulová",J1717,0)</f>
        <v>0</v>
      </c>
      <c r="BJ1717" s="20" t="s">
        <v>79</v>
      </c>
      <c r="BK1717" s="215">
        <f>ROUND(I1717*H1717,2)</f>
        <v>0</v>
      </c>
      <c r="BL1717" s="20" t="s">
        <v>269</v>
      </c>
      <c r="BM1717" s="214" t="s">
        <v>2275</v>
      </c>
    </row>
    <row r="1718" s="2" customFormat="1">
      <c r="A1718" s="42"/>
      <c r="B1718" s="43"/>
      <c r="C1718" s="44"/>
      <c r="D1718" s="216" t="s">
        <v>142</v>
      </c>
      <c r="E1718" s="44"/>
      <c r="F1718" s="217" t="s">
        <v>2276</v>
      </c>
      <c r="G1718" s="44"/>
      <c r="H1718" s="44"/>
      <c r="I1718" s="218"/>
      <c r="J1718" s="44"/>
      <c r="K1718" s="44"/>
      <c r="L1718" s="48"/>
      <c r="M1718" s="219"/>
      <c r="N1718" s="220"/>
      <c r="O1718" s="88"/>
      <c r="P1718" s="88"/>
      <c r="Q1718" s="88"/>
      <c r="R1718" s="88"/>
      <c r="S1718" s="88"/>
      <c r="T1718" s="89"/>
      <c r="U1718" s="42"/>
      <c r="V1718" s="42"/>
      <c r="W1718" s="42"/>
      <c r="X1718" s="42"/>
      <c r="Y1718" s="42"/>
      <c r="Z1718" s="42"/>
      <c r="AA1718" s="42"/>
      <c r="AB1718" s="42"/>
      <c r="AC1718" s="42"/>
      <c r="AD1718" s="42"/>
      <c r="AE1718" s="42"/>
      <c r="AT1718" s="20" t="s">
        <v>142</v>
      </c>
      <c r="AU1718" s="20" t="s">
        <v>81</v>
      </c>
    </row>
    <row r="1719" s="2" customFormat="1">
      <c r="A1719" s="42"/>
      <c r="B1719" s="43"/>
      <c r="C1719" s="44"/>
      <c r="D1719" s="221" t="s">
        <v>144</v>
      </c>
      <c r="E1719" s="44"/>
      <c r="F1719" s="222" t="s">
        <v>2277</v>
      </c>
      <c r="G1719" s="44"/>
      <c r="H1719" s="44"/>
      <c r="I1719" s="218"/>
      <c r="J1719" s="44"/>
      <c r="K1719" s="44"/>
      <c r="L1719" s="48"/>
      <c r="M1719" s="219"/>
      <c r="N1719" s="220"/>
      <c r="O1719" s="88"/>
      <c r="P1719" s="88"/>
      <c r="Q1719" s="88"/>
      <c r="R1719" s="88"/>
      <c r="S1719" s="88"/>
      <c r="T1719" s="89"/>
      <c r="U1719" s="42"/>
      <c r="V1719" s="42"/>
      <c r="W1719" s="42"/>
      <c r="X1719" s="42"/>
      <c r="Y1719" s="42"/>
      <c r="Z1719" s="42"/>
      <c r="AA1719" s="42"/>
      <c r="AB1719" s="42"/>
      <c r="AC1719" s="42"/>
      <c r="AD1719" s="42"/>
      <c r="AE1719" s="42"/>
      <c r="AT1719" s="20" t="s">
        <v>144</v>
      </c>
      <c r="AU1719" s="20" t="s">
        <v>81</v>
      </c>
    </row>
    <row r="1720" s="13" customFormat="1">
      <c r="A1720" s="13"/>
      <c r="B1720" s="223"/>
      <c r="C1720" s="224"/>
      <c r="D1720" s="216" t="s">
        <v>146</v>
      </c>
      <c r="E1720" s="225" t="s">
        <v>21</v>
      </c>
      <c r="F1720" s="226" t="s">
        <v>2278</v>
      </c>
      <c r="G1720" s="224"/>
      <c r="H1720" s="225" t="s">
        <v>21</v>
      </c>
      <c r="I1720" s="227"/>
      <c r="J1720" s="224"/>
      <c r="K1720" s="224"/>
      <c r="L1720" s="228"/>
      <c r="M1720" s="229"/>
      <c r="N1720" s="230"/>
      <c r="O1720" s="230"/>
      <c r="P1720" s="230"/>
      <c r="Q1720" s="230"/>
      <c r="R1720" s="230"/>
      <c r="S1720" s="230"/>
      <c r="T1720" s="23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2" t="s">
        <v>146</v>
      </c>
      <c r="AU1720" s="232" t="s">
        <v>81</v>
      </c>
      <c r="AV1720" s="13" t="s">
        <v>79</v>
      </c>
      <c r="AW1720" s="13" t="s">
        <v>36</v>
      </c>
      <c r="AX1720" s="13" t="s">
        <v>74</v>
      </c>
      <c r="AY1720" s="232" t="s">
        <v>132</v>
      </c>
    </row>
    <row r="1721" s="14" customFormat="1">
      <c r="A1721" s="14"/>
      <c r="B1721" s="233"/>
      <c r="C1721" s="234"/>
      <c r="D1721" s="216" t="s">
        <v>146</v>
      </c>
      <c r="E1721" s="235" t="s">
        <v>21</v>
      </c>
      <c r="F1721" s="236" t="s">
        <v>2279</v>
      </c>
      <c r="G1721" s="234"/>
      <c r="H1721" s="237">
        <v>15.515000000000001</v>
      </c>
      <c r="I1721" s="238"/>
      <c r="J1721" s="234"/>
      <c r="K1721" s="234"/>
      <c r="L1721" s="239"/>
      <c r="M1721" s="240"/>
      <c r="N1721" s="241"/>
      <c r="O1721" s="241"/>
      <c r="P1721" s="241"/>
      <c r="Q1721" s="241"/>
      <c r="R1721" s="241"/>
      <c r="S1721" s="241"/>
      <c r="T1721" s="24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3" t="s">
        <v>146</v>
      </c>
      <c r="AU1721" s="243" t="s">
        <v>81</v>
      </c>
      <c r="AV1721" s="14" t="s">
        <v>81</v>
      </c>
      <c r="AW1721" s="14" t="s">
        <v>36</v>
      </c>
      <c r="AX1721" s="14" t="s">
        <v>74</v>
      </c>
      <c r="AY1721" s="243" t="s">
        <v>132</v>
      </c>
    </row>
    <row r="1722" s="14" customFormat="1">
      <c r="A1722" s="14"/>
      <c r="B1722" s="233"/>
      <c r="C1722" s="234"/>
      <c r="D1722" s="216" t="s">
        <v>146</v>
      </c>
      <c r="E1722" s="235" t="s">
        <v>21</v>
      </c>
      <c r="F1722" s="236" t="s">
        <v>2280</v>
      </c>
      <c r="G1722" s="234"/>
      <c r="H1722" s="237">
        <v>11.571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43" t="s">
        <v>146</v>
      </c>
      <c r="AU1722" s="243" t="s">
        <v>81</v>
      </c>
      <c r="AV1722" s="14" t="s">
        <v>81</v>
      </c>
      <c r="AW1722" s="14" t="s">
        <v>36</v>
      </c>
      <c r="AX1722" s="14" t="s">
        <v>74</v>
      </c>
      <c r="AY1722" s="243" t="s">
        <v>132</v>
      </c>
    </row>
    <row r="1723" s="16" customFormat="1">
      <c r="A1723" s="16"/>
      <c r="B1723" s="255"/>
      <c r="C1723" s="256"/>
      <c r="D1723" s="216" t="s">
        <v>146</v>
      </c>
      <c r="E1723" s="257" t="s">
        <v>21</v>
      </c>
      <c r="F1723" s="258" t="s">
        <v>222</v>
      </c>
      <c r="G1723" s="256"/>
      <c r="H1723" s="259">
        <v>27.085999999999999</v>
      </c>
      <c r="I1723" s="260"/>
      <c r="J1723" s="256"/>
      <c r="K1723" s="256"/>
      <c r="L1723" s="261"/>
      <c r="M1723" s="262"/>
      <c r="N1723" s="263"/>
      <c r="O1723" s="263"/>
      <c r="P1723" s="263"/>
      <c r="Q1723" s="263"/>
      <c r="R1723" s="263"/>
      <c r="S1723" s="263"/>
      <c r="T1723" s="264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T1723" s="265" t="s">
        <v>146</v>
      </c>
      <c r="AU1723" s="265" t="s">
        <v>81</v>
      </c>
      <c r="AV1723" s="16" t="s">
        <v>133</v>
      </c>
      <c r="AW1723" s="16" t="s">
        <v>36</v>
      </c>
      <c r="AX1723" s="16" t="s">
        <v>74</v>
      </c>
      <c r="AY1723" s="265" t="s">
        <v>132</v>
      </c>
    </row>
    <row r="1724" s="13" customFormat="1">
      <c r="A1724" s="13"/>
      <c r="B1724" s="223"/>
      <c r="C1724" s="224"/>
      <c r="D1724" s="216" t="s">
        <v>146</v>
      </c>
      <c r="E1724" s="225" t="s">
        <v>21</v>
      </c>
      <c r="F1724" s="226" t="s">
        <v>2281</v>
      </c>
      <c r="G1724" s="224"/>
      <c r="H1724" s="225" t="s">
        <v>21</v>
      </c>
      <c r="I1724" s="227"/>
      <c r="J1724" s="224"/>
      <c r="K1724" s="224"/>
      <c r="L1724" s="228"/>
      <c r="M1724" s="229"/>
      <c r="N1724" s="230"/>
      <c r="O1724" s="230"/>
      <c r="P1724" s="230"/>
      <c r="Q1724" s="230"/>
      <c r="R1724" s="230"/>
      <c r="S1724" s="230"/>
      <c r="T1724" s="23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2" t="s">
        <v>146</v>
      </c>
      <c r="AU1724" s="232" t="s">
        <v>81</v>
      </c>
      <c r="AV1724" s="13" t="s">
        <v>79</v>
      </c>
      <c r="AW1724" s="13" t="s">
        <v>36</v>
      </c>
      <c r="AX1724" s="13" t="s">
        <v>74</v>
      </c>
      <c r="AY1724" s="232" t="s">
        <v>132</v>
      </c>
    </row>
    <row r="1725" s="14" customFormat="1">
      <c r="A1725" s="14"/>
      <c r="B1725" s="233"/>
      <c r="C1725" s="234"/>
      <c r="D1725" s="216" t="s">
        <v>146</v>
      </c>
      <c r="E1725" s="235" t="s">
        <v>21</v>
      </c>
      <c r="F1725" s="236" t="s">
        <v>2282</v>
      </c>
      <c r="G1725" s="234"/>
      <c r="H1725" s="237">
        <v>1.284</v>
      </c>
      <c r="I1725" s="238"/>
      <c r="J1725" s="234"/>
      <c r="K1725" s="234"/>
      <c r="L1725" s="239"/>
      <c r="M1725" s="240"/>
      <c r="N1725" s="241"/>
      <c r="O1725" s="241"/>
      <c r="P1725" s="241"/>
      <c r="Q1725" s="241"/>
      <c r="R1725" s="241"/>
      <c r="S1725" s="241"/>
      <c r="T1725" s="24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43" t="s">
        <v>146</v>
      </c>
      <c r="AU1725" s="243" t="s">
        <v>81</v>
      </c>
      <c r="AV1725" s="14" t="s">
        <v>81</v>
      </c>
      <c r="AW1725" s="14" t="s">
        <v>36</v>
      </c>
      <c r="AX1725" s="14" t="s">
        <v>74</v>
      </c>
      <c r="AY1725" s="243" t="s">
        <v>132</v>
      </c>
    </row>
    <row r="1726" s="14" customFormat="1">
      <c r="A1726" s="14"/>
      <c r="B1726" s="233"/>
      <c r="C1726" s="234"/>
      <c r="D1726" s="216" t="s">
        <v>146</v>
      </c>
      <c r="E1726" s="235" t="s">
        <v>21</v>
      </c>
      <c r="F1726" s="236" t="s">
        <v>2283</v>
      </c>
      <c r="G1726" s="234"/>
      <c r="H1726" s="237">
        <v>0.90000000000000002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43" t="s">
        <v>146</v>
      </c>
      <c r="AU1726" s="243" t="s">
        <v>81</v>
      </c>
      <c r="AV1726" s="14" t="s">
        <v>81</v>
      </c>
      <c r="AW1726" s="14" t="s">
        <v>36</v>
      </c>
      <c r="AX1726" s="14" t="s">
        <v>74</v>
      </c>
      <c r="AY1726" s="243" t="s">
        <v>132</v>
      </c>
    </row>
    <row r="1727" s="14" customFormat="1">
      <c r="A1727" s="14"/>
      <c r="B1727" s="233"/>
      <c r="C1727" s="234"/>
      <c r="D1727" s="216" t="s">
        <v>146</v>
      </c>
      <c r="E1727" s="235" t="s">
        <v>21</v>
      </c>
      <c r="F1727" s="236" t="s">
        <v>2284</v>
      </c>
      <c r="G1727" s="234"/>
      <c r="H1727" s="237">
        <v>3.6480000000000001</v>
      </c>
      <c r="I1727" s="238"/>
      <c r="J1727" s="234"/>
      <c r="K1727" s="234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3" t="s">
        <v>146</v>
      </c>
      <c r="AU1727" s="243" t="s">
        <v>81</v>
      </c>
      <c r="AV1727" s="14" t="s">
        <v>81</v>
      </c>
      <c r="AW1727" s="14" t="s">
        <v>36</v>
      </c>
      <c r="AX1727" s="14" t="s">
        <v>74</v>
      </c>
      <c r="AY1727" s="243" t="s">
        <v>132</v>
      </c>
    </row>
    <row r="1728" s="14" customFormat="1">
      <c r="A1728" s="14"/>
      <c r="B1728" s="233"/>
      <c r="C1728" s="234"/>
      <c r="D1728" s="216" t="s">
        <v>146</v>
      </c>
      <c r="E1728" s="235" t="s">
        <v>21</v>
      </c>
      <c r="F1728" s="236" t="s">
        <v>2285</v>
      </c>
      <c r="G1728" s="234"/>
      <c r="H1728" s="237">
        <v>3.3599999999999999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3" t="s">
        <v>146</v>
      </c>
      <c r="AU1728" s="243" t="s">
        <v>81</v>
      </c>
      <c r="AV1728" s="14" t="s">
        <v>81</v>
      </c>
      <c r="AW1728" s="14" t="s">
        <v>36</v>
      </c>
      <c r="AX1728" s="14" t="s">
        <v>74</v>
      </c>
      <c r="AY1728" s="243" t="s">
        <v>132</v>
      </c>
    </row>
    <row r="1729" s="16" customFormat="1">
      <c r="A1729" s="16"/>
      <c r="B1729" s="255"/>
      <c r="C1729" s="256"/>
      <c r="D1729" s="216" t="s">
        <v>146</v>
      </c>
      <c r="E1729" s="257" t="s">
        <v>21</v>
      </c>
      <c r="F1729" s="258" t="s">
        <v>222</v>
      </c>
      <c r="G1729" s="256"/>
      <c r="H1729" s="259">
        <v>9.1920000000000002</v>
      </c>
      <c r="I1729" s="260"/>
      <c r="J1729" s="256"/>
      <c r="K1729" s="256"/>
      <c r="L1729" s="261"/>
      <c r="M1729" s="262"/>
      <c r="N1729" s="263"/>
      <c r="O1729" s="263"/>
      <c r="P1729" s="263"/>
      <c r="Q1729" s="263"/>
      <c r="R1729" s="263"/>
      <c r="S1729" s="263"/>
      <c r="T1729" s="264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T1729" s="265" t="s">
        <v>146</v>
      </c>
      <c r="AU1729" s="265" t="s">
        <v>81</v>
      </c>
      <c r="AV1729" s="16" t="s">
        <v>133</v>
      </c>
      <c r="AW1729" s="16" t="s">
        <v>36</v>
      </c>
      <c r="AX1729" s="16" t="s">
        <v>74</v>
      </c>
      <c r="AY1729" s="265" t="s">
        <v>132</v>
      </c>
    </row>
    <row r="1730" s="14" customFormat="1">
      <c r="A1730" s="14"/>
      <c r="B1730" s="233"/>
      <c r="C1730" s="234"/>
      <c r="D1730" s="216" t="s">
        <v>146</v>
      </c>
      <c r="E1730" s="235" t="s">
        <v>21</v>
      </c>
      <c r="F1730" s="236" t="s">
        <v>2286</v>
      </c>
      <c r="G1730" s="234"/>
      <c r="H1730" s="237">
        <v>26.274000000000001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43" t="s">
        <v>146</v>
      </c>
      <c r="AU1730" s="243" t="s">
        <v>81</v>
      </c>
      <c r="AV1730" s="14" t="s">
        <v>81</v>
      </c>
      <c r="AW1730" s="14" t="s">
        <v>36</v>
      </c>
      <c r="AX1730" s="14" t="s">
        <v>74</v>
      </c>
      <c r="AY1730" s="243" t="s">
        <v>132</v>
      </c>
    </row>
    <row r="1731" s="15" customFormat="1">
      <c r="A1731" s="15"/>
      <c r="B1731" s="244"/>
      <c r="C1731" s="245"/>
      <c r="D1731" s="216" t="s">
        <v>146</v>
      </c>
      <c r="E1731" s="246" t="s">
        <v>21</v>
      </c>
      <c r="F1731" s="247" t="s">
        <v>150</v>
      </c>
      <c r="G1731" s="245"/>
      <c r="H1731" s="248">
        <v>62.552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54" t="s">
        <v>146</v>
      </c>
      <c r="AU1731" s="254" t="s">
        <v>81</v>
      </c>
      <c r="AV1731" s="15" t="s">
        <v>140</v>
      </c>
      <c r="AW1731" s="15" t="s">
        <v>36</v>
      </c>
      <c r="AX1731" s="15" t="s">
        <v>79</v>
      </c>
      <c r="AY1731" s="254" t="s">
        <v>132</v>
      </c>
    </row>
    <row r="1732" s="2" customFormat="1" ht="24.15" customHeight="1">
      <c r="A1732" s="42"/>
      <c r="B1732" s="43"/>
      <c r="C1732" s="203" t="s">
        <v>2287</v>
      </c>
      <c r="D1732" s="203" t="s">
        <v>135</v>
      </c>
      <c r="E1732" s="204" t="s">
        <v>2288</v>
      </c>
      <c r="F1732" s="205" t="s">
        <v>2289</v>
      </c>
      <c r="G1732" s="206" t="s">
        <v>183</v>
      </c>
      <c r="H1732" s="207">
        <v>371.97800000000001</v>
      </c>
      <c r="I1732" s="208"/>
      <c r="J1732" s="209">
        <f>ROUND(I1732*H1732,2)</f>
        <v>0</v>
      </c>
      <c r="K1732" s="205" t="s">
        <v>139</v>
      </c>
      <c r="L1732" s="48"/>
      <c r="M1732" s="210" t="s">
        <v>21</v>
      </c>
      <c r="N1732" s="211" t="s">
        <v>45</v>
      </c>
      <c r="O1732" s="88"/>
      <c r="P1732" s="212">
        <f>O1732*H1732</f>
        <v>0</v>
      </c>
      <c r="Q1732" s="212">
        <v>0.00020000000000000001</v>
      </c>
      <c r="R1732" s="212">
        <f>Q1732*H1732</f>
        <v>0.074395600000000006</v>
      </c>
      <c r="S1732" s="212">
        <v>0</v>
      </c>
      <c r="T1732" s="213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14" t="s">
        <v>269</v>
      </c>
      <c r="AT1732" s="214" t="s">
        <v>135</v>
      </c>
      <c r="AU1732" s="214" t="s">
        <v>81</v>
      </c>
      <c r="AY1732" s="20" t="s">
        <v>132</v>
      </c>
      <c r="BE1732" s="215">
        <f>IF(N1732="základní",J1732,0)</f>
        <v>0</v>
      </c>
      <c r="BF1732" s="215">
        <f>IF(N1732="snížená",J1732,0)</f>
        <v>0</v>
      </c>
      <c r="BG1732" s="215">
        <f>IF(N1732="zákl. přenesená",J1732,0)</f>
        <v>0</v>
      </c>
      <c r="BH1732" s="215">
        <f>IF(N1732="sníž. přenesená",J1732,0)</f>
        <v>0</v>
      </c>
      <c r="BI1732" s="215">
        <f>IF(N1732="nulová",J1732,0)</f>
        <v>0</v>
      </c>
      <c r="BJ1732" s="20" t="s">
        <v>79</v>
      </c>
      <c r="BK1732" s="215">
        <f>ROUND(I1732*H1732,2)</f>
        <v>0</v>
      </c>
      <c r="BL1732" s="20" t="s">
        <v>269</v>
      </c>
      <c r="BM1732" s="214" t="s">
        <v>2290</v>
      </c>
    </row>
    <row r="1733" s="2" customFormat="1">
      <c r="A1733" s="42"/>
      <c r="B1733" s="43"/>
      <c r="C1733" s="44"/>
      <c r="D1733" s="216" t="s">
        <v>142</v>
      </c>
      <c r="E1733" s="44"/>
      <c r="F1733" s="217" t="s">
        <v>2291</v>
      </c>
      <c r="G1733" s="44"/>
      <c r="H1733" s="44"/>
      <c r="I1733" s="218"/>
      <c r="J1733" s="44"/>
      <c r="K1733" s="44"/>
      <c r="L1733" s="48"/>
      <c r="M1733" s="219"/>
      <c r="N1733" s="220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142</v>
      </c>
      <c r="AU1733" s="20" t="s">
        <v>81</v>
      </c>
    </row>
    <row r="1734" s="2" customFormat="1">
      <c r="A1734" s="42"/>
      <c r="B1734" s="43"/>
      <c r="C1734" s="44"/>
      <c r="D1734" s="221" t="s">
        <v>144</v>
      </c>
      <c r="E1734" s="44"/>
      <c r="F1734" s="222" t="s">
        <v>2292</v>
      </c>
      <c r="G1734" s="44"/>
      <c r="H1734" s="44"/>
      <c r="I1734" s="218"/>
      <c r="J1734" s="44"/>
      <c r="K1734" s="44"/>
      <c r="L1734" s="48"/>
      <c r="M1734" s="219"/>
      <c r="N1734" s="220"/>
      <c r="O1734" s="88"/>
      <c r="P1734" s="88"/>
      <c r="Q1734" s="88"/>
      <c r="R1734" s="88"/>
      <c r="S1734" s="88"/>
      <c r="T1734" s="89"/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T1734" s="20" t="s">
        <v>144</v>
      </c>
      <c r="AU1734" s="20" t="s">
        <v>81</v>
      </c>
    </row>
    <row r="1735" s="14" customFormat="1">
      <c r="A1735" s="14"/>
      <c r="B1735" s="233"/>
      <c r="C1735" s="234"/>
      <c r="D1735" s="216" t="s">
        <v>146</v>
      </c>
      <c r="E1735" s="235" t="s">
        <v>21</v>
      </c>
      <c r="F1735" s="236" t="s">
        <v>2293</v>
      </c>
      <c r="G1735" s="234"/>
      <c r="H1735" s="237">
        <v>56.741</v>
      </c>
      <c r="I1735" s="238"/>
      <c r="J1735" s="234"/>
      <c r="K1735" s="234"/>
      <c r="L1735" s="239"/>
      <c r="M1735" s="240"/>
      <c r="N1735" s="241"/>
      <c r="O1735" s="241"/>
      <c r="P1735" s="241"/>
      <c r="Q1735" s="241"/>
      <c r="R1735" s="241"/>
      <c r="S1735" s="241"/>
      <c r="T1735" s="24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43" t="s">
        <v>146</v>
      </c>
      <c r="AU1735" s="243" t="s">
        <v>81</v>
      </c>
      <c r="AV1735" s="14" t="s">
        <v>81</v>
      </c>
      <c r="AW1735" s="14" t="s">
        <v>36</v>
      </c>
      <c r="AX1735" s="14" t="s">
        <v>74</v>
      </c>
      <c r="AY1735" s="243" t="s">
        <v>132</v>
      </c>
    </row>
    <row r="1736" s="14" customFormat="1">
      <c r="A1736" s="14"/>
      <c r="B1736" s="233"/>
      <c r="C1736" s="234"/>
      <c r="D1736" s="216" t="s">
        <v>146</v>
      </c>
      <c r="E1736" s="235" t="s">
        <v>21</v>
      </c>
      <c r="F1736" s="236" t="s">
        <v>2294</v>
      </c>
      <c r="G1736" s="234"/>
      <c r="H1736" s="237">
        <v>-21.449999999999999</v>
      </c>
      <c r="I1736" s="238"/>
      <c r="J1736" s="234"/>
      <c r="K1736" s="234"/>
      <c r="L1736" s="239"/>
      <c r="M1736" s="240"/>
      <c r="N1736" s="241"/>
      <c r="O1736" s="241"/>
      <c r="P1736" s="241"/>
      <c r="Q1736" s="241"/>
      <c r="R1736" s="241"/>
      <c r="S1736" s="241"/>
      <c r="T1736" s="242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43" t="s">
        <v>146</v>
      </c>
      <c r="AU1736" s="243" t="s">
        <v>81</v>
      </c>
      <c r="AV1736" s="14" t="s">
        <v>81</v>
      </c>
      <c r="AW1736" s="14" t="s">
        <v>36</v>
      </c>
      <c r="AX1736" s="14" t="s">
        <v>74</v>
      </c>
      <c r="AY1736" s="243" t="s">
        <v>132</v>
      </c>
    </row>
    <row r="1737" s="16" customFormat="1">
      <c r="A1737" s="16"/>
      <c r="B1737" s="255"/>
      <c r="C1737" s="256"/>
      <c r="D1737" s="216" t="s">
        <v>146</v>
      </c>
      <c r="E1737" s="257" t="s">
        <v>21</v>
      </c>
      <c r="F1737" s="258" t="s">
        <v>222</v>
      </c>
      <c r="G1737" s="256"/>
      <c r="H1737" s="259">
        <v>35.290999999999997</v>
      </c>
      <c r="I1737" s="260"/>
      <c r="J1737" s="256"/>
      <c r="K1737" s="256"/>
      <c r="L1737" s="261"/>
      <c r="M1737" s="262"/>
      <c r="N1737" s="263"/>
      <c r="O1737" s="263"/>
      <c r="P1737" s="263"/>
      <c r="Q1737" s="263"/>
      <c r="R1737" s="263"/>
      <c r="S1737" s="263"/>
      <c r="T1737" s="264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T1737" s="265" t="s">
        <v>146</v>
      </c>
      <c r="AU1737" s="265" t="s">
        <v>81</v>
      </c>
      <c r="AV1737" s="16" t="s">
        <v>133</v>
      </c>
      <c r="AW1737" s="16" t="s">
        <v>36</v>
      </c>
      <c r="AX1737" s="16" t="s">
        <v>74</v>
      </c>
      <c r="AY1737" s="265" t="s">
        <v>132</v>
      </c>
    </row>
    <row r="1738" s="14" customFormat="1">
      <c r="A1738" s="14"/>
      <c r="B1738" s="233"/>
      <c r="C1738" s="234"/>
      <c r="D1738" s="216" t="s">
        <v>146</v>
      </c>
      <c r="E1738" s="235" t="s">
        <v>21</v>
      </c>
      <c r="F1738" s="236" t="s">
        <v>2295</v>
      </c>
      <c r="G1738" s="234"/>
      <c r="H1738" s="237">
        <v>4.3799999999999999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43" t="s">
        <v>146</v>
      </c>
      <c r="AU1738" s="243" t="s">
        <v>81</v>
      </c>
      <c r="AV1738" s="14" t="s">
        <v>81</v>
      </c>
      <c r="AW1738" s="14" t="s">
        <v>36</v>
      </c>
      <c r="AX1738" s="14" t="s">
        <v>74</v>
      </c>
      <c r="AY1738" s="243" t="s">
        <v>132</v>
      </c>
    </row>
    <row r="1739" s="16" customFormat="1">
      <c r="A1739" s="16"/>
      <c r="B1739" s="255"/>
      <c r="C1739" s="256"/>
      <c r="D1739" s="216" t="s">
        <v>146</v>
      </c>
      <c r="E1739" s="257" t="s">
        <v>21</v>
      </c>
      <c r="F1739" s="258" t="s">
        <v>222</v>
      </c>
      <c r="G1739" s="256"/>
      <c r="H1739" s="259">
        <v>4.3799999999999999</v>
      </c>
      <c r="I1739" s="260"/>
      <c r="J1739" s="256"/>
      <c r="K1739" s="256"/>
      <c r="L1739" s="261"/>
      <c r="M1739" s="262"/>
      <c r="N1739" s="263"/>
      <c r="O1739" s="263"/>
      <c r="P1739" s="263"/>
      <c r="Q1739" s="263"/>
      <c r="R1739" s="263"/>
      <c r="S1739" s="263"/>
      <c r="T1739" s="264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T1739" s="265" t="s">
        <v>146</v>
      </c>
      <c r="AU1739" s="265" t="s">
        <v>81</v>
      </c>
      <c r="AV1739" s="16" t="s">
        <v>133</v>
      </c>
      <c r="AW1739" s="16" t="s">
        <v>36</v>
      </c>
      <c r="AX1739" s="16" t="s">
        <v>74</v>
      </c>
      <c r="AY1739" s="265" t="s">
        <v>132</v>
      </c>
    </row>
    <row r="1740" s="14" customFormat="1">
      <c r="A1740" s="14"/>
      <c r="B1740" s="233"/>
      <c r="C1740" s="234"/>
      <c r="D1740" s="216" t="s">
        <v>146</v>
      </c>
      <c r="E1740" s="235" t="s">
        <v>21</v>
      </c>
      <c r="F1740" s="236" t="s">
        <v>2296</v>
      </c>
      <c r="G1740" s="234"/>
      <c r="H1740" s="237">
        <v>66.201999999999998</v>
      </c>
      <c r="I1740" s="238"/>
      <c r="J1740" s="234"/>
      <c r="K1740" s="234"/>
      <c r="L1740" s="239"/>
      <c r="M1740" s="240"/>
      <c r="N1740" s="241"/>
      <c r="O1740" s="241"/>
      <c r="P1740" s="241"/>
      <c r="Q1740" s="241"/>
      <c r="R1740" s="241"/>
      <c r="S1740" s="241"/>
      <c r="T1740" s="24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3" t="s">
        <v>146</v>
      </c>
      <c r="AU1740" s="243" t="s">
        <v>81</v>
      </c>
      <c r="AV1740" s="14" t="s">
        <v>81</v>
      </c>
      <c r="AW1740" s="14" t="s">
        <v>36</v>
      </c>
      <c r="AX1740" s="14" t="s">
        <v>74</v>
      </c>
      <c r="AY1740" s="243" t="s">
        <v>132</v>
      </c>
    </row>
    <row r="1741" s="14" customFormat="1">
      <c r="A1741" s="14"/>
      <c r="B1741" s="233"/>
      <c r="C1741" s="234"/>
      <c r="D1741" s="216" t="s">
        <v>146</v>
      </c>
      <c r="E1741" s="235" t="s">
        <v>21</v>
      </c>
      <c r="F1741" s="236" t="s">
        <v>2297</v>
      </c>
      <c r="G1741" s="234"/>
      <c r="H1741" s="237">
        <v>71.683999999999998</v>
      </c>
      <c r="I1741" s="238"/>
      <c r="J1741" s="234"/>
      <c r="K1741" s="234"/>
      <c r="L1741" s="239"/>
      <c r="M1741" s="240"/>
      <c r="N1741" s="241"/>
      <c r="O1741" s="241"/>
      <c r="P1741" s="241"/>
      <c r="Q1741" s="241"/>
      <c r="R1741" s="241"/>
      <c r="S1741" s="241"/>
      <c r="T1741" s="24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3" t="s">
        <v>146</v>
      </c>
      <c r="AU1741" s="243" t="s">
        <v>81</v>
      </c>
      <c r="AV1741" s="14" t="s">
        <v>81</v>
      </c>
      <c r="AW1741" s="14" t="s">
        <v>36</v>
      </c>
      <c r="AX1741" s="14" t="s">
        <v>74</v>
      </c>
      <c r="AY1741" s="243" t="s">
        <v>132</v>
      </c>
    </row>
    <row r="1742" s="14" customFormat="1">
      <c r="A1742" s="14"/>
      <c r="B1742" s="233"/>
      <c r="C1742" s="234"/>
      <c r="D1742" s="216" t="s">
        <v>146</v>
      </c>
      <c r="E1742" s="235" t="s">
        <v>21</v>
      </c>
      <c r="F1742" s="236" t="s">
        <v>2298</v>
      </c>
      <c r="G1742" s="234"/>
      <c r="H1742" s="237">
        <v>67.370000000000005</v>
      </c>
      <c r="I1742" s="238"/>
      <c r="J1742" s="234"/>
      <c r="K1742" s="234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43" t="s">
        <v>146</v>
      </c>
      <c r="AU1742" s="243" t="s">
        <v>81</v>
      </c>
      <c r="AV1742" s="14" t="s">
        <v>81</v>
      </c>
      <c r="AW1742" s="14" t="s">
        <v>36</v>
      </c>
      <c r="AX1742" s="14" t="s">
        <v>74</v>
      </c>
      <c r="AY1742" s="243" t="s">
        <v>132</v>
      </c>
    </row>
    <row r="1743" s="14" customFormat="1">
      <c r="A1743" s="14"/>
      <c r="B1743" s="233"/>
      <c r="C1743" s="234"/>
      <c r="D1743" s="216" t="s">
        <v>146</v>
      </c>
      <c r="E1743" s="235" t="s">
        <v>21</v>
      </c>
      <c r="F1743" s="236" t="s">
        <v>2299</v>
      </c>
      <c r="G1743" s="234"/>
      <c r="H1743" s="237">
        <v>124.238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43" t="s">
        <v>146</v>
      </c>
      <c r="AU1743" s="243" t="s">
        <v>81</v>
      </c>
      <c r="AV1743" s="14" t="s">
        <v>81</v>
      </c>
      <c r="AW1743" s="14" t="s">
        <v>36</v>
      </c>
      <c r="AX1743" s="14" t="s">
        <v>74</v>
      </c>
      <c r="AY1743" s="243" t="s">
        <v>132</v>
      </c>
    </row>
    <row r="1744" s="16" customFormat="1">
      <c r="A1744" s="16"/>
      <c r="B1744" s="255"/>
      <c r="C1744" s="256"/>
      <c r="D1744" s="216" t="s">
        <v>146</v>
      </c>
      <c r="E1744" s="257" t="s">
        <v>21</v>
      </c>
      <c r="F1744" s="258" t="s">
        <v>222</v>
      </c>
      <c r="G1744" s="256"/>
      <c r="H1744" s="259">
        <v>329.49400000000003</v>
      </c>
      <c r="I1744" s="260"/>
      <c r="J1744" s="256"/>
      <c r="K1744" s="256"/>
      <c r="L1744" s="261"/>
      <c r="M1744" s="262"/>
      <c r="N1744" s="263"/>
      <c r="O1744" s="263"/>
      <c r="P1744" s="263"/>
      <c r="Q1744" s="263"/>
      <c r="R1744" s="263"/>
      <c r="S1744" s="263"/>
      <c r="T1744" s="264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T1744" s="265" t="s">
        <v>146</v>
      </c>
      <c r="AU1744" s="265" t="s">
        <v>81</v>
      </c>
      <c r="AV1744" s="16" t="s">
        <v>133</v>
      </c>
      <c r="AW1744" s="16" t="s">
        <v>36</v>
      </c>
      <c r="AX1744" s="16" t="s">
        <v>74</v>
      </c>
      <c r="AY1744" s="265" t="s">
        <v>132</v>
      </c>
    </row>
    <row r="1745" s="14" customFormat="1">
      <c r="A1745" s="14"/>
      <c r="B1745" s="233"/>
      <c r="C1745" s="234"/>
      <c r="D1745" s="216" t="s">
        <v>146</v>
      </c>
      <c r="E1745" s="235" t="s">
        <v>21</v>
      </c>
      <c r="F1745" s="236" t="s">
        <v>2300</v>
      </c>
      <c r="G1745" s="234"/>
      <c r="H1745" s="237">
        <v>2.8130000000000002</v>
      </c>
      <c r="I1745" s="238"/>
      <c r="J1745" s="234"/>
      <c r="K1745" s="234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43" t="s">
        <v>146</v>
      </c>
      <c r="AU1745" s="243" t="s">
        <v>81</v>
      </c>
      <c r="AV1745" s="14" t="s">
        <v>81</v>
      </c>
      <c r="AW1745" s="14" t="s">
        <v>36</v>
      </c>
      <c r="AX1745" s="14" t="s">
        <v>74</v>
      </c>
      <c r="AY1745" s="243" t="s">
        <v>132</v>
      </c>
    </row>
    <row r="1746" s="15" customFormat="1">
      <c r="A1746" s="15"/>
      <c r="B1746" s="244"/>
      <c r="C1746" s="245"/>
      <c r="D1746" s="216" t="s">
        <v>146</v>
      </c>
      <c r="E1746" s="246" t="s">
        <v>21</v>
      </c>
      <c r="F1746" s="247" t="s">
        <v>150</v>
      </c>
      <c r="G1746" s="245"/>
      <c r="H1746" s="248">
        <v>371.97800000000001</v>
      </c>
      <c r="I1746" s="249"/>
      <c r="J1746" s="245"/>
      <c r="K1746" s="245"/>
      <c r="L1746" s="250"/>
      <c r="M1746" s="251"/>
      <c r="N1746" s="252"/>
      <c r="O1746" s="252"/>
      <c r="P1746" s="252"/>
      <c r="Q1746" s="252"/>
      <c r="R1746" s="252"/>
      <c r="S1746" s="252"/>
      <c r="T1746" s="253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54" t="s">
        <v>146</v>
      </c>
      <c r="AU1746" s="254" t="s">
        <v>81</v>
      </c>
      <c r="AV1746" s="15" t="s">
        <v>140</v>
      </c>
      <c r="AW1746" s="15" t="s">
        <v>36</v>
      </c>
      <c r="AX1746" s="15" t="s">
        <v>79</v>
      </c>
      <c r="AY1746" s="254" t="s">
        <v>132</v>
      </c>
    </row>
    <row r="1747" s="2" customFormat="1" ht="24.15" customHeight="1">
      <c r="A1747" s="42"/>
      <c r="B1747" s="43"/>
      <c r="C1747" s="203" t="s">
        <v>2301</v>
      </c>
      <c r="D1747" s="203" t="s">
        <v>135</v>
      </c>
      <c r="E1747" s="204" t="s">
        <v>2302</v>
      </c>
      <c r="F1747" s="205" t="s">
        <v>2303</v>
      </c>
      <c r="G1747" s="206" t="s">
        <v>183</v>
      </c>
      <c r="H1747" s="207">
        <v>553.65700000000004</v>
      </c>
      <c r="I1747" s="208"/>
      <c r="J1747" s="209">
        <f>ROUND(I1747*H1747,2)</f>
        <v>0</v>
      </c>
      <c r="K1747" s="205" t="s">
        <v>139</v>
      </c>
      <c r="L1747" s="48"/>
      <c r="M1747" s="210" t="s">
        <v>21</v>
      </c>
      <c r="N1747" s="211" t="s">
        <v>45</v>
      </c>
      <c r="O1747" s="88"/>
      <c r="P1747" s="212">
        <f>O1747*H1747</f>
        <v>0</v>
      </c>
      <c r="Q1747" s="212">
        <v>0.00020000000000000001</v>
      </c>
      <c r="R1747" s="212">
        <f>Q1747*H1747</f>
        <v>0.11073140000000001</v>
      </c>
      <c r="S1747" s="212">
        <v>0</v>
      </c>
      <c r="T1747" s="213">
        <f>S1747*H1747</f>
        <v>0</v>
      </c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R1747" s="214" t="s">
        <v>269</v>
      </c>
      <c r="AT1747" s="214" t="s">
        <v>135</v>
      </c>
      <c r="AU1747" s="214" t="s">
        <v>81</v>
      </c>
      <c r="AY1747" s="20" t="s">
        <v>132</v>
      </c>
      <c r="BE1747" s="215">
        <f>IF(N1747="základní",J1747,0)</f>
        <v>0</v>
      </c>
      <c r="BF1747" s="215">
        <f>IF(N1747="snížená",J1747,0)</f>
        <v>0</v>
      </c>
      <c r="BG1747" s="215">
        <f>IF(N1747="zákl. přenesená",J1747,0)</f>
        <v>0</v>
      </c>
      <c r="BH1747" s="215">
        <f>IF(N1747="sníž. přenesená",J1747,0)</f>
        <v>0</v>
      </c>
      <c r="BI1747" s="215">
        <f>IF(N1747="nulová",J1747,0)</f>
        <v>0</v>
      </c>
      <c r="BJ1747" s="20" t="s">
        <v>79</v>
      </c>
      <c r="BK1747" s="215">
        <f>ROUND(I1747*H1747,2)</f>
        <v>0</v>
      </c>
      <c r="BL1747" s="20" t="s">
        <v>269</v>
      </c>
      <c r="BM1747" s="214" t="s">
        <v>2304</v>
      </c>
    </row>
    <row r="1748" s="2" customFormat="1">
      <c r="A1748" s="42"/>
      <c r="B1748" s="43"/>
      <c r="C1748" s="44"/>
      <c r="D1748" s="216" t="s">
        <v>142</v>
      </c>
      <c r="E1748" s="44"/>
      <c r="F1748" s="217" t="s">
        <v>2305</v>
      </c>
      <c r="G1748" s="44"/>
      <c r="H1748" s="44"/>
      <c r="I1748" s="218"/>
      <c r="J1748" s="44"/>
      <c r="K1748" s="44"/>
      <c r="L1748" s="48"/>
      <c r="M1748" s="219"/>
      <c r="N1748" s="220"/>
      <c r="O1748" s="88"/>
      <c r="P1748" s="88"/>
      <c r="Q1748" s="88"/>
      <c r="R1748" s="88"/>
      <c r="S1748" s="88"/>
      <c r="T1748" s="89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T1748" s="20" t="s">
        <v>142</v>
      </c>
      <c r="AU1748" s="20" t="s">
        <v>81</v>
      </c>
    </row>
    <row r="1749" s="2" customFormat="1">
      <c r="A1749" s="42"/>
      <c r="B1749" s="43"/>
      <c r="C1749" s="44"/>
      <c r="D1749" s="221" t="s">
        <v>144</v>
      </c>
      <c r="E1749" s="44"/>
      <c r="F1749" s="222" t="s">
        <v>2306</v>
      </c>
      <c r="G1749" s="44"/>
      <c r="H1749" s="44"/>
      <c r="I1749" s="218"/>
      <c r="J1749" s="44"/>
      <c r="K1749" s="44"/>
      <c r="L1749" s="48"/>
      <c r="M1749" s="219"/>
      <c r="N1749" s="220"/>
      <c r="O1749" s="88"/>
      <c r="P1749" s="88"/>
      <c r="Q1749" s="88"/>
      <c r="R1749" s="88"/>
      <c r="S1749" s="88"/>
      <c r="T1749" s="89"/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T1749" s="20" t="s">
        <v>144</v>
      </c>
      <c r="AU1749" s="20" t="s">
        <v>81</v>
      </c>
    </row>
    <row r="1750" s="14" customFormat="1">
      <c r="A1750" s="14"/>
      <c r="B1750" s="233"/>
      <c r="C1750" s="234"/>
      <c r="D1750" s="216" t="s">
        <v>146</v>
      </c>
      <c r="E1750" s="235" t="s">
        <v>21</v>
      </c>
      <c r="F1750" s="236" t="s">
        <v>2266</v>
      </c>
      <c r="G1750" s="234"/>
      <c r="H1750" s="237">
        <v>87.370000000000005</v>
      </c>
      <c r="I1750" s="238"/>
      <c r="J1750" s="234"/>
      <c r="K1750" s="234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3" t="s">
        <v>146</v>
      </c>
      <c r="AU1750" s="243" t="s">
        <v>81</v>
      </c>
      <c r="AV1750" s="14" t="s">
        <v>81</v>
      </c>
      <c r="AW1750" s="14" t="s">
        <v>36</v>
      </c>
      <c r="AX1750" s="14" t="s">
        <v>74</v>
      </c>
      <c r="AY1750" s="243" t="s">
        <v>132</v>
      </c>
    </row>
    <row r="1751" s="14" customFormat="1">
      <c r="A1751" s="14"/>
      <c r="B1751" s="233"/>
      <c r="C1751" s="234"/>
      <c r="D1751" s="216" t="s">
        <v>146</v>
      </c>
      <c r="E1751" s="235" t="s">
        <v>21</v>
      </c>
      <c r="F1751" s="236" t="s">
        <v>2267</v>
      </c>
      <c r="G1751" s="234"/>
      <c r="H1751" s="237">
        <v>31.579000000000001</v>
      </c>
      <c r="I1751" s="238"/>
      <c r="J1751" s="234"/>
      <c r="K1751" s="234"/>
      <c r="L1751" s="239"/>
      <c r="M1751" s="240"/>
      <c r="N1751" s="241"/>
      <c r="O1751" s="241"/>
      <c r="P1751" s="241"/>
      <c r="Q1751" s="241"/>
      <c r="R1751" s="241"/>
      <c r="S1751" s="241"/>
      <c r="T1751" s="24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43" t="s">
        <v>146</v>
      </c>
      <c r="AU1751" s="243" t="s">
        <v>81</v>
      </c>
      <c r="AV1751" s="14" t="s">
        <v>81</v>
      </c>
      <c r="AW1751" s="14" t="s">
        <v>36</v>
      </c>
      <c r="AX1751" s="14" t="s">
        <v>74</v>
      </c>
      <c r="AY1751" s="243" t="s">
        <v>132</v>
      </c>
    </row>
    <row r="1752" s="16" customFormat="1">
      <c r="A1752" s="16"/>
      <c r="B1752" s="255"/>
      <c r="C1752" s="256"/>
      <c r="D1752" s="216" t="s">
        <v>146</v>
      </c>
      <c r="E1752" s="257" t="s">
        <v>21</v>
      </c>
      <c r="F1752" s="258" t="s">
        <v>222</v>
      </c>
      <c r="G1752" s="256"/>
      <c r="H1752" s="259">
        <v>118.949</v>
      </c>
      <c r="I1752" s="260"/>
      <c r="J1752" s="256"/>
      <c r="K1752" s="256"/>
      <c r="L1752" s="261"/>
      <c r="M1752" s="262"/>
      <c r="N1752" s="263"/>
      <c r="O1752" s="263"/>
      <c r="P1752" s="263"/>
      <c r="Q1752" s="263"/>
      <c r="R1752" s="263"/>
      <c r="S1752" s="263"/>
      <c r="T1752" s="264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265" t="s">
        <v>146</v>
      </c>
      <c r="AU1752" s="265" t="s">
        <v>81</v>
      </c>
      <c r="AV1752" s="16" t="s">
        <v>133</v>
      </c>
      <c r="AW1752" s="16" t="s">
        <v>36</v>
      </c>
      <c r="AX1752" s="16" t="s">
        <v>74</v>
      </c>
      <c r="AY1752" s="265" t="s">
        <v>132</v>
      </c>
    </row>
    <row r="1753" s="14" customFormat="1">
      <c r="A1753" s="14"/>
      <c r="B1753" s="233"/>
      <c r="C1753" s="234"/>
      <c r="D1753" s="216" t="s">
        <v>146</v>
      </c>
      <c r="E1753" s="235" t="s">
        <v>21</v>
      </c>
      <c r="F1753" s="236" t="s">
        <v>2268</v>
      </c>
      <c r="G1753" s="234"/>
      <c r="H1753" s="237">
        <v>192.46899999999999</v>
      </c>
      <c r="I1753" s="238"/>
      <c r="J1753" s="234"/>
      <c r="K1753" s="234"/>
      <c r="L1753" s="239"/>
      <c r="M1753" s="240"/>
      <c r="N1753" s="241"/>
      <c r="O1753" s="241"/>
      <c r="P1753" s="241"/>
      <c r="Q1753" s="241"/>
      <c r="R1753" s="241"/>
      <c r="S1753" s="241"/>
      <c r="T1753" s="24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43" t="s">
        <v>146</v>
      </c>
      <c r="AU1753" s="243" t="s">
        <v>81</v>
      </c>
      <c r="AV1753" s="14" t="s">
        <v>81</v>
      </c>
      <c r="AW1753" s="14" t="s">
        <v>36</v>
      </c>
      <c r="AX1753" s="14" t="s">
        <v>74</v>
      </c>
      <c r="AY1753" s="243" t="s">
        <v>132</v>
      </c>
    </row>
    <row r="1754" s="14" customFormat="1">
      <c r="A1754" s="14"/>
      <c r="B1754" s="233"/>
      <c r="C1754" s="234"/>
      <c r="D1754" s="216" t="s">
        <v>146</v>
      </c>
      <c r="E1754" s="235" t="s">
        <v>21</v>
      </c>
      <c r="F1754" s="236" t="s">
        <v>2307</v>
      </c>
      <c r="G1754" s="234"/>
      <c r="H1754" s="237">
        <v>-39.039999999999999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3" t="s">
        <v>146</v>
      </c>
      <c r="AU1754" s="243" t="s">
        <v>81</v>
      </c>
      <c r="AV1754" s="14" t="s">
        <v>81</v>
      </c>
      <c r="AW1754" s="14" t="s">
        <v>36</v>
      </c>
      <c r="AX1754" s="14" t="s">
        <v>74</v>
      </c>
      <c r="AY1754" s="243" t="s">
        <v>132</v>
      </c>
    </row>
    <row r="1755" s="16" customFormat="1">
      <c r="A1755" s="16"/>
      <c r="B1755" s="255"/>
      <c r="C1755" s="256"/>
      <c r="D1755" s="216" t="s">
        <v>146</v>
      </c>
      <c r="E1755" s="257" t="s">
        <v>21</v>
      </c>
      <c r="F1755" s="258" t="s">
        <v>222</v>
      </c>
      <c r="G1755" s="256"/>
      <c r="H1755" s="259">
        <v>153.429</v>
      </c>
      <c r="I1755" s="260"/>
      <c r="J1755" s="256"/>
      <c r="K1755" s="256"/>
      <c r="L1755" s="261"/>
      <c r="M1755" s="262"/>
      <c r="N1755" s="263"/>
      <c r="O1755" s="263"/>
      <c r="P1755" s="263"/>
      <c r="Q1755" s="263"/>
      <c r="R1755" s="263"/>
      <c r="S1755" s="263"/>
      <c r="T1755" s="264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T1755" s="265" t="s">
        <v>146</v>
      </c>
      <c r="AU1755" s="265" t="s">
        <v>81</v>
      </c>
      <c r="AV1755" s="16" t="s">
        <v>133</v>
      </c>
      <c r="AW1755" s="16" t="s">
        <v>36</v>
      </c>
      <c r="AX1755" s="16" t="s">
        <v>74</v>
      </c>
      <c r="AY1755" s="265" t="s">
        <v>132</v>
      </c>
    </row>
    <row r="1756" s="14" customFormat="1">
      <c r="A1756" s="14"/>
      <c r="B1756" s="233"/>
      <c r="C1756" s="234"/>
      <c r="D1756" s="216" t="s">
        <v>146</v>
      </c>
      <c r="E1756" s="235" t="s">
        <v>21</v>
      </c>
      <c r="F1756" s="236" t="s">
        <v>2269</v>
      </c>
      <c r="G1756" s="234"/>
      <c r="H1756" s="237">
        <v>100.235</v>
      </c>
      <c r="I1756" s="238"/>
      <c r="J1756" s="234"/>
      <c r="K1756" s="234"/>
      <c r="L1756" s="239"/>
      <c r="M1756" s="240"/>
      <c r="N1756" s="241"/>
      <c r="O1756" s="241"/>
      <c r="P1756" s="241"/>
      <c r="Q1756" s="241"/>
      <c r="R1756" s="241"/>
      <c r="S1756" s="241"/>
      <c r="T1756" s="24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3" t="s">
        <v>146</v>
      </c>
      <c r="AU1756" s="243" t="s">
        <v>81</v>
      </c>
      <c r="AV1756" s="14" t="s">
        <v>81</v>
      </c>
      <c r="AW1756" s="14" t="s">
        <v>36</v>
      </c>
      <c r="AX1756" s="14" t="s">
        <v>74</v>
      </c>
      <c r="AY1756" s="243" t="s">
        <v>132</v>
      </c>
    </row>
    <row r="1757" s="16" customFormat="1">
      <c r="A1757" s="16"/>
      <c r="B1757" s="255"/>
      <c r="C1757" s="256"/>
      <c r="D1757" s="216" t="s">
        <v>146</v>
      </c>
      <c r="E1757" s="257" t="s">
        <v>21</v>
      </c>
      <c r="F1757" s="258" t="s">
        <v>222</v>
      </c>
      <c r="G1757" s="256"/>
      <c r="H1757" s="259">
        <v>100.235</v>
      </c>
      <c r="I1757" s="260"/>
      <c r="J1757" s="256"/>
      <c r="K1757" s="256"/>
      <c r="L1757" s="261"/>
      <c r="M1757" s="262"/>
      <c r="N1757" s="263"/>
      <c r="O1757" s="263"/>
      <c r="P1757" s="263"/>
      <c r="Q1757" s="263"/>
      <c r="R1757" s="263"/>
      <c r="S1757" s="263"/>
      <c r="T1757" s="264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T1757" s="265" t="s">
        <v>146</v>
      </c>
      <c r="AU1757" s="265" t="s">
        <v>81</v>
      </c>
      <c r="AV1757" s="16" t="s">
        <v>133</v>
      </c>
      <c r="AW1757" s="16" t="s">
        <v>36</v>
      </c>
      <c r="AX1757" s="16" t="s">
        <v>74</v>
      </c>
      <c r="AY1757" s="265" t="s">
        <v>132</v>
      </c>
    </row>
    <row r="1758" s="14" customFormat="1">
      <c r="A1758" s="14"/>
      <c r="B1758" s="233"/>
      <c r="C1758" s="234"/>
      <c r="D1758" s="216" t="s">
        <v>146</v>
      </c>
      <c r="E1758" s="235" t="s">
        <v>21</v>
      </c>
      <c r="F1758" s="236" t="s">
        <v>2308</v>
      </c>
      <c r="G1758" s="234"/>
      <c r="H1758" s="237">
        <v>113.658</v>
      </c>
      <c r="I1758" s="238"/>
      <c r="J1758" s="234"/>
      <c r="K1758" s="234"/>
      <c r="L1758" s="239"/>
      <c r="M1758" s="240"/>
      <c r="N1758" s="241"/>
      <c r="O1758" s="241"/>
      <c r="P1758" s="241"/>
      <c r="Q1758" s="241"/>
      <c r="R1758" s="241"/>
      <c r="S1758" s="241"/>
      <c r="T1758" s="24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3" t="s">
        <v>146</v>
      </c>
      <c r="AU1758" s="243" t="s">
        <v>81</v>
      </c>
      <c r="AV1758" s="14" t="s">
        <v>81</v>
      </c>
      <c r="AW1758" s="14" t="s">
        <v>36</v>
      </c>
      <c r="AX1758" s="14" t="s">
        <v>74</v>
      </c>
      <c r="AY1758" s="243" t="s">
        <v>132</v>
      </c>
    </row>
    <row r="1759" s="14" customFormat="1">
      <c r="A1759" s="14"/>
      <c r="B1759" s="233"/>
      <c r="C1759" s="234"/>
      <c r="D1759" s="216" t="s">
        <v>146</v>
      </c>
      <c r="E1759" s="235" t="s">
        <v>21</v>
      </c>
      <c r="F1759" s="236" t="s">
        <v>2309</v>
      </c>
      <c r="G1759" s="234"/>
      <c r="H1759" s="237">
        <v>-28.864000000000001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43" t="s">
        <v>146</v>
      </c>
      <c r="AU1759" s="243" t="s">
        <v>81</v>
      </c>
      <c r="AV1759" s="14" t="s">
        <v>81</v>
      </c>
      <c r="AW1759" s="14" t="s">
        <v>36</v>
      </c>
      <c r="AX1759" s="14" t="s">
        <v>74</v>
      </c>
      <c r="AY1759" s="243" t="s">
        <v>132</v>
      </c>
    </row>
    <row r="1760" s="16" customFormat="1">
      <c r="A1760" s="16"/>
      <c r="B1760" s="255"/>
      <c r="C1760" s="256"/>
      <c r="D1760" s="216" t="s">
        <v>146</v>
      </c>
      <c r="E1760" s="257" t="s">
        <v>21</v>
      </c>
      <c r="F1760" s="258" t="s">
        <v>222</v>
      </c>
      <c r="G1760" s="256"/>
      <c r="H1760" s="259">
        <v>84.793999999999997</v>
      </c>
      <c r="I1760" s="260"/>
      <c r="J1760" s="256"/>
      <c r="K1760" s="256"/>
      <c r="L1760" s="261"/>
      <c r="M1760" s="262"/>
      <c r="N1760" s="263"/>
      <c r="O1760" s="263"/>
      <c r="P1760" s="263"/>
      <c r="Q1760" s="263"/>
      <c r="R1760" s="263"/>
      <c r="S1760" s="263"/>
      <c r="T1760" s="264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T1760" s="265" t="s">
        <v>146</v>
      </c>
      <c r="AU1760" s="265" t="s">
        <v>81</v>
      </c>
      <c r="AV1760" s="16" t="s">
        <v>133</v>
      </c>
      <c r="AW1760" s="16" t="s">
        <v>36</v>
      </c>
      <c r="AX1760" s="16" t="s">
        <v>74</v>
      </c>
      <c r="AY1760" s="265" t="s">
        <v>132</v>
      </c>
    </row>
    <row r="1761" s="14" customFormat="1">
      <c r="A1761" s="14"/>
      <c r="B1761" s="233"/>
      <c r="C1761" s="234"/>
      <c r="D1761" s="216" t="s">
        <v>146</v>
      </c>
      <c r="E1761" s="235" t="s">
        <v>21</v>
      </c>
      <c r="F1761" s="236" t="s">
        <v>2271</v>
      </c>
      <c r="G1761" s="234"/>
      <c r="H1761" s="237">
        <v>78.870999999999995</v>
      </c>
      <c r="I1761" s="238"/>
      <c r="J1761" s="234"/>
      <c r="K1761" s="234"/>
      <c r="L1761" s="239"/>
      <c r="M1761" s="240"/>
      <c r="N1761" s="241"/>
      <c r="O1761" s="241"/>
      <c r="P1761" s="241"/>
      <c r="Q1761" s="241"/>
      <c r="R1761" s="241"/>
      <c r="S1761" s="241"/>
      <c r="T1761" s="24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43" t="s">
        <v>146</v>
      </c>
      <c r="AU1761" s="243" t="s">
        <v>81</v>
      </c>
      <c r="AV1761" s="14" t="s">
        <v>81</v>
      </c>
      <c r="AW1761" s="14" t="s">
        <v>36</v>
      </c>
      <c r="AX1761" s="14" t="s">
        <v>74</v>
      </c>
      <c r="AY1761" s="243" t="s">
        <v>132</v>
      </c>
    </row>
    <row r="1762" s="14" customFormat="1">
      <c r="A1762" s="14"/>
      <c r="B1762" s="233"/>
      <c r="C1762" s="234"/>
      <c r="D1762" s="216" t="s">
        <v>146</v>
      </c>
      <c r="E1762" s="235" t="s">
        <v>21</v>
      </c>
      <c r="F1762" s="236" t="s">
        <v>2310</v>
      </c>
      <c r="G1762" s="234"/>
      <c r="H1762" s="237">
        <v>17.379000000000001</v>
      </c>
      <c r="I1762" s="238"/>
      <c r="J1762" s="234"/>
      <c r="K1762" s="234"/>
      <c r="L1762" s="239"/>
      <c r="M1762" s="240"/>
      <c r="N1762" s="241"/>
      <c r="O1762" s="241"/>
      <c r="P1762" s="241"/>
      <c r="Q1762" s="241"/>
      <c r="R1762" s="241"/>
      <c r="S1762" s="241"/>
      <c r="T1762" s="24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3" t="s">
        <v>146</v>
      </c>
      <c r="AU1762" s="243" t="s">
        <v>81</v>
      </c>
      <c r="AV1762" s="14" t="s">
        <v>81</v>
      </c>
      <c r="AW1762" s="14" t="s">
        <v>36</v>
      </c>
      <c r="AX1762" s="14" t="s">
        <v>74</v>
      </c>
      <c r="AY1762" s="243" t="s">
        <v>132</v>
      </c>
    </row>
    <row r="1763" s="16" customFormat="1">
      <c r="A1763" s="16"/>
      <c r="B1763" s="255"/>
      <c r="C1763" s="256"/>
      <c r="D1763" s="216" t="s">
        <v>146</v>
      </c>
      <c r="E1763" s="257" t="s">
        <v>21</v>
      </c>
      <c r="F1763" s="258" t="s">
        <v>222</v>
      </c>
      <c r="G1763" s="256"/>
      <c r="H1763" s="259">
        <v>96.25</v>
      </c>
      <c r="I1763" s="260"/>
      <c r="J1763" s="256"/>
      <c r="K1763" s="256"/>
      <c r="L1763" s="261"/>
      <c r="M1763" s="262"/>
      <c r="N1763" s="263"/>
      <c r="O1763" s="263"/>
      <c r="P1763" s="263"/>
      <c r="Q1763" s="263"/>
      <c r="R1763" s="263"/>
      <c r="S1763" s="263"/>
      <c r="T1763" s="264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T1763" s="265" t="s">
        <v>146</v>
      </c>
      <c r="AU1763" s="265" t="s">
        <v>81</v>
      </c>
      <c r="AV1763" s="16" t="s">
        <v>133</v>
      </c>
      <c r="AW1763" s="16" t="s">
        <v>36</v>
      </c>
      <c r="AX1763" s="16" t="s">
        <v>74</v>
      </c>
      <c r="AY1763" s="265" t="s">
        <v>132</v>
      </c>
    </row>
    <row r="1764" s="15" customFormat="1">
      <c r="A1764" s="15"/>
      <c r="B1764" s="244"/>
      <c r="C1764" s="245"/>
      <c r="D1764" s="216" t="s">
        <v>146</v>
      </c>
      <c r="E1764" s="246" t="s">
        <v>21</v>
      </c>
      <c r="F1764" s="247" t="s">
        <v>150</v>
      </c>
      <c r="G1764" s="245"/>
      <c r="H1764" s="248">
        <v>553.65700000000004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54" t="s">
        <v>146</v>
      </c>
      <c r="AU1764" s="254" t="s">
        <v>81</v>
      </c>
      <c r="AV1764" s="15" t="s">
        <v>140</v>
      </c>
      <c r="AW1764" s="15" t="s">
        <v>36</v>
      </c>
      <c r="AX1764" s="15" t="s">
        <v>79</v>
      </c>
      <c r="AY1764" s="254" t="s">
        <v>132</v>
      </c>
    </row>
    <row r="1765" s="2" customFormat="1" ht="24.15" customHeight="1">
      <c r="A1765" s="42"/>
      <c r="B1765" s="43"/>
      <c r="C1765" s="203" t="s">
        <v>2311</v>
      </c>
      <c r="D1765" s="203" t="s">
        <v>135</v>
      </c>
      <c r="E1765" s="204" t="s">
        <v>2312</v>
      </c>
      <c r="F1765" s="205" t="s">
        <v>2313</v>
      </c>
      <c r="G1765" s="206" t="s">
        <v>183</v>
      </c>
      <c r="H1765" s="207">
        <v>371.97800000000001</v>
      </c>
      <c r="I1765" s="208"/>
      <c r="J1765" s="209">
        <f>ROUND(I1765*H1765,2)</f>
        <v>0</v>
      </c>
      <c r="K1765" s="205" t="s">
        <v>139</v>
      </c>
      <c r="L1765" s="48"/>
      <c r="M1765" s="210" t="s">
        <v>21</v>
      </c>
      <c r="N1765" s="211" t="s">
        <v>45</v>
      </c>
      <c r="O1765" s="88"/>
      <c r="P1765" s="212">
        <f>O1765*H1765</f>
        <v>0</v>
      </c>
      <c r="Q1765" s="212">
        <v>0.00029</v>
      </c>
      <c r="R1765" s="212">
        <f>Q1765*H1765</f>
        <v>0.10787362</v>
      </c>
      <c r="S1765" s="212">
        <v>0</v>
      </c>
      <c r="T1765" s="213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14" t="s">
        <v>269</v>
      </c>
      <c r="AT1765" s="214" t="s">
        <v>135</v>
      </c>
      <c r="AU1765" s="214" t="s">
        <v>81</v>
      </c>
      <c r="AY1765" s="20" t="s">
        <v>132</v>
      </c>
      <c r="BE1765" s="215">
        <f>IF(N1765="základní",J1765,0)</f>
        <v>0</v>
      </c>
      <c r="BF1765" s="215">
        <f>IF(N1765="snížená",J1765,0)</f>
        <v>0</v>
      </c>
      <c r="BG1765" s="215">
        <f>IF(N1765="zákl. přenesená",J1765,0)</f>
        <v>0</v>
      </c>
      <c r="BH1765" s="215">
        <f>IF(N1765="sníž. přenesená",J1765,0)</f>
        <v>0</v>
      </c>
      <c r="BI1765" s="215">
        <f>IF(N1765="nulová",J1765,0)</f>
        <v>0</v>
      </c>
      <c r="BJ1765" s="20" t="s">
        <v>79</v>
      </c>
      <c r="BK1765" s="215">
        <f>ROUND(I1765*H1765,2)</f>
        <v>0</v>
      </c>
      <c r="BL1765" s="20" t="s">
        <v>269</v>
      </c>
      <c r="BM1765" s="214" t="s">
        <v>2314</v>
      </c>
    </row>
    <row r="1766" s="2" customFormat="1">
      <c r="A1766" s="42"/>
      <c r="B1766" s="43"/>
      <c r="C1766" s="44"/>
      <c r="D1766" s="216" t="s">
        <v>142</v>
      </c>
      <c r="E1766" s="44"/>
      <c r="F1766" s="217" t="s">
        <v>2315</v>
      </c>
      <c r="G1766" s="44"/>
      <c r="H1766" s="44"/>
      <c r="I1766" s="218"/>
      <c r="J1766" s="44"/>
      <c r="K1766" s="44"/>
      <c r="L1766" s="48"/>
      <c r="M1766" s="219"/>
      <c r="N1766" s="220"/>
      <c r="O1766" s="88"/>
      <c r="P1766" s="88"/>
      <c r="Q1766" s="88"/>
      <c r="R1766" s="88"/>
      <c r="S1766" s="88"/>
      <c r="T1766" s="89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T1766" s="20" t="s">
        <v>142</v>
      </c>
      <c r="AU1766" s="20" t="s">
        <v>81</v>
      </c>
    </row>
    <row r="1767" s="2" customFormat="1">
      <c r="A1767" s="42"/>
      <c r="B1767" s="43"/>
      <c r="C1767" s="44"/>
      <c r="D1767" s="221" t="s">
        <v>144</v>
      </c>
      <c r="E1767" s="44"/>
      <c r="F1767" s="222" t="s">
        <v>2316</v>
      </c>
      <c r="G1767" s="44"/>
      <c r="H1767" s="44"/>
      <c r="I1767" s="218"/>
      <c r="J1767" s="44"/>
      <c r="K1767" s="44"/>
      <c r="L1767" s="48"/>
      <c r="M1767" s="219"/>
      <c r="N1767" s="220"/>
      <c r="O1767" s="88"/>
      <c r="P1767" s="88"/>
      <c r="Q1767" s="88"/>
      <c r="R1767" s="88"/>
      <c r="S1767" s="88"/>
      <c r="T1767" s="89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T1767" s="20" t="s">
        <v>144</v>
      </c>
      <c r="AU1767" s="20" t="s">
        <v>81</v>
      </c>
    </row>
    <row r="1768" s="14" customFormat="1">
      <c r="A1768" s="14"/>
      <c r="B1768" s="233"/>
      <c r="C1768" s="234"/>
      <c r="D1768" s="216" t="s">
        <v>146</v>
      </c>
      <c r="E1768" s="235" t="s">
        <v>21</v>
      </c>
      <c r="F1768" s="236" t="s">
        <v>2317</v>
      </c>
      <c r="G1768" s="234"/>
      <c r="H1768" s="237">
        <v>371.97800000000001</v>
      </c>
      <c r="I1768" s="238"/>
      <c r="J1768" s="234"/>
      <c r="K1768" s="234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43" t="s">
        <v>146</v>
      </c>
      <c r="AU1768" s="243" t="s">
        <v>81</v>
      </c>
      <c r="AV1768" s="14" t="s">
        <v>81</v>
      </c>
      <c r="AW1768" s="14" t="s">
        <v>36</v>
      </c>
      <c r="AX1768" s="14" t="s">
        <v>79</v>
      </c>
      <c r="AY1768" s="243" t="s">
        <v>132</v>
      </c>
    </row>
    <row r="1769" s="2" customFormat="1" ht="33" customHeight="1">
      <c r="A1769" s="42"/>
      <c r="B1769" s="43"/>
      <c r="C1769" s="203" t="s">
        <v>2318</v>
      </c>
      <c r="D1769" s="203" t="s">
        <v>135</v>
      </c>
      <c r="E1769" s="204" t="s">
        <v>2319</v>
      </c>
      <c r="F1769" s="205" t="s">
        <v>2320</v>
      </c>
      <c r="G1769" s="206" t="s">
        <v>183</v>
      </c>
      <c r="H1769" s="207">
        <v>553.65700000000004</v>
      </c>
      <c r="I1769" s="208"/>
      <c r="J1769" s="209">
        <f>ROUND(I1769*H1769,2)</f>
        <v>0</v>
      </c>
      <c r="K1769" s="205" t="s">
        <v>139</v>
      </c>
      <c r="L1769" s="48"/>
      <c r="M1769" s="210" t="s">
        <v>21</v>
      </c>
      <c r="N1769" s="211" t="s">
        <v>45</v>
      </c>
      <c r="O1769" s="88"/>
      <c r="P1769" s="212">
        <f>O1769*H1769</f>
        <v>0</v>
      </c>
      <c r="Q1769" s="212">
        <v>0.00029</v>
      </c>
      <c r="R1769" s="212">
        <f>Q1769*H1769</f>
        <v>0.16056053000000001</v>
      </c>
      <c r="S1769" s="212">
        <v>0</v>
      </c>
      <c r="T1769" s="213">
        <f>S1769*H1769</f>
        <v>0</v>
      </c>
      <c r="U1769" s="42"/>
      <c r="V1769" s="42"/>
      <c r="W1769" s="42"/>
      <c r="X1769" s="42"/>
      <c r="Y1769" s="42"/>
      <c r="Z1769" s="42"/>
      <c r="AA1769" s="42"/>
      <c r="AB1769" s="42"/>
      <c r="AC1769" s="42"/>
      <c r="AD1769" s="42"/>
      <c r="AE1769" s="42"/>
      <c r="AR1769" s="214" t="s">
        <v>269</v>
      </c>
      <c r="AT1769" s="214" t="s">
        <v>135</v>
      </c>
      <c r="AU1769" s="214" t="s">
        <v>81</v>
      </c>
      <c r="AY1769" s="20" t="s">
        <v>132</v>
      </c>
      <c r="BE1769" s="215">
        <f>IF(N1769="základní",J1769,0)</f>
        <v>0</v>
      </c>
      <c r="BF1769" s="215">
        <f>IF(N1769="snížená",J1769,0)</f>
        <v>0</v>
      </c>
      <c r="BG1769" s="215">
        <f>IF(N1769="zákl. přenesená",J1769,0)</f>
        <v>0</v>
      </c>
      <c r="BH1769" s="215">
        <f>IF(N1769="sníž. přenesená",J1769,0)</f>
        <v>0</v>
      </c>
      <c r="BI1769" s="215">
        <f>IF(N1769="nulová",J1769,0)</f>
        <v>0</v>
      </c>
      <c r="BJ1769" s="20" t="s">
        <v>79</v>
      </c>
      <c r="BK1769" s="215">
        <f>ROUND(I1769*H1769,2)</f>
        <v>0</v>
      </c>
      <c r="BL1769" s="20" t="s">
        <v>269</v>
      </c>
      <c r="BM1769" s="214" t="s">
        <v>2321</v>
      </c>
    </row>
    <row r="1770" s="2" customFormat="1">
      <c r="A1770" s="42"/>
      <c r="B1770" s="43"/>
      <c r="C1770" s="44"/>
      <c r="D1770" s="216" t="s">
        <v>142</v>
      </c>
      <c r="E1770" s="44"/>
      <c r="F1770" s="217" t="s">
        <v>2322</v>
      </c>
      <c r="G1770" s="44"/>
      <c r="H1770" s="44"/>
      <c r="I1770" s="218"/>
      <c r="J1770" s="44"/>
      <c r="K1770" s="44"/>
      <c r="L1770" s="48"/>
      <c r="M1770" s="219"/>
      <c r="N1770" s="220"/>
      <c r="O1770" s="88"/>
      <c r="P1770" s="88"/>
      <c r="Q1770" s="88"/>
      <c r="R1770" s="88"/>
      <c r="S1770" s="88"/>
      <c r="T1770" s="89"/>
      <c r="U1770" s="42"/>
      <c r="V1770" s="42"/>
      <c r="W1770" s="42"/>
      <c r="X1770" s="42"/>
      <c r="Y1770" s="42"/>
      <c r="Z1770" s="42"/>
      <c r="AA1770" s="42"/>
      <c r="AB1770" s="42"/>
      <c r="AC1770" s="42"/>
      <c r="AD1770" s="42"/>
      <c r="AE1770" s="42"/>
      <c r="AT1770" s="20" t="s">
        <v>142</v>
      </c>
      <c r="AU1770" s="20" t="s">
        <v>81</v>
      </c>
    </row>
    <row r="1771" s="2" customFormat="1">
      <c r="A1771" s="42"/>
      <c r="B1771" s="43"/>
      <c r="C1771" s="44"/>
      <c r="D1771" s="221" t="s">
        <v>144</v>
      </c>
      <c r="E1771" s="44"/>
      <c r="F1771" s="222" t="s">
        <v>2323</v>
      </c>
      <c r="G1771" s="44"/>
      <c r="H1771" s="44"/>
      <c r="I1771" s="218"/>
      <c r="J1771" s="44"/>
      <c r="K1771" s="44"/>
      <c r="L1771" s="48"/>
      <c r="M1771" s="219"/>
      <c r="N1771" s="220"/>
      <c r="O1771" s="88"/>
      <c r="P1771" s="88"/>
      <c r="Q1771" s="88"/>
      <c r="R1771" s="88"/>
      <c r="S1771" s="88"/>
      <c r="T1771" s="89"/>
      <c r="U1771" s="42"/>
      <c r="V1771" s="42"/>
      <c r="W1771" s="42"/>
      <c r="X1771" s="42"/>
      <c r="Y1771" s="42"/>
      <c r="Z1771" s="42"/>
      <c r="AA1771" s="42"/>
      <c r="AB1771" s="42"/>
      <c r="AC1771" s="42"/>
      <c r="AD1771" s="42"/>
      <c r="AE1771" s="42"/>
      <c r="AT1771" s="20" t="s">
        <v>144</v>
      </c>
      <c r="AU1771" s="20" t="s">
        <v>81</v>
      </c>
    </row>
    <row r="1772" s="14" customFormat="1">
      <c r="A1772" s="14"/>
      <c r="B1772" s="233"/>
      <c r="C1772" s="234"/>
      <c r="D1772" s="216" t="s">
        <v>146</v>
      </c>
      <c r="E1772" s="235" t="s">
        <v>21</v>
      </c>
      <c r="F1772" s="236" t="s">
        <v>2324</v>
      </c>
      <c r="G1772" s="234"/>
      <c r="H1772" s="237">
        <v>553.65700000000004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3" t="s">
        <v>146</v>
      </c>
      <c r="AU1772" s="243" t="s">
        <v>81</v>
      </c>
      <c r="AV1772" s="14" t="s">
        <v>81</v>
      </c>
      <c r="AW1772" s="14" t="s">
        <v>36</v>
      </c>
      <c r="AX1772" s="14" t="s">
        <v>79</v>
      </c>
      <c r="AY1772" s="243" t="s">
        <v>132</v>
      </c>
    </row>
    <row r="1773" s="2" customFormat="1" ht="33" customHeight="1">
      <c r="A1773" s="42"/>
      <c r="B1773" s="43"/>
      <c r="C1773" s="203" t="s">
        <v>2325</v>
      </c>
      <c r="D1773" s="203" t="s">
        <v>135</v>
      </c>
      <c r="E1773" s="204" t="s">
        <v>2326</v>
      </c>
      <c r="F1773" s="205" t="s">
        <v>2327</v>
      </c>
      <c r="G1773" s="206" t="s">
        <v>183</v>
      </c>
      <c r="H1773" s="207">
        <v>62.159999999999997</v>
      </c>
      <c r="I1773" s="208"/>
      <c r="J1773" s="209">
        <f>ROUND(I1773*H1773,2)</f>
        <v>0</v>
      </c>
      <c r="K1773" s="205" t="s">
        <v>21</v>
      </c>
      <c r="L1773" s="48"/>
      <c r="M1773" s="210" t="s">
        <v>21</v>
      </c>
      <c r="N1773" s="211" t="s">
        <v>45</v>
      </c>
      <c r="O1773" s="88"/>
      <c r="P1773" s="212">
        <f>O1773*H1773</f>
        <v>0</v>
      </c>
      <c r="Q1773" s="212">
        <v>1.0000000000000001E-05</v>
      </c>
      <c r="R1773" s="212">
        <f>Q1773*H1773</f>
        <v>0.00062160000000000004</v>
      </c>
      <c r="S1773" s="212">
        <v>0</v>
      </c>
      <c r="T1773" s="213">
        <f>S1773*H1773</f>
        <v>0</v>
      </c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R1773" s="214" t="s">
        <v>269</v>
      </c>
      <c r="AT1773" s="214" t="s">
        <v>135</v>
      </c>
      <c r="AU1773" s="214" t="s">
        <v>81</v>
      </c>
      <c r="AY1773" s="20" t="s">
        <v>132</v>
      </c>
      <c r="BE1773" s="215">
        <f>IF(N1773="základní",J1773,0)</f>
        <v>0</v>
      </c>
      <c r="BF1773" s="215">
        <f>IF(N1773="snížená",J1773,0)</f>
        <v>0</v>
      </c>
      <c r="BG1773" s="215">
        <f>IF(N1773="zákl. přenesená",J1773,0)</f>
        <v>0</v>
      </c>
      <c r="BH1773" s="215">
        <f>IF(N1773="sníž. přenesená",J1773,0)</f>
        <v>0</v>
      </c>
      <c r="BI1773" s="215">
        <f>IF(N1773="nulová",J1773,0)</f>
        <v>0</v>
      </c>
      <c r="BJ1773" s="20" t="s">
        <v>79</v>
      </c>
      <c r="BK1773" s="215">
        <f>ROUND(I1773*H1773,2)</f>
        <v>0</v>
      </c>
      <c r="BL1773" s="20" t="s">
        <v>269</v>
      </c>
      <c r="BM1773" s="214" t="s">
        <v>2328</v>
      </c>
    </row>
    <row r="1774" s="2" customFormat="1">
      <c r="A1774" s="42"/>
      <c r="B1774" s="43"/>
      <c r="C1774" s="44"/>
      <c r="D1774" s="216" t="s">
        <v>142</v>
      </c>
      <c r="E1774" s="44"/>
      <c r="F1774" s="217" t="s">
        <v>2327</v>
      </c>
      <c r="G1774" s="44"/>
      <c r="H1774" s="44"/>
      <c r="I1774" s="218"/>
      <c r="J1774" s="44"/>
      <c r="K1774" s="44"/>
      <c r="L1774" s="48"/>
      <c r="M1774" s="219"/>
      <c r="N1774" s="220"/>
      <c r="O1774" s="88"/>
      <c r="P1774" s="88"/>
      <c r="Q1774" s="88"/>
      <c r="R1774" s="88"/>
      <c r="S1774" s="88"/>
      <c r="T1774" s="89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T1774" s="20" t="s">
        <v>142</v>
      </c>
      <c r="AU1774" s="20" t="s">
        <v>81</v>
      </c>
    </row>
    <row r="1775" s="14" customFormat="1">
      <c r="A1775" s="14"/>
      <c r="B1775" s="233"/>
      <c r="C1775" s="234"/>
      <c r="D1775" s="216" t="s">
        <v>146</v>
      </c>
      <c r="E1775" s="235" t="s">
        <v>21</v>
      </c>
      <c r="F1775" s="236" t="s">
        <v>2329</v>
      </c>
      <c r="G1775" s="234"/>
      <c r="H1775" s="237">
        <v>44.780999999999999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43" t="s">
        <v>146</v>
      </c>
      <c r="AU1775" s="243" t="s">
        <v>81</v>
      </c>
      <c r="AV1775" s="14" t="s">
        <v>81</v>
      </c>
      <c r="AW1775" s="14" t="s">
        <v>36</v>
      </c>
      <c r="AX1775" s="14" t="s">
        <v>74</v>
      </c>
      <c r="AY1775" s="243" t="s">
        <v>132</v>
      </c>
    </row>
    <row r="1776" s="14" customFormat="1">
      <c r="A1776" s="14"/>
      <c r="B1776" s="233"/>
      <c r="C1776" s="234"/>
      <c r="D1776" s="216" t="s">
        <v>146</v>
      </c>
      <c r="E1776" s="235" t="s">
        <v>21</v>
      </c>
      <c r="F1776" s="236" t="s">
        <v>2310</v>
      </c>
      <c r="G1776" s="234"/>
      <c r="H1776" s="237">
        <v>17.379000000000001</v>
      </c>
      <c r="I1776" s="238"/>
      <c r="J1776" s="234"/>
      <c r="K1776" s="234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3" t="s">
        <v>146</v>
      </c>
      <c r="AU1776" s="243" t="s">
        <v>81</v>
      </c>
      <c r="AV1776" s="14" t="s">
        <v>81</v>
      </c>
      <c r="AW1776" s="14" t="s">
        <v>36</v>
      </c>
      <c r="AX1776" s="14" t="s">
        <v>74</v>
      </c>
      <c r="AY1776" s="243" t="s">
        <v>132</v>
      </c>
    </row>
    <row r="1777" s="15" customFormat="1">
      <c r="A1777" s="15"/>
      <c r="B1777" s="244"/>
      <c r="C1777" s="245"/>
      <c r="D1777" s="216" t="s">
        <v>146</v>
      </c>
      <c r="E1777" s="246" t="s">
        <v>21</v>
      </c>
      <c r="F1777" s="247" t="s">
        <v>150</v>
      </c>
      <c r="G1777" s="245"/>
      <c r="H1777" s="248">
        <v>62.159999999999997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4" t="s">
        <v>146</v>
      </c>
      <c r="AU1777" s="254" t="s">
        <v>81</v>
      </c>
      <c r="AV1777" s="15" t="s">
        <v>140</v>
      </c>
      <c r="AW1777" s="15" t="s">
        <v>36</v>
      </c>
      <c r="AX1777" s="15" t="s">
        <v>79</v>
      </c>
      <c r="AY1777" s="254" t="s">
        <v>132</v>
      </c>
    </row>
    <row r="1778" s="2" customFormat="1" ht="24.15" customHeight="1">
      <c r="A1778" s="42"/>
      <c r="B1778" s="43"/>
      <c r="C1778" s="203" t="s">
        <v>2330</v>
      </c>
      <c r="D1778" s="203" t="s">
        <v>135</v>
      </c>
      <c r="E1778" s="204" t="s">
        <v>2331</v>
      </c>
      <c r="F1778" s="205" t="s">
        <v>2332</v>
      </c>
      <c r="G1778" s="206" t="s">
        <v>183</v>
      </c>
      <c r="H1778" s="207">
        <v>44.238</v>
      </c>
      <c r="I1778" s="208"/>
      <c r="J1778" s="209">
        <f>ROUND(I1778*H1778,2)</f>
        <v>0</v>
      </c>
      <c r="K1778" s="205" t="s">
        <v>21</v>
      </c>
      <c r="L1778" s="48"/>
      <c r="M1778" s="210" t="s">
        <v>21</v>
      </c>
      <c r="N1778" s="211" t="s">
        <v>45</v>
      </c>
      <c r="O1778" s="88"/>
      <c r="P1778" s="212">
        <f>O1778*H1778</f>
        <v>0</v>
      </c>
      <c r="Q1778" s="212">
        <v>0.00025999999999999998</v>
      </c>
      <c r="R1778" s="212">
        <f>Q1778*H1778</f>
        <v>0.011501879999999999</v>
      </c>
      <c r="S1778" s="212">
        <v>0</v>
      </c>
      <c r="T1778" s="213">
        <f>S1778*H1778</f>
        <v>0</v>
      </c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R1778" s="214" t="s">
        <v>269</v>
      </c>
      <c r="AT1778" s="214" t="s">
        <v>135</v>
      </c>
      <c r="AU1778" s="214" t="s">
        <v>81</v>
      </c>
      <c r="AY1778" s="20" t="s">
        <v>132</v>
      </c>
      <c r="BE1778" s="215">
        <f>IF(N1778="základní",J1778,0)</f>
        <v>0</v>
      </c>
      <c r="BF1778" s="215">
        <f>IF(N1778="snížená",J1778,0)</f>
        <v>0</v>
      </c>
      <c r="BG1778" s="215">
        <f>IF(N1778="zákl. přenesená",J1778,0)</f>
        <v>0</v>
      </c>
      <c r="BH1778" s="215">
        <f>IF(N1778="sníž. přenesená",J1778,0)</f>
        <v>0</v>
      </c>
      <c r="BI1778" s="215">
        <f>IF(N1778="nulová",J1778,0)</f>
        <v>0</v>
      </c>
      <c r="BJ1778" s="20" t="s">
        <v>79</v>
      </c>
      <c r="BK1778" s="215">
        <f>ROUND(I1778*H1778,2)</f>
        <v>0</v>
      </c>
      <c r="BL1778" s="20" t="s">
        <v>269</v>
      </c>
      <c r="BM1778" s="214" t="s">
        <v>2333</v>
      </c>
    </row>
    <row r="1779" s="2" customFormat="1">
      <c r="A1779" s="42"/>
      <c r="B1779" s="43"/>
      <c r="C1779" s="44"/>
      <c r="D1779" s="216" t="s">
        <v>142</v>
      </c>
      <c r="E1779" s="44"/>
      <c r="F1779" s="217" t="s">
        <v>2332</v>
      </c>
      <c r="G1779" s="44"/>
      <c r="H1779" s="44"/>
      <c r="I1779" s="218"/>
      <c r="J1779" s="44"/>
      <c r="K1779" s="44"/>
      <c r="L1779" s="48"/>
      <c r="M1779" s="219"/>
      <c r="N1779" s="220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142</v>
      </c>
      <c r="AU1779" s="20" t="s">
        <v>81</v>
      </c>
    </row>
    <row r="1780" s="13" customFormat="1">
      <c r="A1780" s="13"/>
      <c r="B1780" s="223"/>
      <c r="C1780" s="224"/>
      <c r="D1780" s="216" t="s">
        <v>146</v>
      </c>
      <c r="E1780" s="225" t="s">
        <v>21</v>
      </c>
      <c r="F1780" s="226" t="s">
        <v>2334</v>
      </c>
      <c r="G1780" s="224"/>
      <c r="H1780" s="225" t="s">
        <v>21</v>
      </c>
      <c r="I1780" s="227"/>
      <c r="J1780" s="224"/>
      <c r="K1780" s="224"/>
      <c r="L1780" s="228"/>
      <c r="M1780" s="229"/>
      <c r="N1780" s="230"/>
      <c r="O1780" s="230"/>
      <c r="P1780" s="230"/>
      <c r="Q1780" s="230"/>
      <c r="R1780" s="230"/>
      <c r="S1780" s="230"/>
      <c r="T1780" s="231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2" t="s">
        <v>146</v>
      </c>
      <c r="AU1780" s="232" t="s">
        <v>81</v>
      </c>
      <c r="AV1780" s="13" t="s">
        <v>79</v>
      </c>
      <c r="AW1780" s="13" t="s">
        <v>36</v>
      </c>
      <c r="AX1780" s="13" t="s">
        <v>74</v>
      </c>
      <c r="AY1780" s="232" t="s">
        <v>132</v>
      </c>
    </row>
    <row r="1781" s="13" customFormat="1">
      <c r="A1781" s="13"/>
      <c r="B1781" s="223"/>
      <c r="C1781" s="224"/>
      <c r="D1781" s="216" t="s">
        <v>146</v>
      </c>
      <c r="E1781" s="225" t="s">
        <v>21</v>
      </c>
      <c r="F1781" s="226" t="s">
        <v>542</v>
      </c>
      <c r="G1781" s="224"/>
      <c r="H1781" s="225" t="s">
        <v>21</v>
      </c>
      <c r="I1781" s="227"/>
      <c r="J1781" s="224"/>
      <c r="K1781" s="224"/>
      <c r="L1781" s="228"/>
      <c r="M1781" s="229"/>
      <c r="N1781" s="230"/>
      <c r="O1781" s="230"/>
      <c r="P1781" s="230"/>
      <c r="Q1781" s="230"/>
      <c r="R1781" s="230"/>
      <c r="S1781" s="230"/>
      <c r="T1781" s="231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2" t="s">
        <v>146</v>
      </c>
      <c r="AU1781" s="232" t="s">
        <v>81</v>
      </c>
      <c r="AV1781" s="13" t="s">
        <v>79</v>
      </c>
      <c r="AW1781" s="13" t="s">
        <v>36</v>
      </c>
      <c r="AX1781" s="13" t="s">
        <v>74</v>
      </c>
      <c r="AY1781" s="232" t="s">
        <v>132</v>
      </c>
    </row>
    <row r="1782" s="14" customFormat="1">
      <c r="A1782" s="14"/>
      <c r="B1782" s="233"/>
      <c r="C1782" s="234"/>
      <c r="D1782" s="216" t="s">
        <v>146</v>
      </c>
      <c r="E1782" s="235" t="s">
        <v>21</v>
      </c>
      <c r="F1782" s="236" t="s">
        <v>2335</v>
      </c>
      <c r="G1782" s="234"/>
      <c r="H1782" s="237">
        <v>1.71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43" t="s">
        <v>146</v>
      </c>
      <c r="AU1782" s="243" t="s">
        <v>81</v>
      </c>
      <c r="AV1782" s="14" t="s">
        <v>81</v>
      </c>
      <c r="AW1782" s="14" t="s">
        <v>36</v>
      </c>
      <c r="AX1782" s="14" t="s">
        <v>74</v>
      </c>
      <c r="AY1782" s="243" t="s">
        <v>132</v>
      </c>
    </row>
    <row r="1783" s="14" customFormat="1">
      <c r="A1783" s="14"/>
      <c r="B1783" s="233"/>
      <c r="C1783" s="234"/>
      <c r="D1783" s="216" t="s">
        <v>146</v>
      </c>
      <c r="E1783" s="235" t="s">
        <v>21</v>
      </c>
      <c r="F1783" s="236" t="s">
        <v>2336</v>
      </c>
      <c r="G1783" s="234"/>
      <c r="H1783" s="237">
        <v>0.755</v>
      </c>
      <c r="I1783" s="238"/>
      <c r="J1783" s="234"/>
      <c r="K1783" s="234"/>
      <c r="L1783" s="239"/>
      <c r="M1783" s="240"/>
      <c r="N1783" s="241"/>
      <c r="O1783" s="241"/>
      <c r="P1783" s="241"/>
      <c r="Q1783" s="241"/>
      <c r="R1783" s="241"/>
      <c r="S1783" s="241"/>
      <c r="T1783" s="24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43" t="s">
        <v>146</v>
      </c>
      <c r="AU1783" s="243" t="s">
        <v>81</v>
      </c>
      <c r="AV1783" s="14" t="s">
        <v>81</v>
      </c>
      <c r="AW1783" s="14" t="s">
        <v>36</v>
      </c>
      <c r="AX1783" s="14" t="s">
        <v>74</v>
      </c>
      <c r="AY1783" s="243" t="s">
        <v>132</v>
      </c>
    </row>
    <row r="1784" s="14" customFormat="1">
      <c r="A1784" s="14"/>
      <c r="B1784" s="233"/>
      <c r="C1784" s="234"/>
      <c r="D1784" s="216" t="s">
        <v>146</v>
      </c>
      <c r="E1784" s="235" t="s">
        <v>21</v>
      </c>
      <c r="F1784" s="236" t="s">
        <v>2337</v>
      </c>
      <c r="G1784" s="234"/>
      <c r="H1784" s="237">
        <v>4.258</v>
      </c>
      <c r="I1784" s="238"/>
      <c r="J1784" s="234"/>
      <c r="K1784" s="234"/>
      <c r="L1784" s="239"/>
      <c r="M1784" s="240"/>
      <c r="N1784" s="241"/>
      <c r="O1784" s="241"/>
      <c r="P1784" s="241"/>
      <c r="Q1784" s="241"/>
      <c r="R1784" s="241"/>
      <c r="S1784" s="241"/>
      <c r="T1784" s="24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43" t="s">
        <v>146</v>
      </c>
      <c r="AU1784" s="243" t="s">
        <v>81</v>
      </c>
      <c r="AV1784" s="14" t="s">
        <v>81</v>
      </c>
      <c r="AW1784" s="14" t="s">
        <v>36</v>
      </c>
      <c r="AX1784" s="14" t="s">
        <v>74</v>
      </c>
      <c r="AY1784" s="243" t="s">
        <v>132</v>
      </c>
    </row>
    <row r="1785" s="14" customFormat="1">
      <c r="A1785" s="14"/>
      <c r="B1785" s="233"/>
      <c r="C1785" s="234"/>
      <c r="D1785" s="216" t="s">
        <v>146</v>
      </c>
      <c r="E1785" s="235" t="s">
        <v>21</v>
      </c>
      <c r="F1785" s="236" t="s">
        <v>2338</v>
      </c>
      <c r="G1785" s="234"/>
      <c r="H1785" s="237">
        <v>2</v>
      </c>
      <c r="I1785" s="238"/>
      <c r="J1785" s="234"/>
      <c r="K1785" s="234"/>
      <c r="L1785" s="239"/>
      <c r="M1785" s="240"/>
      <c r="N1785" s="241"/>
      <c r="O1785" s="241"/>
      <c r="P1785" s="241"/>
      <c r="Q1785" s="241"/>
      <c r="R1785" s="241"/>
      <c r="S1785" s="241"/>
      <c r="T1785" s="24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3" t="s">
        <v>146</v>
      </c>
      <c r="AU1785" s="243" t="s">
        <v>81</v>
      </c>
      <c r="AV1785" s="14" t="s">
        <v>81</v>
      </c>
      <c r="AW1785" s="14" t="s">
        <v>36</v>
      </c>
      <c r="AX1785" s="14" t="s">
        <v>74</v>
      </c>
      <c r="AY1785" s="243" t="s">
        <v>132</v>
      </c>
    </row>
    <row r="1786" s="14" customFormat="1">
      <c r="A1786" s="14"/>
      <c r="B1786" s="233"/>
      <c r="C1786" s="234"/>
      <c r="D1786" s="216" t="s">
        <v>146</v>
      </c>
      <c r="E1786" s="235" t="s">
        <v>21</v>
      </c>
      <c r="F1786" s="236" t="s">
        <v>2339</v>
      </c>
      <c r="G1786" s="234"/>
      <c r="H1786" s="237">
        <v>3.7000000000000002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3" t="s">
        <v>146</v>
      </c>
      <c r="AU1786" s="243" t="s">
        <v>81</v>
      </c>
      <c r="AV1786" s="14" t="s">
        <v>81</v>
      </c>
      <c r="AW1786" s="14" t="s">
        <v>36</v>
      </c>
      <c r="AX1786" s="14" t="s">
        <v>74</v>
      </c>
      <c r="AY1786" s="243" t="s">
        <v>132</v>
      </c>
    </row>
    <row r="1787" s="16" customFormat="1">
      <c r="A1787" s="16"/>
      <c r="B1787" s="255"/>
      <c r="C1787" s="256"/>
      <c r="D1787" s="216" t="s">
        <v>146</v>
      </c>
      <c r="E1787" s="257" t="s">
        <v>21</v>
      </c>
      <c r="F1787" s="258" t="s">
        <v>222</v>
      </c>
      <c r="G1787" s="256"/>
      <c r="H1787" s="259">
        <v>12.423</v>
      </c>
      <c r="I1787" s="260"/>
      <c r="J1787" s="256"/>
      <c r="K1787" s="256"/>
      <c r="L1787" s="261"/>
      <c r="M1787" s="262"/>
      <c r="N1787" s="263"/>
      <c r="O1787" s="263"/>
      <c r="P1787" s="263"/>
      <c r="Q1787" s="263"/>
      <c r="R1787" s="263"/>
      <c r="S1787" s="263"/>
      <c r="T1787" s="264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T1787" s="265" t="s">
        <v>146</v>
      </c>
      <c r="AU1787" s="265" t="s">
        <v>81</v>
      </c>
      <c r="AV1787" s="16" t="s">
        <v>133</v>
      </c>
      <c r="AW1787" s="16" t="s">
        <v>36</v>
      </c>
      <c r="AX1787" s="16" t="s">
        <v>74</v>
      </c>
      <c r="AY1787" s="265" t="s">
        <v>132</v>
      </c>
    </row>
    <row r="1788" s="13" customFormat="1">
      <c r="A1788" s="13"/>
      <c r="B1788" s="223"/>
      <c r="C1788" s="224"/>
      <c r="D1788" s="216" t="s">
        <v>146</v>
      </c>
      <c r="E1788" s="225" t="s">
        <v>21</v>
      </c>
      <c r="F1788" s="226" t="s">
        <v>218</v>
      </c>
      <c r="G1788" s="224"/>
      <c r="H1788" s="225" t="s">
        <v>21</v>
      </c>
      <c r="I1788" s="227"/>
      <c r="J1788" s="224"/>
      <c r="K1788" s="224"/>
      <c r="L1788" s="228"/>
      <c r="M1788" s="229"/>
      <c r="N1788" s="230"/>
      <c r="O1788" s="230"/>
      <c r="P1788" s="230"/>
      <c r="Q1788" s="230"/>
      <c r="R1788" s="230"/>
      <c r="S1788" s="230"/>
      <c r="T1788" s="23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2" t="s">
        <v>146</v>
      </c>
      <c r="AU1788" s="232" t="s">
        <v>81</v>
      </c>
      <c r="AV1788" s="13" t="s">
        <v>79</v>
      </c>
      <c r="AW1788" s="13" t="s">
        <v>36</v>
      </c>
      <c r="AX1788" s="13" t="s">
        <v>74</v>
      </c>
      <c r="AY1788" s="232" t="s">
        <v>132</v>
      </c>
    </row>
    <row r="1789" s="14" customFormat="1">
      <c r="A1789" s="14"/>
      <c r="B1789" s="233"/>
      <c r="C1789" s="234"/>
      <c r="D1789" s="216" t="s">
        <v>146</v>
      </c>
      <c r="E1789" s="235" t="s">
        <v>21</v>
      </c>
      <c r="F1789" s="236" t="s">
        <v>2340</v>
      </c>
      <c r="G1789" s="234"/>
      <c r="H1789" s="237">
        <v>7.7110000000000003</v>
      </c>
      <c r="I1789" s="238"/>
      <c r="J1789" s="234"/>
      <c r="K1789" s="234"/>
      <c r="L1789" s="239"/>
      <c r="M1789" s="240"/>
      <c r="N1789" s="241"/>
      <c r="O1789" s="241"/>
      <c r="P1789" s="241"/>
      <c r="Q1789" s="241"/>
      <c r="R1789" s="241"/>
      <c r="S1789" s="241"/>
      <c r="T1789" s="24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43" t="s">
        <v>146</v>
      </c>
      <c r="AU1789" s="243" t="s">
        <v>81</v>
      </c>
      <c r="AV1789" s="14" t="s">
        <v>81</v>
      </c>
      <c r="AW1789" s="14" t="s">
        <v>36</v>
      </c>
      <c r="AX1789" s="14" t="s">
        <v>74</v>
      </c>
      <c r="AY1789" s="243" t="s">
        <v>132</v>
      </c>
    </row>
    <row r="1790" s="16" customFormat="1">
      <c r="A1790" s="16"/>
      <c r="B1790" s="255"/>
      <c r="C1790" s="256"/>
      <c r="D1790" s="216" t="s">
        <v>146</v>
      </c>
      <c r="E1790" s="257" t="s">
        <v>21</v>
      </c>
      <c r="F1790" s="258" t="s">
        <v>222</v>
      </c>
      <c r="G1790" s="256"/>
      <c r="H1790" s="259">
        <v>7.7110000000000003</v>
      </c>
      <c r="I1790" s="260"/>
      <c r="J1790" s="256"/>
      <c r="K1790" s="256"/>
      <c r="L1790" s="261"/>
      <c r="M1790" s="262"/>
      <c r="N1790" s="263"/>
      <c r="O1790" s="263"/>
      <c r="P1790" s="263"/>
      <c r="Q1790" s="263"/>
      <c r="R1790" s="263"/>
      <c r="S1790" s="263"/>
      <c r="T1790" s="264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T1790" s="265" t="s">
        <v>146</v>
      </c>
      <c r="AU1790" s="265" t="s">
        <v>81</v>
      </c>
      <c r="AV1790" s="16" t="s">
        <v>133</v>
      </c>
      <c r="AW1790" s="16" t="s">
        <v>36</v>
      </c>
      <c r="AX1790" s="16" t="s">
        <v>74</v>
      </c>
      <c r="AY1790" s="265" t="s">
        <v>132</v>
      </c>
    </row>
    <row r="1791" s="13" customFormat="1">
      <c r="A1791" s="13"/>
      <c r="B1791" s="223"/>
      <c r="C1791" s="224"/>
      <c r="D1791" s="216" t="s">
        <v>146</v>
      </c>
      <c r="E1791" s="225" t="s">
        <v>21</v>
      </c>
      <c r="F1791" s="226" t="s">
        <v>1891</v>
      </c>
      <c r="G1791" s="224"/>
      <c r="H1791" s="225" t="s">
        <v>21</v>
      </c>
      <c r="I1791" s="227"/>
      <c r="J1791" s="224"/>
      <c r="K1791" s="224"/>
      <c r="L1791" s="228"/>
      <c r="M1791" s="229"/>
      <c r="N1791" s="230"/>
      <c r="O1791" s="230"/>
      <c r="P1791" s="230"/>
      <c r="Q1791" s="230"/>
      <c r="R1791" s="230"/>
      <c r="S1791" s="230"/>
      <c r="T1791" s="23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2" t="s">
        <v>146</v>
      </c>
      <c r="AU1791" s="232" t="s">
        <v>81</v>
      </c>
      <c r="AV1791" s="13" t="s">
        <v>79</v>
      </c>
      <c r="AW1791" s="13" t="s">
        <v>36</v>
      </c>
      <c r="AX1791" s="13" t="s">
        <v>74</v>
      </c>
      <c r="AY1791" s="232" t="s">
        <v>132</v>
      </c>
    </row>
    <row r="1792" s="14" customFormat="1">
      <c r="A1792" s="14"/>
      <c r="B1792" s="233"/>
      <c r="C1792" s="234"/>
      <c r="D1792" s="216" t="s">
        <v>146</v>
      </c>
      <c r="E1792" s="235" t="s">
        <v>21</v>
      </c>
      <c r="F1792" s="236" t="s">
        <v>2341</v>
      </c>
      <c r="G1792" s="234"/>
      <c r="H1792" s="237">
        <v>16.103999999999999</v>
      </c>
      <c r="I1792" s="238"/>
      <c r="J1792" s="234"/>
      <c r="K1792" s="234"/>
      <c r="L1792" s="239"/>
      <c r="M1792" s="240"/>
      <c r="N1792" s="241"/>
      <c r="O1792" s="241"/>
      <c r="P1792" s="241"/>
      <c r="Q1792" s="241"/>
      <c r="R1792" s="241"/>
      <c r="S1792" s="241"/>
      <c r="T1792" s="24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43" t="s">
        <v>146</v>
      </c>
      <c r="AU1792" s="243" t="s">
        <v>81</v>
      </c>
      <c r="AV1792" s="14" t="s">
        <v>81</v>
      </c>
      <c r="AW1792" s="14" t="s">
        <v>36</v>
      </c>
      <c r="AX1792" s="14" t="s">
        <v>74</v>
      </c>
      <c r="AY1792" s="243" t="s">
        <v>132</v>
      </c>
    </row>
    <row r="1793" s="14" customFormat="1">
      <c r="A1793" s="14"/>
      <c r="B1793" s="233"/>
      <c r="C1793" s="234"/>
      <c r="D1793" s="216" t="s">
        <v>146</v>
      </c>
      <c r="E1793" s="235" t="s">
        <v>21</v>
      </c>
      <c r="F1793" s="236" t="s">
        <v>619</v>
      </c>
      <c r="G1793" s="234"/>
      <c r="H1793" s="237">
        <v>2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3" t="s">
        <v>146</v>
      </c>
      <c r="AU1793" s="243" t="s">
        <v>81</v>
      </c>
      <c r="AV1793" s="14" t="s">
        <v>81</v>
      </c>
      <c r="AW1793" s="14" t="s">
        <v>36</v>
      </c>
      <c r="AX1793" s="14" t="s">
        <v>74</v>
      </c>
      <c r="AY1793" s="243" t="s">
        <v>132</v>
      </c>
    </row>
    <row r="1794" s="16" customFormat="1">
      <c r="A1794" s="16"/>
      <c r="B1794" s="255"/>
      <c r="C1794" s="256"/>
      <c r="D1794" s="216" t="s">
        <v>146</v>
      </c>
      <c r="E1794" s="257" t="s">
        <v>21</v>
      </c>
      <c r="F1794" s="258" t="s">
        <v>222</v>
      </c>
      <c r="G1794" s="256"/>
      <c r="H1794" s="259">
        <v>18.103999999999999</v>
      </c>
      <c r="I1794" s="260"/>
      <c r="J1794" s="256"/>
      <c r="K1794" s="256"/>
      <c r="L1794" s="261"/>
      <c r="M1794" s="262"/>
      <c r="N1794" s="263"/>
      <c r="O1794" s="263"/>
      <c r="P1794" s="263"/>
      <c r="Q1794" s="263"/>
      <c r="R1794" s="263"/>
      <c r="S1794" s="263"/>
      <c r="T1794" s="264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T1794" s="265" t="s">
        <v>146</v>
      </c>
      <c r="AU1794" s="265" t="s">
        <v>81</v>
      </c>
      <c r="AV1794" s="16" t="s">
        <v>133</v>
      </c>
      <c r="AW1794" s="16" t="s">
        <v>36</v>
      </c>
      <c r="AX1794" s="16" t="s">
        <v>74</v>
      </c>
      <c r="AY1794" s="265" t="s">
        <v>132</v>
      </c>
    </row>
    <row r="1795" s="13" customFormat="1">
      <c r="A1795" s="13"/>
      <c r="B1795" s="223"/>
      <c r="C1795" s="224"/>
      <c r="D1795" s="216" t="s">
        <v>146</v>
      </c>
      <c r="E1795" s="225" t="s">
        <v>21</v>
      </c>
      <c r="F1795" s="226" t="s">
        <v>2342</v>
      </c>
      <c r="G1795" s="224"/>
      <c r="H1795" s="225" t="s">
        <v>21</v>
      </c>
      <c r="I1795" s="227"/>
      <c r="J1795" s="224"/>
      <c r="K1795" s="224"/>
      <c r="L1795" s="228"/>
      <c r="M1795" s="229"/>
      <c r="N1795" s="230"/>
      <c r="O1795" s="230"/>
      <c r="P1795" s="230"/>
      <c r="Q1795" s="230"/>
      <c r="R1795" s="230"/>
      <c r="S1795" s="230"/>
      <c r="T1795" s="231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2" t="s">
        <v>146</v>
      </c>
      <c r="AU1795" s="232" t="s">
        <v>81</v>
      </c>
      <c r="AV1795" s="13" t="s">
        <v>79</v>
      </c>
      <c r="AW1795" s="13" t="s">
        <v>36</v>
      </c>
      <c r="AX1795" s="13" t="s">
        <v>74</v>
      </c>
      <c r="AY1795" s="232" t="s">
        <v>132</v>
      </c>
    </row>
    <row r="1796" s="14" customFormat="1">
      <c r="A1796" s="14"/>
      <c r="B1796" s="233"/>
      <c r="C1796" s="234"/>
      <c r="D1796" s="216" t="s">
        <v>146</v>
      </c>
      <c r="E1796" s="235" t="s">
        <v>21</v>
      </c>
      <c r="F1796" s="236" t="s">
        <v>2343</v>
      </c>
      <c r="G1796" s="234"/>
      <c r="H1796" s="237">
        <v>6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3" t="s">
        <v>146</v>
      </c>
      <c r="AU1796" s="243" t="s">
        <v>81</v>
      </c>
      <c r="AV1796" s="14" t="s">
        <v>81</v>
      </c>
      <c r="AW1796" s="14" t="s">
        <v>36</v>
      </c>
      <c r="AX1796" s="14" t="s">
        <v>74</v>
      </c>
      <c r="AY1796" s="243" t="s">
        <v>132</v>
      </c>
    </row>
    <row r="1797" s="16" customFormat="1">
      <c r="A1797" s="16"/>
      <c r="B1797" s="255"/>
      <c r="C1797" s="256"/>
      <c r="D1797" s="216" t="s">
        <v>146</v>
      </c>
      <c r="E1797" s="257" t="s">
        <v>21</v>
      </c>
      <c r="F1797" s="258" t="s">
        <v>222</v>
      </c>
      <c r="G1797" s="256"/>
      <c r="H1797" s="259">
        <v>6</v>
      </c>
      <c r="I1797" s="260"/>
      <c r="J1797" s="256"/>
      <c r="K1797" s="256"/>
      <c r="L1797" s="261"/>
      <c r="M1797" s="262"/>
      <c r="N1797" s="263"/>
      <c r="O1797" s="263"/>
      <c r="P1797" s="263"/>
      <c r="Q1797" s="263"/>
      <c r="R1797" s="263"/>
      <c r="S1797" s="263"/>
      <c r="T1797" s="264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T1797" s="265" t="s">
        <v>146</v>
      </c>
      <c r="AU1797" s="265" t="s">
        <v>81</v>
      </c>
      <c r="AV1797" s="16" t="s">
        <v>133</v>
      </c>
      <c r="AW1797" s="16" t="s">
        <v>36</v>
      </c>
      <c r="AX1797" s="16" t="s">
        <v>74</v>
      </c>
      <c r="AY1797" s="265" t="s">
        <v>132</v>
      </c>
    </row>
    <row r="1798" s="15" customFormat="1">
      <c r="A1798" s="15"/>
      <c r="B1798" s="244"/>
      <c r="C1798" s="245"/>
      <c r="D1798" s="216" t="s">
        <v>146</v>
      </c>
      <c r="E1798" s="246" t="s">
        <v>21</v>
      </c>
      <c r="F1798" s="247" t="s">
        <v>150</v>
      </c>
      <c r="G1798" s="245"/>
      <c r="H1798" s="248">
        <v>44.238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4" t="s">
        <v>146</v>
      </c>
      <c r="AU1798" s="254" t="s">
        <v>81</v>
      </c>
      <c r="AV1798" s="15" t="s">
        <v>140</v>
      </c>
      <c r="AW1798" s="15" t="s">
        <v>36</v>
      </c>
      <c r="AX1798" s="15" t="s">
        <v>79</v>
      </c>
      <c r="AY1798" s="254" t="s">
        <v>132</v>
      </c>
    </row>
    <row r="1799" s="2" customFormat="1" ht="24.15" customHeight="1">
      <c r="A1799" s="42"/>
      <c r="B1799" s="43"/>
      <c r="C1799" s="203" t="s">
        <v>2344</v>
      </c>
      <c r="D1799" s="203" t="s">
        <v>135</v>
      </c>
      <c r="E1799" s="204" t="s">
        <v>2345</v>
      </c>
      <c r="F1799" s="205" t="s">
        <v>2346</v>
      </c>
      <c r="G1799" s="206" t="s">
        <v>183</v>
      </c>
      <c r="H1799" s="207">
        <v>8.0099999999999998</v>
      </c>
      <c r="I1799" s="208"/>
      <c r="J1799" s="209">
        <f>ROUND(I1799*H1799,2)</f>
        <v>0</v>
      </c>
      <c r="K1799" s="205" t="s">
        <v>139</v>
      </c>
      <c r="L1799" s="48"/>
      <c r="M1799" s="210" t="s">
        <v>21</v>
      </c>
      <c r="N1799" s="211" t="s">
        <v>45</v>
      </c>
      <c r="O1799" s="88"/>
      <c r="P1799" s="212">
        <f>O1799*H1799</f>
        <v>0</v>
      </c>
      <c r="Q1799" s="212">
        <v>0.0089300000000000004</v>
      </c>
      <c r="R1799" s="212">
        <f>Q1799*H1799</f>
        <v>0.071529300000000004</v>
      </c>
      <c r="S1799" s="212">
        <v>0</v>
      </c>
      <c r="T1799" s="213">
        <f>S1799*H1799</f>
        <v>0</v>
      </c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R1799" s="214" t="s">
        <v>269</v>
      </c>
      <c r="AT1799" s="214" t="s">
        <v>135</v>
      </c>
      <c r="AU1799" s="214" t="s">
        <v>81</v>
      </c>
      <c r="AY1799" s="20" t="s">
        <v>132</v>
      </c>
      <c r="BE1799" s="215">
        <f>IF(N1799="základní",J1799,0)</f>
        <v>0</v>
      </c>
      <c r="BF1799" s="215">
        <f>IF(N1799="snížená",J1799,0)</f>
        <v>0</v>
      </c>
      <c r="BG1799" s="215">
        <f>IF(N1799="zákl. přenesená",J1799,0)</f>
        <v>0</v>
      </c>
      <c r="BH1799" s="215">
        <f>IF(N1799="sníž. přenesená",J1799,0)</f>
        <v>0</v>
      </c>
      <c r="BI1799" s="215">
        <f>IF(N1799="nulová",J1799,0)</f>
        <v>0</v>
      </c>
      <c r="BJ1799" s="20" t="s">
        <v>79</v>
      </c>
      <c r="BK1799" s="215">
        <f>ROUND(I1799*H1799,2)</f>
        <v>0</v>
      </c>
      <c r="BL1799" s="20" t="s">
        <v>269</v>
      </c>
      <c r="BM1799" s="214" t="s">
        <v>2347</v>
      </c>
    </row>
    <row r="1800" s="2" customFormat="1">
      <c r="A1800" s="42"/>
      <c r="B1800" s="43"/>
      <c r="C1800" s="44"/>
      <c r="D1800" s="216" t="s">
        <v>142</v>
      </c>
      <c r="E1800" s="44"/>
      <c r="F1800" s="217" t="s">
        <v>2348</v>
      </c>
      <c r="G1800" s="44"/>
      <c r="H1800" s="44"/>
      <c r="I1800" s="218"/>
      <c r="J1800" s="44"/>
      <c r="K1800" s="44"/>
      <c r="L1800" s="48"/>
      <c r="M1800" s="219"/>
      <c r="N1800" s="220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142</v>
      </c>
      <c r="AU1800" s="20" t="s">
        <v>81</v>
      </c>
    </row>
    <row r="1801" s="2" customFormat="1">
      <c r="A1801" s="42"/>
      <c r="B1801" s="43"/>
      <c r="C1801" s="44"/>
      <c r="D1801" s="221" t="s">
        <v>144</v>
      </c>
      <c r="E1801" s="44"/>
      <c r="F1801" s="222" t="s">
        <v>2349</v>
      </c>
      <c r="G1801" s="44"/>
      <c r="H1801" s="44"/>
      <c r="I1801" s="218"/>
      <c r="J1801" s="44"/>
      <c r="K1801" s="44"/>
      <c r="L1801" s="48"/>
      <c r="M1801" s="219"/>
      <c r="N1801" s="220"/>
      <c r="O1801" s="88"/>
      <c r="P1801" s="88"/>
      <c r="Q1801" s="88"/>
      <c r="R1801" s="88"/>
      <c r="S1801" s="88"/>
      <c r="T1801" s="89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T1801" s="20" t="s">
        <v>144</v>
      </c>
      <c r="AU1801" s="20" t="s">
        <v>81</v>
      </c>
    </row>
    <row r="1802" s="14" customFormat="1">
      <c r="A1802" s="14"/>
      <c r="B1802" s="233"/>
      <c r="C1802" s="234"/>
      <c r="D1802" s="216" t="s">
        <v>146</v>
      </c>
      <c r="E1802" s="235" t="s">
        <v>21</v>
      </c>
      <c r="F1802" s="236" t="s">
        <v>2350</v>
      </c>
      <c r="G1802" s="234"/>
      <c r="H1802" s="237">
        <v>2.9700000000000002</v>
      </c>
      <c r="I1802" s="238"/>
      <c r="J1802" s="234"/>
      <c r="K1802" s="234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43" t="s">
        <v>146</v>
      </c>
      <c r="AU1802" s="243" t="s">
        <v>81</v>
      </c>
      <c r="AV1802" s="14" t="s">
        <v>81</v>
      </c>
      <c r="AW1802" s="14" t="s">
        <v>36</v>
      </c>
      <c r="AX1802" s="14" t="s">
        <v>74</v>
      </c>
      <c r="AY1802" s="243" t="s">
        <v>132</v>
      </c>
    </row>
    <row r="1803" s="14" customFormat="1">
      <c r="A1803" s="14"/>
      <c r="B1803" s="233"/>
      <c r="C1803" s="234"/>
      <c r="D1803" s="216" t="s">
        <v>146</v>
      </c>
      <c r="E1803" s="235" t="s">
        <v>21</v>
      </c>
      <c r="F1803" s="236" t="s">
        <v>2351</v>
      </c>
      <c r="G1803" s="234"/>
      <c r="H1803" s="237">
        <v>5.04</v>
      </c>
      <c r="I1803" s="238"/>
      <c r="J1803" s="234"/>
      <c r="K1803" s="234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3" t="s">
        <v>146</v>
      </c>
      <c r="AU1803" s="243" t="s">
        <v>81</v>
      </c>
      <c r="AV1803" s="14" t="s">
        <v>81</v>
      </c>
      <c r="AW1803" s="14" t="s">
        <v>36</v>
      </c>
      <c r="AX1803" s="14" t="s">
        <v>74</v>
      </c>
      <c r="AY1803" s="243" t="s">
        <v>132</v>
      </c>
    </row>
    <row r="1804" s="15" customFormat="1">
      <c r="A1804" s="15"/>
      <c r="B1804" s="244"/>
      <c r="C1804" s="245"/>
      <c r="D1804" s="216" t="s">
        <v>146</v>
      </c>
      <c r="E1804" s="246" t="s">
        <v>21</v>
      </c>
      <c r="F1804" s="247" t="s">
        <v>150</v>
      </c>
      <c r="G1804" s="245"/>
      <c r="H1804" s="248">
        <v>8.0099999999999998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4" t="s">
        <v>146</v>
      </c>
      <c r="AU1804" s="254" t="s">
        <v>81</v>
      </c>
      <c r="AV1804" s="15" t="s">
        <v>140</v>
      </c>
      <c r="AW1804" s="15" t="s">
        <v>36</v>
      </c>
      <c r="AX1804" s="15" t="s">
        <v>79</v>
      </c>
      <c r="AY1804" s="254" t="s">
        <v>132</v>
      </c>
    </row>
    <row r="1805" s="2" customFormat="1" ht="24.15" customHeight="1">
      <c r="A1805" s="42"/>
      <c r="B1805" s="43"/>
      <c r="C1805" s="203" t="s">
        <v>2352</v>
      </c>
      <c r="D1805" s="203" t="s">
        <v>135</v>
      </c>
      <c r="E1805" s="204" t="s">
        <v>2353</v>
      </c>
      <c r="F1805" s="205" t="s">
        <v>2354</v>
      </c>
      <c r="G1805" s="206" t="s">
        <v>183</v>
      </c>
      <c r="H1805" s="207">
        <v>80.239999999999995</v>
      </c>
      <c r="I1805" s="208"/>
      <c r="J1805" s="209">
        <f>ROUND(I1805*H1805,2)</f>
        <v>0</v>
      </c>
      <c r="K1805" s="205" t="s">
        <v>139</v>
      </c>
      <c r="L1805" s="48"/>
      <c r="M1805" s="210" t="s">
        <v>21</v>
      </c>
      <c r="N1805" s="211" t="s">
        <v>45</v>
      </c>
      <c r="O1805" s="88"/>
      <c r="P1805" s="212">
        <f>O1805*H1805</f>
        <v>0</v>
      </c>
      <c r="Q1805" s="212">
        <v>0.0089300000000000004</v>
      </c>
      <c r="R1805" s="212">
        <f>Q1805*H1805</f>
        <v>0.71654319999999994</v>
      </c>
      <c r="S1805" s="212">
        <v>0</v>
      </c>
      <c r="T1805" s="213">
        <f>S1805*H1805</f>
        <v>0</v>
      </c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R1805" s="214" t="s">
        <v>269</v>
      </c>
      <c r="AT1805" s="214" t="s">
        <v>135</v>
      </c>
      <c r="AU1805" s="214" t="s">
        <v>81</v>
      </c>
      <c r="AY1805" s="20" t="s">
        <v>132</v>
      </c>
      <c r="BE1805" s="215">
        <f>IF(N1805="základní",J1805,0)</f>
        <v>0</v>
      </c>
      <c r="BF1805" s="215">
        <f>IF(N1805="snížená",J1805,0)</f>
        <v>0</v>
      </c>
      <c r="BG1805" s="215">
        <f>IF(N1805="zákl. přenesená",J1805,0)</f>
        <v>0</v>
      </c>
      <c r="BH1805" s="215">
        <f>IF(N1805="sníž. přenesená",J1805,0)</f>
        <v>0</v>
      </c>
      <c r="BI1805" s="215">
        <f>IF(N1805="nulová",J1805,0)</f>
        <v>0</v>
      </c>
      <c r="BJ1805" s="20" t="s">
        <v>79</v>
      </c>
      <c r="BK1805" s="215">
        <f>ROUND(I1805*H1805,2)</f>
        <v>0</v>
      </c>
      <c r="BL1805" s="20" t="s">
        <v>269</v>
      </c>
      <c r="BM1805" s="214" t="s">
        <v>2355</v>
      </c>
    </row>
    <row r="1806" s="2" customFormat="1">
      <c r="A1806" s="42"/>
      <c r="B1806" s="43"/>
      <c r="C1806" s="44"/>
      <c r="D1806" s="216" t="s">
        <v>142</v>
      </c>
      <c r="E1806" s="44"/>
      <c r="F1806" s="217" t="s">
        <v>2356</v>
      </c>
      <c r="G1806" s="44"/>
      <c r="H1806" s="44"/>
      <c r="I1806" s="218"/>
      <c r="J1806" s="44"/>
      <c r="K1806" s="44"/>
      <c r="L1806" s="48"/>
      <c r="M1806" s="219"/>
      <c r="N1806" s="220"/>
      <c r="O1806" s="88"/>
      <c r="P1806" s="88"/>
      <c r="Q1806" s="88"/>
      <c r="R1806" s="88"/>
      <c r="S1806" s="88"/>
      <c r="T1806" s="89"/>
      <c r="U1806" s="42"/>
      <c r="V1806" s="42"/>
      <c r="W1806" s="42"/>
      <c r="X1806" s="42"/>
      <c r="Y1806" s="42"/>
      <c r="Z1806" s="42"/>
      <c r="AA1806" s="42"/>
      <c r="AB1806" s="42"/>
      <c r="AC1806" s="42"/>
      <c r="AD1806" s="42"/>
      <c r="AE1806" s="42"/>
      <c r="AT1806" s="20" t="s">
        <v>142</v>
      </c>
      <c r="AU1806" s="20" t="s">
        <v>81</v>
      </c>
    </row>
    <row r="1807" s="2" customFormat="1">
      <c r="A1807" s="42"/>
      <c r="B1807" s="43"/>
      <c r="C1807" s="44"/>
      <c r="D1807" s="221" t="s">
        <v>144</v>
      </c>
      <c r="E1807" s="44"/>
      <c r="F1807" s="222" t="s">
        <v>2357</v>
      </c>
      <c r="G1807" s="44"/>
      <c r="H1807" s="44"/>
      <c r="I1807" s="218"/>
      <c r="J1807" s="44"/>
      <c r="K1807" s="44"/>
      <c r="L1807" s="48"/>
      <c r="M1807" s="219"/>
      <c r="N1807" s="220"/>
      <c r="O1807" s="88"/>
      <c r="P1807" s="88"/>
      <c r="Q1807" s="88"/>
      <c r="R1807" s="88"/>
      <c r="S1807" s="88"/>
      <c r="T1807" s="89"/>
      <c r="U1807" s="42"/>
      <c r="V1807" s="42"/>
      <c r="W1807" s="42"/>
      <c r="X1807" s="42"/>
      <c r="Y1807" s="42"/>
      <c r="Z1807" s="42"/>
      <c r="AA1807" s="42"/>
      <c r="AB1807" s="42"/>
      <c r="AC1807" s="42"/>
      <c r="AD1807" s="42"/>
      <c r="AE1807" s="42"/>
      <c r="AT1807" s="20" t="s">
        <v>144</v>
      </c>
      <c r="AU1807" s="20" t="s">
        <v>81</v>
      </c>
    </row>
    <row r="1808" s="14" customFormat="1">
      <c r="A1808" s="14"/>
      <c r="B1808" s="233"/>
      <c r="C1808" s="234"/>
      <c r="D1808" s="216" t="s">
        <v>146</v>
      </c>
      <c r="E1808" s="235" t="s">
        <v>21</v>
      </c>
      <c r="F1808" s="236" t="s">
        <v>2358</v>
      </c>
      <c r="G1808" s="234"/>
      <c r="H1808" s="237">
        <v>1.6000000000000001</v>
      </c>
      <c r="I1808" s="238"/>
      <c r="J1808" s="234"/>
      <c r="K1808" s="234"/>
      <c r="L1808" s="239"/>
      <c r="M1808" s="240"/>
      <c r="N1808" s="241"/>
      <c r="O1808" s="241"/>
      <c r="P1808" s="241"/>
      <c r="Q1808" s="241"/>
      <c r="R1808" s="241"/>
      <c r="S1808" s="241"/>
      <c r="T1808" s="24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43" t="s">
        <v>146</v>
      </c>
      <c r="AU1808" s="243" t="s">
        <v>81</v>
      </c>
      <c r="AV1808" s="14" t="s">
        <v>81</v>
      </c>
      <c r="AW1808" s="14" t="s">
        <v>36</v>
      </c>
      <c r="AX1808" s="14" t="s">
        <v>74</v>
      </c>
      <c r="AY1808" s="243" t="s">
        <v>132</v>
      </c>
    </row>
    <row r="1809" s="16" customFormat="1">
      <c r="A1809" s="16"/>
      <c r="B1809" s="255"/>
      <c r="C1809" s="256"/>
      <c r="D1809" s="216" t="s">
        <v>146</v>
      </c>
      <c r="E1809" s="257" t="s">
        <v>21</v>
      </c>
      <c r="F1809" s="258" t="s">
        <v>222</v>
      </c>
      <c r="G1809" s="256"/>
      <c r="H1809" s="259">
        <v>1.6000000000000001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65" t="s">
        <v>146</v>
      </c>
      <c r="AU1809" s="265" t="s">
        <v>81</v>
      </c>
      <c r="AV1809" s="16" t="s">
        <v>133</v>
      </c>
      <c r="AW1809" s="16" t="s">
        <v>36</v>
      </c>
      <c r="AX1809" s="16" t="s">
        <v>74</v>
      </c>
      <c r="AY1809" s="265" t="s">
        <v>132</v>
      </c>
    </row>
    <row r="1810" s="14" customFormat="1">
      <c r="A1810" s="14"/>
      <c r="B1810" s="233"/>
      <c r="C1810" s="234"/>
      <c r="D1810" s="216" t="s">
        <v>146</v>
      </c>
      <c r="E1810" s="235" t="s">
        <v>21</v>
      </c>
      <c r="F1810" s="236" t="s">
        <v>2359</v>
      </c>
      <c r="G1810" s="234"/>
      <c r="H1810" s="237">
        <v>39.039999999999999</v>
      </c>
      <c r="I1810" s="238"/>
      <c r="J1810" s="234"/>
      <c r="K1810" s="234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3" t="s">
        <v>146</v>
      </c>
      <c r="AU1810" s="243" t="s">
        <v>81</v>
      </c>
      <c r="AV1810" s="14" t="s">
        <v>81</v>
      </c>
      <c r="AW1810" s="14" t="s">
        <v>36</v>
      </c>
      <c r="AX1810" s="14" t="s">
        <v>74</v>
      </c>
      <c r="AY1810" s="243" t="s">
        <v>132</v>
      </c>
    </row>
    <row r="1811" s="16" customFormat="1">
      <c r="A1811" s="16"/>
      <c r="B1811" s="255"/>
      <c r="C1811" s="256"/>
      <c r="D1811" s="216" t="s">
        <v>146</v>
      </c>
      <c r="E1811" s="257" t="s">
        <v>21</v>
      </c>
      <c r="F1811" s="258" t="s">
        <v>222</v>
      </c>
      <c r="G1811" s="256"/>
      <c r="H1811" s="259">
        <v>39.039999999999999</v>
      </c>
      <c r="I1811" s="260"/>
      <c r="J1811" s="256"/>
      <c r="K1811" s="256"/>
      <c r="L1811" s="261"/>
      <c r="M1811" s="262"/>
      <c r="N1811" s="263"/>
      <c r="O1811" s="263"/>
      <c r="P1811" s="263"/>
      <c r="Q1811" s="263"/>
      <c r="R1811" s="263"/>
      <c r="S1811" s="263"/>
      <c r="T1811" s="264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T1811" s="265" t="s">
        <v>146</v>
      </c>
      <c r="AU1811" s="265" t="s">
        <v>81</v>
      </c>
      <c r="AV1811" s="16" t="s">
        <v>133</v>
      </c>
      <c r="AW1811" s="16" t="s">
        <v>36</v>
      </c>
      <c r="AX1811" s="16" t="s">
        <v>74</v>
      </c>
      <c r="AY1811" s="265" t="s">
        <v>132</v>
      </c>
    </row>
    <row r="1812" s="14" customFormat="1">
      <c r="A1812" s="14"/>
      <c r="B1812" s="233"/>
      <c r="C1812" s="234"/>
      <c r="D1812" s="216" t="s">
        <v>146</v>
      </c>
      <c r="E1812" s="235" t="s">
        <v>21</v>
      </c>
      <c r="F1812" s="236" t="s">
        <v>2360</v>
      </c>
      <c r="G1812" s="234"/>
      <c r="H1812" s="237">
        <v>28.864000000000001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3" t="s">
        <v>146</v>
      </c>
      <c r="AU1812" s="243" t="s">
        <v>81</v>
      </c>
      <c r="AV1812" s="14" t="s">
        <v>81</v>
      </c>
      <c r="AW1812" s="14" t="s">
        <v>36</v>
      </c>
      <c r="AX1812" s="14" t="s">
        <v>74</v>
      </c>
      <c r="AY1812" s="243" t="s">
        <v>132</v>
      </c>
    </row>
    <row r="1813" s="16" customFormat="1">
      <c r="A1813" s="16"/>
      <c r="B1813" s="255"/>
      <c r="C1813" s="256"/>
      <c r="D1813" s="216" t="s">
        <v>146</v>
      </c>
      <c r="E1813" s="257" t="s">
        <v>21</v>
      </c>
      <c r="F1813" s="258" t="s">
        <v>222</v>
      </c>
      <c r="G1813" s="256"/>
      <c r="H1813" s="259">
        <v>28.864000000000001</v>
      </c>
      <c r="I1813" s="260"/>
      <c r="J1813" s="256"/>
      <c r="K1813" s="256"/>
      <c r="L1813" s="261"/>
      <c r="M1813" s="262"/>
      <c r="N1813" s="263"/>
      <c r="O1813" s="263"/>
      <c r="P1813" s="263"/>
      <c r="Q1813" s="263"/>
      <c r="R1813" s="263"/>
      <c r="S1813" s="263"/>
      <c r="T1813" s="264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T1813" s="265" t="s">
        <v>146</v>
      </c>
      <c r="AU1813" s="265" t="s">
        <v>81</v>
      </c>
      <c r="AV1813" s="16" t="s">
        <v>133</v>
      </c>
      <c r="AW1813" s="16" t="s">
        <v>36</v>
      </c>
      <c r="AX1813" s="16" t="s">
        <v>74</v>
      </c>
      <c r="AY1813" s="265" t="s">
        <v>132</v>
      </c>
    </row>
    <row r="1814" s="14" customFormat="1">
      <c r="A1814" s="14"/>
      <c r="B1814" s="233"/>
      <c r="C1814" s="234"/>
      <c r="D1814" s="216" t="s">
        <v>146</v>
      </c>
      <c r="E1814" s="235" t="s">
        <v>21</v>
      </c>
      <c r="F1814" s="236" t="s">
        <v>2361</v>
      </c>
      <c r="G1814" s="234"/>
      <c r="H1814" s="237">
        <v>10.736000000000001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3" t="s">
        <v>146</v>
      </c>
      <c r="AU1814" s="243" t="s">
        <v>81</v>
      </c>
      <c r="AV1814" s="14" t="s">
        <v>81</v>
      </c>
      <c r="AW1814" s="14" t="s">
        <v>36</v>
      </c>
      <c r="AX1814" s="14" t="s">
        <v>74</v>
      </c>
      <c r="AY1814" s="243" t="s">
        <v>132</v>
      </c>
    </row>
    <row r="1815" s="16" customFormat="1">
      <c r="A1815" s="16"/>
      <c r="B1815" s="255"/>
      <c r="C1815" s="256"/>
      <c r="D1815" s="216" t="s">
        <v>146</v>
      </c>
      <c r="E1815" s="257" t="s">
        <v>21</v>
      </c>
      <c r="F1815" s="258" t="s">
        <v>222</v>
      </c>
      <c r="G1815" s="256"/>
      <c r="H1815" s="259">
        <v>10.736000000000001</v>
      </c>
      <c r="I1815" s="260"/>
      <c r="J1815" s="256"/>
      <c r="K1815" s="256"/>
      <c r="L1815" s="261"/>
      <c r="M1815" s="262"/>
      <c r="N1815" s="263"/>
      <c r="O1815" s="263"/>
      <c r="P1815" s="263"/>
      <c r="Q1815" s="263"/>
      <c r="R1815" s="263"/>
      <c r="S1815" s="263"/>
      <c r="T1815" s="264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T1815" s="265" t="s">
        <v>146</v>
      </c>
      <c r="AU1815" s="265" t="s">
        <v>81</v>
      </c>
      <c r="AV1815" s="16" t="s">
        <v>133</v>
      </c>
      <c r="AW1815" s="16" t="s">
        <v>36</v>
      </c>
      <c r="AX1815" s="16" t="s">
        <v>74</v>
      </c>
      <c r="AY1815" s="265" t="s">
        <v>132</v>
      </c>
    </row>
    <row r="1816" s="15" customFormat="1">
      <c r="A1816" s="15"/>
      <c r="B1816" s="244"/>
      <c r="C1816" s="245"/>
      <c r="D1816" s="216" t="s">
        <v>146</v>
      </c>
      <c r="E1816" s="246" t="s">
        <v>21</v>
      </c>
      <c r="F1816" s="247" t="s">
        <v>150</v>
      </c>
      <c r="G1816" s="245"/>
      <c r="H1816" s="248">
        <v>80.239999999999995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54" t="s">
        <v>146</v>
      </c>
      <c r="AU1816" s="254" t="s">
        <v>81</v>
      </c>
      <c r="AV1816" s="15" t="s">
        <v>140</v>
      </c>
      <c r="AW1816" s="15" t="s">
        <v>36</v>
      </c>
      <c r="AX1816" s="15" t="s">
        <v>79</v>
      </c>
      <c r="AY1816" s="254" t="s">
        <v>132</v>
      </c>
    </row>
    <row r="1817" s="2" customFormat="1" ht="24.15" customHeight="1">
      <c r="A1817" s="42"/>
      <c r="B1817" s="43"/>
      <c r="C1817" s="203" t="s">
        <v>2362</v>
      </c>
      <c r="D1817" s="203" t="s">
        <v>135</v>
      </c>
      <c r="E1817" s="204" t="s">
        <v>2363</v>
      </c>
      <c r="F1817" s="205" t="s">
        <v>2364</v>
      </c>
      <c r="G1817" s="206" t="s">
        <v>138</v>
      </c>
      <c r="H1817" s="207">
        <v>11</v>
      </c>
      <c r="I1817" s="208"/>
      <c r="J1817" s="209">
        <f>ROUND(I1817*H1817,2)</f>
        <v>0</v>
      </c>
      <c r="K1817" s="205" t="s">
        <v>139</v>
      </c>
      <c r="L1817" s="48"/>
      <c r="M1817" s="210" t="s">
        <v>21</v>
      </c>
      <c r="N1817" s="211" t="s">
        <v>45</v>
      </c>
      <c r="O1817" s="88"/>
      <c r="P1817" s="212">
        <f>O1817*H1817</f>
        <v>0</v>
      </c>
      <c r="Q1817" s="212">
        <v>0</v>
      </c>
      <c r="R1817" s="212">
        <f>Q1817*H1817</f>
        <v>0</v>
      </c>
      <c r="S1817" s="212">
        <v>0</v>
      </c>
      <c r="T1817" s="213">
        <f>S1817*H1817</f>
        <v>0</v>
      </c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R1817" s="214" t="s">
        <v>269</v>
      </c>
      <c r="AT1817" s="214" t="s">
        <v>135</v>
      </c>
      <c r="AU1817" s="214" t="s">
        <v>81</v>
      </c>
      <c r="AY1817" s="20" t="s">
        <v>132</v>
      </c>
      <c r="BE1817" s="215">
        <f>IF(N1817="základní",J1817,0)</f>
        <v>0</v>
      </c>
      <c r="BF1817" s="215">
        <f>IF(N1817="snížená",J1817,0)</f>
        <v>0</v>
      </c>
      <c r="BG1817" s="215">
        <f>IF(N1817="zákl. přenesená",J1817,0)</f>
        <v>0</v>
      </c>
      <c r="BH1817" s="215">
        <f>IF(N1817="sníž. přenesená",J1817,0)</f>
        <v>0</v>
      </c>
      <c r="BI1817" s="215">
        <f>IF(N1817="nulová",J1817,0)</f>
        <v>0</v>
      </c>
      <c r="BJ1817" s="20" t="s">
        <v>79</v>
      </c>
      <c r="BK1817" s="215">
        <f>ROUND(I1817*H1817,2)</f>
        <v>0</v>
      </c>
      <c r="BL1817" s="20" t="s">
        <v>269</v>
      </c>
      <c r="BM1817" s="214" t="s">
        <v>2365</v>
      </c>
    </row>
    <row r="1818" s="2" customFormat="1">
      <c r="A1818" s="42"/>
      <c r="B1818" s="43"/>
      <c r="C1818" s="44"/>
      <c r="D1818" s="216" t="s">
        <v>142</v>
      </c>
      <c r="E1818" s="44"/>
      <c r="F1818" s="217" t="s">
        <v>2366</v>
      </c>
      <c r="G1818" s="44"/>
      <c r="H1818" s="44"/>
      <c r="I1818" s="218"/>
      <c r="J1818" s="44"/>
      <c r="K1818" s="44"/>
      <c r="L1818" s="48"/>
      <c r="M1818" s="219"/>
      <c r="N1818" s="220"/>
      <c r="O1818" s="88"/>
      <c r="P1818" s="88"/>
      <c r="Q1818" s="88"/>
      <c r="R1818" s="88"/>
      <c r="S1818" s="88"/>
      <c r="T1818" s="89"/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T1818" s="20" t="s">
        <v>142</v>
      </c>
      <c r="AU1818" s="20" t="s">
        <v>81</v>
      </c>
    </row>
    <row r="1819" s="2" customFormat="1">
      <c r="A1819" s="42"/>
      <c r="B1819" s="43"/>
      <c r="C1819" s="44"/>
      <c r="D1819" s="221" t="s">
        <v>144</v>
      </c>
      <c r="E1819" s="44"/>
      <c r="F1819" s="222" t="s">
        <v>2367</v>
      </c>
      <c r="G1819" s="44"/>
      <c r="H1819" s="44"/>
      <c r="I1819" s="218"/>
      <c r="J1819" s="44"/>
      <c r="K1819" s="44"/>
      <c r="L1819" s="48"/>
      <c r="M1819" s="219"/>
      <c r="N1819" s="220"/>
      <c r="O1819" s="88"/>
      <c r="P1819" s="88"/>
      <c r="Q1819" s="88"/>
      <c r="R1819" s="88"/>
      <c r="S1819" s="88"/>
      <c r="T1819" s="89"/>
      <c r="U1819" s="42"/>
      <c r="V1819" s="42"/>
      <c r="W1819" s="42"/>
      <c r="X1819" s="42"/>
      <c r="Y1819" s="42"/>
      <c r="Z1819" s="42"/>
      <c r="AA1819" s="42"/>
      <c r="AB1819" s="42"/>
      <c r="AC1819" s="42"/>
      <c r="AD1819" s="42"/>
      <c r="AE1819" s="42"/>
      <c r="AT1819" s="20" t="s">
        <v>144</v>
      </c>
      <c r="AU1819" s="20" t="s">
        <v>81</v>
      </c>
    </row>
    <row r="1820" s="14" customFormat="1">
      <c r="A1820" s="14"/>
      <c r="B1820" s="233"/>
      <c r="C1820" s="234"/>
      <c r="D1820" s="216" t="s">
        <v>146</v>
      </c>
      <c r="E1820" s="235" t="s">
        <v>21</v>
      </c>
      <c r="F1820" s="236" t="s">
        <v>2368</v>
      </c>
      <c r="G1820" s="234"/>
      <c r="H1820" s="237">
        <v>3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43" t="s">
        <v>146</v>
      </c>
      <c r="AU1820" s="243" t="s">
        <v>81</v>
      </c>
      <c r="AV1820" s="14" t="s">
        <v>81</v>
      </c>
      <c r="AW1820" s="14" t="s">
        <v>36</v>
      </c>
      <c r="AX1820" s="14" t="s">
        <v>74</v>
      </c>
      <c r="AY1820" s="243" t="s">
        <v>132</v>
      </c>
    </row>
    <row r="1821" s="14" customFormat="1">
      <c r="A1821" s="14"/>
      <c r="B1821" s="233"/>
      <c r="C1821" s="234"/>
      <c r="D1821" s="216" t="s">
        <v>146</v>
      </c>
      <c r="E1821" s="235" t="s">
        <v>21</v>
      </c>
      <c r="F1821" s="236" t="s">
        <v>2369</v>
      </c>
      <c r="G1821" s="234"/>
      <c r="H1821" s="237">
        <v>8</v>
      </c>
      <c r="I1821" s="238"/>
      <c r="J1821" s="234"/>
      <c r="K1821" s="234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3" t="s">
        <v>146</v>
      </c>
      <c r="AU1821" s="243" t="s">
        <v>81</v>
      </c>
      <c r="AV1821" s="14" t="s">
        <v>81</v>
      </c>
      <c r="AW1821" s="14" t="s">
        <v>36</v>
      </c>
      <c r="AX1821" s="14" t="s">
        <v>74</v>
      </c>
      <c r="AY1821" s="243" t="s">
        <v>132</v>
      </c>
    </row>
    <row r="1822" s="15" customFormat="1">
      <c r="A1822" s="15"/>
      <c r="B1822" s="244"/>
      <c r="C1822" s="245"/>
      <c r="D1822" s="216" t="s">
        <v>146</v>
      </c>
      <c r="E1822" s="246" t="s">
        <v>21</v>
      </c>
      <c r="F1822" s="247" t="s">
        <v>150</v>
      </c>
      <c r="G1822" s="245"/>
      <c r="H1822" s="248">
        <v>11</v>
      </c>
      <c r="I1822" s="249"/>
      <c r="J1822" s="245"/>
      <c r="K1822" s="245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54" t="s">
        <v>146</v>
      </c>
      <c r="AU1822" s="254" t="s">
        <v>81</v>
      </c>
      <c r="AV1822" s="15" t="s">
        <v>140</v>
      </c>
      <c r="AW1822" s="15" t="s">
        <v>36</v>
      </c>
      <c r="AX1822" s="15" t="s">
        <v>79</v>
      </c>
      <c r="AY1822" s="254" t="s">
        <v>132</v>
      </c>
    </row>
    <row r="1823" s="2" customFormat="1" ht="24.15" customHeight="1">
      <c r="A1823" s="42"/>
      <c r="B1823" s="43"/>
      <c r="C1823" s="203" t="s">
        <v>2370</v>
      </c>
      <c r="D1823" s="203" t="s">
        <v>135</v>
      </c>
      <c r="E1823" s="204" t="s">
        <v>2371</v>
      </c>
      <c r="F1823" s="205" t="s">
        <v>2372</v>
      </c>
      <c r="G1823" s="206" t="s">
        <v>183</v>
      </c>
      <c r="H1823" s="207">
        <v>13.44</v>
      </c>
      <c r="I1823" s="208"/>
      <c r="J1823" s="209">
        <f>ROUND(I1823*H1823,2)</f>
        <v>0</v>
      </c>
      <c r="K1823" s="205" t="s">
        <v>139</v>
      </c>
      <c r="L1823" s="48"/>
      <c r="M1823" s="210" t="s">
        <v>21</v>
      </c>
      <c r="N1823" s="211" t="s">
        <v>45</v>
      </c>
      <c r="O1823" s="88"/>
      <c r="P1823" s="212">
        <f>O1823*H1823</f>
        <v>0</v>
      </c>
      <c r="Q1823" s="212">
        <v>0.00025999999999999998</v>
      </c>
      <c r="R1823" s="212">
        <f>Q1823*H1823</f>
        <v>0.0034943999999999995</v>
      </c>
      <c r="S1823" s="212">
        <v>0</v>
      </c>
      <c r="T1823" s="213">
        <f>S1823*H1823</f>
        <v>0</v>
      </c>
      <c r="U1823" s="42"/>
      <c r="V1823" s="42"/>
      <c r="W1823" s="42"/>
      <c r="X1823" s="42"/>
      <c r="Y1823" s="42"/>
      <c r="Z1823" s="42"/>
      <c r="AA1823" s="42"/>
      <c r="AB1823" s="42"/>
      <c r="AC1823" s="42"/>
      <c r="AD1823" s="42"/>
      <c r="AE1823" s="42"/>
      <c r="AR1823" s="214" t="s">
        <v>269</v>
      </c>
      <c r="AT1823" s="214" t="s">
        <v>135</v>
      </c>
      <c r="AU1823" s="214" t="s">
        <v>81</v>
      </c>
      <c r="AY1823" s="20" t="s">
        <v>132</v>
      </c>
      <c r="BE1823" s="215">
        <f>IF(N1823="základní",J1823,0)</f>
        <v>0</v>
      </c>
      <c r="BF1823" s="215">
        <f>IF(N1823="snížená",J1823,0)</f>
        <v>0</v>
      </c>
      <c r="BG1823" s="215">
        <f>IF(N1823="zákl. přenesená",J1823,0)</f>
        <v>0</v>
      </c>
      <c r="BH1823" s="215">
        <f>IF(N1823="sníž. přenesená",J1823,0)</f>
        <v>0</v>
      </c>
      <c r="BI1823" s="215">
        <f>IF(N1823="nulová",J1823,0)</f>
        <v>0</v>
      </c>
      <c r="BJ1823" s="20" t="s">
        <v>79</v>
      </c>
      <c r="BK1823" s="215">
        <f>ROUND(I1823*H1823,2)</f>
        <v>0</v>
      </c>
      <c r="BL1823" s="20" t="s">
        <v>269</v>
      </c>
      <c r="BM1823" s="214" t="s">
        <v>2373</v>
      </c>
    </row>
    <row r="1824" s="2" customFormat="1">
      <c r="A1824" s="42"/>
      <c r="B1824" s="43"/>
      <c r="C1824" s="44"/>
      <c r="D1824" s="216" t="s">
        <v>142</v>
      </c>
      <c r="E1824" s="44"/>
      <c r="F1824" s="217" t="s">
        <v>2374</v>
      </c>
      <c r="G1824" s="44"/>
      <c r="H1824" s="44"/>
      <c r="I1824" s="218"/>
      <c r="J1824" s="44"/>
      <c r="K1824" s="44"/>
      <c r="L1824" s="48"/>
      <c r="M1824" s="219"/>
      <c r="N1824" s="220"/>
      <c r="O1824" s="88"/>
      <c r="P1824" s="88"/>
      <c r="Q1824" s="88"/>
      <c r="R1824" s="88"/>
      <c r="S1824" s="88"/>
      <c r="T1824" s="89"/>
      <c r="U1824" s="42"/>
      <c r="V1824" s="42"/>
      <c r="W1824" s="42"/>
      <c r="X1824" s="42"/>
      <c r="Y1824" s="42"/>
      <c r="Z1824" s="42"/>
      <c r="AA1824" s="42"/>
      <c r="AB1824" s="42"/>
      <c r="AC1824" s="42"/>
      <c r="AD1824" s="42"/>
      <c r="AE1824" s="42"/>
      <c r="AT1824" s="20" t="s">
        <v>142</v>
      </c>
      <c r="AU1824" s="20" t="s">
        <v>81</v>
      </c>
    </row>
    <row r="1825" s="2" customFormat="1">
      <c r="A1825" s="42"/>
      <c r="B1825" s="43"/>
      <c r="C1825" s="44"/>
      <c r="D1825" s="221" t="s">
        <v>144</v>
      </c>
      <c r="E1825" s="44"/>
      <c r="F1825" s="222" t="s">
        <v>2375</v>
      </c>
      <c r="G1825" s="44"/>
      <c r="H1825" s="44"/>
      <c r="I1825" s="218"/>
      <c r="J1825" s="44"/>
      <c r="K1825" s="44"/>
      <c r="L1825" s="48"/>
      <c r="M1825" s="219"/>
      <c r="N1825" s="220"/>
      <c r="O1825" s="88"/>
      <c r="P1825" s="88"/>
      <c r="Q1825" s="88"/>
      <c r="R1825" s="88"/>
      <c r="S1825" s="88"/>
      <c r="T1825" s="89"/>
      <c r="U1825" s="42"/>
      <c r="V1825" s="42"/>
      <c r="W1825" s="42"/>
      <c r="X1825" s="42"/>
      <c r="Y1825" s="42"/>
      <c r="Z1825" s="42"/>
      <c r="AA1825" s="42"/>
      <c r="AB1825" s="42"/>
      <c r="AC1825" s="42"/>
      <c r="AD1825" s="42"/>
      <c r="AE1825" s="42"/>
      <c r="AT1825" s="20" t="s">
        <v>144</v>
      </c>
      <c r="AU1825" s="20" t="s">
        <v>81</v>
      </c>
    </row>
    <row r="1826" s="13" customFormat="1">
      <c r="A1826" s="13"/>
      <c r="B1826" s="223"/>
      <c r="C1826" s="224"/>
      <c r="D1826" s="216" t="s">
        <v>146</v>
      </c>
      <c r="E1826" s="225" t="s">
        <v>21</v>
      </c>
      <c r="F1826" s="226" t="s">
        <v>2376</v>
      </c>
      <c r="G1826" s="224"/>
      <c r="H1826" s="225" t="s">
        <v>21</v>
      </c>
      <c r="I1826" s="227"/>
      <c r="J1826" s="224"/>
      <c r="K1826" s="224"/>
      <c r="L1826" s="228"/>
      <c r="M1826" s="229"/>
      <c r="N1826" s="230"/>
      <c r="O1826" s="230"/>
      <c r="P1826" s="230"/>
      <c r="Q1826" s="230"/>
      <c r="R1826" s="230"/>
      <c r="S1826" s="230"/>
      <c r="T1826" s="23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2" t="s">
        <v>146</v>
      </c>
      <c r="AU1826" s="232" t="s">
        <v>81</v>
      </c>
      <c r="AV1826" s="13" t="s">
        <v>79</v>
      </c>
      <c r="AW1826" s="13" t="s">
        <v>36</v>
      </c>
      <c r="AX1826" s="13" t="s">
        <v>74</v>
      </c>
      <c r="AY1826" s="232" t="s">
        <v>132</v>
      </c>
    </row>
    <row r="1827" s="14" customFormat="1">
      <c r="A1827" s="14"/>
      <c r="B1827" s="233"/>
      <c r="C1827" s="234"/>
      <c r="D1827" s="216" t="s">
        <v>146</v>
      </c>
      <c r="E1827" s="235" t="s">
        <v>21</v>
      </c>
      <c r="F1827" s="236" t="s">
        <v>2377</v>
      </c>
      <c r="G1827" s="234"/>
      <c r="H1827" s="237">
        <v>13.44</v>
      </c>
      <c r="I1827" s="238"/>
      <c r="J1827" s="234"/>
      <c r="K1827" s="234"/>
      <c r="L1827" s="239"/>
      <c r="M1827" s="240"/>
      <c r="N1827" s="241"/>
      <c r="O1827" s="241"/>
      <c r="P1827" s="241"/>
      <c r="Q1827" s="241"/>
      <c r="R1827" s="241"/>
      <c r="S1827" s="241"/>
      <c r="T1827" s="242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3" t="s">
        <v>146</v>
      </c>
      <c r="AU1827" s="243" t="s">
        <v>81</v>
      </c>
      <c r="AV1827" s="14" t="s">
        <v>81</v>
      </c>
      <c r="AW1827" s="14" t="s">
        <v>36</v>
      </c>
      <c r="AX1827" s="14" t="s">
        <v>79</v>
      </c>
      <c r="AY1827" s="243" t="s">
        <v>132</v>
      </c>
    </row>
    <row r="1828" s="2" customFormat="1" ht="24.15" customHeight="1">
      <c r="A1828" s="42"/>
      <c r="B1828" s="43"/>
      <c r="C1828" s="203" t="s">
        <v>2378</v>
      </c>
      <c r="D1828" s="203" t="s">
        <v>135</v>
      </c>
      <c r="E1828" s="204" t="s">
        <v>2379</v>
      </c>
      <c r="F1828" s="205" t="s">
        <v>2380</v>
      </c>
      <c r="G1828" s="206" t="s">
        <v>183</v>
      </c>
      <c r="H1828" s="207">
        <v>22.992000000000001</v>
      </c>
      <c r="I1828" s="208"/>
      <c r="J1828" s="209">
        <f>ROUND(I1828*H1828,2)</f>
        <v>0</v>
      </c>
      <c r="K1828" s="205" t="s">
        <v>139</v>
      </c>
      <c r="L1828" s="48"/>
      <c r="M1828" s="210" t="s">
        <v>21</v>
      </c>
      <c r="N1828" s="211" t="s">
        <v>45</v>
      </c>
      <c r="O1828" s="88"/>
      <c r="P1828" s="212">
        <f>O1828*H1828</f>
        <v>0</v>
      </c>
      <c r="Q1828" s="212">
        <v>0.00025999999999999998</v>
      </c>
      <c r="R1828" s="212">
        <f>Q1828*H1828</f>
        <v>0.0059779199999999994</v>
      </c>
      <c r="S1828" s="212">
        <v>0</v>
      </c>
      <c r="T1828" s="213">
        <f>S1828*H1828</f>
        <v>0</v>
      </c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R1828" s="214" t="s">
        <v>269</v>
      </c>
      <c r="AT1828" s="214" t="s">
        <v>135</v>
      </c>
      <c r="AU1828" s="214" t="s">
        <v>81</v>
      </c>
      <c r="AY1828" s="20" t="s">
        <v>132</v>
      </c>
      <c r="BE1828" s="215">
        <f>IF(N1828="základní",J1828,0)</f>
        <v>0</v>
      </c>
      <c r="BF1828" s="215">
        <f>IF(N1828="snížená",J1828,0)</f>
        <v>0</v>
      </c>
      <c r="BG1828" s="215">
        <f>IF(N1828="zákl. přenesená",J1828,0)</f>
        <v>0</v>
      </c>
      <c r="BH1828" s="215">
        <f>IF(N1828="sníž. přenesená",J1828,0)</f>
        <v>0</v>
      </c>
      <c r="BI1828" s="215">
        <f>IF(N1828="nulová",J1828,0)</f>
        <v>0</v>
      </c>
      <c r="BJ1828" s="20" t="s">
        <v>79</v>
      </c>
      <c r="BK1828" s="215">
        <f>ROUND(I1828*H1828,2)</f>
        <v>0</v>
      </c>
      <c r="BL1828" s="20" t="s">
        <v>269</v>
      </c>
      <c r="BM1828" s="214" t="s">
        <v>2381</v>
      </c>
    </row>
    <row r="1829" s="2" customFormat="1">
      <c r="A1829" s="42"/>
      <c r="B1829" s="43"/>
      <c r="C1829" s="44"/>
      <c r="D1829" s="216" t="s">
        <v>142</v>
      </c>
      <c r="E1829" s="44"/>
      <c r="F1829" s="217" t="s">
        <v>2382</v>
      </c>
      <c r="G1829" s="44"/>
      <c r="H1829" s="44"/>
      <c r="I1829" s="218"/>
      <c r="J1829" s="44"/>
      <c r="K1829" s="44"/>
      <c r="L1829" s="48"/>
      <c r="M1829" s="219"/>
      <c r="N1829" s="220"/>
      <c r="O1829" s="88"/>
      <c r="P1829" s="88"/>
      <c r="Q1829" s="88"/>
      <c r="R1829" s="88"/>
      <c r="S1829" s="88"/>
      <c r="T1829" s="89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T1829" s="20" t="s">
        <v>142</v>
      </c>
      <c r="AU1829" s="20" t="s">
        <v>81</v>
      </c>
    </row>
    <row r="1830" s="2" customFormat="1">
      <c r="A1830" s="42"/>
      <c r="B1830" s="43"/>
      <c r="C1830" s="44"/>
      <c r="D1830" s="221" t="s">
        <v>144</v>
      </c>
      <c r="E1830" s="44"/>
      <c r="F1830" s="222" t="s">
        <v>2383</v>
      </c>
      <c r="G1830" s="44"/>
      <c r="H1830" s="44"/>
      <c r="I1830" s="218"/>
      <c r="J1830" s="44"/>
      <c r="K1830" s="44"/>
      <c r="L1830" s="48"/>
      <c r="M1830" s="219"/>
      <c r="N1830" s="220"/>
      <c r="O1830" s="88"/>
      <c r="P1830" s="88"/>
      <c r="Q1830" s="88"/>
      <c r="R1830" s="88"/>
      <c r="S1830" s="88"/>
      <c r="T1830" s="89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T1830" s="20" t="s">
        <v>144</v>
      </c>
      <c r="AU1830" s="20" t="s">
        <v>81</v>
      </c>
    </row>
    <row r="1831" s="13" customFormat="1">
      <c r="A1831" s="13"/>
      <c r="B1831" s="223"/>
      <c r="C1831" s="224"/>
      <c r="D1831" s="216" t="s">
        <v>146</v>
      </c>
      <c r="E1831" s="225" t="s">
        <v>21</v>
      </c>
      <c r="F1831" s="226" t="s">
        <v>2376</v>
      </c>
      <c r="G1831" s="224"/>
      <c r="H1831" s="225" t="s">
        <v>21</v>
      </c>
      <c r="I1831" s="227"/>
      <c r="J1831" s="224"/>
      <c r="K1831" s="224"/>
      <c r="L1831" s="228"/>
      <c r="M1831" s="229"/>
      <c r="N1831" s="230"/>
      <c r="O1831" s="230"/>
      <c r="P1831" s="230"/>
      <c r="Q1831" s="230"/>
      <c r="R1831" s="230"/>
      <c r="S1831" s="230"/>
      <c r="T1831" s="23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2" t="s">
        <v>146</v>
      </c>
      <c r="AU1831" s="232" t="s">
        <v>81</v>
      </c>
      <c r="AV1831" s="13" t="s">
        <v>79</v>
      </c>
      <c r="AW1831" s="13" t="s">
        <v>36</v>
      </c>
      <c r="AX1831" s="13" t="s">
        <v>74</v>
      </c>
      <c r="AY1831" s="232" t="s">
        <v>132</v>
      </c>
    </row>
    <row r="1832" s="14" customFormat="1">
      <c r="A1832" s="14"/>
      <c r="B1832" s="233"/>
      <c r="C1832" s="234"/>
      <c r="D1832" s="216" t="s">
        <v>146</v>
      </c>
      <c r="E1832" s="235" t="s">
        <v>21</v>
      </c>
      <c r="F1832" s="236" t="s">
        <v>2384</v>
      </c>
      <c r="G1832" s="234"/>
      <c r="H1832" s="237">
        <v>7.1040000000000001</v>
      </c>
      <c r="I1832" s="238"/>
      <c r="J1832" s="234"/>
      <c r="K1832" s="234"/>
      <c r="L1832" s="239"/>
      <c r="M1832" s="240"/>
      <c r="N1832" s="241"/>
      <c r="O1832" s="241"/>
      <c r="P1832" s="241"/>
      <c r="Q1832" s="241"/>
      <c r="R1832" s="241"/>
      <c r="S1832" s="241"/>
      <c r="T1832" s="24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3" t="s">
        <v>146</v>
      </c>
      <c r="AU1832" s="243" t="s">
        <v>81</v>
      </c>
      <c r="AV1832" s="14" t="s">
        <v>81</v>
      </c>
      <c r="AW1832" s="14" t="s">
        <v>36</v>
      </c>
      <c r="AX1832" s="14" t="s">
        <v>74</v>
      </c>
      <c r="AY1832" s="243" t="s">
        <v>132</v>
      </c>
    </row>
    <row r="1833" s="14" customFormat="1">
      <c r="A1833" s="14"/>
      <c r="B1833" s="233"/>
      <c r="C1833" s="234"/>
      <c r="D1833" s="216" t="s">
        <v>146</v>
      </c>
      <c r="E1833" s="235" t="s">
        <v>21</v>
      </c>
      <c r="F1833" s="236" t="s">
        <v>2385</v>
      </c>
      <c r="G1833" s="234"/>
      <c r="H1833" s="237">
        <v>15.888</v>
      </c>
      <c r="I1833" s="238"/>
      <c r="J1833" s="234"/>
      <c r="K1833" s="234"/>
      <c r="L1833" s="239"/>
      <c r="M1833" s="240"/>
      <c r="N1833" s="241"/>
      <c r="O1833" s="241"/>
      <c r="P1833" s="241"/>
      <c r="Q1833" s="241"/>
      <c r="R1833" s="241"/>
      <c r="S1833" s="241"/>
      <c r="T1833" s="24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3" t="s">
        <v>146</v>
      </c>
      <c r="AU1833" s="243" t="s">
        <v>81</v>
      </c>
      <c r="AV1833" s="14" t="s">
        <v>81</v>
      </c>
      <c r="AW1833" s="14" t="s">
        <v>36</v>
      </c>
      <c r="AX1833" s="14" t="s">
        <v>74</v>
      </c>
      <c r="AY1833" s="243" t="s">
        <v>132</v>
      </c>
    </row>
    <row r="1834" s="15" customFormat="1">
      <c r="A1834" s="15"/>
      <c r="B1834" s="244"/>
      <c r="C1834" s="245"/>
      <c r="D1834" s="216" t="s">
        <v>146</v>
      </c>
      <c r="E1834" s="246" t="s">
        <v>21</v>
      </c>
      <c r="F1834" s="247" t="s">
        <v>150</v>
      </c>
      <c r="G1834" s="245"/>
      <c r="H1834" s="248">
        <v>22.992000000000001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4" t="s">
        <v>146</v>
      </c>
      <c r="AU1834" s="254" t="s">
        <v>81</v>
      </c>
      <c r="AV1834" s="15" t="s">
        <v>140</v>
      </c>
      <c r="AW1834" s="15" t="s">
        <v>36</v>
      </c>
      <c r="AX1834" s="15" t="s">
        <v>79</v>
      </c>
      <c r="AY1834" s="254" t="s">
        <v>132</v>
      </c>
    </row>
    <row r="1835" s="12" customFormat="1" ht="25.92" customHeight="1">
      <c r="A1835" s="12"/>
      <c r="B1835" s="187"/>
      <c r="C1835" s="188"/>
      <c r="D1835" s="189" t="s">
        <v>73</v>
      </c>
      <c r="E1835" s="190" t="s">
        <v>487</v>
      </c>
      <c r="F1835" s="190" t="s">
        <v>2386</v>
      </c>
      <c r="G1835" s="188"/>
      <c r="H1835" s="188"/>
      <c r="I1835" s="191"/>
      <c r="J1835" s="192">
        <f>BK1835</f>
        <v>0</v>
      </c>
      <c r="K1835" s="188"/>
      <c r="L1835" s="193"/>
      <c r="M1835" s="194"/>
      <c r="N1835" s="195"/>
      <c r="O1835" s="195"/>
      <c r="P1835" s="196">
        <f>P1836</f>
        <v>0</v>
      </c>
      <c r="Q1835" s="195"/>
      <c r="R1835" s="196">
        <f>R1836</f>
        <v>0.25340000000000001</v>
      </c>
      <c r="S1835" s="195"/>
      <c r="T1835" s="197">
        <f>T1836</f>
        <v>2.2889200000000001</v>
      </c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R1835" s="198" t="s">
        <v>133</v>
      </c>
      <c r="AT1835" s="199" t="s">
        <v>73</v>
      </c>
      <c r="AU1835" s="199" t="s">
        <v>74</v>
      </c>
      <c r="AY1835" s="198" t="s">
        <v>132</v>
      </c>
      <c r="BK1835" s="200">
        <f>BK1836</f>
        <v>0</v>
      </c>
    </row>
    <row r="1836" s="12" customFormat="1" ht="22.8" customHeight="1">
      <c r="A1836" s="12"/>
      <c r="B1836" s="187"/>
      <c r="C1836" s="188"/>
      <c r="D1836" s="189" t="s">
        <v>73</v>
      </c>
      <c r="E1836" s="201" t="s">
        <v>2387</v>
      </c>
      <c r="F1836" s="201" t="s">
        <v>2388</v>
      </c>
      <c r="G1836" s="188"/>
      <c r="H1836" s="188"/>
      <c r="I1836" s="191"/>
      <c r="J1836" s="202">
        <f>BK1836</f>
        <v>0</v>
      </c>
      <c r="K1836" s="188"/>
      <c r="L1836" s="193"/>
      <c r="M1836" s="194"/>
      <c r="N1836" s="195"/>
      <c r="O1836" s="195"/>
      <c r="P1836" s="196">
        <f>SUM(P1837:P1894)</f>
        <v>0</v>
      </c>
      <c r="Q1836" s="195"/>
      <c r="R1836" s="196">
        <f>SUM(R1837:R1894)</f>
        <v>0.25340000000000001</v>
      </c>
      <c r="S1836" s="195"/>
      <c r="T1836" s="197">
        <f>SUM(T1837:T1894)</f>
        <v>2.2889200000000001</v>
      </c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R1836" s="198" t="s">
        <v>133</v>
      </c>
      <c r="AT1836" s="199" t="s">
        <v>73</v>
      </c>
      <c r="AU1836" s="199" t="s">
        <v>79</v>
      </c>
      <c r="AY1836" s="198" t="s">
        <v>132</v>
      </c>
      <c r="BK1836" s="200">
        <f>SUM(BK1837:BK1894)</f>
        <v>0</v>
      </c>
    </row>
    <row r="1837" s="2" customFormat="1" ht="24.15" customHeight="1">
      <c r="A1837" s="42"/>
      <c r="B1837" s="43"/>
      <c r="C1837" s="203" t="s">
        <v>2389</v>
      </c>
      <c r="D1837" s="203" t="s">
        <v>135</v>
      </c>
      <c r="E1837" s="204" t="s">
        <v>2390</v>
      </c>
      <c r="F1837" s="205" t="s">
        <v>2391</v>
      </c>
      <c r="G1837" s="206" t="s">
        <v>214</v>
      </c>
      <c r="H1837" s="207">
        <v>100</v>
      </c>
      <c r="I1837" s="208"/>
      <c r="J1837" s="209">
        <f>ROUND(I1837*H1837,2)</f>
        <v>0</v>
      </c>
      <c r="K1837" s="205" t="s">
        <v>139</v>
      </c>
      <c r="L1837" s="48"/>
      <c r="M1837" s="210" t="s">
        <v>21</v>
      </c>
      <c r="N1837" s="211" t="s">
        <v>45</v>
      </c>
      <c r="O1837" s="88"/>
      <c r="P1837" s="212">
        <f>O1837*H1837</f>
        <v>0</v>
      </c>
      <c r="Q1837" s="212">
        <v>0.00014999999999999999</v>
      </c>
      <c r="R1837" s="212">
        <f>Q1837*H1837</f>
        <v>0.014999999999999999</v>
      </c>
      <c r="S1837" s="212">
        <v>0</v>
      </c>
      <c r="T1837" s="213">
        <f>S1837*H1837</f>
        <v>0</v>
      </c>
      <c r="U1837" s="42"/>
      <c r="V1837" s="42"/>
      <c r="W1837" s="42"/>
      <c r="X1837" s="42"/>
      <c r="Y1837" s="42"/>
      <c r="Z1837" s="42"/>
      <c r="AA1837" s="42"/>
      <c r="AB1837" s="42"/>
      <c r="AC1837" s="42"/>
      <c r="AD1837" s="42"/>
      <c r="AE1837" s="42"/>
      <c r="AR1837" s="214" t="s">
        <v>704</v>
      </c>
      <c r="AT1837" s="214" t="s">
        <v>135</v>
      </c>
      <c r="AU1837" s="214" t="s">
        <v>81</v>
      </c>
      <c r="AY1837" s="20" t="s">
        <v>132</v>
      </c>
      <c r="BE1837" s="215">
        <f>IF(N1837="základní",J1837,0)</f>
        <v>0</v>
      </c>
      <c r="BF1837" s="215">
        <f>IF(N1837="snížená",J1837,0)</f>
        <v>0</v>
      </c>
      <c r="BG1837" s="215">
        <f>IF(N1837="zákl. přenesená",J1837,0)</f>
        <v>0</v>
      </c>
      <c r="BH1837" s="215">
        <f>IF(N1837="sníž. přenesená",J1837,0)</f>
        <v>0</v>
      </c>
      <c r="BI1837" s="215">
        <f>IF(N1837="nulová",J1837,0)</f>
        <v>0</v>
      </c>
      <c r="BJ1837" s="20" t="s">
        <v>79</v>
      </c>
      <c r="BK1837" s="215">
        <f>ROUND(I1837*H1837,2)</f>
        <v>0</v>
      </c>
      <c r="BL1837" s="20" t="s">
        <v>704</v>
      </c>
      <c r="BM1837" s="214" t="s">
        <v>2392</v>
      </c>
    </row>
    <row r="1838" s="2" customFormat="1">
      <c r="A1838" s="42"/>
      <c r="B1838" s="43"/>
      <c r="C1838" s="44"/>
      <c r="D1838" s="216" t="s">
        <v>142</v>
      </c>
      <c r="E1838" s="44"/>
      <c r="F1838" s="217" t="s">
        <v>2393</v>
      </c>
      <c r="G1838" s="44"/>
      <c r="H1838" s="44"/>
      <c r="I1838" s="218"/>
      <c r="J1838" s="44"/>
      <c r="K1838" s="44"/>
      <c r="L1838" s="48"/>
      <c r="M1838" s="219"/>
      <c r="N1838" s="220"/>
      <c r="O1838" s="88"/>
      <c r="P1838" s="88"/>
      <c r="Q1838" s="88"/>
      <c r="R1838" s="88"/>
      <c r="S1838" s="88"/>
      <c r="T1838" s="89"/>
      <c r="U1838" s="42"/>
      <c r="V1838" s="42"/>
      <c r="W1838" s="42"/>
      <c r="X1838" s="42"/>
      <c r="Y1838" s="42"/>
      <c r="Z1838" s="42"/>
      <c r="AA1838" s="42"/>
      <c r="AB1838" s="42"/>
      <c r="AC1838" s="42"/>
      <c r="AD1838" s="42"/>
      <c r="AE1838" s="42"/>
      <c r="AT1838" s="20" t="s">
        <v>142</v>
      </c>
      <c r="AU1838" s="20" t="s">
        <v>81</v>
      </c>
    </row>
    <row r="1839" s="2" customFormat="1">
      <c r="A1839" s="42"/>
      <c r="B1839" s="43"/>
      <c r="C1839" s="44"/>
      <c r="D1839" s="221" t="s">
        <v>144</v>
      </c>
      <c r="E1839" s="44"/>
      <c r="F1839" s="222" t="s">
        <v>2394</v>
      </c>
      <c r="G1839" s="44"/>
      <c r="H1839" s="44"/>
      <c r="I1839" s="218"/>
      <c r="J1839" s="44"/>
      <c r="K1839" s="44"/>
      <c r="L1839" s="48"/>
      <c r="M1839" s="219"/>
      <c r="N1839" s="220"/>
      <c r="O1839" s="88"/>
      <c r="P1839" s="88"/>
      <c r="Q1839" s="88"/>
      <c r="R1839" s="88"/>
      <c r="S1839" s="88"/>
      <c r="T1839" s="89"/>
      <c r="U1839" s="42"/>
      <c r="V1839" s="42"/>
      <c r="W1839" s="42"/>
      <c r="X1839" s="42"/>
      <c r="Y1839" s="42"/>
      <c r="Z1839" s="42"/>
      <c r="AA1839" s="42"/>
      <c r="AB1839" s="42"/>
      <c r="AC1839" s="42"/>
      <c r="AD1839" s="42"/>
      <c r="AE1839" s="42"/>
      <c r="AT1839" s="20" t="s">
        <v>144</v>
      </c>
      <c r="AU1839" s="20" t="s">
        <v>81</v>
      </c>
    </row>
    <row r="1840" s="2" customFormat="1" ht="24.15" customHeight="1">
      <c r="A1840" s="42"/>
      <c r="B1840" s="43"/>
      <c r="C1840" s="203" t="s">
        <v>2395</v>
      </c>
      <c r="D1840" s="203" t="s">
        <v>135</v>
      </c>
      <c r="E1840" s="204" t="s">
        <v>2396</v>
      </c>
      <c r="F1840" s="205" t="s">
        <v>2397</v>
      </c>
      <c r="G1840" s="206" t="s">
        <v>214</v>
      </c>
      <c r="H1840" s="207">
        <v>300</v>
      </c>
      <c r="I1840" s="208"/>
      <c r="J1840" s="209">
        <f>ROUND(I1840*H1840,2)</f>
        <v>0</v>
      </c>
      <c r="K1840" s="205" t="s">
        <v>139</v>
      </c>
      <c r="L1840" s="48"/>
      <c r="M1840" s="210" t="s">
        <v>21</v>
      </c>
      <c r="N1840" s="211" t="s">
        <v>45</v>
      </c>
      <c r="O1840" s="88"/>
      <c r="P1840" s="212">
        <f>O1840*H1840</f>
        <v>0</v>
      </c>
      <c r="Q1840" s="212">
        <v>0.00014999999999999999</v>
      </c>
      <c r="R1840" s="212">
        <f>Q1840*H1840</f>
        <v>0.044999999999999998</v>
      </c>
      <c r="S1840" s="212">
        <v>0</v>
      </c>
      <c r="T1840" s="213">
        <f>S1840*H1840</f>
        <v>0</v>
      </c>
      <c r="U1840" s="42"/>
      <c r="V1840" s="42"/>
      <c r="W1840" s="42"/>
      <c r="X1840" s="42"/>
      <c r="Y1840" s="42"/>
      <c r="Z1840" s="42"/>
      <c r="AA1840" s="42"/>
      <c r="AB1840" s="42"/>
      <c r="AC1840" s="42"/>
      <c r="AD1840" s="42"/>
      <c r="AE1840" s="42"/>
      <c r="AR1840" s="214" t="s">
        <v>704</v>
      </c>
      <c r="AT1840" s="214" t="s">
        <v>135</v>
      </c>
      <c r="AU1840" s="214" t="s">
        <v>81</v>
      </c>
      <c r="AY1840" s="20" t="s">
        <v>132</v>
      </c>
      <c r="BE1840" s="215">
        <f>IF(N1840="základní",J1840,0)</f>
        <v>0</v>
      </c>
      <c r="BF1840" s="215">
        <f>IF(N1840="snížená",J1840,0)</f>
        <v>0</v>
      </c>
      <c r="BG1840" s="215">
        <f>IF(N1840="zákl. přenesená",J1840,0)</f>
        <v>0</v>
      </c>
      <c r="BH1840" s="215">
        <f>IF(N1840="sníž. přenesená",J1840,0)</f>
        <v>0</v>
      </c>
      <c r="BI1840" s="215">
        <f>IF(N1840="nulová",J1840,0)</f>
        <v>0</v>
      </c>
      <c r="BJ1840" s="20" t="s">
        <v>79</v>
      </c>
      <c r="BK1840" s="215">
        <f>ROUND(I1840*H1840,2)</f>
        <v>0</v>
      </c>
      <c r="BL1840" s="20" t="s">
        <v>704</v>
      </c>
      <c r="BM1840" s="214" t="s">
        <v>2398</v>
      </c>
    </row>
    <row r="1841" s="2" customFormat="1">
      <c r="A1841" s="42"/>
      <c r="B1841" s="43"/>
      <c r="C1841" s="44"/>
      <c r="D1841" s="216" t="s">
        <v>142</v>
      </c>
      <c r="E1841" s="44"/>
      <c r="F1841" s="217" t="s">
        <v>2399</v>
      </c>
      <c r="G1841" s="44"/>
      <c r="H1841" s="44"/>
      <c r="I1841" s="218"/>
      <c r="J1841" s="44"/>
      <c r="K1841" s="44"/>
      <c r="L1841" s="48"/>
      <c r="M1841" s="219"/>
      <c r="N1841" s="220"/>
      <c r="O1841" s="88"/>
      <c r="P1841" s="88"/>
      <c r="Q1841" s="88"/>
      <c r="R1841" s="88"/>
      <c r="S1841" s="88"/>
      <c r="T1841" s="89"/>
      <c r="U1841" s="42"/>
      <c r="V1841" s="42"/>
      <c r="W1841" s="42"/>
      <c r="X1841" s="42"/>
      <c r="Y1841" s="42"/>
      <c r="Z1841" s="42"/>
      <c r="AA1841" s="42"/>
      <c r="AB1841" s="42"/>
      <c r="AC1841" s="42"/>
      <c r="AD1841" s="42"/>
      <c r="AE1841" s="42"/>
      <c r="AT1841" s="20" t="s">
        <v>142</v>
      </c>
      <c r="AU1841" s="20" t="s">
        <v>81</v>
      </c>
    </row>
    <row r="1842" s="2" customFormat="1">
      <c r="A1842" s="42"/>
      <c r="B1842" s="43"/>
      <c r="C1842" s="44"/>
      <c r="D1842" s="221" t="s">
        <v>144</v>
      </c>
      <c r="E1842" s="44"/>
      <c r="F1842" s="222" t="s">
        <v>2400</v>
      </c>
      <c r="G1842" s="44"/>
      <c r="H1842" s="44"/>
      <c r="I1842" s="218"/>
      <c r="J1842" s="44"/>
      <c r="K1842" s="44"/>
      <c r="L1842" s="48"/>
      <c r="M1842" s="219"/>
      <c r="N1842" s="220"/>
      <c r="O1842" s="88"/>
      <c r="P1842" s="88"/>
      <c r="Q1842" s="88"/>
      <c r="R1842" s="88"/>
      <c r="S1842" s="88"/>
      <c r="T1842" s="89"/>
      <c r="U1842" s="42"/>
      <c r="V1842" s="42"/>
      <c r="W1842" s="42"/>
      <c r="X1842" s="42"/>
      <c r="Y1842" s="42"/>
      <c r="Z1842" s="42"/>
      <c r="AA1842" s="42"/>
      <c r="AB1842" s="42"/>
      <c r="AC1842" s="42"/>
      <c r="AD1842" s="42"/>
      <c r="AE1842" s="42"/>
      <c r="AT1842" s="20" t="s">
        <v>144</v>
      </c>
      <c r="AU1842" s="20" t="s">
        <v>81</v>
      </c>
    </row>
    <row r="1843" s="2" customFormat="1" ht="24.15" customHeight="1">
      <c r="A1843" s="42"/>
      <c r="B1843" s="43"/>
      <c r="C1843" s="203" t="s">
        <v>2401</v>
      </c>
      <c r="D1843" s="203" t="s">
        <v>135</v>
      </c>
      <c r="E1843" s="204" t="s">
        <v>2402</v>
      </c>
      <c r="F1843" s="205" t="s">
        <v>2403</v>
      </c>
      <c r="G1843" s="206" t="s">
        <v>214</v>
      </c>
      <c r="H1843" s="207">
        <v>41</v>
      </c>
      <c r="I1843" s="208"/>
      <c r="J1843" s="209">
        <f>ROUND(I1843*H1843,2)</f>
        <v>0</v>
      </c>
      <c r="K1843" s="205" t="s">
        <v>139</v>
      </c>
      <c r="L1843" s="48"/>
      <c r="M1843" s="210" t="s">
        <v>21</v>
      </c>
      <c r="N1843" s="211" t="s">
        <v>45</v>
      </c>
      <c r="O1843" s="88"/>
      <c r="P1843" s="212">
        <f>O1843*H1843</f>
        <v>0</v>
      </c>
      <c r="Q1843" s="212">
        <v>0.00042000000000000002</v>
      </c>
      <c r="R1843" s="212">
        <f>Q1843*H1843</f>
        <v>0.017219999999999999</v>
      </c>
      <c r="S1843" s="212">
        <v>0</v>
      </c>
      <c r="T1843" s="213">
        <f>S1843*H1843</f>
        <v>0</v>
      </c>
      <c r="U1843" s="42"/>
      <c r="V1843" s="42"/>
      <c r="W1843" s="42"/>
      <c r="X1843" s="42"/>
      <c r="Y1843" s="42"/>
      <c r="Z1843" s="42"/>
      <c r="AA1843" s="42"/>
      <c r="AB1843" s="42"/>
      <c r="AC1843" s="42"/>
      <c r="AD1843" s="42"/>
      <c r="AE1843" s="42"/>
      <c r="AR1843" s="214" t="s">
        <v>704</v>
      </c>
      <c r="AT1843" s="214" t="s">
        <v>135</v>
      </c>
      <c r="AU1843" s="214" t="s">
        <v>81</v>
      </c>
      <c r="AY1843" s="20" t="s">
        <v>132</v>
      </c>
      <c r="BE1843" s="215">
        <f>IF(N1843="základní",J1843,0)</f>
        <v>0</v>
      </c>
      <c r="BF1843" s="215">
        <f>IF(N1843="snížená",J1843,0)</f>
        <v>0</v>
      </c>
      <c r="BG1843" s="215">
        <f>IF(N1843="zákl. přenesená",J1843,0)</f>
        <v>0</v>
      </c>
      <c r="BH1843" s="215">
        <f>IF(N1843="sníž. přenesená",J1843,0)</f>
        <v>0</v>
      </c>
      <c r="BI1843" s="215">
        <f>IF(N1843="nulová",J1843,0)</f>
        <v>0</v>
      </c>
      <c r="BJ1843" s="20" t="s">
        <v>79</v>
      </c>
      <c r="BK1843" s="215">
        <f>ROUND(I1843*H1843,2)</f>
        <v>0</v>
      </c>
      <c r="BL1843" s="20" t="s">
        <v>704</v>
      </c>
      <c r="BM1843" s="214" t="s">
        <v>2404</v>
      </c>
    </row>
    <row r="1844" s="2" customFormat="1">
      <c r="A1844" s="42"/>
      <c r="B1844" s="43"/>
      <c r="C1844" s="44"/>
      <c r="D1844" s="216" t="s">
        <v>142</v>
      </c>
      <c r="E1844" s="44"/>
      <c r="F1844" s="217" t="s">
        <v>2405</v>
      </c>
      <c r="G1844" s="44"/>
      <c r="H1844" s="44"/>
      <c r="I1844" s="218"/>
      <c r="J1844" s="44"/>
      <c r="K1844" s="44"/>
      <c r="L1844" s="48"/>
      <c r="M1844" s="219"/>
      <c r="N1844" s="220"/>
      <c r="O1844" s="88"/>
      <c r="P1844" s="88"/>
      <c r="Q1844" s="88"/>
      <c r="R1844" s="88"/>
      <c r="S1844" s="88"/>
      <c r="T1844" s="89"/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42"/>
      <c r="AE1844" s="42"/>
      <c r="AT1844" s="20" t="s">
        <v>142</v>
      </c>
      <c r="AU1844" s="20" t="s">
        <v>81</v>
      </c>
    </row>
    <row r="1845" s="2" customFormat="1">
      <c r="A1845" s="42"/>
      <c r="B1845" s="43"/>
      <c r="C1845" s="44"/>
      <c r="D1845" s="221" t="s">
        <v>144</v>
      </c>
      <c r="E1845" s="44"/>
      <c r="F1845" s="222" t="s">
        <v>2406</v>
      </c>
      <c r="G1845" s="44"/>
      <c r="H1845" s="44"/>
      <c r="I1845" s="218"/>
      <c r="J1845" s="44"/>
      <c r="K1845" s="44"/>
      <c r="L1845" s="48"/>
      <c r="M1845" s="219"/>
      <c r="N1845" s="220"/>
      <c r="O1845" s="88"/>
      <c r="P1845" s="88"/>
      <c r="Q1845" s="88"/>
      <c r="R1845" s="88"/>
      <c r="S1845" s="88"/>
      <c r="T1845" s="89"/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T1845" s="20" t="s">
        <v>144</v>
      </c>
      <c r="AU1845" s="20" t="s">
        <v>81</v>
      </c>
    </row>
    <row r="1846" s="2" customFormat="1" ht="24.15" customHeight="1">
      <c r="A1846" s="42"/>
      <c r="B1846" s="43"/>
      <c r="C1846" s="203" t="s">
        <v>2407</v>
      </c>
      <c r="D1846" s="203" t="s">
        <v>135</v>
      </c>
      <c r="E1846" s="204" t="s">
        <v>2408</v>
      </c>
      <c r="F1846" s="205" t="s">
        <v>2409</v>
      </c>
      <c r="G1846" s="206" t="s">
        <v>214</v>
      </c>
      <c r="H1846" s="207">
        <v>130</v>
      </c>
      <c r="I1846" s="208"/>
      <c r="J1846" s="209">
        <f>ROUND(I1846*H1846,2)</f>
        <v>0</v>
      </c>
      <c r="K1846" s="205" t="s">
        <v>139</v>
      </c>
      <c r="L1846" s="48"/>
      <c r="M1846" s="210" t="s">
        <v>21</v>
      </c>
      <c r="N1846" s="211" t="s">
        <v>45</v>
      </c>
      <c r="O1846" s="88"/>
      <c r="P1846" s="212">
        <f>O1846*H1846</f>
        <v>0</v>
      </c>
      <c r="Q1846" s="212">
        <v>0.00083000000000000001</v>
      </c>
      <c r="R1846" s="212">
        <f>Q1846*H1846</f>
        <v>0.1079</v>
      </c>
      <c r="S1846" s="212">
        <v>0</v>
      </c>
      <c r="T1846" s="213">
        <f>S1846*H1846</f>
        <v>0</v>
      </c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R1846" s="214" t="s">
        <v>704</v>
      </c>
      <c r="AT1846" s="214" t="s">
        <v>135</v>
      </c>
      <c r="AU1846" s="214" t="s">
        <v>81</v>
      </c>
      <c r="AY1846" s="20" t="s">
        <v>132</v>
      </c>
      <c r="BE1846" s="215">
        <f>IF(N1846="základní",J1846,0)</f>
        <v>0</v>
      </c>
      <c r="BF1846" s="215">
        <f>IF(N1846="snížená",J1846,0)</f>
        <v>0</v>
      </c>
      <c r="BG1846" s="215">
        <f>IF(N1846="zákl. přenesená",J1846,0)</f>
        <v>0</v>
      </c>
      <c r="BH1846" s="215">
        <f>IF(N1846="sníž. přenesená",J1846,0)</f>
        <v>0</v>
      </c>
      <c r="BI1846" s="215">
        <f>IF(N1846="nulová",J1846,0)</f>
        <v>0</v>
      </c>
      <c r="BJ1846" s="20" t="s">
        <v>79</v>
      </c>
      <c r="BK1846" s="215">
        <f>ROUND(I1846*H1846,2)</f>
        <v>0</v>
      </c>
      <c r="BL1846" s="20" t="s">
        <v>704</v>
      </c>
      <c r="BM1846" s="214" t="s">
        <v>2410</v>
      </c>
    </row>
    <row r="1847" s="2" customFormat="1">
      <c r="A1847" s="42"/>
      <c r="B1847" s="43"/>
      <c r="C1847" s="44"/>
      <c r="D1847" s="216" t="s">
        <v>142</v>
      </c>
      <c r="E1847" s="44"/>
      <c r="F1847" s="217" t="s">
        <v>2411</v>
      </c>
      <c r="G1847" s="44"/>
      <c r="H1847" s="44"/>
      <c r="I1847" s="218"/>
      <c r="J1847" s="44"/>
      <c r="K1847" s="44"/>
      <c r="L1847" s="48"/>
      <c r="M1847" s="219"/>
      <c r="N1847" s="220"/>
      <c r="O1847" s="88"/>
      <c r="P1847" s="88"/>
      <c r="Q1847" s="88"/>
      <c r="R1847" s="88"/>
      <c r="S1847" s="88"/>
      <c r="T1847" s="89"/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T1847" s="20" t="s">
        <v>142</v>
      </c>
      <c r="AU1847" s="20" t="s">
        <v>81</v>
      </c>
    </row>
    <row r="1848" s="2" customFormat="1">
      <c r="A1848" s="42"/>
      <c r="B1848" s="43"/>
      <c r="C1848" s="44"/>
      <c r="D1848" s="221" t="s">
        <v>144</v>
      </c>
      <c r="E1848" s="44"/>
      <c r="F1848" s="222" t="s">
        <v>2412</v>
      </c>
      <c r="G1848" s="44"/>
      <c r="H1848" s="44"/>
      <c r="I1848" s="218"/>
      <c r="J1848" s="44"/>
      <c r="K1848" s="44"/>
      <c r="L1848" s="48"/>
      <c r="M1848" s="219"/>
      <c r="N1848" s="220"/>
      <c r="O1848" s="88"/>
      <c r="P1848" s="88"/>
      <c r="Q1848" s="88"/>
      <c r="R1848" s="88"/>
      <c r="S1848" s="88"/>
      <c r="T1848" s="89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T1848" s="20" t="s">
        <v>144</v>
      </c>
      <c r="AU1848" s="20" t="s">
        <v>81</v>
      </c>
    </row>
    <row r="1849" s="2" customFormat="1" ht="24.15" customHeight="1">
      <c r="A1849" s="42"/>
      <c r="B1849" s="43"/>
      <c r="C1849" s="203" t="s">
        <v>2413</v>
      </c>
      <c r="D1849" s="203" t="s">
        <v>135</v>
      </c>
      <c r="E1849" s="204" t="s">
        <v>2414</v>
      </c>
      <c r="F1849" s="205" t="s">
        <v>2415</v>
      </c>
      <c r="G1849" s="206" t="s">
        <v>138</v>
      </c>
      <c r="H1849" s="207">
        <v>85</v>
      </c>
      <c r="I1849" s="208"/>
      <c r="J1849" s="209">
        <f>ROUND(I1849*H1849,2)</f>
        <v>0</v>
      </c>
      <c r="K1849" s="205" t="s">
        <v>139</v>
      </c>
      <c r="L1849" s="48"/>
      <c r="M1849" s="210" t="s">
        <v>21</v>
      </c>
      <c r="N1849" s="211" t="s">
        <v>45</v>
      </c>
      <c r="O1849" s="88"/>
      <c r="P1849" s="212">
        <f>O1849*H1849</f>
        <v>0</v>
      </c>
      <c r="Q1849" s="212">
        <v>0</v>
      </c>
      <c r="R1849" s="212">
        <f>Q1849*H1849</f>
        <v>0</v>
      </c>
      <c r="S1849" s="212">
        <v>0.00056999999999999998</v>
      </c>
      <c r="T1849" s="213">
        <f>S1849*H1849</f>
        <v>0.04845</v>
      </c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R1849" s="214" t="s">
        <v>704</v>
      </c>
      <c r="AT1849" s="214" t="s">
        <v>135</v>
      </c>
      <c r="AU1849" s="214" t="s">
        <v>81</v>
      </c>
      <c r="AY1849" s="20" t="s">
        <v>132</v>
      </c>
      <c r="BE1849" s="215">
        <f>IF(N1849="základní",J1849,0)</f>
        <v>0</v>
      </c>
      <c r="BF1849" s="215">
        <f>IF(N1849="snížená",J1849,0)</f>
        <v>0</v>
      </c>
      <c r="BG1849" s="215">
        <f>IF(N1849="zákl. přenesená",J1849,0)</f>
        <v>0</v>
      </c>
      <c r="BH1849" s="215">
        <f>IF(N1849="sníž. přenesená",J1849,0)</f>
        <v>0</v>
      </c>
      <c r="BI1849" s="215">
        <f>IF(N1849="nulová",J1849,0)</f>
        <v>0</v>
      </c>
      <c r="BJ1849" s="20" t="s">
        <v>79</v>
      </c>
      <c r="BK1849" s="215">
        <f>ROUND(I1849*H1849,2)</f>
        <v>0</v>
      </c>
      <c r="BL1849" s="20" t="s">
        <v>704</v>
      </c>
      <c r="BM1849" s="214" t="s">
        <v>2416</v>
      </c>
    </row>
    <row r="1850" s="2" customFormat="1">
      <c r="A1850" s="42"/>
      <c r="B1850" s="43"/>
      <c r="C1850" s="44"/>
      <c r="D1850" s="216" t="s">
        <v>142</v>
      </c>
      <c r="E1850" s="44"/>
      <c r="F1850" s="217" t="s">
        <v>2417</v>
      </c>
      <c r="G1850" s="44"/>
      <c r="H1850" s="44"/>
      <c r="I1850" s="218"/>
      <c r="J1850" s="44"/>
      <c r="K1850" s="44"/>
      <c r="L1850" s="48"/>
      <c r="M1850" s="219"/>
      <c r="N1850" s="220"/>
      <c r="O1850" s="88"/>
      <c r="P1850" s="88"/>
      <c r="Q1850" s="88"/>
      <c r="R1850" s="88"/>
      <c r="S1850" s="88"/>
      <c r="T1850" s="89"/>
      <c r="U1850" s="42"/>
      <c r="V1850" s="42"/>
      <c r="W1850" s="42"/>
      <c r="X1850" s="42"/>
      <c r="Y1850" s="42"/>
      <c r="Z1850" s="42"/>
      <c r="AA1850" s="42"/>
      <c r="AB1850" s="42"/>
      <c r="AC1850" s="42"/>
      <c r="AD1850" s="42"/>
      <c r="AE1850" s="42"/>
      <c r="AT1850" s="20" t="s">
        <v>142</v>
      </c>
      <c r="AU1850" s="20" t="s">
        <v>81</v>
      </c>
    </row>
    <row r="1851" s="2" customFormat="1">
      <c r="A1851" s="42"/>
      <c r="B1851" s="43"/>
      <c r="C1851" s="44"/>
      <c r="D1851" s="221" t="s">
        <v>144</v>
      </c>
      <c r="E1851" s="44"/>
      <c r="F1851" s="222" t="s">
        <v>2418</v>
      </c>
      <c r="G1851" s="44"/>
      <c r="H1851" s="44"/>
      <c r="I1851" s="218"/>
      <c r="J1851" s="44"/>
      <c r="K1851" s="44"/>
      <c r="L1851" s="48"/>
      <c r="M1851" s="219"/>
      <c r="N1851" s="220"/>
      <c r="O1851" s="88"/>
      <c r="P1851" s="88"/>
      <c r="Q1851" s="88"/>
      <c r="R1851" s="88"/>
      <c r="S1851" s="88"/>
      <c r="T1851" s="89"/>
      <c r="U1851" s="42"/>
      <c r="V1851" s="42"/>
      <c r="W1851" s="42"/>
      <c r="X1851" s="42"/>
      <c r="Y1851" s="42"/>
      <c r="Z1851" s="42"/>
      <c r="AA1851" s="42"/>
      <c r="AB1851" s="42"/>
      <c r="AC1851" s="42"/>
      <c r="AD1851" s="42"/>
      <c r="AE1851" s="42"/>
      <c r="AT1851" s="20" t="s">
        <v>144</v>
      </c>
      <c r="AU1851" s="20" t="s">
        <v>81</v>
      </c>
    </row>
    <row r="1852" s="2" customFormat="1" ht="24.15" customHeight="1">
      <c r="A1852" s="42"/>
      <c r="B1852" s="43"/>
      <c r="C1852" s="203" t="s">
        <v>2419</v>
      </c>
      <c r="D1852" s="203" t="s">
        <v>135</v>
      </c>
      <c r="E1852" s="204" t="s">
        <v>2420</v>
      </c>
      <c r="F1852" s="205" t="s">
        <v>2421</v>
      </c>
      <c r="G1852" s="206" t="s">
        <v>138</v>
      </c>
      <c r="H1852" s="207">
        <v>2</v>
      </c>
      <c r="I1852" s="208"/>
      <c r="J1852" s="209">
        <f>ROUND(I1852*H1852,2)</f>
        <v>0</v>
      </c>
      <c r="K1852" s="205" t="s">
        <v>21</v>
      </c>
      <c r="L1852" s="48"/>
      <c r="M1852" s="210" t="s">
        <v>21</v>
      </c>
      <c r="N1852" s="211" t="s">
        <v>45</v>
      </c>
      <c r="O1852" s="88"/>
      <c r="P1852" s="212">
        <f>O1852*H1852</f>
        <v>0</v>
      </c>
      <c r="Q1852" s="212">
        <v>0.0032000000000000002</v>
      </c>
      <c r="R1852" s="212">
        <f>Q1852*H1852</f>
        <v>0.0064000000000000003</v>
      </c>
      <c r="S1852" s="212">
        <v>0.001</v>
      </c>
      <c r="T1852" s="213">
        <f>S1852*H1852</f>
        <v>0.002</v>
      </c>
      <c r="U1852" s="42"/>
      <c r="V1852" s="42"/>
      <c r="W1852" s="42"/>
      <c r="X1852" s="42"/>
      <c r="Y1852" s="42"/>
      <c r="Z1852" s="42"/>
      <c r="AA1852" s="42"/>
      <c r="AB1852" s="42"/>
      <c r="AC1852" s="42"/>
      <c r="AD1852" s="42"/>
      <c r="AE1852" s="42"/>
      <c r="AR1852" s="214" t="s">
        <v>704</v>
      </c>
      <c r="AT1852" s="214" t="s">
        <v>135</v>
      </c>
      <c r="AU1852" s="214" t="s">
        <v>81</v>
      </c>
      <c r="AY1852" s="20" t="s">
        <v>132</v>
      </c>
      <c r="BE1852" s="215">
        <f>IF(N1852="základní",J1852,0)</f>
        <v>0</v>
      </c>
      <c r="BF1852" s="215">
        <f>IF(N1852="snížená",J1852,0)</f>
        <v>0</v>
      </c>
      <c r="BG1852" s="215">
        <f>IF(N1852="zákl. přenesená",J1852,0)</f>
        <v>0</v>
      </c>
      <c r="BH1852" s="215">
        <f>IF(N1852="sníž. přenesená",J1852,0)</f>
        <v>0</v>
      </c>
      <c r="BI1852" s="215">
        <f>IF(N1852="nulová",J1852,0)</f>
        <v>0</v>
      </c>
      <c r="BJ1852" s="20" t="s">
        <v>79</v>
      </c>
      <c r="BK1852" s="215">
        <f>ROUND(I1852*H1852,2)</f>
        <v>0</v>
      </c>
      <c r="BL1852" s="20" t="s">
        <v>704</v>
      </c>
      <c r="BM1852" s="214" t="s">
        <v>2422</v>
      </c>
    </row>
    <row r="1853" s="2" customFormat="1">
      <c r="A1853" s="42"/>
      <c r="B1853" s="43"/>
      <c r="C1853" s="44"/>
      <c r="D1853" s="216" t="s">
        <v>142</v>
      </c>
      <c r="E1853" s="44"/>
      <c r="F1853" s="217" t="s">
        <v>2421</v>
      </c>
      <c r="G1853" s="44"/>
      <c r="H1853" s="44"/>
      <c r="I1853" s="218"/>
      <c r="J1853" s="44"/>
      <c r="K1853" s="44"/>
      <c r="L1853" s="48"/>
      <c r="M1853" s="219"/>
      <c r="N1853" s="220"/>
      <c r="O1853" s="88"/>
      <c r="P1853" s="88"/>
      <c r="Q1853" s="88"/>
      <c r="R1853" s="88"/>
      <c r="S1853" s="88"/>
      <c r="T1853" s="89"/>
      <c r="U1853" s="42"/>
      <c r="V1853" s="42"/>
      <c r="W1853" s="42"/>
      <c r="X1853" s="42"/>
      <c r="Y1853" s="42"/>
      <c r="Z1853" s="42"/>
      <c r="AA1853" s="42"/>
      <c r="AB1853" s="42"/>
      <c r="AC1853" s="42"/>
      <c r="AD1853" s="42"/>
      <c r="AE1853" s="42"/>
      <c r="AT1853" s="20" t="s">
        <v>142</v>
      </c>
      <c r="AU1853" s="20" t="s">
        <v>81</v>
      </c>
    </row>
    <row r="1854" s="2" customFormat="1" ht="24.15" customHeight="1">
      <c r="A1854" s="42"/>
      <c r="B1854" s="43"/>
      <c r="C1854" s="203" t="s">
        <v>2423</v>
      </c>
      <c r="D1854" s="203" t="s">
        <v>135</v>
      </c>
      <c r="E1854" s="204" t="s">
        <v>2424</v>
      </c>
      <c r="F1854" s="205" t="s">
        <v>2425</v>
      </c>
      <c r="G1854" s="206" t="s">
        <v>138</v>
      </c>
      <c r="H1854" s="207">
        <v>18</v>
      </c>
      <c r="I1854" s="208"/>
      <c r="J1854" s="209">
        <f>ROUND(I1854*H1854,2)</f>
        <v>0</v>
      </c>
      <c r="K1854" s="205" t="s">
        <v>21</v>
      </c>
      <c r="L1854" s="48"/>
      <c r="M1854" s="210" t="s">
        <v>21</v>
      </c>
      <c r="N1854" s="211" t="s">
        <v>45</v>
      </c>
      <c r="O1854" s="88"/>
      <c r="P1854" s="212">
        <f>O1854*H1854</f>
        <v>0</v>
      </c>
      <c r="Q1854" s="212">
        <v>0.0032000000000000002</v>
      </c>
      <c r="R1854" s="212">
        <f>Q1854*H1854</f>
        <v>0.057600000000000005</v>
      </c>
      <c r="S1854" s="212">
        <v>0.0030000000000000001</v>
      </c>
      <c r="T1854" s="213">
        <f>S1854*H1854</f>
        <v>0.053999999999999999</v>
      </c>
      <c r="U1854" s="42"/>
      <c r="V1854" s="42"/>
      <c r="W1854" s="42"/>
      <c r="X1854" s="42"/>
      <c r="Y1854" s="42"/>
      <c r="Z1854" s="42"/>
      <c r="AA1854" s="42"/>
      <c r="AB1854" s="42"/>
      <c r="AC1854" s="42"/>
      <c r="AD1854" s="42"/>
      <c r="AE1854" s="42"/>
      <c r="AR1854" s="214" t="s">
        <v>704</v>
      </c>
      <c r="AT1854" s="214" t="s">
        <v>135</v>
      </c>
      <c r="AU1854" s="214" t="s">
        <v>81</v>
      </c>
      <c r="AY1854" s="20" t="s">
        <v>132</v>
      </c>
      <c r="BE1854" s="215">
        <f>IF(N1854="základní",J1854,0)</f>
        <v>0</v>
      </c>
      <c r="BF1854" s="215">
        <f>IF(N1854="snížená",J1854,0)</f>
        <v>0</v>
      </c>
      <c r="BG1854" s="215">
        <f>IF(N1854="zákl. přenesená",J1854,0)</f>
        <v>0</v>
      </c>
      <c r="BH1854" s="215">
        <f>IF(N1854="sníž. přenesená",J1854,0)</f>
        <v>0</v>
      </c>
      <c r="BI1854" s="215">
        <f>IF(N1854="nulová",J1854,0)</f>
        <v>0</v>
      </c>
      <c r="BJ1854" s="20" t="s">
        <v>79</v>
      </c>
      <c r="BK1854" s="215">
        <f>ROUND(I1854*H1854,2)</f>
        <v>0</v>
      </c>
      <c r="BL1854" s="20" t="s">
        <v>704</v>
      </c>
      <c r="BM1854" s="214" t="s">
        <v>2426</v>
      </c>
    </row>
    <row r="1855" s="2" customFormat="1">
      <c r="A1855" s="42"/>
      <c r="B1855" s="43"/>
      <c r="C1855" s="44"/>
      <c r="D1855" s="216" t="s">
        <v>142</v>
      </c>
      <c r="E1855" s="44"/>
      <c r="F1855" s="217" t="s">
        <v>2425</v>
      </c>
      <c r="G1855" s="44"/>
      <c r="H1855" s="44"/>
      <c r="I1855" s="218"/>
      <c r="J1855" s="44"/>
      <c r="K1855" s="44"/>
      <c r="L1855" s="48"/>
      <c r="M1855" s="219"/>
      <c r="N1855" s="220"/>
      <c r="O1855" s="88"/>
      <c r="P1855" s="88"/>
      <c r="Q1855" s="88"/>
      <c r="R1855" s="88"/>
      <c r="S1855" s="88"/>
      <c r="T1855" s="89"/>
      <c r="U1855" s="42"/>
      <c r="V1855" s="42"/>
      <c r="W1855" s="42"/>
      <c r="X1855" s="42"/>
      <c r="Y1855" s="42"/>
      <c r="Z1855" s="42"/>
      <c r="AA1855" s="42"/>
      <c r="AB1855" s="42"/>
      <c r="AC1855" s="42"/>
      <c r="AD1855" s="42"/>
      <c r="AE1855" s="42"/>
      <c r="AT1855" s="20" t="s">
        <v>142</v>
      </c>
      <c r="AU1855" s="20" t="s">
        <v>81</v>
      </c>
    </row>
    <row r="1856" s="2" customFormat="1" ht="24.15" customHeight="1">
      <c r="A1856" s="42"/>
      <c r="B1856" s="43"/>
      <c r="C1856" s="203" t="s">
        <v>2427</v>
      </c>
      <c r="D1856" s="203" t="s">
        <v>135</v>
      </c>
      <c r="E1856" s="204" t="s">
        <v>2428</v>
      </c>
      <c r="F1856" s="205" t="s">
        <v>2429</v>
      </c>
      <c r="G1856" s="206" t="s">
        <v>138</v>
      </c>
      <c r="H1856" s="207">
        <v>2</v>
      </c>
      <c r="I1856" s="208"/>
      <c r="J1856" s="209">
        <f>ROUND(I1856*H1856,2)</f>
        <v>0</v>
      </c>
      <c r="K1856" s="205" t="s">
        <v>21</v>
      </c>
      <c r="L1856" s="48"/>
      <c r="M1856" s="210" t="s">
        <v>21</v>
      </c>
      <c r="N1856" s="211" t="s">
        <v>45</v>
      </c>
      <c r="O1856" s="88"/>
      <c r="P1856" s="212">
        <f>O1856*H1856</f>
        <v>0</v>
      </c>
      <c r="Q1856" s="212">
        <v>0.00013999999999999999</v>
      </c>
      <c r="R1856" s="212">
        <f>Q1856*H1856</f>
        <v>0.00027999999999999998</v>
      </c>
      <c r="S1856" s="212">
        <v>0.0023999999999999998</v>
      </c>
      <c r="T1856" s="213">
        <f>S1856*H1856</f>
        <v>0.0047999999999999996</v>
      </c>
      <c r="U1856" s="42"/>
      <c r="V1856" s="42"/>
      <c r="W1856" s="42"/>
      <c r="X1856" s="42"/>
      <c r="Y1856" s="42"/>
      <c r="Z1856" s="42"/>
      <c r="AA1856" s="42"/>
      <c r="AB1856" s="42"/>
      <c r="AC1856" s="42"/>
      <c r="AD1856" s="42"/>
      <c r="AE1856" s="42"/>
      <c r="AR1856" s="214" t="s">
        <v>704</v>
      </c>
      <c r="AT1856" s="214" t="s">
        <v>135</v>
      </c>
      <c r="AU1856" s="214" t="s">
        <v>81</v>
      </c>
      <c r="AY1856" s="20" t="s">
        <v>132</v>
      </c>
      <c r="BE1856" s="215">
        <f>IF(N1856="základní",J1856,0)</f>
        <v>0</v>
      </c>
      <c r="BF1856" s="215">
        <f>IF(N1856="snížená",J1856,0)</f>
        <v>0</v>
      </c>
      <c r="BG1856" s="215">
        <f>IF(N1856="zákl. přenesená",J1856,0)</f>
        <v>0</v>
      </c>
      <c r="BH1856" s="215">
        <f>IF(N1856="sníž. přenesená",J1856,0)</f>
        <v>0</v>
      </c>
      <c r="BI1856" s="215">
        <f>IF(N1856="nulová",J1856,0)</f>
        <v>0</v>
      </c>
      <c r="BJ1856" s="20" t="s">
        <v>79</v>
      </c>
      <c r="BK1856" s="215">
        <f>ROUND(I1856*H1856,2)</f>
        <v>0</v>
      </c>
      <c r="BL1856" s="20" t="s">
        <v>704</v>
      </c>
      <c r="BM1856" s="214" t="s">
        <v>2430</v>
      </c>
    </row>
    <row r="1857" s="2" customFormat="1">
      <c r="A1857" s="42"/>
      <c r="B1857" s="43"/>
      <c r="C1857" s="44"/>
      <c r="D1857" s="216" t="s">
        <v>142</v>
      </c>
      <c r="E1857" s="44"/>
      <c r="F1857" s="217" t="s">
        <v>2431</v>
      </c>
      <c r="G1857" s="44"/>
      <c r="H1857" s="44"/>
      <c r="I1857" s="218"/>
      <c r="J1857" s="44"/>
      <c r="K1857" s="44"/>
      <c r="L1857" s="48"/>
      <c r="M1857" s="219"/>
      <c r="N1857" s="220"/>
      <c r="O1857" s="88"/>
      <c r="P1857" s="88"/>
      <c r="Q1857" s="88"/>
      <c r="R1857" s="88"/>
      <c r="S1857" s="88"/>
      <c r="T1857" s="89"/>
      <c r="U1857" s="42"/>
      <c r="V1857" s="42"/>
      <c r="W1857" s="42"/>
      <c r="X1857" s="42"/>
      <c r="Y1857" s="42"/>
      <c r="Z1857" s="42"/>
      <c r="AA1857" s="42"/>
      <c r="AB1857" s="42"/>
      <c r="AC1857" s="42"/>
      <c r="AD1857" s="42"/>
      <c r="AE1857" s="42"/>
      <c r="AT1857" s="20" t="s">
        <v>142</v>
      </c>
      <c r="AU1857" s="20" t="s">
        <v>81</v>
      </c>
    </row>
    <row r="1858" s="2" customFormat="1" ht="33" customHeight="1">
      <c r="A1858" s="42"/>
      <c r="B1858" s="43"/>
      <c r="C1858" s="203" t="s">
        <v>2432</v>
      </c>
      <c r="D1858" s="203" t="s">
        <v>135</v>
      </c>
      <c r="E1858" s="204" t="s">
        <v>2433</v>
      </c>
      <c r="F1858" s="205" t="s">
        <v>2434</v>
      </c>
      <c r="G1858" s="206" t="s">
        <v>138</v>
      </c>
      <c r="H1858" s="207">
        <v>17</v>
      </c>
      <c r="I1858" s="208"/>
      <c r="J1858" s="209">
        <f>ROUND(I1858*H1858,2)</f>
        <v>0</v>
      </c>
      <c r="K1858" s="205" t="s">
        <v>139</v>
      </c>
      <c r="L1858" s="48"/>
      <c r="M1858" s="210" t="s">
        <v>21</v>
      </c>
      <c r="N1858" s="211" t="s">
        <v>45</v>
      </c>
      <c r="O1858" s="88"/>
      <c r="P1858" s="212">
        <f>O1858*H1858</f>
        <v>0</v>
      </c>
      <c r="Q1858" s="212">
        <v>0</v>
      </c>
      <c r="R1858" s="212">
        <f>Q1858*H1858</f>
        <v>0</v>
      </c>
      <c r="S1858" s="212">
        <v>0.00016000000000000001</v>
      </c>
      <c r="T1858" s="213">
        <f>S1858*H1858</f>
        <v>0.0027200000000000002</v>
      </c>
      <c r="U1858" s="42"/>
      <c r="V1858" s="42"/>
      <c r="W1858" s="42"/>
      <c r="X1858" s="42"/>
      <c r="Y1858" s="42"/>
      <c r="Z1858" s="42"/>
      <c r="AA1858" s="42"/>
      <c r="AB1858" s="42"/>
      <c r="AC1858" s="42"/>
      <c r="AD1858" s="42"/>
      <c r="AE1858" s="42"/>
      <c r="AR1858" s="214" t="s">
        <v>704</v>
      </c>
      <c r="AT1858" s="214" t="s">
        <v>135</v>
      </c>
      <c r="AU1858" s="214" t="s">
        <v>81</v>
      </c>
      <c r="AY1858" s="20" t="s">
        <v>132</v>
      </c>
      <c r="BE1858" s="215">
        <f>IF(N1858="základní",J1858,0)</f>
        <v>0</v>
      </c>
      <c r="BF1858" s="215">
        <f>IF(N1858="snížená",J1858,0)</f>
        <v>0</v>
      </c>
      <c r="BG1858" s="215">
        <f>IF(N1858="zákl. přenesená",J1858,0)</f>
        <v>0</v>
      </c>
      <c r="BH1858" s="215">
        <f>IF(N1858="sníž. přenesená",J1858,0)</f>
        <v>0</v>
      </c>
      <c r="BI1858" s="215">
        <f>IF(N1858="nulová",J1858,0)</f>
        <v>0</v>
      </c>
      <c r="BJ1858" s="20" t="s">
        <v>79</v>
      </c>
      <c r="BK1858" s="215">
        <f>ROUND(I1858*H1858,2)</f>
        <v>0</v>
      </c>
      <c r="BL1858" s="20" t="s">
        <v>704</v>
      </c>
      <c r="BM1858" s="214" t="s">
        <v>2435</v>
      </c>
    </row>
    <row r="1859" s="2" customFormat="1">
      <c r="A1859" s="42"/>
      <c r="B1859" s="43"/>
      <c r="C1859" s="44"/>
      <c r="D1859" s="216" t="s">
        <v>142</v>
      </c>
      <c r="E1859" s="44"/>
      <c r="F1859" s="217" t="s">
        <v>2436</v>
      </c>
      <c r="G1859" s="44"/>
      <c r="H1859" s="44"/>
      <c r="I1859" s="218"/>
      <c r="J1859" s="44"/>
      <c r="K1859" s="44"/>
      <c r="L1859" s="48"/>
      <c r="M1859" s="219"/>
      <c r="N1859" s="220"/>
      <c r="O1859" s="88"/>
      <c r="P1859" s="88"/>
      <c r="Q1859" s="88"/>
      <c r="R1859" s="88"/>
      <c r="S1859" s="88"/>
      <c r="T1859" s="89"/>
      <c r="U1859" s="42"/>
      <c r="V1859" s="42"/>
      <c r="W1859" s="42"/>
      <c r="X1859" s="42"/>
      <c r="Y1859" s="42"/>
      <c r="Z1859" s="42"/>
      <c r="AA1859" s="42"/>
      <c r="AB1859" s="42"/>
      <c r="AC1859" s="42"/>
      <c r="AD1859" s="42"/>
      <c r="AE1859" s="42"/>
      <c r="AT1859" s="20" t="s">
        <v>142</v>
      </c>
      <c r="AU1859" s="20" t="s">
        <v>81</v>
      </c>
    </row>
    <row r="1860" s="2" customFormat="1">
      <c r="A1860" s="42"/>
      <c r="B1860" s="43"/>
      <c r="C1860" s="44"/>
      <c r="D1860" s="221" t="s">
        <v>144</v>
      </c>
      <c r="E1860" s="44"/>
      <c r="F1860" s="222" t="s">
        <v>2437</v>
      </c>
      <c r="G1860" s="44"/>
      <c r="H1860" s="44"/>
      <c r="I1860" s="218"/>
      <c r="J1860" s="44"/>
      <c r="K1860" s="44"/>
      <c r="L1860" s="48"/>
      <c r="M1860" s="219"/>
      <c r="N1860" s="220"/>
      <c r="O1860" s="88"/>
      <c r="P1860" s="88"/>
      <c r="Q1860" s="88"/>
      <c r="R1860" s="88"/>
      <c r="S1860" s="88"/>
      <c r="T1860" s="89"/>
      <c r="U1860" s="42"/>
      <c r="V1860" s="42"/>
      <c r="W1860" s="42"/>
      <c r="X1860" s="42"/>
      <c r="Y1860" s="42"/>
      <c r="Z1860" s="42"/>
      <c r="AA1860" s="42"/>
      <c r="AB1860" s="42"/>
      <c r="AC1860" s="42"/>
      <c r="AD1860" s="42"/>
      <c r="AE1860" s="42"/>
      <c r="AT1860" s="20" t="s">
        <v>144</v>
      </c>
      <c r="AU1860" s="20" t="s">
        <v>81</v>
      </c>
    </row>
    <row r="1861" s="2" customFormat="1" ht="24.15" customHeight="1">
      <c r="A1861" s="42"/>
      <c r="B1861" s="43"/>
      <c r="C1861" s="203" t="s">
        <v>2438</v>
      </c>
      <c r="D1861" s="203" t="s">
        <v>135</v>
      </c>
      <c r="E1861" s="204" t="s">
        <v>2439</v>
      </c>
      <c r="F1861" s="205" t="s">
        <v>2440</v>
      </c>
      <c r="G1861" s="206" t="s">
        <v>138</v>
      </c>
      <c r="H1861" s="207">
        <v>39</v>
      </c>
      <c r="I1861" s="208"/>
      <c r="J1861" s="209">
        <f>ROUND(I1861*H1861,2)</f>
        <v>0</v>
      </c>
      <c r="K1861" s="205" t="s">
        <v>21</v>
      </c>
      <c r="L1861" s="48"/>
      <c r="M1861" s="210" t="s">
        <v>21</v>
      </c>
      <c r="N1861" s="211" t="s">
        <v>45</v>
      </c>
      <c r="O1861" s="88"/>
      <c r="P1861" s="212">
        <f>O1861*H1861</f>
        <v>0</v>
      </c>
      <c r="Q1861" s="212">
        <v>0</v>
      </c>
      <c r="R1861" s="212">
        <f>Q1861*H1861</f>
        <v>0</v>
      </c>
      <c r="S1861" s="212">
        <v>5.0000000000000002E-05</v>
      </c>
      <c r="T1861" s="213">
        <f>S1861*H1861</f>
        <v>0.0019500000000000001</v>
      </c>
      <c r="U1861" s="42"/>
      <c r="V1861" s="42"/>
      <c r="W1861" s="42"/>
      <c r="X1861" s="42"/>
      <c r="Y1861" s="42"/>
      <c r="Z1861" s="42"/>
      <c r="AA1861" s="42"/>
      <c r="AB1861" s="42"/>
      <c r="AC1861" s="42"/>
      <c r="AD1861" s="42"/>
      <c r="AE1861" s="42"/>
      <c r="AR1861" s="214" t="s">
        <v>704</v>
      </c>
      <c r="AT1861" s="214" t="s">
        <v>135</v>
      </c>
      <c r="AU1861" s="214" t="s">
        <v>81</v>
      </c>
      <c r="AY1861" s="20" t="s">
        <v>132</v>
      </c>
      <c r="BE1861" s="215">
        <f>IF(N1861="základní",J1861,0)</f>
        <v>0</v>
      </c>
      <c r="BF1861" s="215">
        <f>IF(N1861="snížená",J1861,0)</f>
        <v>0</v>
      </c>
      <c r="BG1861" s="215">
        <f>IF(N1861="zákl. přenesená",J1861,0)</f>
        <v>0</v>
      </c>
      <c r="BH1861" s="215">
        <f>IF(N1861="sníž. přenesená",J1861,0)</f>
        <v>0</v>
      </c>
      <c r="BI1861" s="215">
        <f>IF(N1861="nulová",J1861,0)</f>
        <v>0</v>
      </c>
      <c r="BJ1861" s="20" t="s">
        <v>79</v>
      </c>
      <c r="BK1861" s="215">
        <f>ROUND(I1861*H1861,2)</f>
        <v>0</v>
      </c>
      <c r="BL1861" s="20" t="s">
        <v>704</v>
      </c>
      <c r="BM1861" s="214" t="s">
        <v>2441</v>
      </c>
    </row>
    <row r="1862" s="2" customFormat="1">
      <c r="A1862" s="42"/>
      <c r="B1862" s="43"/>
      <c r="C1862" s="44"/>
      <c r="D1862" s="216" t="s">
        <v>142</v>
      </c>
      <c r="E1862" s="44"/>
      <c r="F1862" s="217" t="s">
        <v>2440</v>
      </c>
      <c r="G1862" s="44"/>
      <c r="H1862" s="44"/>
      <c r="I1862" s="218"/>
      <c r="J1862" s="44"/>
      <c r="K1862" s="44"/>
      <c r="L1862" s="48"/>
      <c r="M1862" s="219"/>
      <c r="N1862" s="220"/>
      <c r="O1862" s="88"/>
      <c r="P1862" s="88"/>
      <c r="Q1862" s="88"/>
      <c r="R1862" s="88"/>
      <c r="S1862" s="88"/>
      <c r="T1862" s="89"/>
      <c r="U1862" s="42"/>
      <c r="V1862" s="42"/>
      <c r="W1862" s="42"/>
      <c r="X1862" s="42"/>
      <c r="Y1862" s="42"/>
      <c r="Z1862" s="42"/>
      <c r="AA1862" s="42"/>
      <c r="AB1862" s="42"/>
      <c r="AC1862" s="42"/>
      <c r="AD1862" s="42"/>
      <c r="AE1862" s="42"/>
      <c r="AT1862" s="20" t="s">
        <v>142</v>
      </c>
      <c r="AU1862" s="20" t="s">
        <v>81</v>
      </c>
    </row>
    <row r="1863" s="2" customFormat="1" ht="33" customHeight="1">
      <c r="A1863" s="42"/>
      <c r="B1863" s="43"/>
      <c r="C1863" s="203" t="s">
        <v>2442</v>
      </c>
      <c r="D1863" s="203" t="s">
        <v>135</v>
      </c>
      <c r="E1863" s="204" t="s">
        <v>2443</v>
      </c>
      <c r="F1863" s="205" t="s">
        <v>2444</v>
      </c>
      <c r="G1863" s="206" t="s">
        <v>214</v>
      </c>
      <c r="H1863" s="207">
        <v>41</v>
      </c>
      <c r="I1863" s="208"/>
      <c r="J1863" s="209">
        <f>ROUND(I1863*H1863,2)</f>
        <v>0</v>
      </c>
      <c r="K1863" s="205" t="s">
        <v>139</v>
      </c>
      <c r="L1863" s="48"/>
      <c r="M1863" s="210" t="s">
        <v>21</v>
      </c>
      <c r="N1863" s="211" t="s">
        <v>45</v>
      </c>
      <c r="O1863" s="88"/>
      <c r="P1863" s="212">
        <f>O1863*H1863</f>
        <v>0</v>
      </c>
      <c r="Q1863" s="212">
        <v>0</v>
      </c>
      <c r="R1863" s="212">
        <f>Q1863*H1863</f>
        <v>0</v>
      </c>
      <c r="S1863" s="212">
        <v>0.0050000000000000001</v>
      </c>
      <c r="T1863" s="213">
        <f>S1863*H1863</f>
        <v>0.20500000000000002</v>
      </c>
      <c r="U1863" s="42"/>
      <c r="V1863" s="42"/>
      <c r="W1863" s="42"/>
      <c r="X1863" s="42"/>
      <c r="Y1863" s="42"/>
      <c r="Z1863" s="42"/>
      <c r="AA1863" s="42"/>
      <c r="AB1863" s="42"/>
      <c r="AC1863" s="42"/>
      <c r="AD1863" s="42"/>
      <c r="AE1863" s="42"/>
      <c r="AR1863" s="214" t="s">
        <v>704</v>
      </c>
      <c r="AT1863" s="214" t="s">
        <v>135</v>
      </c>
      <c r="AU1863" s="214" t="s">
        <v>81</v>
      </c>
      <c r="AY1863" s="20" t="s">
        <v>132</v>
      </c>
      <c r="BE1863" s="215">
        <f>IF(N1863="základní",J1863,0)</f>
        <v>0</v>
      </c>
      <c r="BF1863" s="215">
        <f>IF(N1863="snížená",J1863,0)</f>
        <v>0</v>
      </c>
      <c r="BG1863" s="215">
        <f>IF(N1863="zákl. přenesená",J1863,0)</f>
        <v>0</v>
      </c>
      <c r="BH1863" s="215">
        <f>IF(N1863="sníž. přenesená",J1863,0)</f>
        <v>0</v>
      </c>
      <c r="BI1863" s="215">
        <f>IF(N1863="nulová",J1863,0)</f>
        <v>0</v>
      </c>
      <c r="BJ1863" s="20" t="s">
        <v>79</v>
      </c>
      <c r="BK1863" s="215">
        <f>ROUND(I1863*H1863,2)</f>
        <v>0</v>
      </c>
      <c r="BL1863" s="20" t="s">
        <v>704</v>
      </c>
      <c r="BM1863" s="214" t="s">
        <v>2445</v>
      </c>
    </row>
    <row r="1864" s="2" customFormat="1">
      <c r="A1864" s="42"/>
      <c r="B1864" s="43"/>
      <c r="C1864" s="44"/>
      <c r="D1864" s="216" t="s">
        <v>142</v>
      </c>
      <c r="E1864" s="44"/>
      <c r="F1864" s="217" t="s">
        <v>2446</v>
      </c>
      <c r="G1864" s="44"/>
      <c r="H1864" s="44"/>
      <c r="I1864" s="218"/>
      <c r="J1864" s="44"/>
      <c r="K1864" s="44"/>
      <c r="L1864" s="48"/>
      <c r="M1864" s="219"/>
      <c r="N1864" s="220"/>
      <c r="O1864" s="88"/>
      <c r="P1864" s="88"/>
      <c r="Q1864" s="88"/>
      <c r="R1864" s="88"/>
      <c r="S1864" s="88"/>
      <c r="T1864" s="89"/>
      <c r="U1864" s="42"/>
      <c r="V1864" s="42"/>
      <c r="W1864" s="42"/>
      <c r="X1864" s="42"/>
      <c r="Y1864" s="42"/>
      <c r="Z1864" s="42"/>
      <c r="AA1864" s="42"/>
      <c r="AB1864" s="42"/>
      <c r="AC1864" s="42"/>
      <c r="AD1864" s="42"/>
      <c r="AE1864" s="42"/>
      <c r="AT1864" s="20" t="s">
        <v>142</v>
      </c>
      <c r="AU1864" s="20" t="s">
        <v>81</v>
      </c>
    </row>
    <row r="1865" s="2" customFormat="1">
      <c r="A1865" s="42"/>
      <c r="B1865" s="43"/>
      <c r="C1865" s="44"/>
      <c r="D1865" s="221" t="s">
        <v>144</v>
      </c>
      <c r="E1865" s="44"/>
      <c r="F1865" s="222" t="s">
        <v>2447</v>
      </c>
      <c r="G1865" s="44"/>
      <c r="H1865" s="44"/>
      <c r="I1865" s="218"/>
      <c r="J1865" s="44"/>
      <c r="K1865" s="44"/>
      <c r="L1865" s="48"/>
      <c r="M1865" s="219"/>
      <c r="N1865" s="220"/>
      <c r="O1865" s="88"/>
      <c r="P1865" s="88"/>
      <c r="Q1865" s="88"/>
      <c r="R1865" s="88"/>
      <c r="S1865" s="88"/>
      <c r="T1865" s="89"/>
      <c r="U1865" s="42"/>
      <c r="V1865" s="42"/>
      <c r="W1865" s="42"/>
      <c r="X1865" s="42"/>
      <c r="Y1865" s="42"/>
      <c r="Z1865" s="42"/>
      <c r="AA1865" s="42"/>
      <c r="AB1865" s="42"/>
      <c r="AC1865" s="42"/>
      <c r="AD1865" s="42"/>
      <c r="AE1865" s="42"/>
      <c r="AT1865" s="20" t="s">
        <v>144</v>
      </c>
      <c r="AU1865" s="20" t="s">
        <v>81</v>
      </c>
    </row>
    <row r="1866" s="2" customFormat="1" ht="33" customHeight="1">
      <c r="A1866" s="42"/>
      <c r="B1866" s="43"/>
      <c r="C1866" s="203" t="s">
        <v>2448</v>
      </c>
      <c r="D1866" s="203" t="s">
        <v>135</v>
      </c>
      <c r="E1866" s="204" t="s">
        <v>2449</v>
      </c>
      <c r="F1866" s="205" t="s">
        <v>2450</v>
      </c>
      <c r="G1866" s="206" t="s">
        <v>214</v>
      </c>
      <c r="H1866" s="207">
        <v>130</v>
      </c>
      <c r="I1866" s="208"/>
      <c r="J1866" s="209">
        <f>ROUND(I1866*H1866,2)</f>
        <v>0</v>
      </c>
      <c r="K1866" s="205" t="s">
        <v>139</v>
      </c>
      <c r="L1866" s="48"/>
      <c r="M1866" s="210" t="s">
        <v>21</v>
      </c>
      <c r="N1866" s="211" t="s">
        <v>45</v>
      </c>
      <c r="O1866" s="88"/>
      <c r="P1866" s="212">
        <f>O1866*H1866</f>
        <v>0</v>
      </c>
      <c r="Q1866" s="212">
        <v>0</v>
      </c>
      <c r="R1866" s="212">
        <f>Q1866*H1866</f>
        <v>0</v>
      </c>
      <c r="S1866" s="212">
        <v>0.0089999999999999993</v>
      </c>
      <c r="T1866" s="213">
        <f>S1866*H1866</f>
        <v>1.1699999999999999</v>
      </c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R1866" s="214" t="s">
        <v>704</v>
      </c>
      <c r="AT1866" s="214" t="s">
        <v>135</v>
      </c>
      <c r="AU1866" s="214" t="s">
        <v>81</v>
      </c>
      <c r="AY1866" s="20" t="s">
        <v>132</v>
      </c>
      <c r="BE1866" s="215">
        <f>IF(N1866="základní",J1866,0)</f>
        <v>0</v>
      </c>
      <c r="BF1866" s="215">
        <f>IF(N1866="snížená",J1866,0)</f>
        <v>0</v>
      </c>
      <c r="BG1866" s="215">
        <f>IF(N1866="zákl. přenesená",J1866,0)</f>
        <v>0</v>
      </c>
      <c r="BH1866" s="215">
        <f>IF(N1866="sníž. přenesená",J1866,0)</f>
        <v>0</v>
      </c>
      <c r="BI1866" s="215">
        <f>IF(N1866="nulová",J1866,0)</f>
        <v>0</v>
      </c>
      <c r="BJ1866" s="20" t="s">
        <v>79</v>
      </c>
      <c r="BK1866" s="215">
        <f>ROUND(I1866*H1866,2)</f>
        <v>0</v>
      </c>
      <c r="BL1866" s="20" t="s">
        <v>704</v>
      </c>
      <c r="BM1866" s="214" t="s">
        <v>2451</v>
      </c>
    </row>
    <row r="1867" s="2" customFormat="1">
      <c r="A1867" s="42"/>
      <c r="B1867" s="43"/>
      <c r="C1867" s="44"/>
      <c r="D1867" s="216" t="s">
        <v>142</v>
      </c>
      <c r="E1867" s="44"/>
      <c r="F1867" s="217" t="s">
        <v>2452</v>
      </c>
      <c r="G1867" s="44"/>
      <c r="H1867" s="44"/>
      <c r="I1867" s="218"/>
      <c r="J1867" s="44"/>
      <c r="K1867" s="44"/>
      <c r="L1867" s="48"/>
      <c r="M1867" s="219"/>
      <c r="N1867" s="220"/>
      <c r="O1867" s="88"/>
      <c r="P1867" s="88"/>
      <c r="Q1867" s="88"/>
      <c r="R1867" s="88"/>
      <c r="S1867" s="88"/>
      <c r="T1867" s="89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T1867" s="20" t="s">
        <v>142</v>
      </c>
      <c r="AU1867" s="20" t="s">
        <v>81</v>
      </c>
    </row>
    <row r="1868" s="2" customFormat="1">
      <c r="A1868" s="42"/>
      <c r="B1868" s="43"/>
      <c r="C1868" s="44"/>
      <c r="D1868" s="221" t="s">
        <v>144</v>
      </c>
      <c r="E1868" s="44"/>
      <c r="F1868" s="222" t="s">
        <v>2453</v>
      </c>
      <c r="G1868" s="44"/>
      <c r="H1868" s="44"/>
      <c r="I1868" s="218"/>
      <c r="J1868" s="44"/>
      <c r="K1868" s="44"/>
      <c r="L1868" s="48"/>
      <c r="M1868" s="219"/>
      <c r="N1868" s="220"/>
      <c r="O1868" s="88"/>
      <c r="P1868" s="88"/>
      <c r="Q1868" s="88"/>
      <c r="R1868" s="88"/>
      <c r="S1868" s="88"/>
      <c r="T1868" s="89"/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T1868" s="20" t="s">
        <v>144</v>
      </c>
      <c r="AU1868" s="20" t="s">
        <v>81</v>
      </c>
    </row>
    <row r="1869" s="2" customFormat="1" ht="24.15" customHeight="1">
      <c r="A1869" s="42"/>
      <c r="B1869" s="43"/>
      <c r="C1869" s="203" t="s">
        <v>2454</v>
      </c>
      <c r="D1869" s="203" t="s">
        <v>135</v>
      </c>
      <c r="E1869" s="204" t="s">
        <v>2455</v>
      </c>
      <c r="F1869" s="205" t="s">
        <v>2456</v>
      </c>
      <c r="G1869" s="206" t="s">
        <v>214</v>
      </c>
      <c r="H1869" s="207">
        <v>300</v>
      </c>
      <c r="I1869" s="208"/>
      <c r="J1869" s="209">
        <f>ROUND(I1869*H1869,2)</f>
        <v>0</v>
      </c>
      <c r="K1869" s="205" t="s">
        <v>139</v>
      </c>
      <c r="L1869" s="48"/>
      <c r="M1869" s="210" t="s">
        <v>21</v>
      </c>
      <c r="N1869" s="211" t="s">
        <v>45</v>
      </c>
      <c r="O1869" s="88"/>
      <c r="P1869" s="212">
        <f>O1869*H1869</f>
        <v>0</v>
      </c>
      <c r="Q1869" s="212">
        <v>1.0000000000000001E-05</v>
      </c>
      <c r="R1869" s="212">
        <f>Q1869*H1869</f>
        <v>0.0030000000000000001</v>
      </c>
      <c r="S1869" s="212">
        <v>0.002</v>
      </c>
      <c r="T1869" s="213">
        <f>S1869*H1869</f>
        <v>0.59999999999999998</v>
      </c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R1869" s="214" t="s">
        <v>704</v>
      </c>
      <c r="AT1869" s="214" t="s">
        <v>135</v>
      </c>
      <c r="AU1869" s="214" t="s">
        <v>81</v>
      </c>
      <c r="AY1869" s="20" t="s">
        <v>132</v>
      </c>
      <c r="BE1869" s="215">
        <f>IF(N1869="základní",J1869,0)</f>
        <v>0</v>
      </c>
      <c r="BF1869" s="215">
        <f>IF(N1869="snížená",J1869,0)</f>
        <v>0</v>
      </c>
      <c r="BG1869" s="215">
        <f>IF(N1869="zákl. přenesená",J1869,0)</f>
        <v>0</v>
      </c>
      <c r="BH1869" s="215">
        <f>IF(N1869="sníž. přenesená",J1869,0)</f>
        <v>0</v>
      </c>
      <c r="BI1869" s="215">
        <f>IF(N1869="nulová",J1869,0)</f>
        <v>0</v>
      </c>
      <c r="BJ1869" s="20" t="s">
        <v>79</v>
      </c>
      <c r="BK1869" s="215">
        <f>ROUND(I1869*H1869,2)</f>
        <v>0</v>
      </c>
      <c r="BL1869" s="20" t="s">
        <v>704</v>
      </c>
      <c r="BM1869" s="214" t="s">
        <v>2457</v>
      </c>
    </row>
    <row r="1870" s="2" customFormat="1">
      <c r="A1870" s="42"/>
      <c r="B1870" s="43"/>
      <c r="C1870" s="44"/>
      <c r="D1870" s="216" t="s">
        <v>142</v>
      </c>
      <c r="E1870" s="44"/>
      <c r="F1870" s="217" t="s">
        <v>2458</v>
      </c>
      <c r="G1870" s="44"/>
      <c r="H1870" s="44"/>
      <c r="I1870" s="218"/>
      <c r="J1870" s="44"/>
      <c r="K1870" s="44"/>
      <c r="L1870" s="48"/>
      <c r="M1870" s="219"/>
      <c r="N1870" s="220"/>
      <c r="O1870" s="88"/>
      <c r="P1870" s="88"/>
      <c r="Q1870" s="88"/>
      <c r="R1870" s="88"/>
      <c r="S1870" s="88"/>
      <c r="T1870" s="89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T1870" s="20" t="s">
        <v>142</v>
      </c>
      <c r="AU1870" s="20" t="s">
        <v>81</v>
      </c>
    </row>
    <row r="1871" s="2" customFormat="1">
      <c r="A1871" s="42"/>
      <c r="B1871" s="43"/>
      <c r="C1871" s="44"/>
      <c r="D1871" s="221" t="s">
        <v>144</v>
      </c>
      <c r="E1871" s="44"/>
      <c r="F1871" s="222" t="s">
        <v>2459</v>
      </c>
      <c r="G1871" s="44"/>
      <c r="H1871" s="44"/>
      <c r="I1871" s="218"/>
      <c r="J1871" s="44"/>
      <c r="K1871" s="44"/>
      <c r="L1871" s="48"/>
      <c r="M1871" s="219"/>
      <c r="N1871" s="220"/>
      <c r="O1871" s="88"/>
      <c r="P1871" s="88"/>
      <c r="Q1871" s="88"/>
      <c r="R1871" s="88"/>
      <c r="S1871" s="88"/>
      <c r="T1871" s="89"/>
      <c r="U1871" s="42"/>
      <c r="V1871" s="42"/>
      <c r="W1871" s="42"/>
      <c r="X1871" s="42"/>
      <c r="Y1871" s="42"/>
      <c r="Z1871" s="42"/>
      <c r="AA1871" s="42"/>
      <c r="AB1871" s="42"/>
      <c r="AC1871" s="42"/>
      <c r="AD1871" s="42"/>
      <c r="AE1871" s="42"/>
      <c r="AT1871" s="20" t="s">
        <v>144</v>
      </c>
      <c r="AU1871" s="20" t="s">
        <v>81</v>
      </c>
    </row>
    <row r="1872" s="2" customFormat="1" ht="24.15" customHeight="1">
      <c r="A1872" s="42"/>
      <c r="B1872" s="43"/>
      <c r="C1872" s="203" t="s">
        <v>2460</v>
      </c>
      <c r="D1872" s="203" t="s">
        <v>135</v>
      </c>
      <c r="E1872" s="204" t="s">
        <v>2461</v>
      </c>
      <c r="F1872" s="205" t="s">
        <v>2462</v>
      </c>
      <c r="G1872" s="206" t="s">
        <v>214</v>
      </c>
      <c r="H1872" s="207">
        <v>100</v>
      </c>
      <c r="I1872" s="208"/>
      <c r="J1872" s="209">
        <f>ROUND(I1872*H1872,2)</f>
        <v>0</v>
      </c>
      <c r="K1872" s="205" t="s">
        <v>139</v>
      </c>
      <c r="L1872" s="48"/>
      <c r="M1872" s="210" t="s">
        <v>21</v>
      </c>
      <c r="N1872" s="211" t="s">
        <v>45</v>
      </c>
      <c r="O1872" s="88"/>
      <c r="P1872" s="212">
        <f>O1872*H1872</f>
        <v>0</v>
      </c>
      <c r="Q1872" s="212">
        <v>1.0000000000000001E-05</v>
      </c>
      <c r="R1872" s="212">
        <f>Q1872*H1872</f>
        <v>0.001</v>
      </c>
      <c r="S1872" s="212">
        <v>0.002</v>
      </c>
      <c r="T1872" s="213">
        <f>S1872*H1872</f>
        <v>0.20000000000000001</v>
      </c>
      <c r="U1872" s="42"/>
      <c r="V1872" s="42"/>
      <c r="W1872" s="42"/>
      <c r="X1872" s="42"/>
      <c r="Y1872" s="42"/>
      <c r="Z1872" s="42"/>
      <c r="AA1872" s="42"/>
      <c r="AB1872" s="42"/>
      <c r="AC1872" s="42"/>
      <c r="AD1872" s="42"/>
      <c r="AE1872" s="42"/>
      <c r="AR1872" s="214" t="s">
        <v>704</v>
      </c>
      <c r="AT1872" s="214" t="s">
        <v>135</v>
      </c>
      <c r="AU1872" s="214" t="s">
        <v>81</v>
      </c>
      <c r="AY1872" s="20" t="s">
        <v>132</v>
      </c>
      <c r="BE1872" s="215">
        <f>IF(N1872="základní",J1872,0)</f>
        <v>0</v>
      </c>
      <c r="BF1872" s="215">
        <f>IF(N1872="snížená",J1872,0)</f>
        <v>0</v>
      </c>
      <c r="BG1872" s="215">
        <f>IF(N1872="zákl. přenesená",J1872,0)</f>
        <v>0</v>
      </c>
      <c r="BH1872" s="215">
        <f>IF(N1872="sníž. přenesená",J1872,0)</f>
        <v>0</v>
      </c>
      <c r="BI1872" s="215">
        <f>IF(N1872="nulová",J1872,0)</f>
        <v>0</v>
      </c>
      <c r="BJ1872" s="20" t="s">
        <v>79</v>
      </c>
      <c r="BK1872" s="215">
        <f>ROUND(I1872*H1872,2)</f>
        <v>0</v>
      </c>
      <c r="BL1872" s="20" t="s">
        <v>704</v>
      </c>
      <c r="BM1872" s="214" t="s">
        <v>2463</v>
      </c>
    </row>
    <row r="1873" s="2" customFormat="1">
      <c r="A1873" s="42"/>
      <c r="B1873" s="43"/>
      <c r="C1873" s="44"/>
      <c r="D1873" s="216" t="s">
        <v>142</v>
      </c>
      <c r="E1873" s="44"/>
      <c r="F1873" s="217" t="s">
        <v>2464</v>
      </c>
      <c r="G1873" s="44"/>
      <c r="H1873" s="44"/>
      <c r="I1873" s="218"/>
      <c r="J1873" s="44"/>
      <c r="K1873" s="44"/>
      <c r="L1873" s="48"/>
      <c r="M1873" s="219"/>
      <c r="N1873" s="220"/>
      <c r="O1873" s="88"/>
      <c r="P1873" s="88"/>
      <c r="Q1873" s="88"/>
      <c r="R1873" s="88"/>
      <c r="S1873" s="88"/>
      <c r="T1873" s="89"/>
      <c r="U1873" s="42"/>
      <c r="V1873" s="42"/>
      <c r="W1873" s="42"/>
      <c r="X1873" s="42"/>
      <c r="Y1873" s="42"/>
      <c r="Z1873" s="42"/>
      <c r="AA1873" s="42"/>
      <c r="AB1873" s="42"/>
      <c r="AC1873" s="42"/>
      <c r="AD1873" s="42"/>
      <c r="AE1873" s="42"/>
      <c r="AT1873" s="20" t="s">
        <v>142</v>
      </c>
      <c r="AU1873" s="20" t="s">
        <v>81</v>
      </c>
    </row>
    <row r="1874" s="2" customFormat="1">
      <c r="A1874" s="42"/>
      <c r="B1874" s="43"/>
      <c r="C1874" s="44"/>
      <c r="D1874" s="221" t="s">
        <v>144</v>
      </c>
      <c r="E1874" s="44"/>
      <c r="F1874" s="222" t="s">
        <v>2465</v>
      </c>
      <c r="G1874" s="44"/>
      <c r="H1874" s="44"/>
      <c r="I1874" s="218"/>
      <c r="J1874" s="44"/>
      <c r="K1874" s="44"/>
      <c r="L1874" s="48"/>
      <c r="M1874" s="219"/>
      <c r="N1874" s="220"/>
      <c r="O1874" s="88"/>
      <c r="P1874" s="88"/>
      <c r="Q1874" s="88"/>
      <c r="R1874" s="88"/>
      <c r="S1874" s="88"/>
      <c r="T1874" s="89"/>
      <c r="U1874" s="42"/>
      <c r="V1874" s="42"/>
      <c r="W1874" s="42"/>
      <c r="X1874" s="42"/>
      <c r="Y1874" s="42"/>
      <c r="Z1874" s="42"/>
      <c r="AA1874" s="42"/>
      <c r="AB1874" s="42"/>
      <c r="AC1874" s="42"/>
      <c r="AD1874" s="42"/>
      <c r="AE1874" s="42"/>
      <c r="AT1874" s="20" t="s">
        <v>144</v>
      </c>
      <c r="AU1874" s="20" t="s">
        <v>81</v>
      </c>
    </row>
    <row r="1875" s="2" customFormat="1" ht="24.15" customHeight="1">
      <c r="A1875" s="42"/>
      <c r="B1875" s="43"/>
      <c r="C1875" s="203" t="s">
        <v>2466</v>
      </c>
      <c r="D1875" s="203" t="s">
        <v>135</v>
      </c>
      <c r="E1875" s="204" t="s">
        <v>2467</v>
      </c>
      <c r="F1875" s="205" t="s">
        <v>2468</v>
      </c>
      <c r="G1875" s="206" t="s">
        <v>166</v>
      </c>
      <c r="H1875" s="207">
        <v>2.2890000000000001</v>
      </c>
      <c r="I1875" s="208"/>
      <c r="J1875" s="209">
        <f>ROUND(I1875*H1875,2)</f>
        <v>0</v>
      </c>
      <c r="K1875" s="205" t="s">
        <v>139</v>
      </c>
      <c r="L1875" s="48"/>
      <c r="M1875" s="210" t="s">
        <v>21</v>
      </c>
      <c r="N1875" s="211" t="s">
        <v>45</v>
      </c>
      <c r="O1875" s="88"/>
      <c r="P1875" s="212">
        <f>O1875*H1875</f>
        <v>0</v>
      </c>
      <c r="Q1875" s="212">
        <v>0</v>
      </c>
      <c r="R1875" s="212">
        <f>Q1875*H1875</f>
        <v>0</v>
      </c>
      <c r="S1875" s="212">
        <v>0</v>
      </c>
      <c r="T1875" s="213">
        <f>S1875*H1875</f>
        <v>0</v>
      </c>
      <c r="U1875" s="42"/>
      <c r="V1875" s="42"/>
      <c r="W1875" s="42"/>
      <c r="X1875" s="42"/>
      <c r="Y1875" s="42"/>
      <c r="Z1875" s="42"/>
      <c r="AA1875" s="42"/>
      <c r="AB1875" s="42"/>
      <c r="AC1875" s="42"/>
      <c r="AD1875" s="42"/>
      <c r="AE1875" s="42"/>
      <c r="AR1875" s="214" t="s">
        <v>704</v>
      </c>
      <c r="AT1875" s="214" t="s">
        <v>135</v>
      </c>
      <c r="AU1875" s="214" t="s">
        <v>81</v>
      </c>
      <c r="AY1875" s="20" t="s">
        <v>132</v>
      </c>
      <c r="BE1875" s="215">
        <f>IF(N1875="základní",J1875,0)</f>
        <v>0</v>
      </c>
      <c r="BF1875" s="215">
        <f>IF(N1875="snížená",J1875,0)</f>
        <v>0</v>
      </c>
      <c r="BG1875" s="215">
        <f>IF(N1875="zákl. přenesená",J1875,0)</f>
        <v>0</v>
      </c>
      <c r="BH1875" s="215">
        <f>IF(N1875="sníž. přenesená",J1875,0)</f>
        <v>0</v>
      </c>
      <c r="BI1875" s="215">
        <f>IF(N1875="nulová",J1875,0)</f>
        <v>0</v>
      </c>
      <c r="BJ1875" s="20" t="s">
        <v>79</v>
      </c>
      <c r="BK1875" s="215">
        <f>ROUND(I1875*H1875,2)</f>
        <v>0</v>
      </c>
      <c r="BL1875" s="20" t="s">
        <v>704</v>
      </c>
      <c r="BM1875" s="214" t="s">
        <v>2469</v>
      </c>
    </row>
    <row r="1876" s="2" customFormat="1">
      <c r="A1876" s="42"/>
      <c r="B1876" s="43"/>
      <c r="C1876" s="44"/>
      <c r="D1876" s="216" t="s">
        <v>142</v>
      </c>
      <c r="E1876" s="44"/>
      <c r="F1876" s="217" t="s">
        <v>2470</v>
      </c>
      <c r="G1876" s="44"/>
      <c r="H1876" s="44"/>
      <c r="I1876" s="218"/>
      <c r="J1876" s="44"/>
      <c r="K1876" s="44"/>
      <c r="L1876" s="48"/>
      <c r="M1876" s="219"/>
      <c r="N1876" s="220"/>
      <c r="O1876" s="88"/>
      <c r="P1876" s="88"/>
      <c r="Q1876" s="88"/>
      <c r="R1876" s="88"/>
      <c r="S1876" s="88"/>
      <c r="T1876" s="89"/>
      <c r="U1876" s="42"/>
      <c r="V1876" s="42"/>
      <c r="W1876" s="42"/>
      <c r="X1876" s="42"/>
      <c r="Y1876" s="42"/>
      <c r="Z1876" s="42"/>
      <c r="AA1876" s="42"/>
      <c r="AB1876" s="42"/>
      <c r="AC1876" s="42"/>
      <c r="AD1876" s="42"/>
      <c r="AE1876" s="42"/>
      <c r="AT1876" s="20" t="s">
        <v>142</v>
      </c>
      <c r="AU1876" s="20" t="s">
        <v>81</v>
      </c>
    </row>
    <row r="1877" s="2" customFormat="1">
      <c r="A1877" s="42"/>
      <c r="B1877" s="43"/>
      <c r="C1877" s="44"/>
      <c r="D1877" s="221" t="s">
        <v>144</v>
      </c>
      <c r="E1877" s="44"/>
      <c r="F1877" s="222" t="s">
        <v>2471</v>
      </c>
      <c r="G1877" s="44"/>
      <c r="H1877" s="44"/>
      <c r="I1877" s="218"/>
      <c r="J1877" s="44"/>
      <c r="K1877" s="44"/>
      <c r="L1877" s="48"/>
      <c r="M1877" s="219"/>
      <c r="N1877" s="220"/>
      <c r="O1877" s="88"/>
      <c r="P1877" s="88"/>
      <c r="Q1877" s="88"/>
      <c r="R1877" s="88"/>
      <c r="S1877" s="88"/>
      <c r="T1877" s="89"/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T1877" s="20" t="s">
        <v>144</v>
      </c>
      <c r="AU1877" s="20" t="s">
        <v>81</v>
      </c>
    </row>
    <row r="1878" s="2" customFormat="1" ht="24.15" customHeight="1">
      <c r="A1878" s="42"/>
      <c r="B1878" s="43"/>
      <c r="C1878" s="203" t="s">
        <v>2472</v>
      </c>
      <c r="D1878" s="203" t="s">
        <v>135</v>
      </c>
      <c r="E1878" s="204" t="s">
        <v>2473</v>
      </c>
      <c r="F1878" s="205" t="s">
        <v>2474</v>
      </c>
      <c r="G1878" s="206" t="s">
        <v>166</v>
      </c>
      <c r="H1878" s="207">
        <v>4.5780000000000003</v>
      </c>
      <c r="I1878" s="208"/>
      <c r="J1878" s="209">
        <f>ROUND(I1878*H1878,2)</f>
        <v>0</v>
      </c>
      <c r="K1878" s="205" t="s">
        <v>139</v>
      </c>
      <c r="L1878" s="48"/>
      <c r="M1878" s="210" t="s">
        <v>21</v>
      </c>
      <c r="N1878" s="211" t="s">
        <v>45</v>
      </c>
      <c r="O1878" s="88"/>
      <c r="P1878" s="212">
        <f>O1878*H1878</f>
        <v>0</v>
      </c>
      <c r="Q1878" s="212">
        <v>0</v>
      </c>
      <c r="R1878" s="212">
        <f>Q1878*H1878</f>
        <v>0</v>
      </c>
      <c r="S1878" s="212">
        <v>0</v>
      </c>
      <c r="T1878" s="213">
        <f>S1878*H1878</f>
        <v>0</v>
      </c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R1878" s="214" t="s">
        <v>704</v>
      </c>
      <c r="AT1878" s="214" t="s">
        <v>135</v>
      </c>
      <c r="AU1878" s="214" t="s">
        <v>81</v>
      </c>
      <c r="AY1878" s="20" t="s">
        <v>132</v>
      </c>
      <c r="BE1878" s="215">
        <f>IF(N1878="základní",J1878,0)</f>
        <v>0</v>
      </c>
      <c r="BF1878" s="215">
        <f>IF(N1878="snížená",J1878,0)</f>
        <v>0</v>
      </c>
      <c r="BG1878" s="215">
        <f>IF(N1878="zákl. přenesená",J1878,0)</f>
        <v>0</v>
      </c>
      <c r="BH1878" s="215">
        <f>IF(N1878="sníž. přenesená",J1878,0)</f>
        <v>0</v>
      </c>
      <c r="BI1878" s="215">
        <f>IF(N1878="nulová",J1878,0)</f>
        <v>0</v>
      </c>
      <c r="BJ1878" s="20" t="s">
        <v>79</v>
      </c>
      <c r="BK1878" s="215">
        <f>ROUND(I1878*H1878,2)</f>
        <v>0</v>
      </c>
      <c r="BL1878" s="20" t="s">
        <v>704</v>
      </c>
      <c r="BM1878" s="214" t="s">
        <v>2475</v>
      </c>
    </row>
    <row r="1879" s="2" customFormat="1">
      <c r="A1879" s="42"/>
      <c r="B1879" s="43"/>
      <c r="C1879" s="44"/>
      <c r="D1879" s="216" t="s">
        <v>142</v>
      </c>
      <c r="E1879" s="44"/>
      <c r="F1879" s="217" t="s">
        <v>2476</v>
      </c>
      <c r="G1879" s="44"/>
      <c r="H1879" s="44"/>
      <c r="I1879" s="218"/>
      <c r="J1879" s="44"/>
      <c r="K1879" s="44"/>
      <c r="L1879" s="48"/>
      <c r="M1879" s="219"/>
      <c r="N1879" s="220"/>
      <c r="O1879" s="88"/>
      <c r="P1879" s="88"/>
      <c r="Q1879" s="88"/>
      <c r="R1879" s="88"/>
      <c r="S1879" s="88"/>
      <c r="T1879" s="89"/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T1879" s="20" t="s">
        <v>142</v>
      </c>
      <c r="AU1879" s="20" t="s">
        <v>81</v>
      </c>
    </row>
    <row r="1880" s="2" customFormat="1">
      <c r="A1880" s="42"/>
      <c r="B1880" s="43"/>
      <c r="C1880" s="44"/>
      <c r="D1880" s="221" t="s">
        <v>144</v>
      </c>
      <c r="E1880" s="44"/>
      <c r="F1880" s="222" t="s">
        <v>2477</v>
      </c>
      <c r="G1880" s="44"/>
      <c r="H1880" s="44"/>
      <c r="I1880" s="218"/>
      <c r="J1880" s="44"/>
      <c r="K1880" s="44"/>
      <c r="L1880" s="48"/>
      <c r="M1880" s="219"/>
      <c r="N1880" s="220"/>
      <c r="O1880" s="88"/>
      <c r="P1880" s="88"/>
      <c r="Q1880" s="88"/>
      <c r="R1880" s="88"/>
      <c r="S1880" s="88"/>
      <c r="T1880" s="89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T1880" s="20" t="s">
        <v>144</v>
      </c>
      <c r="AU1880" s="20" t="s">
        <v>81</v>
      </c>
    </row>
    <row r="1881" s="14" customFormat="1">
      <c r="A1881" s="14"/>
      <c r="B1881" s="233"/>
      <c r="C1881" s="234"/>
      <c r="D1881" s="216" t="s">
        <v>146</v>
      </c>
      <c r="E1881" s="234"/>
      <c r="F1881" s="236" t="s">
        <v>2478</v>
      </c>
      <c r="G1881" s="234"/>
      <c r="H1881" s="237">
        <v>4.5780000000000003</v>
      </c>
      <c r="I1881" s="238"/>
      <c r="J1881" s="234"/>
      <c r="K1881" s="234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3" t="s">
        <v>146</v>
      </c>
      <c r="AU1881" s="243" t="s">
        <v>81</v>
      </c>
      <c r="AV1881" s="14" t="s">
        <v>81</v>
      </c>
      <c r="AW1881" s="14" t="s">
        <v>4</v>
      </c>
      <c r="AX1881" s="14" t="s">
        <v>79</v>
      </c>
      <c r="AY1881" s="243" t="s">
        <v>132</v>
      </c>
    </row>
    <row r="1882" s="2" customFormat="1" ht="24.15" customHeight="1">
      <c r="A1882" s="42"/>
      <c r="B1882" s="43"/>
      <c r="C1882" s="203" t="s">
        <v>2479</v>
      </c>
      <c r="D1882" s="203" t="s">
        <v>135</v>
      </c>
      <c r="E1882" s="204" t="s">
        <v>2480</v>
      </c>
      <c r="F1882" s="205" t="s">
        <v>2481</v>
      </c>
      <c r="G1882" s="206" t="s">
        <v>166</v>
      </c>
      <c r="H1882" s="207">
        <v>2.2890000000000001</v>
      </c>
      <c r="I1882" s="208"/>
      <c r="J1882" s="209">
        <f>ROUND(I1882*H1882,2)</f>
        <v>0</v>
      </c>
      <c r="K1882" s="205" t="s">
        <v>139</v>
      </c>
      <c r="L1882" s="48"/>
      <c r="M1882" s="210" t="s">
        <v>21</v>
      </c>
      <c r="N1882" s="211" t="s">
        <v>45</v>
      </c>
      <c r="O1882" s="88"/>
      <c r="P1882" s="212">
        <f>O1882*H1882</f>
        <v>0</v>
      </c>
      <c r="Q1882" s="212">
        <v>0</v>
      </c>
      <c r="R1882" s="212">
        <f>Q1882*H1882</f>
        <v>0</v>
      </c>
      <c r="S1882" s="212">
        <v>0</v>
      </c>
      <c r="T1882" s="213">
        <f>S1882*H1882</f>
        <v>0</v>
      </c>
      <c r="U1882" s="42"/>
      <c r="V1882" s="42"/>
      <c r="W1882" s="42"/>
      <c r="X1882" s="42"/>
      <c r="Y1882" s="42"/>
      <c r="Z1882" s="42"/>
      <c r="AA1882" s="42"/>
      <c r="AB1882" s="42"/>
      <c r="AC1882" s="42"/>
      <c r="AD1882" s="42"/>
      <c r="AE1882" s="42"/>
      <c r="AR1882" s="214" t="s">
        <v>704</v>
      </c>
      <c r="AT1882" s="214" t="s">
        <v>135</v>
      </c>
      <c r="AU1882" s="214" t="s">
        <v>81</v>
      </c>
      <c r="AY1882" s="20" t="s">
        <v>132</v>
      </c>
      <c r="BE1882" s="215">
        <f>IF(N1882="základní",J1882,0)</f>
        <v>0</v>
      </c>
      <c r="BF1882" s="215">
        <f>IF(N1882="snížená",J1882,0)</f>
        <v>0</v>
      </c>
      <c r="BG1882" s="215">
        <f>IF(N1882="zákl. přenesená",J1882,0)</f>
        <v>0</v>
      </c>
      <c r="BH1882" s="215">
        <f>IF(N1882="sníž. přenesená",J1882,0)</f>
        <v>0</v>
      </c>
      <c r="BI1882" s="215">
        <f>IF(N1882="nulová",J1882,0)</f>
        <v>0</v>
      </c>
      <c r="BJ1882" s="20" t="s">
        <v>79</v>
      </c>
      <c r="BK1882" s="215">
        <f>ROUND(I1882*H1882,2)</f>
        <v>0</v>
      </c>
      <c r="BL1882" s="20" t="s">
        <v>704</v>
      </c>
      <c r="BM1882" s="214" t="s">
        <v>2482</v>
      </c>
    </row>
    <row r="1883" s="2" customFormat="1">
      <c r="A1883" s="42"/>
      <c r="B1883" s="43"/>
      <c r="C1883" s="44"/>
      <c r="D1883" s="216" t="s">
        <v>142</v>
      </c>
      <c r="E1883" s="44"/>
      <c r="F1883" s="217" t="s">
        <v>2483</v>
      </c>
      <c r="G1883" s="44"/>
      <c r="H1883" s="44"/>
      <c r="I1883" s="218"/>
      <c r="J1883" s="44"/>
      <c r="K1883" s="44"/>
      <c r="L1883" s="48"/>
      <c r="M1883" s="219"/>
      <c r="N1883" s="220"/>
      <c r="O1883" s="88"/>
      <c r="P1883" s="88"/>
      <c r="Q1883" s="88"/>
      <c r="R1883" s="88"/>
      <c r="S1883" s="88"/>
      <c r="T1883" s="89"/>
      <c r="U1883" s="42"/>
      <c r="V1883" s="42"/>
      <c r="W1883" s="42"/>
      <c r="X1883" s="42"/>
      <c r="Y1883" s="42"/>
      <c r="Z1883" s="42"/>
      <c r="AA1883" s="42"/>
      <c r="AB1883" s="42"/>
      <c r="AC1883" s="42"/>
      <c r="AD1883" s="42"/>
      <c r="AE1883" s="42"/>
      <c r="AT1883" s="20" t="s">
        <v>142</v>
      </c>
      <c r="AU1883" s="20" t="s">
        <v>81</v>
      </c>
    </row>
    <row r="1884" s="2" customFormat="1">
      <c r="A1884" s="42"/>
      <c r="B1884" s="43"/>
      <c r="C1884" s="44"/>
      <c r="D1884" s="221" t="s">
        <v>144</v>
      </c>
      <c r="E1884" s="44"/>
      <c r="F1884" s="222" t="s">
        <v>2484</v>
      </c>
      <c r="G1884" s="44"/>
      <c r="H1884" s="44"/>
      <c r="I1884" s="218"/>
      <c r="J1884" s="44"/>
      <c r="K1884" s="44"/>
      <c r="L1884" s="48"/>
      <c r="M1884" s="219"/>
      <c r="N1884" s="220"/>
      <c r="O1884" s="88"/>
      <c r="P1884" s="88"/>
      <c r="Q1884" s="88"/>
      <c r="R1884" s="88"/>
      <c r="S1884" s="88"/>
      <c r="T1884" s="89"/>
      <c r="U1884" s="42"/>
      <c r="V1884" s="42"/>
      <c r="W1884" s="42"/>
      <c r="X1884" s="42"/>
      <c r="Y1884" s="42"/>
      <c r="Z1884" s="42"/>
      <c r="AA1884" s="42"/>
      <c r="AB1884" s="42"/>
      <c r="AC1884" s="42"/>
      <c r="AD1884" s="42"/>
      <c r="AE1884" s="42"/>
      <c r="AT1884" s="20" t="s">
        <v>144</v>
      </c>
      <c r="AU1884" s="20" t="s">
        <v>81</v>
      </c>
    </row>
    <row r="1885" s="2" customFormat="1" ht="24.15" customHeight="1">
      <c r="A1885" s="42"/>
      <c r="B1885" s="43"/>
      <c r="C1885" s="203" t="s">
        <v>2485</v>
      </c>
      <c r="D1885" s="203" t="s">
        <v>135</v>
      </c>
      <c r="E1885" s="204" t="s">
        <v>2486</v>
      </c>
      <c r="F1885" s="205" t="s">
        <v>2487</v>
      </c>
      <c r="G1885" s="206" t="s">
        <v>166</v>
      </c>
      <c r="H1885" s="207">
        <v>43.491</v>
      </c>
      <c r="I1885" s="208"/>
      <c r="J1885" s="209">
        <f>ROUND(I1885*H1885,2)</f>
        <v>0</v>
      </c>
      <c r="K1885" s="205" t="s">
        <v>139</v>
      </c>
      <c r="L1885" s="48"/>
      <c r="M1885" s="210" t="s">
        <v>21</v>
      </c>
      <c r="N1885" s="211" t="s">
        <v>45</v>
      </c>
      <c r="O1885" s="88"/>
      <c r="P1885" s="212">
        <f>O1885*H1885</f>
        <v>0</v>
      </c>
      <c r="Q1885" s="212">
        <v>0</v>
      </c>
      <c r="R1885" s="212">
        <f>Q1885*H1885</f>
        <v>0</v>
      </c>
      <c r="S1885" s="212">
        <v>0</v>
      </c>
      <c r="T1885" s="213">
        <f>S1885*H1885</f>
        <v>0</v>
      </c>
      <c r="U1885" s="42"/>
      <c r="V1885" s="42"/>
      <c r="W1885" s="42"/>
      <c r="X1885" s="42"/>
      <c r="Y1885" s="42"/>
      <c r="Z1885" s="42"/>
      <c r="AA1885" s="42"/>
      <c r="AB1885" s="42"/>
      <c r="AC1885" s="42"/>
      <c r="AD1885" s="42"/>
      <c r="AE1885" s="42"/>
      <c r="AR1885" s="214" t="s">
        <v>704</v>
      </c>
      <c r="AT1885" s="214" t="s">
        <v>135</v>
      </c>
      <c r="AU1885" s="214" t="s">
        <v>81</v>
      </c>
      <c r="AY1885" s="20" t="s">
        <v>132</v>
      </c>
      <c r="BE1885" s="215">
        <f>IF(N1885="základní",J1885,0)</f>
        <v>0</v>
      </c>
      <c r="BF1885" s="215">
        <f>IF(N1885="snížená",J1885,0)</f>
        <v>0</v>
      </c>
      <c r="BG1885" s="215">
        <f>IF(N1885="zákl. přenesená",J1885,0)</f>
        <v>0</v>
      </c>
      <c r="BH1885" s="215">
        <f>IF(N1885="sníž. přenesená",J1885,0)</f>
        <v>0</v>
      </c>
      <c r="BI1885" s="215">
        <f>IF(N1885="nulová",J1885,0)</f>
        <v>0</v>
      </c>
      <c r="BJ1885" s="20" t="s">
        <v>79</v>
      </c>
      <c r="BK1885" s="215">
        <f>ROUND(I1885*H1885,2)</f>
        <v>0</v>
      </c>
      <c r="BL1885" s="20" t="s">
        <v>704</v>
      </c>
      <c r="BM1885" s="214" t="s">
        <v>2488</v>
      </c>
    </row>
    <row r="1886" s="2" customFormat="1">
      <c r="A1886" s="42"/>
      <c r="B1886" s="43"/>
      <c r="C1886" s="44"/>
      <c r="D1886" s="216" t="s">
        <v>142</v>
      </c>
      <c r="E1886" s="44"/>
      <c r="F1886" s="217" t="s">
        <v>2489</v>
      </c>
      <c r="G1886" s="44"/>
      <c r="H1886" s="44"/>
      <c r="I1886" s="218"/>
      <c r="J1886" s="44"/>
      <c r="K1886" s="44"/>
      <c r="L1886" s="48"/>
      <c r="M1886" s="219"/>
      <c r="N1886" s="220"/>
      <c r="O1886" s="88"/>
      <c r="P1886" s="88"/>
      <c r="Q1886" s="88"/>
      <c r="R1886" s="88"/>
      <c r="S1886" s="88"/>
      <c r="T1886" s="89"/>
      <c r="U1886" s="42"/>
      <c r="V1886" s="42"/>
      <c r="W1886" s="42"/>
      <c r="X1886" s="42"/>
      <c r="Y1886" s="42"/>
      <c r="Z1886" s="42"/>
      <c r="AA1886" s="42"/>
      <c r="AB1886" s="42"/>
      <c r="AC1886" s="42"/>
      <c r="AD1886" s="42"/>
      <c r="AE1886" s="42"/>
      <c r="AT1886" s="20" t="s">
        <v>142</v>
      </c>
      <c r="AU1886" s="20" t="s">
        <v>81</v>
      </c>
    </row>
    <row r="1887" s="2" customFormat="1">
      <c r="A1887" s="42"/>
      <c r="B1887" s="43"/>
      <c r="C1887" s="44"/>
      <c r="D1887" s="221" t="s">
        <v>144</v>
      </c>
      <c r="E1887" s="44"/>
      <c r="F1887" s="222" t="s">
        <v>2490</v>
      </c>
      <c r="G1887" s="44"/>
      <c r="H1887" s="44"/>
      <c r="I1887" s="218"/>
      <c r="J1887" s="44"/>
      <c r="K1887" s="44"/>
      <c r="L1887" s="48"/>
      <c r="M1887" s="219"/>
      <c r="N1887" s="220"/>
      <c r="O1887" s="88"/>
      <c r="P1887" s="88"/>
      <c r="Q1887" s="88"/>
      <c r="R1887" s="88"/>
      <c r="S1887" s="88"/>
      <c r="T1887" s="89"/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T1887" s="20" t="s">
        <v>144</v>
      </c>
      <c r="AU1887" s="20" t="s">
        <v>81</v>
      </c>
    </row>
    <row r="1888" s="14" customFormat="1">
      <c r="A1888" s="14"/>
      <c r="B1888" s="233"/>
      <c r="C1888" s="234"/>
      <c r="D1888" s="216" t="s">
        <v>146</v>
      </c>
      <c r="E1888" s="234"/>
      <c r="F1888" s="236" t="s">
        <v>2491</v>
      </c>
      <c r="G1888" s="234"/>
      <c r="H1888" s="237">
        <v>43.491</v>
      </c>
      <c r="I1888" s="238"/>
      <c r="J1888" s="234"/>
      <c r="K1888" s="234"/>
      <c r="L1888" s="239"/>
      <c r="M1888" s="240"/>
      <c r="N1888" s="241"/>
      <c r="O1888" s="241"/>
      <c r="P1888" s="241"/>
      <c r="Q1888" s="241"/>
      <c r="R1888" s="241"/>
      <c r="S1888" s="241"/>
      <c r="T1888" s="24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43" t="s">
        <v>146</v>
      </c>
      <c r="AU1888" s="243" t="s">
        <v>81</v>
      </c>
      <c r="AV1888" s="14" t="s">
        <v>81</v>
      </c>
      <c r="AW1888" s="14" t="s">
        <v>4</v>
      </c>
      <c r="AX1888" s="14" t="s">
        <v>79</v>
      </c>
      <c r="AY1888" s="243" t="s">
        <v>132</v>
      </c>
    </row>
    <row r="1889" s="2" customFormat="1" ht="37.8" customHeight="1">
      <c r="A1889" s="42"/>
      <c r="B1889" s="43"/>
      <c r="C1889" s="203" t="s">
        <v>2492</v>
      </c>
      <c r="D1889" s="203" t="s">
        <v>135</v>
      </c>
      <c r="E1889" s="204" t="s">
        <v>2493</v>
      </c>
      <c r="F1889" s="205" t="s">
        <v>2494</v>
      </c>
      <c r="G1889" s="206" t="s">
        <v>166</v>
      </c>
      <c r="H1889" s="207">
        <v>2.2890000000000001</v>
      </c>
      <c r="I1889" s="208"/>
      <c r="J1889" s="209">
        <f>ROUND(I1889*H1889,2)</f>
        <v>0</v>
      </c>
      <c r="K1889" s="205" t="s">
        <v>139</v>
      </c>
      <c r="L1889" s="48"/>
      <c r="M1889" s="210" t="s">
        <v>21</v>
      </c>
      <c r="N1889" s="211" t="s">
        <v>45</v>
      </c>
      <c r="O1889" s="88"/>
      <c r="P1889" s="212">
        <f>O1889*H1889</f>
        <v>0</v>
      </c>
      <c r="Q1889" s="212">
        <v>0</v>
      </c>
      <c r="R1889" s="212">
        <f>Q1889*H1889</f>
        <v>0</v>
      </c>
      <c r="S1889" s="212">
        <v>0</v>
      </c>
      <c r="T1889" s="213">
        <f>S1889*H1889</f>
        <v>0</v>
      </c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R1889" s="214" t="s">
        <v>704</v>
      </c>
      <c r="AT1889" s="214" t="s">
        <v>135</v>
      </c>
      <c r="AU1889" s="214" t="s">
        <v>81</v>
      </c>
      <c r="AY1889" s="20" t="s">
        <v>132</v>
      </c>
      <c r="BE1889" s="215">
        <f>IF(N1889="základní",J1889,0)</f>
        <v>0</v>
      </c>
      <c r="BF1889" s="215">
        <f>IF(N1889="snížená",J1889,0)</f>
        <v>0</v>
      </c>
      <c r="BG1889" s="215">
        <f>IF(N1889="zákl. přenesená",J1889,0)</f>
        <v>0</v>
      </c>
      <c r="BH1889" s="215">
        <f>IF(N1889="sníž. přenesená",J1889,0)</f>
        <v>0</v>
      </c>
      <c r="BI1889" s="215">
        <f>IF(N1889="nulová",J1889,0)</f>
        <v>0</v>
      </c>
      <c r="BJ1889" s="20" t="s">
        <v>79</v>
      </c>
      <c r="BK1889" s="215">
        <f>ROUND(I1889*H1889,2)</f>
        <v>0</v>
      </c>
      <c r="BL1889" s="20" t="s">
        <v>704</v>
      </c>
      <c r="BM1889" s="214" t="s">
        <v>2495</v>
      </c>
    </row>
    <row r="1890" s="2" customFormat="1">
      <c r="A1890" s="42"/>
      <c r="B1890" s="43"/>
      <c r="C1890" s="44"/>
      <c r="D1890" s="216" t="s">
        <v>142</v>
      </c>
      <c r="E1890" s="44"/>
      <c r="F1890" s="217" t="s">
        <v>2496</v>
      </c>
      <c r="G1890" s="44"/>
      <c r="H1890" s="44"/>
      <c r="I1890" s="218"/>
      <c r="J1890" s="44"/>
      <c r="K1890" s="44"/>
      <c r="L1890" s="48"/>
      <c r="M1890" s="219"/>
      <c r="N1890" s="220"/>
      <c r="O1890" s="88"/>
      <c r="P1890" s="88"/>
      <c r="Q1890" s="88"/>
      <c r="R1890" s="88"/>
      <c r="S1890" s="88"/>
      <c r="T1890" s="89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T1890" s="20" t="s">
        <v>142</v>
      </c>
      <c r="AU1890" s="20" t="s">
        <v>81</v>
      </c>
    </row>
    <row r="1891" s="2" customFormat="1">
      <c r="A1891" s="42"/>
      <c r="B1891" s="43"/>
      <c r="C1891" s="44"/>
      <c r="D1891" s="221" t="s">
        <v>144</v>
      </c>
      <c r="E1891" s="44"/>
      <c r="F1891" s="222" t="s">
        <v>2497</v>
      </c>
      <c r="G1891" s="44"/>
      <c r="H1891" s="44"/>
      <c r="I1891" s="218"/>
      <c r="J1891" s="44"/>
      <c r="K1891" s="44"/>
      <c r="L1891" s="48"/>
      <c r="M1891" s="219"/>
      <c r="N1891" s="220"/>
      <c r="O1891" s="88"/>
      <c r="P1891" s="88"/>
      <c r="Q1891" s="88"/>
      <c r="R1891" s="88"/>
      <c r="S1891" s="88"/>
      <c r="T1891" s="89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T1891" s="20" t="s">
        <v>144</v>
      </c>
      <c r="AU1891" s="20" t="s">
        <v>81</v>
      </c>
    </row>
    <row r="1892" s="2" customFormat="1" ht="24.15" customHeight="1">
      <c r="A1892" s="42"/>
      <c r="B1892" s="43"/>
      <c r="C1892" s="203" t="s">
        <v>2498</v>
      </c>
      <c r="D1892" s="203" t="s">
        <v>135</v>
      </c>
      <c r="E1892" s="204" t="s">
        <v>2499</v>
      </c>
      <c r="F1892" s="205" t="s">
        <v>2500</v>
      </c>
      <c r="G1892" s="206" t="s">
        <v>166</v>
      </c>
      <c r="H1892" s="207">
        <v>0.253</v>
      </c>
      <c r="I1892" s="208"/>
      <c r="J1892" s="209">
        <f>ROUND(I1892*H1892,2)</f>
        <v>0</v>
      </c>
      <c r="K1892" s="205" t="s">
        <v>139</v>
      </c>
      <c r="L1892" s="48"/>
      <c r="M1892" s="210" t="s">
        <v>21</v>
      </c>
      <c r="N1892" s="211" t="s">
        <v>45</v>
      </c>
      <c r="O1892" s="88"/>
      <c r="P1892" s="212">
        <f>O1892*H1892</f>
        <v>0</v>
      </c>
      <c r="Q1892" s="212">
        <v>0</v>
      </c>
      <c r="R1892" s="212">
        <f>Q1892*H1892</f>
        <v>0</v>
      </c>
      <c r="S1892" s="212">
        <v>0</v>
      </c>
      <c r="T1892" s="213">
        <f>S1892*H1892</f>
        <v>0</v>
      </c>
      <c r="U1892" s="42"/>
      <c r="V1892" s="42"/>
      <c r="W1892" s="42"/>
      <c r="X1892" s="42"/>
      <c r="Y1892" s="42"/>
      <c r="Z1892" s="42"/>
      <c r="AA1892" s="42"/>
      <c r="AB1892" s="42"/>
      <c r="AC1892" s="42"/>
      <c r="AD1892" s="42"/>
      <c r="AE1892" s="42"/>
      <c r="AR1892" s="214" t="s">
        <v>704</v>
      </c>
      <c r="AT1892" s="214" t="s">
        <v>135</v>
      </c>
      <c r="AU1892" s="214" t="s">
        <v>81</v>
      </c>
      <c r="AY1892" s="20" t="s">
        <v>132</v>
      </c>
      <c r="BE1892" s="215">
        <f>IF(N1892="základní",J1892,0)</f>
        <v>0</v>
      </c>
      <c r="BF1892" s="215">
        <f>IF(N1892="snížená",J1892,0)</f>
        <v>0</v>
      </c>
      <c r="BG1892" s="215">
        <f>IF(N1892="zákl. přenesená",J1892,0)</f>
        <v>0</v>
      </c>
      <c r="BH1892" s="215">
        <f>IF(N1892="sníž. přenesená",J1892,0)</f>
        <v>0</v>
      </c>
      <c r="BI1892" s="215">
        <f>IF(N1892="nulová",J1892,0)</f>
        <v>0</v>
      </c>
      <c r="BJ1892" s="20" t="s">
        <v>79</v>
      </c>
      <c r="BK1892" s="215">
        <f>ROUND(I1892*H1892,2)</f>
        <v>0</v>
      </c>
      <c r="BL1892" s="20" t="s">
        <v>704</v>
      </c>
      <c r="BM1892" s="214" t="s">
        <v>2501</v>
      </c>
    </row>
    <row r="1893" s="2" customFormat="1">
      <c r="A1893" s="42"/>
      <c r="B1893" s="43"/>
      <c r="C1893" s="44"/>
      <c r="D1893" s="216" t="s">
        <v>142</v>
      </c>
      <c r="E1893" s="44"/>
      <c r="F1893" s="217" t="s">
        <v>2502</v>
      </c>
      <c r="G1893" s="44"/>
      <c r="H1893" s="44"/>
      <c r="I1893" s="218"/>
      <c r="J1893" s="44"/>
      <c r="K1893" s="44"/>
      <c r="L1893" s="48"/>
      <c r="M1893" s="219"/>
      <c r="N1893" s="220"/>
      <c r="O1893" s="88"/>
      <c r="P1893" s="88"/>
      <c r="Q1893" s="88"/>
      <c r="R1893" s="88"/>
      <c r="S1893" s="88"/>
      <c r="T1893" s="89"/>
      <c r="U1893" s="42"/>
      <c r="V1893" s="42"/>
      <c r="W1893" s="42"/>
      <c r="X1893" s="42"/>
      <c r="Y1893" s="42"/>
      <c r="Z1893" s="42"/>
      <c r="AA1893" s="42"/>
      <c r="AB1893" s="42"/>
      <c r="AC1893" s="42"/>
      <c r="AD1893" s="42"/>
      <c r="AE1893" s="42"/>
      <c r="AT1893" s="20" t="s">
        <v>142</v>
      </c>
      <c r="AU1893" s="20" t="s">
        <v>81</v>
      </c>
    </row>
    <row r="1894" s="2" customFormat="1">
      <c r="A1894" s="42"/>
      <c r="B1894" s="43"/>
      <c r="C1894" s="44"/>
      <c r="D1894" s="221" t="s">
        <v>144</v>
      </c>
      <c r="E1894" s="44"/>
      <c r="F1894" s="222" t="s">
        <v>2503</v>
      </c>
      <c r="G1894" s="44"/>
      <c r="H1894" s="44"/>
      <c r="I1894" s="218"/>
      <c r="J1894" s="44"/>
      <c r="K1894" s="44"/>
      <c r="L1894" s="48"/>
      <c r="M1894" s="219"/>
      <c r="N1894" s="220"/>
      <c r="O1894" s="88"/>
      <c r="P1894" s="88"/>
      <c r="Q1894" s="88"/>
      <c r="R1894" s="88"/>
      <c r="S1894" s="88"/>
      <c r="T1894" s="89"/>
      <c r="U1894" s="42"/>
      <c r="V1894" s="42"/>
      <c r="W1894" s="42"/>
      <c r="X1894" s="42"/>
      <c r="Y1894" s="42"/>
      <c r="Z1894" s="42"/>
      <c r="AA1894" s="42"/>
      <c r="AB1894" s="42"/>
      <c r="AC1894" s="42"/>
      <c r="AD1894" s="42"/>
      <c r="AE1894" s="42"/>
      <c r="AT1894" s="20" t="s">
        <v>144</v>
      </c>
      <c r="AU1894" s="20" t="s">
        <v>81</v>
      </c>
    </row>
    <row r="1895" s="12" customFormat="1" ht="25.92" customHeight="1">
      <c r="A1895" s="12"/>
      <c r="B1895" s="187"/>
      <c r="C1895" s="188"/>
      <c r="D1895" s="189" t="s">
        <v>73</v>
      </c>
      <c r="E1895" s="190" t="s">
        <v>2504</v>
      </c>
      <c r="F1895" s="190" t="s">
        <v>2505</v>
      </c>
      <c r="G1895" s="188"/>
      <c r="H1895" s="188"/>
      <c r="I1895" s="191"/>
      <c r="J1895" s="192">
        <f>BK1895</f>
        <v>0</v>
      </c>
      <c r="K1895" s="188"/>
      <c r="L1895" s="193"/>
      <c r="M1895" s="194"/>
      <c r="N1895" s="195"/>
      <c r="O1895" s="195"/>
      <c r="P1895" s="196">
        <f>SUM(P1896:P1899)</f>
        <v>0</v>
      </c>
      <c r="Q1895" s="195"/>
      <c r="R1895" s="196">
        <f>SUM(R1896:R1899)</f>
        <v>0</v>
      </c>
      <c r="S1895" s="195"/>
      <c r="T1895" s="197">
        <f>SUM(T1896:T1899)</f>
        <v>0</v>
      </c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R1895" s="198" t="s">
        <v>140</v>
      </c>
      <c r="AT1895" s="199" t="s">
        <v>73</v>
      </c>
      <c r="AU1895" s="199" t="s">
        <v>74</v>
      </c>
      <c r="AY1895" s="198" t="s">
        <v>132</v>
      </c>
      <c r="BK1895" s="200">
        <f>SUM(BK1896:BK1899)</f>
        <v>0</v>
      </c>
    </row>
    <row r="1896" s="2" customFormat="1" ht="21.75" customHeight="1">
      <c r="A1896" s="42"/>
      <c r="B1896" s="43"/>
      <c r="C1896" s="203" t="s">
        <v>2506</v>
      </c>
      <c r="D1896" s="203" t="s">
        <v>135</v>
      </c>
      <c r="E1896" s="204" t="s">
        <v>2507</v>
      </c>
      <c r="F1896" s="205" t="s">
        <v>2508</v>
      </c>
      <c r="G1896" s="206" t="s">
        <v>2509</v>
      </c>
      <c r="H1896" s="207">
        <v>40</v>
      </c>
      <c r="I1896" s="208"/>
      <c r="J1896" s="209">
        <f>ROUND(I1896*H1896,2)</f>
        <v>0</v>
      </c>
      <c r="K1896" s="205" t="s">
        <v>139</v>
      </c>
      <c r="L1896" s="48"/>
      <c r="M1896" s="210" t="s">
        <v>21</v>
      </c>
      <c r="N1896" s="211" t="s">
        <v>45</v>
      </c>
      <c r="O1896" s="88"/>
      <c r="P1896" s="212">
        <f>O1896*H1896</f>
        <v>0</v>
      </c>
      <c r="Q1896" s="212">
        <v>0</v>
      </c>
      <c r="R1896" s="212">
        <f>Q1896*H1896</f>
        <v>0</v>
      </c>
      <c r="S1896" s="212">
        <v>0</v>
      </c>
      <c r="T1896" s="213">
        <f>S1896*H1896</f>
        <v>0</v>
      </c>
      <c r="U1896" s="42"/>
      <c r="V1896" s="42"/>
      <c r="W1896" s="42"/>
      <c r="X1896" s="42"/>
      <c r="Y1896" s="42"/>
      <c r="Z1896" s="42"/>
      <c r="AA1896" s="42"/>
      <c r="AB1896" s="42"/>
      <c r="AC1896" s="42"/>
      <c r="AD1896" s="42"/>
      <c r="AE1896" s="42"/>
      <c r="AR1896" s="214" t="s">
        <v>2510</v>
      </c>
      <c r="AT1896" s="214" t="s">
        <v>135</v>
      </c>
      <c r="AU1896" s="214" t="s">
        <v>79</v>
      </c>
      <c r="AY1896" s="20" t="s">
        <v>132</v>
      </c>
      <c r="BE1896" s="215">
        <f>IF(N1896="základní",J1896,0)</f>
        <v>0</v>
      </c>
      <c r="BF1896" s="215">
        <f>IF(N1896="snížená",J1896,0)</f>
        <v>0</v>
      </c>
      <c r="BG1896" s="215">
        <f>IF(N1896="zákl. přenesená",J1896,0)</f>
        <v>0</v>
      </c>
      <c r="BH1896" s="215">
        <f>IF(N1896="sníž. přenesená",J1896,0)</f>
        <v>0</v>
      </c>
      <c r="BI1896" s="215">
        <f>IF(N1896="nulová",J1896,0)</f>
        <v>0</v>
      </c>
      <c r="BJ1896" s="20" t="s">
        <v>79</v>
      </c>
      <c r="BK1896" s="215">
        <f>ROUND(I1896*H1896,2)</f>
        <v>0</v>
      </c>
      <c r="BL1896" s="20" t="s">
        <v>2510</v>
      </c>
      <c r="BM1896" s="214" t="s">
        <v>2511</v>
      </c>
    </row>
    <row r="1897" s="2" customFormat="1">
      <c r="A1897" s="42"/>
      <c r="B1897" s="43"/>
      <c r="C1897" s="44"/>
      <c r="D1897" s="216" t="s">
        <v>142</v>
      </c>
      <c r="E1897" s="44"/>
      <c r="F1897" s="217" t="s">
        <v>2512</v>
      </c>
      <c r="G1897" s="44"/>
      <c r="H1897" s="44"/>
      <c r="I1897" s="218"/>
      <c r="J1897" s="44"/>
      <c r="K1897" s="44"/>
      <c r="L1897" s="48"/>
      <c r="M1897" s="219"/>
      <c r="N1897" s="220"/>
      <c r="O1897" s="88"/>
      <c r="P1897" s="88"/>
      <c r="Q1897" s="88"/>
      <c r="R1897" s="88"/>
      <c r="S1897" s="88"/>
      <c r="T1897" s="89"/>
      <c r="U1897" s="42"/>
      <c r="V1897" s="42"/>
      <c r="W1897" s="42"/>
      <c r="X1897" s="42"/>
      <c r="Y1897" s="42"/>
      <c r="Z1897" s="42"/>
      <c r="AA1897" s="42"/>
      <c r="AB1897" s="42"/>
      <c r="AC1897" s="42"/>
      <c r="AD1897" s="42"/>
      <c r="AE1897" s="42"/>
      <c r="AT1897" s="20" t="s">
        <v>142</v>
      </c>
      <c r="AU1897" s="20" t="s">
        <v>79</v>
      </c>
    </row>
    <row r="1898" s="2" customFormat="1">
      <c r="A1898" s="42"/>
      <c r="B1898" s="43"/>
      <c r="C1898" s="44"/>
      <c r="D1898" s="221" t="s">
        <v>144</v>
      </c>
      <c r="E1898" s="44"/>
      <c r="F1898" s="222" t="s">
        <v>2513</v>
      </c>
      <c r="G1898" s="44"/>
      <c r="H1898" s="44"/>
      <c r="I1898" s="218"/>
      <c r="J1898" s="44"/>
      <c r="K1898" s="44"/>
      <c r="L1898" s="48"/>
      <c r="M1898" s="219"/>
      <c r="N1898" s="220"/>
      <c r="O1898" s="88"/>
      <c r="P1898" s="88"/>
      <c r="Q1898" s="88"/>
      <c r="R1898" s="88"/>
      <c r="S1898" s="88"/>
      <c r="T1898" s="89"/>
      <c r="U1898" s="42"/>
      <c r="V1898" s="42"/>
      <c r="W1898" s="42"/>
      <c r="X1898" s="42"/>
      <c r="Y1898" s="42"/>
      <c r="Z1898" s="42"/>
      <c r="AA1898" s="42"/>
      <c r="AB1898" s="42"/>
      <c r="AC1898" s="42"/>
      <c r="AD1898" s="42"/>
      <c r="AE1898" s="42"/>
      <c r="AT1898" s="20" t="s">
        <v>144</v>
      </c>
      <c r="AU1898" s="20" t="s">
        <v>79</v>
      </c>
    </row>
    <row r="1899" s="14" customFormat="1">
      <c r="A1899" s="14"/>
      <c r="B1899" s="233"/>
      <c r="C1899" s="234"/>
      <c r="D1899" s="216" t="s">
        <v>146</v>
      </c>
      <c r="E1899" s="235" t="s">
        <v>21</v>
      </c>
      <c r="F1899" s="236" t="s">
        <v>2514</v>
      </c>
      <c r="G1899" s="234"/>
      <c r="H1899" s="237">
        <v>40</v>
      </c>
      <c r="I1899" s="238"/>
      <c r="J1899" s="234"/>
      <c r="K1899" s="234"/>
      <c r="L1899" s="239"/>
      <c r="M1899" s="240"/>
      <c r="N1899" s="241"/>
      <c r="O1899" s="241"/>
      <c r="P1899" s="241"/>
      <c r="Q1899" s="241"/>
      <c r="R1899" s="241"/>
      <c r="S1899" s="241"/>
      <c r="T1899" s="242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43" t="s">
        <v>146</v>
      </c>
      <c r="AU1899" s="243" t="s">
        <v>79</v>
      </c>
      <c r="AV1899" s="14" t="s">
        <v>81</v>
      </c>
      <c r="AW1899" s="14" t="s">
        <v>36</v>
      </c>
      <c r="AX1899" s="14" t="s">
        <v>79</v>
      </c>
      <c r="AY1899" s="243" t="s">
        <v>132</v>
      </c>
    </row>
    <row r="1900" s="12" customFormat="1" ht="25.92" customHeight="1">
      <c r="A1900" s="12"/>
      <c r="B1900" s="187"/>
      <c r="C1900" s="188"/>
      <c r="D1900" s="189" t="s">
        <v>73</v>
      </c>
      <c r="E1900" s="190" t="s">
        <v>2515</v>
      </c>
      <c r="F1900" s="190" t="s">
        <v>2516</v>
      </c>
      <c r="G1900" s="188"/>
      <c r="H1900" s="188"/>
      <c r="I1900" s="191"/>
      <c r="J1900" s="192">
        <f>BK1900</f>
        <v>0</v>
      </c>
      <c r="K1900" s="188"/>
      <c r="L1900" s="193"/>
      <c r="M1900" s="194"/>
      <c r="N1900" s="195"/>
      <c r="O1900" s="195"/>
      <c r="P1900" s="196">
        <f>P1901+P1905+P1909</f>
        <v>0</v>
      </c>
      <c r="Q1900" s="195"/>
      <c r="R1900" s="196">
        <f>R1901+R1905+R1909</f>
        <v>0</v>
      </c>
      <c r="S1900" s="195"/>
      <c r="T1900" s="197">
        <f>T1901+T1905+T1909</f>
        <v>0</v>
      </c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R1900" s="198" t="s">
        <v>172</v>
      </c>
      <c r="AT1900" s="199" t="s">
        <v>73</v>
      </c>
      <c r="AU1900" s="199" t="s">
        <v>74</v>
      </c>
      <c r="AY1900" s="198" t="s">
        <v>132</v>
      </c>
      <c r="BK1900" s="200">
        <f>BK1901+BK1905+BK1909</f>
        <v>0</v>
      </c>
    </row>
    <row r="1901" s="12" customFormat="1" ht="22.8" customHeight="1">
      <c r="A1901" s="12"/>
      <c r="B1901" s="187"/>
      <c r="C1901" s="188"/>
      <c r="D1901" s="189" t="s">
        <v>73</v>
      </c>
      <c r="E1901" s="201" t="s">
        <v>2517</v>
      </c>
      <c r="F1901" s="201" t="s">
        <v>2518</v>
      </c>
      <c r="G1901" s="188"/>
      <c r="H1901" s="188"/>
      <c r="I1901" s="191"/>
      <c r="J1901" s="202">
        <f>BK1901</f>
        <v>0</v>
      </c>
      <c r="K1901" s="188"/>
      <c r="L1901" s="193"/>
      <c r="M1901" s="194"/>
      <c r="N1901" s="195"/>
      <c r="O1901" s="195"/>
      <c r="P1901" s="196">
        <f>SUM(P1902:P1904)</f>
        <v>0</v>
      </c>
      <c r="Q1901" s="195"/>
      <c r="R1901" s="196">
        <f>SUM(R1902:R1904)</f>
        <v>0</v>
      </c>
      <c r="S1901" s="195"/>
      <c r="T1901" s="197">
        <f>SUM(T1902:T1904)</f>
        <v>0</v>
      </c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R1901" s="198" t="s">
        <v>172</v>
      </c>
      <c r="AT1901" s="199" t="s">
        <v>73</v>
      </c>
      <c r="AU1901" s="199" t="s">
        <v>79</v>
      </c>
      <c r="AY1901" s="198" t="s">
        <v>132</v>
      </c>
      <c r="BK1901" s="200">
        <f>SUM(BK1902:BK1904)</f>
        <v>0</v>
      </c>
    </row>
    <row r="1902" s="2" customFormat="1" ht="16.5" customHeight="1">
      <c r="A1902" s="42"/>
      <c r="B1902" s="43"/>
      <c r="C1902" s="203" t="s">
        <v>2519</v>
      </c>
      <c r="D1902" s="203" t="s">
        <v>135</v>
      </c>
      <c r="E1902" s="204" t="s">
        <v>2520</v>
      </c>
      <c r="F1902" s="205" t="s">
        <v>2521</v>
      </c>
      <c r="G1902" s="206" t="s">
        <v>985</v>
      </c>
      <c r="H1902" s="207">
        <v>1</v>
      </c>
      <c r="I1902" s="208"/>
      <c r="J1902" s="209">
        <f>ROUND(I1902*H1902,2)</f>
        <v>0</v>
      </c>
      <c r="K1902" s="205" t="s">
        <v>139</v>
      </c>
      <c r="L1902" s="48"/>
      <c r="M1902" s="210" t="s">
        <v>21</v>
      </c>
      <c r="N1902" s="211" t="s">
        <v>45</v>
      </c>
      <c r="O1902" s="88"/>
      <c r="P1902" s="212">
        <f>O1902*H1902</f>
        <v>0</v>
      </c>
      <c r="Q1902" s="212">
        <v>0</v>
      </c>
      <c r="R1902" s="212">
        <f>Q1902*H1902</f>
        <v>0</v>
      </c>
      <c r="S1902" s="212">
        <v>0</v>
      </c>
      <c r="T1902" s="213">
        <f>S1902*H1902</f>
        <v>0</v>
      </c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R1902" s="214" t="s">
        <v>2522</v>
      </c>
      <c r="AT1902" s="214" t="s">
        <v>135</v>
      </c>
      <c r="AU1902" s="214" t="s">
        <v>81</v>
      </c>
      <c r="AY1902" s="20" t="s">
        <v>132</v>
      </c>
      <c r="BE1902" s="215">
        <f>IF(N1902="základní",J1902,0)</f>
        <v>0</v>
      </c>
      <c r="BF1902" s="215">
        <f>IF(N1902="snížená",J1902,0)</f>
        <v>0</v>
      </c>
      <c r="BG1902" s="215">
        <f>IF(N1902="zákl. přenesená",J1902,0)</f>
        <v>0</v>
      </c>
      <c r="BH1902" s="215">
        <f>IF(N1902="sníž. přenesená",J1902,0)</f>
        <v>0</v>
      </c>
      <c r="BI1902" s="215">
        <f>IF(N1902="nulová",J1902,0)</f>
        <v>0</v>
      </c>
      <c r="BJ1902" s="20" t="s">
        <v>79</v>
      </c>
      <c r="BK1902" s="215">
        <f>ROUND(I1902*H1902,2)</f>
        <v>0</v>
      </c>
      <c r="BL1902" s="20" t="s">
        <v>2522</v>
      </c>
      <c r="BM1902" s="214" t="s">
        <v>2523</v>
      </c>
    </row>
    <row r="1903" s="2" customFormat="1">
      <c r="A1903" s="42"/>
      <c r="B1903" s="43"/>
      <c r="C1903" s="44"/>
      <c r="D1903" s="216" t="s">
        <v>142</v>
      </c>
      <c r="E1903" s="44"/>
      <c r="F1903" s="217" t="s">
        <v>2521</v>
      </c>
      <c r="G1903" s="44"/>
      <c r="H1903" s="44"/>
      <c r="I1903" s="218"/>
      <c r="J1903" s="44"/>
      <c r="K1903" s="44"/>
      <c r="L1903" s="48"/>
      <c r="M1903" s="219"/>
      <c r="N1903" s="220"/>
      <c r="O1903" s="88"/>
      <c r="P1903" s="88"/>
      <c r="Q1903" s="88"/>
      <c r="R1903" s="88"/>
      <c r="S1903" s="88"/>
      <c r="T1903" s="89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T1903" s="20" t="s">
        <v>142</v>
      </c>
      <c r="AU1903" s="20" t="s">
        <v>81</v>
      </c>
    </row>
    <row r="1904" s="2" customFormat="1">
      <c r="A1904" s="42"/>
      <c r="B1904" s="43"/>
      <c r="C1904" s="44"/>
      <c r="D1904" s="221" t="s">
        <v>144</v>
      </c>
      <c r="E1904" s="44"/>
      <c r="F1904" s="222" t="s">
        <v>2524</v>
      </c>
      <c r="G1904" s="44"/>
      <c r="H1904" s="44"/>
      <c r="I1904" s="218"/>
      <c r="J1904" s="44"/>
      <c r="K1904" s="44"/>
      <c r="L1904" s="48"/>
      <c r="M1904" s="219"/>
      <c r="N1904" s="220"/>
      <c r="O1904" s="88"/>
      <c r="P1904" s="88"/>
      <c r="Q1904" s="88"/>
      <c r="R1904" s="88"/>
      <c r="S1904" s="88"/>
      <c r="T1904" s="89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T1904" s="20" t="s">
        <v>144</v>
      </c>
      <c r="AU1904" s="20" t="s">
        <v>81</v>
      </c>
    </row>
    <row r="1905" s="12" customFormat="1" ht="22.8" customHeight="1">
      <c r="A1905" s="12"/>
      <c r="B1905" s="187"/>
      <c r="C1905" s="188"/>
      <c r="D1905" s="189" t="s">
        <v>73</v>
      </c>
      <c r="E1905" s="201" t="s">
        <v>2525</v>
      </c>
      <c r="F1905" s="201" t="s">
        <v>2526</v>
      </c>
      <c r="G1905" s="188"/>
      <c r="H1905" s="188"/>
      <c r="I1905" s="191"/>
      <c r="J1905" s="202">
        <f>BK1905</f>
        <v>0</v>
      </c>
      <c r="K1905" s="188"/>
      <c r="L1905" s="193"/>
      <c r="M1905" s="194"/>
      <c r="N1905" s="195"/>
      <c r="O1905" s="195"/>
      <c r="P1905" s="196">
        <f>SUM(P1906:P1908)</f>
        <v>0</v>
      </c>
      <c r="Q1905" s="195"/>
      <c r="R1905" s="196">
        <f>SUM(R1906:R1908)</f>
        <v>0</v>
      </c>
      <c r="S1905" s="195"/>
      <c r="T1905" s="197">
        <f>SUM(T1906:T1908)</f>
        <v>0</v>
      </c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R1905" s="198" t="s">
        <v>172</v>
      </c>
      <c r="AT1905" s="199" t="s">
        <v>73</v>
      </c>
      <c r="AU1905" s="199" t="s">
        <v>79</v>
      </c>
      <c r="AY1905" s="198" t="s">
        <v>132</v>
      </c>
      <c r="BK1905" s="200">
        <f>SUM(BK1906:BK1908)</f>
        <v>0</v>
      </c>
    </row>
    <row r="1906" s="2" customFormat="1" ht="16.5" customHeight="1">
      <c r="A1906" s="42"/>
      <c r="B1906" s="43"/>
      <c r="C1906" s="203" t="s">
        <v>2527</v>
      </c>
      <c r="D1906" s="203" t="s">
        <v>135</v>
      </c>
      <c r="E1906" s="204" t="s">
        <v>2528</v>
      </c>
      <c r="F1906" s="205" t="s">
        <v>2526</v>
      </c>
      <c r="G1906" s="206" t="s">
        <v>985</v>
      </c>
      <c r="H1906" s="207">
        <v>1</v>
      </c>
      <c r="I1906" s="208"/>
      <c r="J1906" s="209">
        <f>ROUND(I1906*H1906,2)</f>
        <v>0</v>
      </c>
      <c r="K1906" s="205" t="s">
        <v>139</v>
      </c>
      <c r="L1906" s="48"/>
      <c r="M1906" s="210" t="s">
        <v>21</v>
      </c>
      <c r="N1906" s="211" t="s">
        <v>45</v>
      </c>
      <c r="O1906" s="88"/>
      <c r="P1906" s="212">
        <f>O1906*H1906</f>
        <v>0</v>
      </c>
      <c r="Q1906" s="212">
        <v>0</v>
      </c>
      <c r="R1906" s="212">
        <f>Q1906*H1906</f>
        <v>0</v>
      </c>
      <c r="S1906" s="212">
        <v>0</v>
      </c>
      <c r="T1906" s="213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4" t="s">
        <v>2522</v>
      </c>
      <c r="AT1906" s="214" t="s">
        <v>135</v>
      </c>
      <c r="AU1906" s="214" t="s">
        <v>81</v>
      </c>
      <c r="AY1906" s="20" t="s">
        <v>132</v>
      </c>
      <c r="BE1906" s="215">
        <f>IF(N1906="základní",J1906,0)</f>
        <v>0</v>
      </c>
      <c r="BF1906" s="215">
        <f>IF(N1906="snížená",J1906,0)</f>
        <v>0</v>
      </c>
      <c r="BG1906" s="215">
        <f>IF(N1906="zákl. přenesená",J1906,0)</f>
        <v>0</v>
      </c>
      <c r="BH1906" s="215">
        <f>IF(N1906="sníž. přenesená",J1906,0)</f>
        <v>0</v>
      </c>
      <c r="BI1906" s="215">
        <f>IF(N1906="nulová",J1906,0)</f>
        <v>0</v>
      </c>
      <c r="BJ1906" s="20" t="s">
        <v>79</v>
      </c>
      <c r="BK1906" s="215">
        <f>ROUND(I1906*H1906,2)</f>
        <v>0</v>
      </c>
      <c r="BL1906" s="20" t="s">
        <v>2522</v>
      </c>
      <c r="BM1906" s="214" t="s">
        <v>2529</v>
      </c>
    </row>
    <row r="1907" s="2" customFormat="1">
      <c r="A1907" s="42"/>
      <c r="B1907" s="43"/>
      <c r="C1907" s="44"/>
      <c r="D1907" s="216" t="s">
        <v>142</v>
      </c>
      <c r="E1907" s="44"/>
      <c r="F1907" s="217" t="s">
        <v>2526</v>
      </c>
      <c r="G1907" s="44"/>
      <c r="H1907" s="44"/>
      <c r="I1907" s="218"/>
      <c r="J1907" s="44"/>
      <c r="K1907" s="44"/>
      <c r="L1907" s="48"/>
      <c r="M1907" s="219"/>
      <c r="N1907" s="220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142</v>
      </c>
      <c r="AU1907" s="20" t="s">
        <v>81</v>
      </c>
    </row>
    <row r="1908" s="2" customFormat="1">
      <c r="A1908" s="42"/>
      <c r="B1908" s="43"/>
      <c r="C1908" s="44"/>
      <c r="D1908" s="221" t="s">
        <v>144</v>
      </c>
      <c r="E1908" s="44"/>
      <c r="F1908" s="222" t="s">
        <v>2530</v>
      </c>
      <c r="G1908" s="44"/>
      <c r="H1908" s="44"/>
      <c r="I1908" s="218"/>
      <c r="J1908" s="44"/>
      <c r="K1908" s="44"/>
      <c r="L1908" s="48"/>
      <c r="M1908" s="219"/>
      <c r="N1908" s="220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144</v>
      </c>
      <c r="AU1908" s="20" t="s">
        <v>81</v>
      </c>
    </row>
    <row r="1909" s="12" customFormat="1" ht="22.8" customHeight="1">
      <c r="A1909" s="12"/>
      <c r="B1909" s="187"/>
      <c r="C1909" s="188"/>
      <c r="D1909" s="189" t="s">
        <v>73</v>
      </c>
      <c r="E1909" s="201" t="s">
        <v>2531</v>
      </c>
      <c r="F1909" s="201" t="s">
        <v>2532</v>
      </c>
      <c r="G1909" s="188"/>
      <c r="H1909" s="188"/>
      <c r="I1909" s="191"/>
      <c r="J1909" s="202">
        <f>BK1909</f>
        <v>0</v>
      </c>
      <c r="K1909" s="188"/>
      <c r="L1909" s="193"/>
      <c r="M1909" s="194"/>
      <c r="N1909" s="195"/>
      <c r="O1909" s="195"/>
      <c r="P1909" s="196">
        <f>SUM(P1910:P1912)</f>
        <v>0</v>
      </c>
      <c r="Q1909" s="195"/>
      <c r="R1909" s="196">
        <f>SUM(R1910:R1912)</f>
        <v>0</v>
      </c>
      <c r="S1909" s="195"/>
      <c r="T1909" s="197">
        <f>SUM(T1910:T1912)</f>
        <v>0</v>
      </c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R1909" s="198" t="s">
        <v>172</v>
      </c>
      <c r="AT1909" s="199" t="s">
        <v>73</v>
      </c>
      <c r="AU1909" s="199" t="s">
        <v>79</v>
      </c>
      <c r="AY1909" s="198" t="s">
        <v>132</v>
      </c>
      <c r="BK1909" s="200">
        <f>SUM(BK1910:BK1912)</f>
        <v>0</v>
      </c>
    </row>
    <row r="1910" s="2" customFormat="1" ht="16.5" customHeight="1">
      <c r="A1910" s="42"/>
      <c r="B1910" s="43"/>
      <c r="C1910" s="203" t="s">
        <v>2533</v>
      </c>
      <c r="D1910" s="203" t="s">
        <v>135</v>
      </c>
      <c r="E1910" s="204" t="s">
        <v>2534</v>
      </c>
      <c r="F1910" s="205" t="s">
        <v>2535</v>
      </c>
      <c r="G1910" s="206" t="s">
        <v>985</v>
      </c>
      <c r="H1910" s="207">
        <v>1</v>
      </c>
      <c r="I1910" s="208"/>
      <c r="J1910" s="209">
        <f>ROUND(I1910*H1910,2)</f>
        <v>0</v>
      </c>
      <c r="K1910" s="205" t="s">
        <v>139</v>
      </c>
      <c r="L1910" s="48"/>
      <c r="M1910" s="210" t="s">
        <v>21</v>
      </c>
      <c r="N1910" s="211" t="s">
        <v>45</v>
      </c>
      <c r="O1910" s="88"/>
      <c r="P1910" s="212">
        <f>O1910*H1910</f>
        <v>0</v>
      </c>
      <c r="Q1910" s="212">
        <v>0</v>
      </c>
      <c r="R1910" s="212">
        <f>Q1910*H1910</f>
        <v>0</v>
      </c>
      <c r="S1910" s="212">
        <v>0</v>
      </c>
      <c r="T1910" s="213">
        <f>S1910*H1910</f>
        <v>0</v>
      </c>
      <c r="U1910" s="42"/>
      <c r="V1910" s="42"/>
      <c r="W1910" s="42"/>
      <c r="X1910" s="42"/>
      <c r="Y1910" s="42"/>
      <c r="Z1910" s="42"/>
      <c r="AA1910" s="42"/>
      <c r="AB1910" s="42"/>
      <c r="AC1910" s="42"/>
      <c r="AD1910" s="42"/>
      <c r="AE1910" s="42"/>
      <c r="AR1910" s="214" t="s">
        <v>2522</v>
      </c>
      <c r="AT1910" s="214" t="s">
        <v>135</v>
      </c>
      <c r="AU1910" s="214" t="s">
        <v>81</v>
      </c>
      <c r="AY1910" s="20" t="s">
        <v>132</v>
      </c>
      <c r="BE1910" s="215">
        <f>IF(N1910="základní",J1910,0)</f>
        <v>0</v>
      </c>
      <c r="BF1910" s="215">
        <f>IF(N1910="snížená",J1910,0)</f>
        <v>0</v>
      </c>
      <c r="BG1910" s="215">
        <f>IF(N1910="zákl. přenesená",J1910,0)</f>
        <v>0</v>
      </c>
      <c r="BH1910" s="215">
        <f>IF(N1910="sníž. přenesená",J1910,0)</f>
        <v>0</v>
      </c>
      <c r="BI1910" s="215">
        <f>IF(N1910="nulová",J1910,0)</f>
        <v>0</v>
      </c>
      <c r="BJ1910" s="20" t="s">
        <v>79</v>
      </c>
      <c r="BK1910" s="215">
        <f>ROUND(I1910*H1910,2)</f>
        <v>0</v>
      </c>
      <c r="BL1910" s="20" t="s">
        <v>2522</v>
      </c>
      <c r="BM1910" s="214" t="s">
        <v>2536</v>
      </c>
    </row>
    <row r="1911" s="2" customFormat="1">
      <c r="A1911" s="42"/>
      <c r="B1911" s="43"/>
      <c r="C1911" s="44"/>
      <c r="D1911" s="216" t="s">
        <v>142</v>
      </c>
      <c r="E1911" s="44"/>
      <c r="F1911" s="217" t="s">
        <v>2535</v>
      </c>
      <c r="G1911" s="44"/>
      <c r="H1911" s="44"/>
      <c r="I1911" s="218"/>
      <c r="J1911" s="44"/>
      <c r="K1911" s="44"/>
      <c r="L1911" s="48"/>
      <c r="M1911" s="219"/>
      <c r="N1911" s="220"/>
      <c r="O1911" s="88"/>
      <c r="P1911" s="88"/>
      <c r="Q1911" s="88"/>
      <c r="R1911" s="88"/>
      <c r="S1911" s="88"/>
      <c r="T1911" s="89"/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T1911" s="20" t="s">
        <v>142</v>
      </c>
      <c r="AU1911" s="20" t="s">
        <v>81</v>
      </c>
    </row>
    <row r="1912" s="2" customFormat="1">
      <c r="A1912" s="42"/>
      <c r="B1912" s="43"/>
      <c r="C1912" s="44"/>
      <c r="D1912" s="221" t="s">
        <v>144</v>
      </c>
      <c r="E1912" s="44"/>
      <c r="F1912" s="222" t="s">
        <v>2537</v>
      </c>
      <c r="G1912" s="44"/>
      <c r="H1912" s="44"/>
      <c r="I1912" s="218"/>
      <c r="J1912" s="44"/>
      <c r="K1912" s="44"/>
      <c r="L1912" s="48"/>
      <c r="M1912" s="277"/>
      <c r="N1912" s="278"/>
      <c r="O1912" s="279"/>
      <c r="P1912" s="279"/>
      <c r="Q1912" s="279"/>
      <c r="R1912" s="279"/>
      <c r="S1912" s="279"/>
      <c r="T1912" s="280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T1912" s="20" t="s">
        <v>144</v>
      </c>
      <c r="AU1912" s="20" t="s">
        <v>81</v>
      </c>
    </row>
    <row r="1913" s="2" customFormat="1" ht="6.96" customHeight="1">
      <c r="A1913" s="42"/>
      <c r="B1913" s="63"/>
      <c r="C1913" s="64"/>
      <c r="D1913" s="64"/>
      <c r="E1913" s="64"/>
      <c r="F1913" s="64"/>
      <c r="G1913" s="64"/>
      <c r="H1913" s="64"/>
      <c r="I1913" s="64"/>
      <c r="J1913" s="64"/>
      <c r="K1913" s="64"/>
      <c r="L1913" s="48"/>
      <c r="M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</row>
  </sheetData>
  <sheetProtection sheet="1" autoFilter="0" formatColumns="0" formatRows="0" objects="1" scenarios="1" spinCount="100000" saltValue="jHDD/AHlveac55LsDDbY3ZIYMlZkxvyp48nxwCmP/NnQyZUXOPTsk61OlIuuIQsoKApri0NnbZy2ppg17MFKNg==" hashValue="v7qpx7PRFjFa0wSaqwGJBFMiELqdSQY7Leelgf1HkJR1D9ZDUOVqt2m8q5CWCrhhgsm47Q45AzFbSI/5K7mBNg==" algorithmName="SHA-512" password="CC35"/>
  <autoFilter ref="C102:K1912"/>
  <mergeCells count="6">
    <mergeCell ref="E7:H7"/>
    <mergeCell ref="E16:H16"/>
    <mergeCell ref="E25:H25"/>
    <mergeCell ref="E46:H46"/>
    <mergeCell ref="E95:H95"/>
    <mergeCell ref="L2:V2"/>
  </mergeCells>
  <hyperlinks>
    <hyperlink ref="F108" r:id="rId1" display="https://podminky.urs.cz/item/CS_URS_2024_01/310236261"/>
    <hyperlink ref="F119" r:id="rId2" display="https://podminky.urs.cz/item/CS_URS_2024_01/317142432"/>
    <hyperlink ref="F123" r:id="rId3" display="https://podminky.urs.cz/item/CS_URS_2024_01/317944321"/>
    <hyperlink ref="F128" r:id="rId4" display="https://podminky.urs.cz/item/CS_URS_2024_01/340236212"/>
    <hyperlink ref="F133" r:id="rId5" display="https://podminky.urs.cz/item/CS_URS_2024_01/340271035"/>
    <hyperlink ref="F138" r:id="rId6" display="https://podminky.urs.cz/item/CS_URS_2024_01/340271045"/>
    <hyperlink ref="F145" r:id="rId7" display="https://podminky.urs.cz/item/CS_URS_2024_01/342272225"/>
    <hyperlink ref="F149" r:id="rId8" display="https://podminky.urs.cz/item/CS_URS_2024_01/342272235"/>
    <hyperlink ref="F153" r:id="rId9" display="https://podminky.urs.cz/item/CS_URS_2024_01/342291121"/>
    <hyperlink ref="F163" r:id="rId10" display="https://podminky.urs.cz/item/CS_URS_2024_01/346244361"/>
    <hyperlink ref="F167" r:id="rId11" display="https://podminky.urs.cz/item/CS_URS_2024_01/346244371"/>
    <hyperlink ref="F174" r:id="rId12" display="https://podminky.urs.cz/item/CS_URS_2024_01/411388531"/>
    <hyperlink ref="F188" r:id="rId13" display="https://podminky.urs.cz/item/CS_URS_2024_01/611315222"/>
    <hyperlink ref="F192" r:id="rId14" display="https://podminky.urs.cz/item/CS_URS_2024_01/611315421"/>
    <hyperlink ref="F200" r:id="rId15" display="https://podminky.urs.cz/item/CS_URS_2024_01/611325222"/>
    <hyperlink ref="F205" r:id="rId16" display="https://podminky.urs.cz/item/CS_URS_2024_01/612131121"/>
    <hyperlink ref="F209" r:id="rId17" display="https://podminky.urs.cz/item/CS_URS_2024_01/612315122"/>
    <hyperlink ref="F214" r:id="rId18" display="https://podminky.urs.cz/item/CS_URS_2024_01/612325111"/>
    <hyperlink ref="F219" r:id="rId19" display="https://podminky.urs.cz/item/CS_URS_2024_01/612325113"/>
    <hyperlink ref="F224" r:id="rId20" display="https://podminky.urs.cz/item/CS_URS_2024_01/612325223"/>
    <hyperlink ref="F241" r:id="rId21" display="https://podminky.urs.cz/item/CS_URS_2024_01/612142001"/>
    <hyperlink ref="F263" r:id="rId22" display="https://podminky.urs.cz/item/CS_URS_2024_01/612311131"/>
    <hyperlink ref="F271" r:id="rId23" display="https://podminky.urs.cz/item/CS_URS_2024_01/612315222"/>
    <hyperlink ref="F278" r:id="rId24" display="https://podminky.urs.cz/item/CS_URS_2024_01/612315421"/>
    <hyperlink ref="F288" r:id="rId25" display="https://podminky.urs.cz/item/CS_URS_2024_01/612321131"/>
    <hyperlink ref="F305" r:id="rId26" display="https://podminky.urs.cz/item/CS_URS_2024_01/612325302"/>
    <hyperlink ref="F313" r:id="rId27" display="https://podminky.urs.cz/item/CS_URS_2024_01/612325421"/>
    <hyperlink ref="F326" r:id="rId28" display="https://podminky.urs.cz/item/CS_URS_2024_01/619991001"/>
    <hyperlink ref="F330" r:id="rId29" display="https://podminky.urs.cz/item/CS_URS_2024_01/619991005"/>
    <hyperlink ref="F354" r:id="rId30" display="https://podminky.urs.cz/item/CS_URS_2024_01/619991011"/>
    <hyperlink ref="F382" r:id="rId31" display="https://podminky.urs.cz/item/CS_URS_2024_01/619996117"/>
    <hyperlink ref="F398" r:id="rId32" display="https://podminky.urs.cz/item/CS_URS_2024_01/622143003"/>
    <hyperlink ref="F420" r:id="rId33" display="https://podminky.urs.cz/item/CS_URS_2024_01/631311131"/>
    <hyperlink ref="F427" r:id="rId34" display="https://podminky.urs.cz/item/CS_URS_2024_01/631312141"/>
    <hyperlink ref="F442" r:id="rId35" display="https://podminky.urs.cz/item/CS_URS_2024_01/949101111"/>
    <hyperlink ref="F458" r:id="rId36" display="https://podminky.urs.cz/item/CS_URS_2024_01/949101112"/>
    <hyperlink ref="F472" r:id="rId37" display="https://podminky.urs.cz/item/CS_URS_2024_01/952901111"/>
    <hyperlink ref="F483" r:id="rId38" display="https://podminky.urs.cz/item/CS_URS_2024_01/952901114"/>
    <hyperlink ref="F493" r:id="rId39" display="https://podminky.urs.cz/item/CS_URS_2024_01/952902021"/>
    <hyperlink ref="F498" r:id="rId40" display="https://podminky.urs.cz/item/CS_URS_2024_01/952902031"/>
    <hyperlink ref="F515" r:id="rId41" display="https://podminky.urs.cz/item/CS_URS_2024_01/952902221"/>
    <hyperlink ref="F520" r:id="rId42" display="https://podminky.urs.cz/item/CS_URS_2024_01/952902231"/>
    <hyperlink ref="F530" r:id="rId43" display="https://podminky.urs.cz/item/CS_URS_2024_01/953943211"/>
    <hyperlink ref="F542" r:id="rId44" display="https://podminky.urs.cz/item/CS_URS_2024_01/962084130"/>
    <hyperlink ref="F552" r:id="rId45" display="https://podminky.urs.cz/item/CS_URS_2024_01/962086110"/>
    <hyperlink ref="F556" r:id="rId46" display="https://podminky.urs.cz/item/CS_URS_2024_01/968072455"/>
    <hyperlink ref="F566" r:id="rId47" display="https://podminky.urs.cz/item/CS_URS_2024_01/968082016"/>
    <hyperlink ref="F570" r:id="rId48" display="https://podminky.urs.cz/item/CS_URS_2024_01/971033331"/>
    <hyperlink ref="F575" r:id="rId49" display="https://podminky.urs.cz/item/CS_URS_2024_01/971033361"/>
    <hyperlink ref="F582" r:id="rId50" display="https://podminky.urs.cz/item/CS_URS_2024_01/971033621"/>
    <hyperlink ref="F586" r:id="rId51" display="https://podminky.urs.cz/item/CS_URS_2024_01/972054491"/>
    <hyperlink ref="F599" r:id="rId52" display="https://podminky.urs.cz/item/CS_URS_2024_01/973031324"/>
    <hyperlink ref="F603" r:id="rId53" display="https://podminky.urs.cz/item/CS_URS_2024_01/974031153"/>
    <hyperlink ref="F617" r:id="rId54" display="https://podminky.urs.cz/item/CS_URS_2024_01/974031167"/>
    <hyperlink ref="F622" r:id="rId55" display="https://podminky.urs.cz/item/CS_URS_2024_01/974031169"/>
    <hyperlink ref="F627" r:id="rId56" display="https://podminky.urs.cz/item/CS_URS_2024_01/974031287"/>
    <hyperlink ref="F632" r:id="rId57" display="https://podminky.urs.cz/item/CS_URS_2024_01/974031664"/>
    <hyperlink ref="F636" r:id="rId58" display="https://podminky.urs.cz/item/CS_URS_2024_01/974042544"/>
    <hyperlink ref="F657" r:id="rId59" display="https://podminky.urs.cz/item/CS_URS_2024_01/976082131"/>
    <hyperlink ref="F661" r:id="rId60" display="https://podminky.urs.cz/item/CS_URS_2024_01/977151115"/>
    <hyperlink ref="F666" r:id="rId61" display="https://podminky.urs.cz/item/CS_URS_2024_01/977311112"/>
    <hyperlink ref="F675" r:id="rId62" display="https://podminky.urs.cz/item/CS_URS_2024_01/978011111"/>
    <hyperlink ref="F680" r:id="rId63" display="https://podminky.urs.cz/item/CS_URS_2024_01/978013121"/>
    <hyperlink ref="F692" r:id="rId64" display="https://podminky.urs.cz/item/CS_URS_2024_01/978013191"/>
    <hyperlink ref="F700" r:id="rId65" display="https://podminky.urs.cz/item/CS_URS_2024_01/997013215"/>
    <hyperlink ref="F703" r:id="rId66" display="https://podminky.urs.cz/item/CS_URS_2024_01/997013501"/>
    <hyperlink ref="F709" r:id="rId67" display="https://podminky.urs.cz/item/CS_URS_2024_01/997013509"/>
    <hyperlink ref="F716" r:id="rId68" display="https://podminky.urs.cz/item/CS_URS_2024_01/997013631"/>
    <hyperlink ref="F719" r:id="rId69" display="https://podminky.urs.cz/item/CS_URS_2024_01/997013869"/>
    <hyperlink ref="F723" r:id="rId70" display="https://podminky.urs.cz/item/CS_URS_2024_01/998018003"/>
    <hyperlink ref="F728" r:id="rId71" display="https://podminky.urs.cz/item/CS_URS_2024_01/721140903"/>
    <hyperlink ref="F732" r:id="rId72" display="https://podminky.urs.cz/item/CS_URS_2024_01/721140905"/>
    <hyperlink ref="F737" r:id="rId73" display="https://podminky.urs.cz/item/CS_URS_2024_01/721140913"/>
    <hyperlink ref="F749" r:id="rId74" display="https://podminky.urs.cz/item/CS_URS_2024_01/721171803"/>
    <hyperlink ref="F753" r:id="rId75" display="https://podminky.urs.cz/item/CS_URS_2024_01/721171902"/>
    <hyperlink ref="F757" r:id="rId76" display="https://podminky.urs.cz/item/CS_URS_2024_01/721171912"/>
    <hyperlink ref="F763" r:id="rId77" display="https://podminky.urs.cz/item/CS_URS_2024_01/721174024"/>
    <hyperlink ref="F766" r:id="rId78" display="https://podminky.urs.cz/item/CS_URS_2024_01/721174042"/>
    <hyperlink ref="F769" r:id="rId79" display="https://podminky.urs.cz/item/CS_URS_2024_01/721174043"/>
    <hyperlink ref="F772" r:id="rId80" display="https://podminky.urs.cz/item/CS_URS_2024_01/721174044"/>
    <hyperlink ref="F775" r:id="rId81" display="https://podminky.urs.cz/item/CS_URS_2024_01/721194104"/>
    <hyperlink ref="F782" r:id="rId82" display="https://podminky.urs.cz/item/CS_URS_2024_01/721274122"/>
    <hyperlink ref="F785" r:id="rId83" display="https://podminky.urs.cz/item/CS_URS_2024_01/721290111"/>
    <hyperlink ref="F788" r:id="rId84" display="https://podminky.urs.cz/item/CS_URS_2024_01/998721123"/>
    <hyperlink ref="F796" r:id="rId85" display="https://podminky.urs.cz/item/CS_URS_2024_01/722175002"/>
    <hyperlink ref="F799" r:id="rId86" display="https://podminky.urs.cz/item/CS_URS_2024_01/722175003"/>
    <hyperlink ref="F804" r:id="rId87" display="https://podminky.urs.cz/item/CS_URS_2024_01/722179191"/>
    <hyperlink ref="F807" r:id="rId88" display="https://podminky.urs.cz/item/CS_URS_2024_01/722181211"/>
    <hyperlink ref="F811" r:id="rId89" display="https://podminky.urs.cz/item/CS_URS_2024_01/722181212"/>
    <hyperlink ref="F815" r:id="rId90" display="https://podminky.urs.cz/item/CS_URS_2024_01/722181251"/>
    <hyperlink ref="F819" r:id="rId91" display="https://podminky.urs.cz/item/CS_URS_2024_01/722181252"/>
    <hyperlink ref="F823" r:id="rId92" display="https://podminky.urs.cz/item/CS_URS_2024_01/722190401"/>
    <hyperlink ref="F826" r:id="rId93" display="https://podminky.urs.cz/item/CS_URS_2024_01/722190901"/>
    <hyperlink ref="F829" r:id="rId94" display="https://podminky.urs.cz/item/CS_URS_2024_01/722220111"/>
    <hyperlink ref="F832" r:id="rId95" display="https://podminky.urs.cz/item/CS_URS_2024_01/722220121"/>
    <hyperlink ref="F835" r:id="rId96" display="https://podminky.urs.cz/item/CS_URS_2024_01/722232044"/>
    <hyperlink ref="F838" r:id="rId97" display="https://podminky.urs.cz/item/CS_URS_2024_01/722232045"/>
    <hyperlink ref="F841" r:id="rId98" display="https://podminky.urs.cz/item/CS_URS_2024_01/722290234"/>
    <hyperlink ref="F844" r:id="rId99" display="https://podminky.urs.cz/item/CS_URS_2024_01/722290246"/>
    <hyperlink ref="F847" r:id="rId100" display="https://podminky.urs.cz/item/CS_URS_2024_01/998722123"/>
    <hyperlink ref="F851" r:id="rId101" display="https://podminky.urs.cz/item/CS_URS_2024_01/725210911"/>
    <hyperlink ref="F860" r:id="rId102" display="https://podminky.urs.cz/item/CS_URS_2024_01/725210982"/>
    <hyperlink ref="F866" r:id="rId103" display="https://podminky.urs.cz/item/CS_URS_2024_01/725210983"/>
    <hyperlink ref="F872" r:id="rId104" display="https://podminky.urs.cz/item/CS_URS_2024_01/725211601"/>
    <hyperlink ref="F879" r:id="rId105" display="https://podminky.urs.cz/item/CS_URS_2024_01/725319111"/>
    <hyperlink ref="F888" r:id="rId106" display="https://podminky.urs.cz/item/CS_URS_2024_01/725330911"/>
    <hyperlink ref="F892" r:id="rId107" display="https://podminky.urs.cz/item/CS_URS_2024_01/725330912"/>
    <hyperlink ref="F896" r:id="rId108" display="https://podminky.urs.cz/item/CS_URS_2024_01/725330919"/>
    <hyperlink ref="F903" r:id="rId109" display="https://podminky.urs.cz/item/CS_URS_2024_01/725800924"/>
    <hyperlink ref="F910" r:id="rId110" display="https://podminky.urs.cz/item/CS_URS_2024_01/725800995"/>
    <hyperlink ref="F916" r:id="rId111" display="https://podminky.urs.cz/item/CS_URS_2024_01/725813111"/>
    <hyperlink ref="F919" r:id="rId112" display="https://podminky.urs.cz/item/CS_URS_2024_01/725820801"/>
    <hyperlink ref="F926" r:id="rId113" display="https://podminky.urs.cz/item/CS_URS_2024_01/725821325"/>
    <hyperlink ref="F930" r:id="rId114" display="https://podminky.urs.cz/item/CS_URS_2024_01/725829121"/>
    <hyperlink ref="F942" r:id="rId115" display="https://podminky.urs.cz/item/CS_URS_2024_01/725851315"/>
    <hyperlink ref="F945" r:id="rId116" display="https://podminky.urs.cz/item/CS_URS_2024_01/725861101"/>
    <hyperlink ref="F952" r:id="rId117" display="https://podminky.urs.cz/item/CS_URS_2024_01/998725123"/>
    <hyperlink ref="F993" r:id="rId118" display="https://podminky.urs.cz/item/CS_URS_2024_01/735191905"/>
    <hyperlink ref="F1005" r:id="rId119" display="https://podminky.urs.cz/item/CS_URS_2024_01/741110051"/>
    <hyperlink ref="F1012" r:id="rId120" display="https://podminky.urs.cz/item/CS_URS_2024_01/741110052"/>
    <hyperlink ref="F1019" r:id="rId121" display="https://podminky.urs.cz/item/CS_URS_2024_01/741110061"/>
    <hyperlink ref="F1025" r:id="rId122" display="https://podminky.urs.cz/item/CS_URS_2024_01/741110062"/>
    <hyperlink ref="F1038" r:id="rId123" display="https://podminky.urs.cz/item/CS_URS_2024_01/741112001"/>
    <hyperlink ref="F1043" r:id="rId124" display="https://podminky.urs.cz/item/CS_URS_2024_01/741112061"/>
    <hyperlink ref="F1048" r:id="rId125" display="https://podminky.urs.cz/item/CS_URS_2024_01/741112062"/>
    <hyperlink ref="F1053" r:id="rId126" display="https://podminky.urs.cz/item/CS_URS_2024_01/741122015"/>
    <hyperlink ref="F1059" r:id="rId127" display="https://podminky.urs.cz/item/CS_URS_2024_01/741122016"/>
    <hyperlink ref="F1065" r:id="rId128" display="https://podminky.urs.cz/item/CS_URS_2024_01/741122122"/>
    <hyperlink ref="F1074" r:id="rId129" display="https://podminky.urs.cz/item/CS_URS_2024_01/741122211"/>
    <hyperlink ref="F1083" r:id="rId130" display="https://podminky.urs.cz/item/CS_URS_2024_01/742124002"/>
    <hyperlink ref="F1089" r:id="rId131" display="https://podminky.urs.cz/item/CS_URS_2024_01/742430031"/>
    <hyperlink ref="F1094" r:id="rId132" display="https://podminky.urs.cz/item/CS_URS_2024_01/741310101"/>
    <hyperlink ref="F1101" r:id="rId133" display="https://podminky.urs.cz/item/CS_URS_2024_01/741310121"/>
    <hyperlink ref="F1108" r:id="rId134" display="https://podminky.urs.cz/item/CS_URS_2024_01/741310122"/>
    <hyperlink ref="F1115" r:id="rId135" display="https://podminky.urs.cz/item/CS_URS_2024_01/741310126"/>
    <hyperlink ref="F1122" r:id="rId136" display="https://podminky.urs.cz/item/CS_URS_2024_01/741313001"/>
    <hyperlink ref="F1184" r:id="rId137" display="https://podminky.urs.cz/item/CS_URS_2024_01/762511263"/>
    <hyperlink ref="F1192" r:id="rId138" display="https://podminky.urs.cz/item/CS_URS_2024_01/998762123"/>
    <hyperlink ref="F1196" r:id="rId139" display="https://podminky.urs.cz/item/CS_URS_2024_01/763111414"/>
    <hyperlink ref="F1201" r:id="rId140" display="https://podminky.urs.cz/item/CS_URS_2024_01/763111713"/>
    <hyperlink ref="F1205" r:id="rId141" display="https://podminky.urs.cz/item/CS_URS_2024_01/763111751"/>
    <hyperlink ref="F1209" r:id="rId142" display="https://podminky.urs.cz/item/CS_URS_2024_01/763112312"/>
    <hyperlink ref="F1213" r:id="rId143" display="https://podminky.urs.cz/item/CS_URS_2024_01/763131411"/>
    <hyperlink ref="F1222" r:id="rId144" display="https://podminky.urs.cz/item/CS_URS_2024_01/763131831"/>
    <hyperlink ref="F1226" r:id="rId145" display="https://podminky.urs.cz/item/CS_URS_2024_01/763164531"/>
    <hyperlink ref="F1230" r:id="rId146" display="https://podminky.urs.cz/item/CS_URS_2024_01/763164651"/>
    <hyperlink ref="F1234" r:id="rId147" display="https://podminky.urs.cz/item/CS_URS_2024_01/763181311"/>
    <hyperlink ref="F1240" r:id="rId148" display="https://podminky.urs.cz/item/CS_URS_2024_01/763181411"/>
    <hyperlink ref="F1244" r:id="rId149" display="https://podminky.urs.cz/item/CS_URS_2024_01/998763333"/>
    <hyperlink ref="F1248" r:id="rId150" display="https://podminky.urs.cz/item/CS_URS_2024_01/766411811"/>
    <hyperlink ref="F1255" r:id="rId151" display="https://podminky.urs.cz/item/CS_URS_2024_01/766491851"/>
    <hyperlink ref="F1259" r:id="rId152" display="https://podminky.urs.cz/item/CS_URS_2024_01/766491853"/>
    <hyperlink ref="F1263" r:id="rId153" display="https://podminky.urs.cz/item/CS_URS_2024_01/766660001"/>
    <hyperlink ref="F1273" r:id="rId154" display="https://podminky.urs.cz/item/CS_URS_2024_01/766660002"/>
    <hyperlink ref="F1292" r:id="rId155" display="https://podminky.urs.cz/item/CS_URS_2024_01/766695213"/>
    <hyperlink ref="F1325" r:id="rId156" display="https://podminky.urs.cz/item/CS_URS_2024_01/998766123"/>
    <hyperlink ref="F1329" r:id="rId157" display="https://podminky.urs.cz/item/CS_URS_2024_01/767122812"/>
    <hyperlink ref="F1342" r:id="rId158" display="https://podminky.urs.cz/item/CS_URS_2024_01/771473810"/>
    <hyperlink ref="F1353" r:id="rId159" display="https://podminky.urs.cz/item/CS_URS_2024_01/775411810"/>
    <hyperlink ref="F1358" r:id="rId160" display="https://podminky.urs.cz/item/CS_URS_2024_01/776111116"/>
    <hyperlink ref="F1366" r:id="rId161" display="https://podminky.urs.cz/item/CS_URS_2024_01/776111117"/>
    <hyperlink ref="F1370" r:id="rId162" display="https://podminky.urs.cz/item/CS_URS_2024_01/776111311"/>
    <hyperlink ref="F1383" r:id="rId163" display="https://podminky.urs.cz/item/CS_URS_2024_01/776121112"/>
    <hyperlink ref="F1392" r:id="rId164" display="https://podminky.urs.cz/item/CS_URS_2024_01/776121411"/>
    <hyperlink ref="F1400" r:id="rId165" display="https://podminky.urs.cz/item/CS_URS_2024_01/776141111"/>
    <hyperlink ref="F1409" r:id="rId166" display="https://podminky.urs.cz/item/CS_URS_2024_01/776141114"/>
    <hyperlink ref="F1417" r:id="rId167" display="https://podminky.urs.cz/item/CS_URS_2024_01/776201811"/>
    <hyperlink ref="F1463" r:id="rId168" display="https://podminky.urs.cz/item/CS_URS_2024_01/776410811"/>
    <hyperlink ref="F1473" r:id="rId169" display="https://podminky.urs.cz/item/CS_URS_2024_01/776411111"/>
    <hyperlink ref="F1483" r:id="rId170" display="https://podminky.urs.cz/item/CS_URS_2024_01/776421111"/>
    <hyperlink ref="F1498" r:id="rId171" display="https://podminky.urs.cz/item/CS_URS_2024_01/776421311"/>
    <hyperlink ref="F1514" r:id="rId172" display="https://podminky.urs.cz/item/CS_URS_2024_01/998776123"/>
    <hyperlink ref="F1518" r:id="rId173" display="https://podminky.urs.cz/item/CS_URS_2024_01/781121011"/>
    <hyperlink ref="F1528" r:id="rId174" display="https://podminky.urs.cz/item/CS_URS_2024_01/781151031"/>
    <hyperlink ref="F1538" r:id="rId175" display="https://podminky.urs.cz/item/CS_URS_2024_01/781472219"/>
    <hyperlink ref="F1551" r:id="rId176" display="https://podminky.urs.cz/item/CS_URS_2024_01/781472291"/>
    <hyperlink ref="F1554" r:id="rId177" display="https://podminky.urs.cz/item/CS_URS_2024_01/781473923"/>
    <hyperlink ref="F1561" r:id="rId178" display="https://podminky.urs.cz/item/CS_URS_2024_01/781473924"/>
    <hyperlink ref="F1573" r:id="rId179" display="https://podminky.urs.cz/item/CS_URS_2024_01/781492251"/>
    <hyperlink ref="F1586" r:id="rId180" display="https://podminky.urs.cz/item/CS_URS_2024_01/998781123"/>
    <hyperlink ref="F1590" r:id="rId181" display="https://podminky.urs.cz/item/CS_URS_2024_01/783301311"/>
    <hyperlink ref="F1602" r:id="rId182" display="https://podminky.urs.cz/item/CS_URS_2024_01/783306811"/>
    <hyperlink ref="F1608" r:id="rId183" display="https://podminky.urs.cz/item/CS_URS_2024_01/783314201"/>
    <hyperlink ref="F1620" r:id="rId184" display="https://podminky.urs.cz/item/CS_URS_2024_01/783315101"/>
    <hyperlink ref="F1632" r:id="rId185" display="https://podminky.urs.cz/item/CS_URS_2024_01/783317101"/>
    <hyperlink ref="F1644" r:id="rId186" display="https://podminky.urs.cz/item/CS_URS_2024_01/783322101"/>
    <hyperlink ref="F1649" r:id="rId187" display="https://podminky.urs.cz/item/CS_URS_2024_01/783601341"/>
    <hyperlink ref="F1654" r:id="rId188" display="https://podminky.urs.cz/item/CS_URS_2024_01/783601345"/>
    <hyperlink ref="F1661" r:id="rId189" display="https://podminky.urs.cz/item/CS_URS_2024_01/783601441"/>
    <hyperlink ref="F1668" r:id="rId190" display="https://podminky.urs.cz/item/CS_URS_2024_01/783606811"/>
    <hyperlink ref="F1674" r:id="rId191" display="https://podminky.urs.cz/item/CS_URS_2024_01/783614141"/>
    <hyperlink ref="F1679" r:id="rId192" display="https://podminky.urs.cz/item/CS_URS_2024_01/783617141"/>
    <hyperlink ref="F1684" r:id="rId193" display="https://podminky.urs.cz/item/CS_URS_2024_01/783617147"/>
    <hyperlink ref="F1689" r:id="rId194" display="https://podminky.urs.cz/item/CS_URS_2024_01/783622141"/>
    <hyperlink ref="F1695" r:id="rId195" display="https://podminky.urs.cz/item/CS_URS_2024_01/784111001"/>
    <hyperlink ref="F1704" r:id="rId196" display="https://podminky.urs.cz/item/CS_URS_2024_01/784111003"/>
    <hyperlink ref="F1719" r:id="rId197" display="https://podminky.urs.cz/item/CS_URS_2024_01/784121001"/>
    <hyperlink ref="F1734" r:id="rId198" display="https://podminky.urs.cz/item/CS_URS_2024_01/784181121"/>
    <hyperlink ref="F1749" r:id="rId199" display="https://podminky.urs.cz/item/CS_URS_2024_01/784181123"/>
    <hyperlink ref="F1767" r:id="rId200" display="https://podminky.urs.cz/item/CS_URS_2024_01/784221101"/>
    <hyperlink ref="F1771" r:id="rId201" display="https://podminky.urs.cz/item/CS_URS_2024_01/784221103"/>
    <hyperlink ref="F1801" r:id="rId202" display="https://podminky.urs.cz/item/CS_URS_2024_01/784660111"/>
    <hyperlink ref="F1807" r:id="rId203" display="https://podminky.urs.cz/item/CS_URS_2024_01/784660113"/>
    <hyperlink ref="F1819" r:id="rId204" display="https://podminky.urs.cz/item/CS_URS_2024_01/784660125"/>
    <hyperlink ref="F1825" r:id="rId205" display="https://podminky.urs.cz/item/CS_URS_2024_01/784660141"/>
    <hyperlink ref="F1830" r:id="rId206" display="https://podminky.urs.cz/item/CS_URS_2024_01/784660143"/>
    <hyperlink ref="F1839" r:id="rId207" display="https://podminky.urs.cz/item/CS_URS_2024_01/460941111"/>
    <hyperlink ref="F1842" r:id="rId208" display="https://podminky.urs.cz/item/CS_URS_2024_01/460941211"/>
    <hyperlink ref="F1845" r:id="rId209" display="https://podminky.urs.cz/item/CS_URS_2024_01/460941221"/>
    <hyperlink ref="F1848" r:id="rId210" display="https://podminky.urs.cz/item/CS_URS_2024_01/460941231"/>
    <hyperlink ref="F1851" r:id="rId211" display="https://podminky.urs.cz/item/CS_URS_2024_01/468094111"/>
    <hyperlink ref="F1860" r:id="rId212" display="https://podminky.urs.cz/item/CS_URS_2024_01/468094131"/>
    <hyperlink ref="F1865" r:id="rId213" display="https://podminky.urs.cz/item/CS_URS_2024_01/468101421"/>
    <hyperlink ref="F1868" r:id="rId214" display="https://podminky.urs.cz/item/CS_URS_2024_01/468101431"/>
    <hyperlink ref="F1871" r:id="rId215" display="https://podminky.urs.cz/item/CS_URS_2024_01/468111121"/>
    <hyperlink ref="F1874" r:id="rId216" display="https://podminky.urs.cz/item/CS_URS_2024_01/468112121"/>
    <hyperlink ref="F1877" r:id="rId217" display="https://podminky.urs.cz/item/CS_URS_2024_01/469971111"/>
    <hyperlink ref="F1880" r:id="rId218" display="https://podminky.urs.cz/item/CS_URS_2024_01/469971121"/>
    <hyperlink ref="F1884" r:id="rId219" display="https://podminky.urs.cz/item/CS_URS_2024_01/469972111"/>
    <hyperlink ref="F1887" r:id="rId220" display="https://podminky.urs.cz/item/CS_URS_2024_01/469972121"/>
    <hyperlink ref="F1891" r:id="rId221" display="https://podminky.urs.cz/item/CS_URS_2024_01/469973124"/>
    <hyperlink ref="F1894" r:id="rId222" display="https://podminky.urs.cz/item/CS_URS_2024_01/469981111"/>
    <hyperlink ref="F1898" r:id="rId223" display="https://podminky.urs.cz/item/CS_URS_2024_01/HZS1291"/>
    <hyperlink ref="F1904" r:id="rId224" display="https://podminky.urs.cz/item/CS_URS_2024_01/013254000"/>
    <hyperlink ref="F1908" r:id="rId225" display="https://podminky.urs.cz/item/CS_URS_2024_01/030001000"/>
    <hyperlink ref="F1912" r:id="rId226" display="https://podminky.urs.cz/item/CS_URS_2024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7" customFormat="1" ht="45" customHeight="1">
      <c r="B3" s="285"/>
      <c r="C3" s="286" t="s">
        <v>2538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2539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2540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2541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2542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2543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2544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2545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2546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2547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2548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78</v>
      </c>
      <c r="F18" s="292" t="s">
        <v>2549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2550</v>
      </c>
      <c r="F19" s="292" t="s">
        <v>2551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2552</v>
      </c>
      <c r="F20" s="292" t="s">
        <v>2553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2554</v>
      </c>
      <c r="F21" s="292" t="s">
        <v>2555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2556</v>
      </c>
      <c r="F22" s="292" t="s">
        <v>2557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2558</v>
      </c>
      <c r="F23" s="292" t="s">
        <v>2559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2560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2561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2562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2563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2564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2565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2566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2567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2568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118</v>
      </c>
      <c r="F36" s="292"/>
      <c r="G36" s="292" t="s">
        <v>2569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2570</v>
      </c>
      <c r="F37" s="292"/>
      <c r="G37" s="292" t="s">
        <v>2571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55</v>
      </c>
      <c r="F38" s="292"/>
      <c r="G38" s="292" t="s">
        <v>2572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56</v>
      </c>
      <c r="F39" s="292"/>
      <c r="G39" s="292" t="s">
        <v>2573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119</v>
      </c>
      <c r="F40" s="292"/>
      <c r="G40" s="292" t="s">
        <v>2574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120</v>
      </c>
      <c r="F41" s="292"/>
      <c r="G41" s="292" t="s">
        <v>2575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2576</v>
      </c>
      <c r="F42" s="292"/>
      <c r="G42" s="292" t="s">
        <v>2577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2578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2579</v>
      </c>
      <c r="F44" s="292"/>
      <c r="G44" s="292" t="s">
        <v>2580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122</v>
      </c>
      <c r="F45" s="292"/>
      <c r="G45" s="292" t="s">
        <v>2581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2582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2583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2584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2585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2586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2587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2588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2589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2590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2591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2592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2593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2594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2595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2596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2597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2598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2599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2600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2601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2602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2603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2604</v>
      </c>
      <c r="D76" s="310"/>
      <c r="E76" s="310"/>
      <c r="F76" s="310" t="s">
        <v>2605</v>
      </c>
      <c r="G76" s="311"/>
      <c r="H76" s="310" t="s">
        <v>56</v>
      </c>
      <c r="I76" s="310" t="s">
        <v>59</v>
      </c>
      <c r="J76" s="310" t="s">
        <v>2606</v>
      </c>
      <c r="K76" s="309"/>
    </row>
    <row r="77" s="1" customFormat="1" ht="17.25" customHeight="1">
      <c r="B77" s="307"/>
      <c r="C77" s="312" t="s">
        <v>2607</v>
      </c>
      <c r="D77" s="312"/>
      <c r="E77" s="312"/>
      <c r="F77" s="313" t="s">
        <v>2608</v>
      </c>
      <c r="G77" s="314"/>
      <c r="H77" s="312"/>
      <c r="I77" s="312"/>
      <c r="J77" s="312" t="s">
        <v>2609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55</v>
      </c>
      <c r="D79" s="317"/>
      <c r="E79" s="317"/>
      <c r="F79" s="318" t="s">
        <v>2610</v>
      </c>
      <c r="G79" s="319"/>
      <c r="H79" s="295" t="s">
        <v>2611</v>
      </c>
      <c r="I79" s="295" t="s">
        <v>2612</v>
      </c>
      <c r="J79" s="295">
        <v>20</v>
      </c>
      <c r="K79" s="309"/>
    </row>
    <row r="80" s="1" customFormat="1" ht="15" customHeight="1">
      <c r="B80" s="307"/>
      <c r="C80" s="295" t="s">
        <v>2613</v>
      </c>
      <c r="D80" s="295"/>
      <c r="E80" s="295"/>
      <c r="F80" s="318" t="s">
        <v>2610</v>
      </c>
      <c r="G80" s="319"/>
      <c r="H80" s="295" t="s">
        <v>2614</v>
      </c>
      <c r="I80" s="295" t="s">
        <v>2612</v>
      </c>
      <c r="J80" s="295">
        <v>120</v>
      </c>
      <c r="K80" s="309"/>
    </row>
    <row r="81" s="1" customFormat="1" ht="15" customHeight="1">
      <c r="B81" s="320"/>
      <c r="C81" s="295" t="s">
        <v>2615</v>
      </c>
      <c r="D81" s="295"/>
      <c r="E81" s="295"/>
      <c r="F81" s="318" t="s">
        <v>2616</v>
      </c>
      <c r="G81" s="319"/>
      <c r="H81" s="295" t="s">
        <v>2617</v>
      </c>
      <c r="I81" s="295" t="s">
        <v>2612</v>
      </c>
      <c r="J81" s="295">
        <v>50</v>
      </c>
      <c r="K81" s="309"/>
    </row>
    <row r="82" s="1" customFormat="1" ht="15" customHeight="1">
      <c r="B82" s="320"/>
      <c r="C82" s="295" t="s">
        <v>2618</v>
      </c>
      <c r="D82" s="295"/>
      <c r="E82" s="295"/>
      <c r="F82" s="318" t="s">
        <v>2610</v>
      </c>
      <c r="G82" s="319"/>
      <c r="H82" s="295" t="s">
        <v>2619</v>
      </c>
      <c r="I82" s="295" t="s">
        <v>2620</v>
      </c>
      <c r="J82" s="295"/>
      <c r="K82" s="309"/>
    </row>
    <row r="83" s="1" customFormat="1" ht="15" customHeight="1">
      <c r="B83" s="320"/>
      <c r="C83" s="321" t="s">
        <v>2621</v>
      </c>
      <c r="D83" s="321"/>
      <c r="E83" s="321"/>
      <c r="F83" s="322" t="s">
        <v>2616</v>
      </c>
      <c r="G83" s="321"/>
      <c r="H83" s="321" t="s">
        <v>2622</v>
      </c>
      <c r="I83" s="321" t="s">
        <v>2612</v>
      </c>
      <c r="J83" s="321">
        <v>15</v>
      </c>
      <c r="K83" s="309"/>
    </row>
    <row r="84" s="1" customFormat="1" ht="15" customHeight="1">
      <c r="B84" s="320"/>
      <c r="C84" s="321" t="s">
        <v>2623</v>
      </c>
      <c r="D84" s="321"/>
      <c r="E84" s="321"/>
      <c r="F84" s="322" t="s">
        <v>2616</v>
      </c>
      <c r="G84" s="321"/>
      <c r="H84" s="321" t="s">
        <v>2624</v>
      </c>
      <c r="I84" s="321" t="s">
        <v>2612</v>
      </c>
      <c r="J84" s="321">
        <v>15</v>
      </c>
      <c r="K84" s="309"/>
    </row>
    <row r="85" s="1" customFormat="1" ht="15" customHeight="1">
      <c r="B85" s="320"/>
      <c r="C85" s="321" t="s">
        <v>2625</v>
      </c>
      <c r="D85" s="321"/>
      <c r="E85" s="321"/>
      <c r="F85" s="322" t="s">
        <v>2616</v>
      </c>
      <c r="G85" s="321"/>
      <c r="H85" s="321" t="s">
        <v>2626</v>
      </c>
      <c r="I85" s="321" t="s">
        <v>2612</v>
      </c>
      <c r="J85" s="321">
        <v>20</v>
      </c>
      <c r="K85" s="309"/>
    </row>
    <row r="86" s="1" customFormat="1" ht="15" customHeight="1">
      <c r="B86" s="320"/>
      <c r="C86" s="321" t="s">
        <v>2627</v>
      </c>
      <c r="D86" s="321"/>
      <c r="E86" s="321"/>
      <c r="F86" s="322" t="s">
        <v>2616</v>
      </c>
      <c r="G86" s="321"/>
      <c r="H86" s="321" t="s">
        <v>2628</v>
      </c>
      <c r="I86" s="321" t="s">
        <v>2612</v>
      </c>
      <c r="J86" s="321">
        <v>20</v>
      </c>
      <c r="K86" s="309"/>
    </row>
    <row r="87" s="1" customFormat="1" ht="15" customHeight="1">
      <c r="B87" s="320"/>
      <c r="C87" s="295" t="s">
        <v>2629</v>
      </c>
      <c r="D87" s="295"/>
      <c r="E87" s="295"/>
      <c r="F87" s="318" t="s">
        <v>2616</v>
      </c>
      <c r="G87" s="319"/>
      <c r="H87" s="295" t="s">
        <v>2630</v>
      </c>
      <c r="I87" s="295" t="s">
        <v>2612</v>
      </c>
      <c r="J87" s="295">
        <v>50</v>
      </c>
      <c r="K87" s="309"/>
    </row>
    <row r="88" s="1" customFormat="1" ht="15" customHeight="1">
      <c r="B88" s="320"/>
      <c r="C88" s="295" t="s">
        <v>2631</v>
      </c>
      <c r="D88" s="295"/>
      <c r="E88" s="295"/>
      <c r="F88" s="318" t="s">
        <v>2616</v>
      </c>
      <c r="G88" s="319"/>
      <c r="H88" s="295" t="s">
        <v>2632</v>
      </c>
      <c r="I88" s="295" t="s">
        <v>2612</v>
      </c>
      <c r="J88" s="295">
        <v>20</v>
      </c>
      <c r="K88" s="309"/>
    </row>
    <row r="89" s="1" customFormat="1" ht="15" customHeight="1">
      <c r="B89" s="320"/>
      <c r="C89" s="295" t="s">
        <v>2633</v>
      </c>
      <c r="D89" s="295"/>
      <c r="E89" s="295"/>
      <c r="F89" s="318" t="s">
        <v>2616</v>
      </c>
      <c r="G89" s="319"/>
      <c r="H89" s="295" t="s">
        <v>2634</v>
      </c>
      <c r="I89" s="295" t="s">
        <v>2612</v>
      </c>
      <c r="J89" s="295">
        <v>20</v>
      </c>
      <c r="K89" s="309"/>
    </row>
    <row r="90" s="1" customFormat="1" ht="15" customHeight="1">
      <c r="B90" s="320"/>
      <c r="C90" s="295" t="s">
        <v>2635</v>
      </c>
      <c r="D90" s="295"/>
      <c r="E90" s="295"/>
      <c r="F90" s="318" t="s">
        <v>2616</v>
      </c>
      <c r="G90" s="319"/>
      <c r="H90" s="295" t="s">
        <v>2636</v>
      </c>
      <c r="I90" s="295" t="s">
        <v>2612</v>
      </c>
      <c r="J90" s="295">
        <v>50</v>
      </c>
      <c r="K90" s="309"/>
    </row>
    <row r="91" s="1" customFormat="1" ht="15" customHeight="1">
      <c r="B91" s="320"/>
      <c r="C91" s="295" t="s">
        <v>2637</v>
      </c>
      <c r="D91" s="295"/>
      <c r="E91" s="295"/>
      <c r="F91" s="318" t="s">
        <v>2616</v>
      </c>
      <c r="G91" s="319"/>
      <c r="H91" s="295" t="s">
        <v>2637</v>
      </c>
      <c r="I91" s="295" t="s">
        <v>2612</v>
      </c>
      <c r="J91" s="295">
        <v>50</v>
      </c>
      <c r="K91" s="309"/>
    </row>
    <row r="92" s="1" customFormat="1" ht="15" customHeight="1">
      <c r="B92" s="320"/>
      <c r="C92" s="295" t="s">
        <v>2638</v>
      </c>
      <c r="D92" s="295"/>
      <c r="E92" s="295"/>
      <c r="F92" s="318" t="s">
        <v>2616</v>
      </c>
      <c r="G92" s="319"/>
      <c r="H92" s="295" t="s">
        <v>2639</v>
      </c>
      <c r="I92" s="295" t="s">
        <v>2612</v>
      </c>
      <c r="J92" s="295">
        <v>255</v>
      </c>
      <c r="K92" s="309"/>
    </row>
    <row r="93" s="1" customFormat="1" ht="15" customHeight="1">
      <c r="B93" s="320"/>
      <c r="C93" s="295" t="s">
        <v>2640</v>
      </c>
      <c r="D93" s="295"/>
      <c r="E93" s="295"/>
      <c r="F93" s="318" t="s">
        <v>2610</v>
      </c>
      <c r="G93" s="319"/>
      <c r="H93" s="295" t="s">
        <v>2641</v>
      </c>
      <c r="I93" s="295" t="s">
        <v>2642</v>
      </c>
      <c r="J93" s="295"/>
      <c r="K93" s="309"/>
    </row>
    <row r="94" s="1" customFormat="1" ht="15" customHeight="1">
      <c r="B94" s="320"/>
      <c r="C94" s="295" t="s">
        <v>2643</v>
      </c>
      <c r="D94" s="295"/>
      <c r="E94" s="295"/>
      <c r="F94" s="318" t="s">
        <v>2610</v>
      </c>
      <c r="G94" s="319"/>
      <c r="H94" s="295" t="s">
        <v>2644</v>
      </c>
      <c r="I94" s="295" t="s">
        <v>2645</v>
      </c>
      <c r="J94" s="295"/>
      <c r="K94" s="309"/>
    </row>
    <row r="95" s="1" customFormat="1" ht="15" customHeight="1">
      <c r="B95" s="320"/>
      <c r="C95" s="295" t="s">
        <v>2646</v>
      </c>
      <c r="D95" s="295"/>
      <c r="E95" s="295"/>
      <c r="F95" s="318" t="s">
        <v>2610</v>
      </c>
      <c r="G95" s="319"/>
      <c r="H95" s="295" t="s">
        <v>2646</v>
      </c>
      <c r="I95" s="295" t="s">
        <v>2645</v>
      </c>
      <c r="J95" s="295"/>
      <c r="K95" s="309"/>
    </row>
    <row r="96" s="1" customFormat="1" ht="15" customHeight="1">
      <c r="B96" s="320"/>
      <c r="C96" s="295" t="s">
        <v>40</v>
      </c>
      <c r="D96" s="295"/>
      <c r="E96" s="295"/>
      <c r="F96" s="318" t="s">
        <v>2610</v>
      </c>
      <c r="G96" s="319"/>
      <c r="H96" s="295" t="s">
        <v>2647</v>
      </c>
      <c r="I96" s="295" t="s">
        <v>2645</v>
      </c>
      <c r="J96" s="295"/>
      <c r="K96" s="309"/>
    </row>
    <row r="97" s="1" customFormat="1" ht="15" customHeight="1">
      <c r="B97" s="320"/>
      <c r="C97" s="295" t="s">
        <v>50</v>
      </c>
      <c r="D97" s="295"/>
      <c r="E97" s="295"/>
      <c r="F97" s="318" t="s">
        <v>2610</v>
      </c>
      <c r="G97" s="319"/>
      <c r="H97" s="295" t="s">
        <v>2648</v>
      </c>
      <c r="I97" s="295" t="s">
        <v>2645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2649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2604</v>
      </c>
      <c r="D103" s="310"/>
      <c r="E103" s="310"/>
      <c r="F103" s="310" t="s">
        <v>2605</v>
      </c>
      <c r="G103" s="311"/>
      <c r="H103" s="310" t="s">
        <v>56</v>
      </c>
      <c r="I103" s="310" t="s">
        <v>59</v>
      </c>
      <c r="J103" s="310" t="s">
        <v>2606</v>
      </c>
      <c r="K103" s="309"/>
    </row>
    <row r="104" s="1" customFormat="1" ht="17.25" customHeight="1">
      <c r="B104" s="307"/>
      <c r="C104" s="312" t="s">
        <v>2607</v>
      </c>
      <c r="D104" s="312"/>
      <c r="E104" s="312"/>
      <c r="F104" s="313" t="s">
        <v>2608</v>
      </c>
      <c r="G104" s="314"/>
      <c r="H104" s="312"/>
      <c r="I104" s="312"/>
      <c r="J104" s="312" t="s">
        <v>2609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55</v>
      </c>
      <c r="D106" s="317"/>
      <c r="E106" s="317"/>
      <c r="F106" s="318" t="s">
        <v>2610</v>
      </c>
      <c r="G106" s="295"/>
      <c r="H106" s="295" t="s">
        <v>2650</v>
      </c>
      <c r="I106" s="295" t="s">
        <v>2612</v>
      </c>
      <c r="J106" s="295">
        <v>20</v>
      </c>
      <c r="K106" s="309"/>
    </row>
    <row r="107" s="1" customFormat="1" ht="15" customHeight="1">
      <c r="B107" s="307"/>
      <c r="C107" s="295" t="s">
        <v>2613</v>
      </c>
      <c r="D107" s="295"/>
      <c r="E107" s="295"/>
      <c r="F107" s="318" t="s">
        <v>2610</v>
      </c>
      <c r="G107" s="295"/>
      <c r="H107" s="295" t="s">
        <v>2650</v>
      </c>
      <c r="I107" s="295" t="s">
        <v>2612</v>
      </c>
      <c r="J107" s="295">
        <v>120</v>
      </c>
      <c r="K107" s="309"/>
    </row>
    <row r="108" s="1" customFormat="1" ht="15" customHeight="1">
      <c r="B108" s="320"/>
      <c r="C108" s="295" t="s">
        <v>2615</v>
      </c>
      <c r="D108" s="295"/>
      <c r="E108" s="295"/>
      <c r="F108" s="318" t="s">
        <v>2616</v>
      </c>
      <c r="G108" s="295"/>
      <c r="H108" s="295" t="s">
        <v>2650</v>
      </c>
      <c r="I108" s="295" t="s">
        <v>2612</v>
      </c>
      <c r="J108" s="295">
        <v>50</v>
      </c>
      <c r="K108" s="309"/>
    </row>
    <row r="109" s="1" customFormat="1" ht="15" customHeight="1">
      <c r="B109" s="320"/>
      <c r="C109" s="295" t="s">
        <v>2618</v>
      </c>
      <c r="D109" s="295"/>
      <c r="E109" s="295"/>
      <c r="F109" s="318" t="s">
        <v>2610</v>
      </c>
      <c r="G109" s="295"/>
      <c r="H109" s="295" t="s">
        <v>2650</v>
      </c>
      <c r="I109" s="295" t="s">
        <v>2620</v>
      </c>
      <c r="J109" s="295"/>
      <c r="K109" s="309"/>
    </row>
    <row r="110" s="1" customFormat="1" ht="15" customHeight="1">
      <c r="B110" s="320"/>
      <c r="C110" s="295" t="s">
        <v>2629</v>
      </c>
      <c r="D110" s="295"/>
      <c r="E110" s="295"/>
      <c r="F110" s="318" t="s">
        <v>2616</v>
      </c>
      <c r="G110" s="295"/>
      <c r="H110" s="295" t="s">
        <v>2650</v>
      </c>
      <c r="I110" s="295" t="s">
        <v>2612</v>
      </c>
      <c r="J110" s="295">
        <v>50</v>
      </c>
      <c r="K110" s="309"/>
    </row>
    <row r="111" s="1" customFormat="1" ht="15" customHeight="1">
      <c r="B111" s="320"/>
      <c r="C111" s="295" t="s">
        <v>2637</v>
      </c>
      <c r="D111" s="295"/>
      <c r="E111" s="295"/>
      <c r="F111" s="318" t="s">
        <v>2616</v>
      </c>
      <c r="G111" s="295"/>
      <c r="H111" s="295" t="s">
        <v>2650</v>
      </c>
      <c r="I111" s="295" t="s">
        <v>2612</v>
      </c>
      <c r="J111" s="295">
        <v>50</v>
      </c>
      <c r="K111" s="309"/>
    </row>
    <row r="112" s="1" customFormat="1" ht="15" customHeight="1">
      <c r="B112" s="320"/>
      <c r="C112" s="295" t="s">
        <v>2635</v>
      </c>
      <c r="D112" s="295"/>
      <c r="E112" s="295"/>
      <c r="F112" s="318" t="s">
        <v>2616</v>
      </c>
      <c r="G112" s="295"/>
      <c r="H112" s="295" t="s">
        <v>2650</v>
      </c>
      <c r="I112" s="295" t="s">
        <v>2612</v>
      </c>
      <c r="J112" s="295">
        <v>50</v>
      </c>
      <c r="K112" s="309"/>
    </row>
    <row r="113" s="1" customFormat="1" ht="15" customHeight="1">
      <c r="B113" s="320"/>
      <c r="C113" s="295" t="s">
        <v>55</v>
      </c>
      <c r="D113" s="295"/>
      <c r="E113" s="295"/>
      <c r="F113" s="318" t="s">
        <v>2610</v>
      </c>
      <c r="G113" s="295"/>
      <c r="H113" s="295" t="s">
        <v>2651</v>
      </c>
      <c r="I113" s="295" t="s">
        <v>2612</v>
      </c>
      <c r="J113" s="295">
        <v>20</v>
      </c>
      <c r="K113" s="309"/>
    </row>
    <row r="114" s="1" customFormat="1" ht="15" customHeight="1">
      <c r="B114" s="320"/>
      <c r="C114" s="295" t="s">
        <v>2652</v>
      </c>
      <c r="D114" s="295"/>
      <c r="E114" s="295"/>
      <c r="F114" s="318" t="s">
        <v>2610</v>
      </c>
      <c r="G114" s="295"/>
      <c r="H114" s="295" t="s">
        <v>2653</v>
      </c>
      <c r="I114" s="295" t="s">
        <v>2612</v>
      </c>
      <c r="J114" s="295">
        <v>120</v>
      </c>
      <c r="K114" s="309"/>
    </row>
    <row r="115" s="1" customFormat="1" ht="15" customHeight="1">
      <c r="B115" s="320"/>
      <c r="C115" s="295" t="s">
        <v>40</v>
      </c>
      <c r="D115" s="295"/>
      <c r="E115" s="295"/>
      <c r="F115" s="318" t="s">
        <v>2610</v>
      </c>
      <c r="G115" s="295"/>
      <c r="H115" s="295" t="s">
        <v>2654</v>
      </c>
      <c r="I115" s="295" t="s">
        <v>2645</v>
      </c>
      <c r="J115" s="295"/>
      <c r="K115" s="309"/>
    </row>
    <row r="116" s="1" customFormat="1" ht="15" customHeight="1">
      <c r="B116" s="320"/>
      <c r="C116" s="295" t="s">
        <v>50</v>
      </c>
      <c r="D116" s="295"/>
      <c r="E116" s="295"/>
      <c r="F116" s="318" t="s">
        <v>2610</v>
      </c>
      <c r="G116" s="295"/>
      <c r="H116" s="295" t="s">
        <v>2655</v>
      </c>
      <c r="I116" s="295" t="s">
        <v>2645</v>
      </c>
      <c r="J116" s="295"/>
      <c r="K116" s="309"/>
    </row>
    <row r="117" s="1" customFormat="1" ht="15" customHeight="1">
      <c r="B117" s="320"/>
      <c r="C117" s="295" t="s">
        <v>59</v>
      </c>
      <c r="D117" s="295"/>
      <c r="E117" s="295"/>
      <c r="F117" s="318" t="s">
        <v>2610</v>
      </c>
      <c r="G117" s="295"/>
      <c r="H117" s="295" t="s">
        <v>2656</v>
      </c>
      <c r="I117" s="295" t="s">
        <v>2657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2658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2604</v>
      </c>
      <c r="D123" s="310"/>
      <c r="E123" s="310"/>
      <c r="F123" s="310" t="s">
        <v>2605</v>
      </c>
      <c r="G123" s="311"/>
      <c r="H123" s="310" t="s">
        <v>56</v>
      </c>
      <c r="I123" s="310" t="s">
        <v>59</v>
      </c>
      <c r="J123" s="310" t="s">
        <v>2606</v>
      </c>
      <c r="K123" s="339"/>
    </row>
    <row r="124" s="1" customFormat="1" ht="17.25" customHeight="1">
      <c r="B124" s="338"/>
      <c r="C124" s="312" t="s">
        <v>2607</v>
      </c>
      <c r="D124" s="312"/>
      <c r="E124" s="312"/>
      <c r="F124" s="313" t="s">
        <v>2608</v>
      </c>
      <c r="G124" s="314"/>
      <c r="H124" s="312"/>
      <c r="I124" s="312"/>
      <c r="J124" s="312" t="s">
        <v>2609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2613</v>
      </c>
      <c r="D126" s="317"/>
      <c r="E126" s="317"/>
      <c r="F126" s="318" t="s">
        <v>2610</v>
      </c>
      <c r="G126" s="295"/>
      <c r="H126" s="295" t="s">
        <v>2650</v>
      </c>
      <c r="I126" s="295" t="s">
        <v>2612</v>
      </c>
      <c r="J126" s="295">
        <v>120</v>
      </c>
      <c r="K126" s="343"/>
    </row>
    <row r="127" s="1" customFormat="1" ht="15" customHeight="1">
      <c r="B127" s="340"/>
      <c r="C127" s="295" t="s">
        <v>2659</v>
      </c>
      <c r="D127" s="295"/>
      <c r="E127" s="295"/>
      <c r="F127" s="318" t="s">
        <v>2610</v>
      </c>
      <c r="G127" s="295"/>
      <c r="H127" s="295" t="s">
        <v>2660</v>
      </c>
      <c r="I127" s="295" t="s">
        <v>2612</v>
      </c>
      <c r="J127" s="295" t="s">
        <v>2661</v>
      </c>
      <c r="K127" s="343"/>
    </row>
    <row r="128" s="1" customFormat="1" ht="15" customHeight="1">
      <c r="B128" s="340"/>
      <c r="C128" s="295" t="s">
        <v>2558</v>
      </c>
      <c r="D128" s="295"/>
      <c r="E128" s="295"/>
      <c r="F128" s="318" t="s">
        <v>2610</v>
      </c>
      <c r="G128" s="295"/>
      <c r="H128" s="295" t="s">
        <v>2662</v>
      </c>
      <c r="I128" s="295" t="s">
        <v>2612</v>
      </c>
      <c r="J128" s="295" t="s">
        <v>2661</v>
      </c>
      <c r="K128" s="343"/>
    </row>
    <row r="129" s="1" customFormat="1" ht="15" customHeight="1">
      <c r="B129" s="340"/>
      <c r="C129" s="295" t="s">
        <v>2621</v>
      </c>
      <c r="D129" s="295"/>
      <c r="E129" s="295"/>
      <c r="F129" s="318" t="s">
        <v>2616</v>
      </c>
      <c r="G129" s="295"/>
      <c r="H129" s="295" t="s">
        <v>2622</v>
      </c>
      <c r="I129" s="295" t="s">
        <v>2612</v>
      </c>
      <c r="J129" s="295">
        <v>15</v>
      </c>
      <c r="K129" s="343"/>
    </row>
    <row r="130" s="1" customFormat="1" ht="15" customHeight="1">
      <c r="B130" s="340"/>
      <c r="C130" s="321" t="s">
        <v>2623</v>
      </c>
      <c r="D130" s="321"/>
      <c r="E130" s="321"/>
      <c r="F130" s="322" t="s">
        <v>2616</v>
      </c>
      <c r="G130" s="321"/>
      <c r="H130" s="321" t="s">
        <v>2624</v>
      </c>
      <c r="I130" s="321" t="s">
        <v>2612</v>
      </c>
      <c r="J130" s="321">
        <v>15</v>
      </c>
      <c r="K130" s="343"/>
    </row>
    <row r="131" s="1" customFormat="1" ht="15" customHeight="1">
      <c r="B131" s="340"/>
      <c r="C131" s="321" t="s">
        <v>2625</v>
      </c>
      <c r="D131" s="321"/>
      <c r="E131" s="321"/>
      <c r="F131" s="322" t="s">
        <v>2616</v>
      </c>
      <c r="G131" s="321"/>
      <c r="H131" s="321" t="s">
        <v>2626</v>
      </c>
      <c r="I131" s="321" t="s">
        <v>2612</v>
      </c>
      <c r="J131" s="321">
        <v>20</v>
      </c>
      <c r="K131" s="343"/>
    </row>
    <row r="132" s="1" customFormat="1" ht="15" customHeight="1">
      <c r="B132" s="340"/>
      <c r="C132" s="321" t="s">
        <v>2627</v>
      </c>
      <c r="D132" s="321"/>
      <c r="E132" s="321"/>
      <c r="F132" s="322" t="s">
        <v>2616</v>
      </c>
      <c r="G132" s="321"/>
      <c r="H132" s="321" t="s">
        <v>2628</v>
      </c>
      <c r="I132" s="321" t="s">
        <v>2612</v>
      </c>
      <c r="J132" s="321">
        <v>20</v>
      </c>
      <c r="K132" s="343"/>
    </row>
    <row r="133" s="1" customFormat="1" ht="15" customHeight="1">
      <c r="B133" s="340"/>
      <c r="C133" s="295" t="s">
        <v>2615</v>
      </c>
      <c r="D133" s="295"/>
      <c r="E133" s="295"/>
      <c r="F133" s="318" t="s">
        <v>2616</v>
      </c>
      <c r="G133" s="295"/>
      <c r="H133" s="295" t="s">
        <v>2650</v>
      </c>
      <c r="I133" s="295" t="s">
        <v>2612</v>
      </c>
      <c r="J133" s="295">
        <v>50</v>
      </c>
      <c r="K133" s="343"/>
    </row>
    <row r="134" s="1" customFormat="1" ht="15" customHeight="1">
      <c r="B134" s="340"/>
      <c r="C134" s="295" t="s">
        <v>2629</v>
      </c>
      <c r="D134" s="295"/>
      <c r="E134" s="295"/>
      <c r="F134" s="318" t="s">
        <v>2616</v>
      </c>
      <c r="G134" s="295"/>
      <c r="H134" s="295" t="s">
        <v>2650</v>
      </c>
      <c r="I134" s="295" t="s">
        <v>2612</v>
      </c>
      <c r="J134" s="295">
        <v>50</v>
      </c>
      <c r="K134" s="343"/>
    </row>
    <row r="135" s="1" customFormat="1" ht="15" customHeight="1">
      <c r="B135" s="340"/>
      <c r="C135" s="295" t="s">
        <v>2635</v>
      </c>
      <c r="D135" s="295"/>
      <c r="E135" s="295"/>
      <c r="F135" s="318" t="s">
        <v>2616</v>
      </c>
      <c r="G135" s="295"/>
      <c r="H135" s="295" t="s">
        <v>2650</v>
      </c>
      <c r="I135" s="295" t="s">
        <v>2612</v>
      </c>
      <c r="J135" s="295">
        <v>50</v>
      </c>
      <c r="K135" s="343"/>
    </row>
    <row r="136" s="1" customFormat="1" ht="15" customHeight="1">
      <c r="B136" s="340"/>
      <c r="C136" s="295" t="s">
        <v>2637</v>
      </c>
      <c r="D136" s="295"/>
      <c r="E136" s="295"/>
      <c r="F136" s="318" t="s">
        <v>2616</v>
      </c>
      <c r="G136" s="295"/>
      <c r="H136" s="295" t="s">
        <v>2650</v>
      </c>
      <c r="I136" s="295" t="s">
        <v>2612</v>
      </c>
      <c r="J136" s="295">
        <v>50</v>
      </c>
      <c r="K136" s="343"/>
    </row>
    <row r="137" s="1" customFormat="1" ht="15" customHeight="1">
      <c r="B137" s="340"/>
      <c r="C137" s="295" t="s">
        <v>2638</v>
      </c>
      <c r="D137" s="295"/>
      <c r="E137" s="295"/>
      <c r="F137" s="318" t="s">
        <v>2616</v>
      </c>
      <c r="G137" s="295"/>
      <c r="H137" s="295" t="s">
        <v>2663</v>
      </c>
      <c r="I137" s="295" t="s">
        <v>2612</v>
      </c>
      <c r="J137" s="295">
        <v>255</v>
      </c>
      <c r="K137" s="343"/>
    </row>
    <row r="138" s="1" customFormat="1" ht="15" customHeight="1">
      <c r="B138" s="340"/>
      <c r="C138" s="295" t="s">
        <v>2640</v>
      </c>
      <c r="D138" s="295"/>
      <c r="E138" s="295"/>
      <c r="F138" s="318" t="s">
        <v>2610</v>
      </c>
      <c r="G138" s="295"/>
      <c r="H138" s="295" t="s">
        <v>2664</v>
      </c>
      <c r="I138" s="295" t="s">
        <v>2642</v>
      </c>
      <c r="J138" s="295"/>
      <c r="K138" s="343"/>
    </row>
    <row r="139" s="1" customFormat="1" ht="15" customHeight="1">
      <c r="B139" s="340"/>
      <c r="C139" s="295" t="s">
        <v>2643</v>
      </c>
      <c r="D139" s="295"/>
      <c r="E139" s="295"/>
      <c r="F139" s="318" t="s">
        <v>2610</v>
      </c>
      <c r="G139" s="295"/>
      <c r="H139" s="295" t="s">
        <v>2665</v>
      </c>
      <c r="I139" s="295" t="s">
        <v>2645</v>
      </c>
      <c r="J139" s="295"/>
      <c r="K139" s="343"/>
    </row>
    <row r="140" s="1" customFormat="1" ht="15" customHeight="1">
      <c r="B140" s="340"/>
      <c r="C140" s="295" t="s">
        <v>2646</v>
      </c>
      <c r="D140" s="295"/>
      <c r="E140" s="295"/>
      <c r="F140" s="318" t="s">
        <v>2610</v>
      </c>
      <c r="G140" s="295"/>
      <c r="H140" s="295" t="s">
        <v>2646</v>
      </c>
      <c r="I140" s="295" t="s">
        <v>2645</v>
      </c>
      <c r="J140" s="295"/>
      <c r="K140" s="343"/>
    </row>
    <row r="141" s="1" customFormat="1" ht="15" customHeight="1">
      <c r="B141" s="340"/>
      <c r="C141" s="295" t="s">
        <v>40</v>
      </c>
      <c r="D141" s="295"/>
      <c r="E141" s="295"/>
      <c r="F141" s="318" t="s">
        <v>2610</v>
      </c>
      <c r="G141" s="295"/>
      <c r="H141" s="295" t="s">
        <v>2666</v>
      </c>
      <c r="I141" s="295" t="s">
        <v>2645</v>
      </c>
      <c r="J141" s="295"/>
      <c r="K141" s="343"/>
    </row>
    <row r="142" s="1" customFormat="1" ht="15" customHeight="1">
      <c r="B142" s="340"/>
      <c r="C142" s="295" t="s">
        <v>2667</v>
      </c>
      <c r="D142" s="295"/>
      <c r="E142" s="295"/>
      <c r="F142" s="318" t="s">
        <v>2610</v>
      </c>
      <c r="G142" s="295"/>
      <c r="H142" s="295" t="s">
        <v>2668</v>
      </c>
      <c r="I142" s="295" t="s">
        <v>2645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2669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2604</v>
      </c>
      <c r="D148" s="310"/>
      <c r="E148" s="310"/>
      <c r="F148" s="310" t="s">
        <v>2605</v>
      </c>
      <c r="G148" s="311"/>
      <c r="H148" s="310" t="s">
        <v>56</v>
      </c>
      <c r="I148" s="310" t="s">
        <v>59</v>
      </c>
      <c r="J148" s="310" t="s">
        <v>2606</v>
      </c>
      <c r="K148" s="309"/>
    </row>
    <row r="149" s="1" customFormat="1" ht="17.25" customHeight="1">
      <c r="B149" s="307"/>
      <c r="C149" s="312" t="s">
        <v>2607</v>
      </c>
      <c r="D149" s="312"/>
      <c r="E149" s="312"/>
      <c r="F149" s="313" t="s">
        <v>2608</v>
      </c>
      <c r="G149" s="314"/>
      <c r="H149" s="312"/>
      <c r="I149" s="312"/>
      <c r="J149" s="312" t="s">
        <v>2609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2613</v>
      </c>
      <c r="D151" s="295"/>
      <c r="E151" s="295"/>
      <c r="F151" s="348" t="s">
        <v>2610</v>
      </c>
      <c r="G151" s="295"/>
      <c r="H151" s="347" t="s">
        <v>2650</v>
      </c>
      <c r="I151" s="347" t="s">
        <v>2612</v>
      </c>
      <c r="J151" s="347">
        <v>120</v>
      </c>
      <c r="K151" s="343"/>
    </row>
    <row r="152" s="1" customFormat="1" ht="15" customHeight="1">
      <c r="B152" s="320"/>
      <c r="C152" s="347" t="s">
        <v>2659</v>
      </c>
      <c r="D152" s="295"/>
      <c r="E152" s="295"/>
      <c r="F152" s="348" t="s">
        <v>2610</v>
      </c>
      <c r="G152" s="295"/>
      <c r="H152" s="347" t="s">
        <v>2670</v>
      </c>
      <c r="I152" s="347" t="s">
        <v>2612</v>
      </c>
      <c r="J152" s="347" t="s">
        <v>2661</v>
      </c>
      <c r="K152" s="343"/>
    </row>
    <row r="153" s="1" customFormat="1" ht="15" customHeight="1">
      <c r="B153" s="320"/>
      <c r="C153" s="347" t="s">
        <v>2558</v>
      </c>
      <c r="D153" s="295"/>
      <c r="E153" s="295"/>
      <c r="F153" s="348" t="s">
        <v>2610</v>
      </c>
      <c r="G153" s="295"/>
      <c r="H153" s="347" t="s">
        <v>2671</v>
      </c>
      <c r="I153" s="347" t="s">
        <v>2612</v>
      </c>
      <c r="J153" s="347" t="s">
        <v>2661</v>
      </c>
      <c r="K153" s="343"/>
    </row>
    <row r="154" s="1" customFormat="1" ht="15" customHeight="1">
      <c r="B154" s="320"/>
      <c r="C154" s="347" t="s">
        <v>2615</v>
      </c>
      <c r="D154" s="295"/>
      <c r="E154" s="295"/>
      <c r="F154" s="348" t="s">
        <v>2616</v>
      </c>
      <c r="G154" s="295"/>
      <c r="H154" s="347" t="s">
        <v>2650</v>
      </c>
      <c r="I154" s="347" t="s">
        <v>2612</v>
      </c>
      <c r="J154" s="347">
        <v>50</v>
      </c>
      <c r="K154" s="343"/>
    </row>
    <row r="155" s="1" customFormat="1" ht="15" customHeight="1">
      <c r="B155" s="320"/>
      <c r="C155" s="347" t="s">
        <v>2618</v>
      </c>
      <c r="D155" s="295"/>
      <c r="E155" s="295"/>
      <c r="F155" s="348" t="s">
        <v>2610</v>
      </c>
      <c r="G155" s="295"/>
      <c r="H155" s="347" t="s">
        <v>2650</v>
      </c>
      <c r="I155" s="347" t="s">
        <v>2620</v>
      </c>
      <c r="J155" s="347"/>
      <c r="K155" s="343"/>
    </row>
    <row r="156" s="1" customFormat="1" ht="15" customHeight="1">
      <c r="B156" s="320"/>
      <c r="C156" s="347" t="s">
        <v>2629</v>
      </c>
      <c r="D156" s="295"/>
      <c r="E156" s="295"/>
      <c r="F156" s="348" t="s">
        <v>2616</v>
      </c>
      <c r="G156" s="295"/>
      <c r="H156" s="347" t="s">
        <v>2650</v>
      </c>
      <c r="I156" s="347" t="s">
        <v>2612</v>
      </c>
      <c r="J156" s="347">
        <v>50</v>
      </c>
      <c r="K156" s="343"/>
    </row>
    <row r="157" s="1" customFormat="1" ht="15" customHeight="1">
      <c r="B157" s="320"/>
      <c r="C157" s="347" t="s">
        <v>2637</v>
      </c>
      <c r="D157" s="295"/>
      <c r="E157" s="295"/>
      <c r="F157" s="348" t="s">
        <v>2616</v>
      </c>
      <c r="G157" s="295"/>
      <c r="H157" s="347" t="s">
        <v>2650</v>
      </c>
      <c r="I157" s="347" t="s">
        <v>2612</v>
      </c>
      <c r="J157" s="347">
        <v>50</v>
      </c>
      <c r="K157" s="343"/>
    </row>
    <row r="158" s="1" customFormat="1" ht="15" customHeight="1">
      <c r="B158" s="320"/>
      <c r="C158" s="347" t="s">
        <v>2635</v>
      </c>
      <c r="D158" s="295"/>
      <c r="E158" s="295"/>
      <c r="F158" s="348" t="s">
        <v>2616</v>
      </c>
      <c r="G158" s="295"/>
      <c r="H158" s="347" t="s">
        <v>2650</v>
      </c>
      <c r="I158" s="347" t="s">
        <v>2612</v>
      </c>
      <c r="J158" s="347">
        <v>50</v>
      </c>
      <c r="K158" s="343"/>
    </row>
    <row r="159" s="1" customFormat="1" ht="15" customHeight="1">
      <c r="B159" s="320"/>
      <c r="C159" s="347" t="s">
        <v>84</v>
      </c>
      <c r="D159" s="295"/>
      <c r="E159" s="295"/>
      <c r="F159" s="348" t="s">
        <v>2610</v>
      </c>
      <c r="G159" s="295"/>
      <c r="H159" s="347" t="s">
        <v>2672</v>
      </c>
      <c r="I159" s="347" t="s">
        <v>2612</v>
      </c>
      <c r="J159" s="347" t="s">
        <v>2673</v>
      </c>
      <c r="K159" s="343"/>
    </row>
    <row r="160" s="1" customFormat="1" ht="15" customHeight="1">
      <c r="B160" s="320"/>
      <c r="C160" s="347" t="s">
        <v>2674</v>
      </c>
      <c r="D160" s="295"/>
      <c r="E160" s="295"/>
      <c r="F160" s="348" t="s">
        <v>2610</v>
      </c>
      <c r="G160" s="295"/>
      <c r="H160" s="347" t="s">
        <v>2675</v>
      </c>
      <c r="I160" s="347" t="s">
        <v>2645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2676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2604</v>
      </c>
      <c r="D166" s="310"/>
      <c r="E166" s="310"/>
      <c r="F166" s="310" t="s">
        <v>2605</v>
      </c>
      <c r="G166" s="352"/>
      <c r="H166" s="353" t="s">
        <v>56</v>
      </c>
      <c r="I166" s="353" t="s">
        <v>59</v>
      </c>
      <c r="J166" s="310" t="s">
        <v>2606</v>
      </c>
      <c r="K166" s="287"/>
    </row>
    <row r="167" s="1" customFormat="1" ht="17.25" customHeight="1">
      <c r="B167" s="288"/>
      <c r="C167" s="312" t="s">
        <v>2607</v>
      </c>
      <c r="D167" s="312"/>
      <c r="E167" s="312"/>
      <c r="F167" s="313" t="s">
        <v>2608</v>
      </c>
      <c r="G167" s="354"/>
      <c r="H167" s="355"/>
      <c r="I167" s="355"/>
      <c r="J167" s="312" t="s">
        <v>2609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2613</v>
      </c>
      <c r="D169" s="295"/>
      <c r="E169" s="295"/>
      <c r="F169" s="318" t="s">
        <v>2610</v>
      </c>
      <c r="G169" s="295"/>
      <c r="H169" s="295" t="s">
        <v>2650</v>
      </c>
      <c r="I169" s="295" t="s">
        <v>2612</v>
      </c>
      <c r="J169" s="295">
        <v>120</v>
      </c>
      <c r="K169" s="343"/>
    </row>
    <row r="170" s="1" customFormat="1" ht="15" customHeight="1">
      <c r="B170" s="320"/>
      <c r="C170" s="295" t="s">
        <v>2659</v>
      </c>
      <c r="D170" s="295"/>
      <c r="E170" s="295"/>
      <c r="F170" s="318" t="s">
        <v>2610</v>
      </c>
      <c r="G170" s="295"/>
      <c r="H170" s="295" t="s">
        <v>2660</v>
      </c>
      <c r="I170" s="295" t="s">
        <v>2612</v>
      </c>
      <c r="J170" s="295" t="s">
        <v>2661</v>
      </c>
      <c r="K170" s="343"/>
    </row>
    <row r="171" s="1" customFormat="1" ht="15" customHeight="1">
      <c r="B171" s="320"/>
      <c r="C171" s="295" t="s">
        <v>2558</v>
      </c>
      <c r="D171" s="295"/>
      <c r="E171" s="295"/>
      <c r="F171" s="318" t="s">
        <v>2610</v>
      </c>
      <c r="G171" s="295"/>
      <c r="H171" s="295" t="s">
        <v>2677</v>
      </c>
      <c r="I171" s="295" t="s">
        <v>2612</v>
      </c>
      <c r="J171" s="295" t="s">
        <v>2661</v>
      </c>
      <c r="K171" s="343"/>
    </row>
    <row r="172" s="1" customFormat="1" ht="15" customHeight="1">
      <c r="B172" s="320"/>
      <c r="C172" s="295" t="s">
        <v>2615</v>
      </c>
      <c r="D172" s="295"/>
      <c r="E172" s="295"/>
      <c r="F172" s="318" t="s">
        <v>2616</v>
      </c>
      <c r="G172" s="295"/>
      <c r="H172" s="295" t="s">
        <v>2677</v>
      </c>
      <c r="I172" s="295" t="s">
        <v>2612</v>
      </c>
      <c r="J172" s="295">
        <v>50</v>
      </c>
      <c r="K172" s="343"/>
    </row>
    <row r="173" s="1" customFormat="1" ht="15" customHeight="1">
      <c r="B173" s="320"/>
      <c r="C173" s="295" t="s">
        <v>2618</v>
      </c>
      <c r="D173" s="295"/>
      <c r="E173" s="295"/>
      <c r="F173" s="318" t="s">
        <v>2610</v>
      </c>
      <c r="G173" s="295"/>
      <c r="H173" s="295" t="s">
        <v>2677</v>
      </c>
      <c r="I173" s="295" t="s">
        <v>2620</v>
      </c>
      <c r="J173" s="295"/>
      <c r="K173" s="343"/>
    </row>
    <row r="174" s="1" customFormat="1" ht="15" customHeight="1">
      <c r="B174" s="320"/>
      <c r="C174" s="295" t="s">
        <v>2629</v>
      </c>
      <c r="D174" s="295"/>
      <c r="E174" s="295"/>
      <c r="F174" s="318" t="s">
        <v>2616</v>
      </c>
      <c r="G174" s="295"/>
      <c r="H174" s="295" t="s">
        <v>2677</v>
      </c>
      <c r="I174" s="295" t="s">
        <v>2612</v>
      </c>
      <c r="J174" s="295">
        <v>50</v>
      </c>
      <c r="K174" s="343"/>
    </row>
    <row r="175" s="1" customFormat="1" ht="15" customHeight="1">
      <c r="B175" s="320"/>
      <c r="C175" s="295" t="s">
        <v>2637</v>
      </c>
      <c r="D175" s="295"/>
      <c r="E175" s="295"/>
      <c r="F175" s="318" t="s">
        <v>2616</v>
      </c>
      <c r="G175" s="295"/>
      <c r="H175" s="295" t="s">
        <v>2677</v>
      </c>
      <c r="I175" s="295" t="s">
        <v>2612</v>
      </c>
      <c r="J175" s="295">
        <v>50</v>
      </c>
      <c r="K175" s="343"/>
    </row>
    <row r="176" s="1" customFormat="1" ht="15" customHeight="1">
      <c r="B176" s="320"/>
      <c r="C176" s="295" t="s">
        <v>2635</v>
      </c>
      <c r="D176" s="295"/>
      <c r="E176" s="295"/>
      <c r="F176" s="318" t="s">
        <v>2616</v>
      </c>
      <c r="G176" s="295"/>
      <c r="H176" s="295" t="s">
        <v>2677</v>
      </c>
      <c r="I176" s="295" t="s">
        <v>2612</v>
      </c>
      <c r="J176" s="295">
        <v>50</v>
      </c>
      <c r="K176" s="343"/>
    </row>
    <row r="177" s="1" customFormat="1" ht="15" customHeight="1">
      <c r="B177" s="320"/>
      <c r="C177" s="295" t="s">
        <v>118</v>
      </c>
      <c r="D177" s="295"/>
      <c r="E177" s="295"/>
      <c r="F177" s="318" t="s">
        <v>2610</v>
      </c>
      <c r="G177" s="295"/>
      <c r="H177" s="295" t="s">
        <v>2678</v>
      </c>
      <c r="I177" s="295" t="s">
        <v>2679</v>
      </c>
      <c r="J177" s="295"/>
      <c r="K177" s="343"/>
    </row>
    <row r="178" s="1" customFormat="1" ht="15" customHeight="1">
      <c r="B178" s="320"/>
      <c r="C178" s="295" t="s">
        <v>59</v>
      </c>
      <c r="D178" s="295"/>
      <c r="E178" s="295"/>
      <c r="F178" s="318" t="s">
        <v>2610</v>
      </c>
      <c r="G178" s="295"/>
      <c r="H178" s="295" t="s">
        <v>2680</v>
      </c>
      <c r="I178" s="295" t="s">
        <v>2681</v>
      </c>
      <c r="J178" s="295">
        <v>1</v>
      </c>
      <c r="K178" s="343"/>
    </row>
    <row r="179" s="1" customFormat="1" ht="15" customHeight="1">
      <c r="B179" s="320"/>
      <c r="C179" s="295" t="s">
        <v>55</v>
      </c>
      <c r="D179" s="295"/>
      <c r="E179" s="295"/>
      <c r="F179" s="318" t="s">
        <v>2610</v>
      </c>
      <c r="G179" s="295"/>
      <c r="H179" s="295" t="s">
        <v>2682</v>
      </c>
      <c r="I179" s="295" t="s">
        <v>2612</v>
      </c>
      <c r="J179" s="295">
        <v>20</v>
      </c>
      <c r="K179" s="343"/>
    </row>
    <row r="180" s="1" customFormat="1" ht="15" customHeight="1">
      <c r="B180" s="320"/>
      <c r="C180" s="295" t="s">
        <v>56</v>
      </c>
      <c r="D180" s="295"/>
      <c r="E180" s="295"/>
      <c r="F180" s="318" t="s">
        <v>2610</v>
      </c>
      <c r="G180" s="295"/>
      <c r="H180" s="295" t="s">
        <v>2683</v>
      </c>
      <c r="I180" s="295" t="s">
        <v>2612</v>
      </c>
      <c r="J180" s="295">
        <v>255</v>
      </c>
      <c r="K180" s="343"/>
    </row>
    <row r="181" s="1" customFormat="1" ht="15" customHeight="1">
      <c r="B181" s="320"/>
      <c r="C181" s="295" t="s">
        <v>119</v>
      </c>
      <c r="D181" s="295"/>
      <c r="E181" s="295"/>
      <c r="F181" s="318" t="s">
        <v>2610</v>
      </c>
      <c r="G181" s="295"/>
      <c r="H181" s="295" t="s">
        <v>2574</v>
      </c>
      <c r="I181" s="295" t="s">
        <v>2612</v>
      </c>
      <c r="J181" s="295">
        <v>10</v>
      </c>
      <c r="K181" s="343"/>
    </row>
    <row r="182" s="1" customFormat="1" ht="15" customHeight="1">
      <c r="B182" s="320"/>
      <c r="C182" s="295" t="s">
        <v>120</v>
      </c>
      <c r="D182" s="295"/>
      <c r="E182" s="295"/>
      <c r="F182" s="318" t="s">
        <v>2610</v>
      </c>
      <c r="G182" s="295"/>
      <c r="H182" s="295" t="s">
        <v>2684</v>
      </c>
      <c r="I182" s="295" t="s">
        <v>2645</v>
      </c>
      <c r="J182" s="295"/>
      <c r="K182" s="343"/>
    </row>
    <row r="183" s="1" customFormat="1" ht="15" customHeight="1">
      <c r="B183" s="320"/>
      <c r="C183" s="295" t="s">
        <v>2685</v>
      </c>
      <c r="D183" s="295"/>
      <c r="E183" s="295"/>
      <c r="F183" s="318" t="s">
        <v>2610</v>
      </c>
      <c r="G183" s="295"/>
      <c r="H183" s="295" t="s">
        <v>2686</v>
      </c>
      <c r="I183" s="295" t="s">
        <v>2645</v>
      </c>
      <c r="J183" s="295"/>
      <c r="K183" s="343"/>
    </row>
    <row r="184" s="1" customFormat="1" ht="15" customHeight="1">
      <c r="B184" s="320"/>
      <c r="C184" s="295" t="s">
        <v>2674</v>
      </c>
      <c r="D184" s="295"/>
      <c r="E184" s="295"/>
      <c r="F184" s="318" t="s">
        <v>2610</v>
      </c>
      <c r="G184" s="295"/>
      <c r="H184" s="295" t="s">
        <v>2687</v>
      </c>
      <c r="I184" s="295" t="s">
        <v>2645</v>
      </c>
      <c r="J184" s="295"/>
      <c r="K184" s="343"/>
    </row>
    <row r="185" s="1" customFormat="1" ht="15" customHeight="1">
      <c r="B185" s="320"/>
      <c r="C185" s="295" t="s">
        <v>122</v>
      </c>
      <c r="D185" s="295"/>
      <c r="E185" s="295"/>
      <c r="F185" s="318" t="s">
        <v>2616</v>
      </c>
      <c r="G185" s="295"/>
      <c r="H185" s="295" t="s">
        <v>2688</v>
      </c>
      <c r="I185" s="295" t="s">
        <v>2612</v>
      </c>
      <c r="J185" s="295">
        <v>50</v>
      </c>
      <c r="K185" s="343"/>
    </row>
    <row r="186" s="1" customFormat="1" ht="15" customHeight="1">
      <c r="B186" s="320"/>
      <c r="C186" s="295" t="s">
        <v>2689</v>
      </c>
      <c r="D186" s="295"/>
      <c r="E186" s="295"/>
      <c r="F186" s="318" t="s">
        <v>2616</v>
      </c>
      <c r="G186" s="295"/>
      <c r="H186" s="295" t="s">
        <v>2690</v>
      </c>
      <c r="I186" s="295" t="s">
        <v>2691</v>
      </c>
      <c r="J186" s="295"/>
      <c r="K186" s="343"/>
    </row>
    <row r="187" s="1" customFormat="1" ht="15" customHeight="1">
      <c r="B187" s="320"/>
      <c r="C187" s="295" t="s">
        <v>2692</v>
      </c>
      <c r="D187" s="295"/>
      <c r="E187" s="295"/>
      <c r="F187" s="318" t="s">
        <v>2616</v>
      </c>
      <c r="G187" s="295"/>
      <c r="H187" s="295" t="s">
        <v>2693</v>
      </c>
      <c r="I187" s="295" t="s">
        <v>2691</v>
      </c>
      <c r="J187" s="295"/>
      <c r="K187" s="343"/>
    </row>
    <row r="188" s="1" customFormat="1" ht="15" customHeight="1">
      <c r="B188" s="320"/>
      <c r="C188" s="295" t="s">
        <v>2694</v>
      </c>
      <c r="D188" s="295"/>
      <c r="E188" s="295"/>
      <c r="F188" s="318" t="s">
        <v>2616</v>
      </c>
      <c r="G188" s="295"/>
      <c r="H188" s="295" t="s">
        <v>2695</v>
      </c>
      <c r="I188" s="295" t="s">
        <v>2691</v>
      </c>
      <c r="J188" s="295"/>
      <c r="K188" s="343"/>
    </row>
    <row r="189" s="1" customFormat="1" ht="15" customHeight="1">
      <c r="B189" s="320"/>
      <c r="C189" s="356" t="s">
        <v>2696</v>
      </c>
      <c r="D189" s="295"/>
      <c r="E189" s="295"/>
      <c r="F189" s="318" t="s">
        <v>2616</v>
      </c>
      <c r="G189" s="295"/>
      <c r="H189" s="295" t="s">
        <v>2697</v>
      </c>
      <c r="I189" s="295" t="s">
        <v>2698</v>
      </c>
      <c r="J189" s="357" t="s">
        <v>2699</v>
      </c>
      <c r="K189" s="343"/>
    </row>
    <row r="190" s="18" customFormat="1" ht="15" customHeight="1">
      <c r="B190" s="358"/>
      <c r="C190" s="359" t="s">
        <v>2700</v>
      </c>
      <c r="D190" s="360"/>
      <c r="E190" s="360"/>
      <c r="F190" s="361" t="s">
        <v>2616</v>
      </c>
      <c r="G190" s="360"/>
      <c r="H190" s="360" t="s">
        <v>2701</v>
      </c>
      <c r="I190" s="360" t="s">
        <v>2698</v>
      </c>
      <c r="J190" s="362" t="s">
        <v>2699</v>
      </c>
      <c r="K190" s="363"/>
    </row>
    <row r="191" s="1" customFormat="1" ht="15" customHeight="1">
      <c r="B191" s="320"/>
      <c r="C191" s="356" t="s">
        <v>44</v>
      </c>
      <c r="D191" s="295"/>
      <c r="E191" s="295"/>
      <c r="F191" s="318" t="s">
        <v>2610</v>
      </c>
      <c r="G191" s="295"/>
      <c r="H191" s="292" t="s">
        <v>2702</v>
      </c>
      <c r="I191" s="295" t="s">
        <v>2703</v>
      </c>
      <c r="J191" s="295"/>
      <c r="K191" s="343"/>
    </row>
    <row r="192" s="1" customFormat="1" ht="15" customHeight="1">
      <c r="B192" s="320"/>
      <c r="C192" s="356" t="s">
        <v>2704</v>
      </c>
      <c r="D192" s="295"/>
      <c r="E192" s="295"/>
      <c r="F192" s="318" t="s">
        <v>2610</v>
      </c>
      <c r="G192" s="295"/>
      <c r="H192" s="295" t="s">
        <v>2705</v>
      </c>
      <c r="I192" s="295" t="s">
        <v>2645</v>
      </c>
      <c r="J192" s="295"/>
      <c r="K192" s="343"/>
    </row>
    <row r="193" s="1" customFormat="1" ht="15" customHeight="1">
      <c r="B193" s="320"/>
      <c r="C193" s="356" t="s">
        <v>2706</v>
      </c>
      <c r="D193" s="295"/>
      <c r="E193" s="295"/>
      <c r="F193" s="318" t="s">
        <v>2610</v>
      </c>
      <c r="G193" s="295"/>
      <c r="H193" s="295" t="s">
        <v>2707</v>
      </c>
      <c r="I193" s="295" t="s">
        <v>2645</v>
      </c>
      <c r="J193" s="295"/>
      <c r="K193" s="343"/>
    </row>
    <row r="194" s="1" customFormat="1" ht="15" customHeight="1">
      <c r="B194" s="320"/>
      <c r="C194" s="356" t="s">
        <v>2708</v>
      </c>
      <c r="D194" s="295"/>
      <c r="E194" s="295"/>
      <c r="F194" s="318" t="s">
        <v>2616</v>
      </c>
      <c r="G194" s="295"/>
      <c r="H194" s="295" t="s">
        <v>2709</v>
      </c>
      <c r="I194" s="295" t="s">
        <v>2645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2710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2711</v>
      </c>
      <c r="D201" s="365"/>
      <c r="E201" s="365"/>
      <c r="F201" s="365" t="s">
        <v>2712</v>
      </c>
      <c r="G201" s="366"/>
      <c r="H201" s="365" t="s">
        <v>2713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2703</v>
      </c>
      <c r="D203" s="295"/>
      <c r="E203" s="295"/>
      <c r="F203" s="318" t="s">
        <v>45</v>
      </c>
      <c r="G203" s="295"/>
      <c r="H203" s="295" t="s">
        <v>2714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46</v>
      </c>
      <c r="G204" s="295"/>
      <c r="H204" s="295" t="s">
        <v>2715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49</v>
      </c>
      <c r="G205" s="295"/>
      <c r="H205" s="295" t="s">
        <v>2716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47</v>
      </c>
      <c r="G206" s="295"/>
      <c r="H206" s="295" t="s">
        <v>2717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48</v>
      </c>
      <c r="G207" s="295"/>
      <c r="H207" s="295" t="s">
        <v>2718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2657</v>
      </c>
      <c r="D209" s="295"/>
      <c r="E209" s="295"/>
      <c r="F209" s="318" t="s">
        <v>78</v>
      </c>
      <c r="G209" s="295"/>
      <c r="H209" s="295" t="s">
        <v>2719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2552</v>
      </c>
      <c r="G210" s="295"/>
      <c r="H210" s="295" t="s">
        <v>2553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2550</v>
      </c>
      <c r="G211" s="295"/>
      <c r="H211" s="295" t="s">
        <v>2720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2554</v>
      </c>
      <c r="G212" s="356"/>
      <c r="H212" s="347" t="s">
        <v>2555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2556</v>
      </c>
      <c r="G213" s="356"/>
      <c r="H213" s="347" t="s">
        <v>2721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2681</v>
      </c>
      <c r="D215" s="295"/>
      <c r="E215" s="295"/>
      <c r="F215" s="318">
        <v>1</v>
      </c>
      <c r="G215" s="356"/>
      <c r="H215" s="347" t="s">
        <v>2722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2723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2724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2725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Kratochvílová</dc:creator>
  <cp:lastModifiedBy>Martina Kratochvílová</cp:lastModifiedBy>
  <dcterms:created xsi:type="dcterms:W3CDTF">2024-04-23T11:43:37Z</dcterms:created>
  <dcterms:modified xsi:type="dcterms:W3CDTF">2024-04-23T11:43:47Z</dcterms:modified>
</cp:coreProperties>
</file>